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2"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Program Files\Warcraft\New\Breach\Script\"/>
    </mc:Choice>
  </mc:AlternateContent>
  <xr:revisionPtr revIDLastSave="0" documentId="13_ncr:1_{AF29E521-AD4F-460E-A5C6-3052FC3B5AD4}" xr6:coauthVersionLast="47" xr6:coauthVersionMax="47" xr10:uidLastSave="{00000000-0000-0000-0000-000000000000}"/>
  <bookViews>
    <workbookView xWindow="1110" yWindow="3315" windowWidth="26640" windowHeight="14910" firstSheet="5" activeTab="15" xr2:uid="{00000000-000D-0000-FFFF-FFFF00000000}"/>
  </bookViews>
  <sheets>
    <sheet name="통합 문서" sheetId="14" r:id="rId1"/>
    <sheet name="Test&amp;Update" sheetId="5" r:id="rId2"/>
    <sheet name="마을, 사냥터 설계" sheetId="1" r:id="rId3"/>
    <sheet name="게임 기획" sheetId="2" r:id="rId4"/>
    <sheet name="콘텐츠 순환 구조" sheetId="3" r:id="rId5"/>
    <sheet name="후원" sheetId="15" r:id="rId6"/>
    <sheet name="시스템 기획(시스템 정리)" sheetId="4" r:id="rId7"/>
    <sheet name="Setting" sheetId="11" r:id="rId8"/>
    <sheet name="idea of raw" sheetId="6" r:id="rId9"/>
    <sheet name="스텟 종류" sheetId="7" r:id="rId10"/>
    <sheet name="Mix" sheetId="9" r:id="rId11"/>
    <sheet name="Reference" sheetId="8" r:id="rId12"/>
    <sheet name="캐릭터" sheetId="12" r:id="rId13"/>
    <sheet name="스킬트리" sheetId="13" r:id="rId14"/>
    <sheet name="스킬" sheetId="10" r:id="rId15"/>
    <sheet name="스킬 데이터" sheetId="16" r:id="rId16"/>
    <sheet name="Sheet1" sheetId="18" r:id="rId17"/>
    <sheet name="캐릭터 데이터" sheetId="17" r:id="rId18"/>
  </sheets>
  <definedNames>
    <definedName name="_xlnm._FilterDatabase" localSheetId="15" hidden="1">'스킬 데이터'!$B$6:$G$303</definedName>
  </definedNames>
  <calcPr calcId="191029"/>
  <webPublishing allowPng="1" targetScreenSize="1024x768" codePage="6500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9" roundtripDataChecksum="suQPOFCE6d1RbpT5rR5ogy5G902qUCQauD1UEsVS2Z4="/>
    </ext>
  </extLst>
</workbook>
</file>

<file path=xl/calcChain.xml><?xml version="1.0" encoding="utf-8"?>
<calcChain xmlns="http://schemas.openxmlformats.org/spreadsheetml/2006/main">
  <c r="G31" i="16" l="1"/>
  <c r="G30" i="16"/>
  <c r="G29" i="16"/>
  <c r="G28" i="16"/>
  <c r="G27" i="16"/>
  <c r="G26" i="16"/>
  <c r="G25" i="16"/>
  <c r="G24" i="16"/>
  <c r="G23" i="16"/>
  <c r="J297" i="16"/>
  <c r="G8" i="16"/>
  <c r="G301" i="16"/>
  <c r="G300" i="16"/>
  <c r="G299" i="16"/>
  <c r="G298" i="16"/>
  <c r="G297" i="16"/>
  <c r="G296" i="16"/>
  <c r="G295" i="16"/>
  <c r="G294" i="16"/>
  <c r="G293" i="16"/>
  <c r="G292" i="16"/>
  <c r="G291" i="16"/>
  <c r="G290" i="16"/>
  <c r="G289" i="16"/>
  <c r="G288" i="16"/>
  <c r="G287" i="16"/>
  <c r="G286" i="16"/>
  <c r="G285" i="16"/>
  <c r="G284" i="16"/>
  <c r="G283" i="16"/>
  <c r="G282" i="16"/>
  <c r="G281" i="16"/>
  <c r="G280" i="16"/>
  <c r="G279" i="16"/>
  <c r="G278" i="16"/>
  <c r="G277" i="16"/>
  <c r="G276" i="16"/>
  <c r="G275" i="16"/>
  <c r="G274" i="16"/>
  <c r="G273" i="16"/>
  <c r="G272" i="16"/>
  <c r="G271" i="16"/>
  <c r="G270" i="16"/>
  <c r="G269" i="16"/>
  <c r="G268" i="16"/>
  <c r="G267" i="16"/>
  <c r="G266" i="16"/>
  <c r="G265" i="16"/>
  <c r="G264" i="16"/>
  <c r="G263" i="16"/>
  <c r="G262" i="16"/>
  <c r="G261" i="16"/>
  <c r="G260" i="16"/>
  <c r="G259" i="16"/>
  <c r="G258" i="16"/>
  <c r="G257" i="16"/>
  <c r="G256" i="16"/>
  <c r="G255" i="16"/>
  <c r="G254" i="16"/>
  <c r="G253" i="16"/>
  <c r="G252" i="16"/>
  <c r="G251" i="16"/>
  <c r="G250" i="16"/>
  <c r="G249" i="16"/>
  <c r="G248" i="16"/>
  <c r="G247" i="16"/>
  <c r="G246" i="16"/>
  <c r="G245" i="16"/>
  <c r="G244" i="16"/>
  <c r="G243" i="16"/>
  <c r="G242" i="16"/>
  <c r="G241" i="16"/>
  <c r="G240" i="16"/>
  <c r="G239" i="16"/>
  <c r="G238" i="16"/>
  <c r="G237" i="16"/>
  <c r="G236" i="16"/>
  <c r="G235" i="16"/>
  <c r="G234" i="16"/>
  <c r="G233" i="16"/>
  <c r="G232" i="16"/>
  <c r="G231" i="16"/>
  <c r="G230" i="16"/>
  <c r="G229" i="16"/>
  <c r="G228" i="16"/>
  <c r="G227" i="16"/>
  <c r="G226" i="16"/>
  <c r="G225" i="16"/>
  <c r="G224" i="16"/>
  <c r="G223" i="16"/>
  <c r="G222" i="16"/>
  <c r="G221" i="16"/>
  <c r="G220" i="16"/>
  <c r="G219" i="16"/>
  <c r="G218" i="16"/>
  <c r="G217" i="16"/>
  <c r="G216" i="16"/>
  <c r="G215" i="16"/>
  <c r="G214" i="16"/>
  <c r="G213" i="16"/>
  <c r="G211" i="16"/>
  <c r="G210" i="16"/>
  <c r="G209" i="16"/>
  <c r="G208" i="16"/>
  <c r="G207" i="16"/>
  <c r="G206" i="16"/>
  <c r="G205" i="16"/>
  <c r="G204" i="16"/>
  <c r="G203" i="16"/>
  <c r="G202" i="16"/>
  <c r="G201" i="16"/>
  <c r="G200" i="16"/>
  <c r="G199" i="16"/>
  <c r="G198" i="16"/>
  <c r="G197" i="16"/>
  <c r="G196" i="16"/>
  <c r="G195" i="16"/>
  <c r="G194" i="16"/>
  <c r="G193" i="16"/>
  <c r="G192" i="16"/>
  <c r="G191" i="16"/>
  <c r="G190" i="16"/>
  <c r="G189" i="16"/>
  <c r="G188" i="16"/>
  <c r="G187" i="16"/>
  <c r="G186" i="16"/>
  <c r="G185" i="16"/>
  <c r="G184" i="16"/>
  <c r="G183" i="16"/>
  <c r="G182" i="16"/>
  <c r="G181" i="16"/>
  <c r="G180" i="16"/>
  <c r="G179" i="16"/>
  <c r="G178" i="16"/>
  <c r="G177" i="16"/>
  <c r="G176" i="16"/>
  <c r="G175" i="16"/>
  <c r="G174" i="16"/>
  <c r="G173" i="16"/>
  <c r="G172" i="16"/>
  <c r="G171" i="16"/>
  <c r="G170" i="16"/>
  <c r="G169" i="16"/>
  <c r="G168" i="16"/>
  <c r="G167" i="16"/>
  <c r="G166" i="16"/>
  <c r="G165" i="16"/>
  <c r="G164" i="16"/>
  <c r="G163" i="16"/>
  <c r="G162" i="16"/>
  <c r="G161" i="16"/>
  <c r="G160" i="16"/>
  <c r="G159" i="16"/>
  <c r="G158" i="16"/>
  <c r="G157" i="16"/>
  <c r="G156" i="16"/>
  <c r="G155" i="16"/>
  <c r="G154" i="16"/>
  <c r="G153" i="16"/>
  <c r="G152" i="16"/>
  <c r="G151" i="16"/>
  <c r="G150" i="16"/>
  <c r="G149" i="16"/>
  <c r="G148" i="16"/>
  <c r="G147" i="16"/>
  <c r="G146" i="16"/>
  <c r="G145" i="16"/>
  <c r="G144" i="16"/>
  <c r="G143" i="16"/>
  <c r="G142" i="16"/>
  <c r="G141" i="16"/>
  <c r="G140" i="16"/>
  <c r="G139" i="16"/>
  <c r="G138" i="16"/>
  <c r="G137" i="16"/>
  <c r="G136" i="16"/>
  <c r="G135" i="16"/>
  <c r="G134" i="16"/>
  <c r="G133" i="16"/>
  <c r="G132" i="16"/>
  <c r="G131" i="16"/>
  <c r="G130" i="16"/>
  <c r="G129" i="16"/>
  <c r="G128" i="16"/>
  <c r="G127" i="16"/>
  <c r="G126" i="16"/>
  <c r="G125" i="16"/>
  <c r="G124" i="16"/>
  <c r="G123" i="16"/>
  <c r="G122" i="16"/>
  <c r="G121" i="16"/>
  <c r="G120" i="16"/>
  <c r="G119" i="16"/>
  <c r="G118" i="16"/>
  <c r="G117" i="16"/>
  <c r="G116" i="16"/>
  <c r="G115" i="16"/>
  <c r="G114" i="16"/>
  <c r="G113" i="16"/>
  <c r="G112" i="16"/>
  <c r="G111" i="16"/>
  <c r="G110" i="16"/>
  <c r="G109" i="16"/>
  <c r="G108" i="16"/>
  <c r="G107" i="16"/>
  <c r="G106" i="16"/>
  <c r="G105" i="16"/>
  <c r="G104" i="16"/>
  <c r="G103" i="16"/>
  <c r="G102" i="16"/>
  <c r="G101" i="16"/>
  <c r="G100" i="16"/>
  <c r="G99" i="16"/>
  <c r="G98" i="16"/>
  <c r="G97" i="16"/>
  <c r="G96" i="16"/>
  <c r="G95" i="16"/>
  <c r="G94" i="16"/>
  <c r="G93" i="16"/>
  <c r="G92" i="16"/>
  <c r="G91" i="16"/>
  <c r="G90" i="16"/>
  <c r="G89" i="16"/>
  <c r="G88" i="16"/>
  <c r="G87" i="16"/>
  <c r="G86" i="16"/>
  <c r="G85" i="16"/>
  <c r="G84" i="16"/>
  <c r="G83" i="16"/>
  <c r="G82" i="16"/>
  <c r="G81" i="16"/>
  <c r="G80" i="16"/>
  <c r="G79" i="16"/>
  <c r="G78" i="16"/>
  <c r="G77" i="16"/>
  <c r="G76" i="16"/>
  <c r="G75" i="16"/>
  <c r="G74" i="16"/>
  <c r="G73" i="16"/>
  <c r="G72" i="16"/>
  <c r="G71" i="16"/>
  <c r="G70" i="16"/>
  <c r="G69" i="16"/>
  <c r="G68" i="16"/>
  <c r="G67" i="16"/>
  <c r="G66" i="16"/>
  <c r="G65" i="16"/>
  <c r="G64" i="16"/>
  <c r="G63" i="16"/>
  <c r="G62" i="16"/>
  <c r="G61" i="16"/>
  <c r="G60" i="16"/>
  <c r="G59" i="16"/>
  <c r="G58" i="16"/>
  <c r="G57" i="16"/>
  <c r="G56" i="16"/>
  <c r="G55" i="16"/>
  <c r="G54" i="16"/>
  <c r="G53" i="16"/>
  <c r="G52" i="16"/>
  <c r="G51" i="16"/>
  <c r="G50" i="16"/>
  <c r="G49" i="16"/>
  <c r="G48" i="16"/>
  <c r="G47" i="16"/>
  <c r="G46" i="16"/>
  <c r="G45" i="16"/>
  <c r="G44" i="16"/>
  <c r="G43" i="16"/>
  <c r="G42" i="16"/>
  <c r="G41" i="16"/>
  <c r="G40" i="16"/>
  <c r="G39" i="16"/>
  <c r="G38" i="16"/>
  <c r="G37" i="16"/>
  <c r="G36" i="16"/>
  <c r="G35" i="16"/>
  <c r="G34" i="16"/>
  <c r="G33" i="16"/>
  <c r="G32" i="16"/>
  <c r="G22" i="16"/>
  <c r="G21" i="16"/>
  <c r="G20" i="16"/>
  <c r="G19" i="16"/>
  <c r="G18" i="16"/>
  <c r="G17" i="16"/>
  <c r="G16" i="16"/>
  <c r="G15" i="16"/>
  <c r="G14" i="16"/>
  <c r="G13" i="16"/>
  <c r="G12" i="16"/>
  <c r="G11" i="16"/>
  <c r="G10" i="16"/>
  <c r="G9" i="16"/>
  <c r="G212" i="16"/>
  <c r="S61" i="18"/>
  <c r="S60" i="18"/>
  <c r="S59" i="18"/>
  <c r="S58" i="18"/>
  <c r="S57" i="18"/>
  <c r="S56" i="18"/>
  <c r="S55" i="18"/>
  <c r="S54" i="18"/>
  <c r="S53" i="18"/>
  <c r="S52" i="18"/>
  <c r="S51" i="18"/>
  <c r="S50" i="18"/>
  <c r="S49" i="18"/>
  <c r="S48" i="18"/>
  <c r="S47" i="18"/>
  <c r="S46" i="18"/>
  <c r="S45" i="18"/>
  <c r="S44" i="18"/>
  <c r="S43" i="18"/>
  <c r="S42" i="18"/>
  <c r="S41" i="18"/>
  <c r="S40" i="18"/>
  <c r="S39" i="18"/>
  <c r="S38" i="18"/>
  <c r="S37" i="18"/>
  <c r="S36" i="18"/>
  <c r="S35" i="18"/>
  <c r="S34" i="18"/>
  <c r="S33" i="18"/>
  <c r="S32" i="18"/>
  <c r="S31" i="18"/>
  <c r="S30" i="18"/>
  <c r="S29" i="18"/>
  <c r="R61" i="18"/>
  <c r="Q61" i="18"/>
  <c r="P61" i="18"/>
  <c r="O61" i="18"/>
  <c r="N61" i="18"/>
  <c r="M61" i="18"/>
  <c r="R60" i="18"/>
  <c r="Q60" i="18"/>
  <c r="P60" i="18"/>
  <c r="O60" i="18"/>
  <c r="N60" i="18"/>
  <c r="M60" i="18"/>
  <c r="R59" i="18"/>
  <c r="Q59" i="18"/>
  <c r="P59" i="18"/>
  <c r="O59" i="18"/>
  <c r="N59" i="18"/>
  <c r="M59" i="18"/>
  <c r="R58" i="18"/>
  <c r="Q58" i="18"/>
  <c r="P58" i="18"/>
  <c r="O58" i="18"/>
  <c r="N58" i="18"/>
  <c r="M58" i="18"/>
  <c r="R57" i="18"/>
  <c r="Q57" i="18"/>
  <c r="P57" i="18"/>
  <c r="O57" i="18"/>
  <c r="N57" i="18"/>
  <c r="M57" i="18"/>
  <c r="R56" i="18"/>
  <c r="Q56" i="18"/>
  <c r="P56" i="18"/>
  <c r="O56" i="18"/>
  <c r="N56" i="18"/>
  <c r="M56" i="18"/>
  <c r="R55" i="18"/>
  <c r="Q55" i="18"/>
  <c r="P55" i="18"/>
  <c r="O55" i="18"/>
  <c r="N55" i="18"/>
  <c r="M55" i="18"/>
  <c r="R54" i="18"/>
  <c r="Q54" i="18"/>
  <c r="P54" i="18"/>
  <c r="O54" i="18"/>
  <c r="N54" i="18"/>
  <c r="M54" i="18"/>
  <c r="R53" i="18"/>
  <c r="Q53" i="18"/>
  <c r="P53" i="18"/>
  <c r="O53" i="18"/>
  <c r="N53" i="18"/>
  <c r="M53" i="18"/>
  <c r="R52" i="18"/>
  <c r="Q52" i="18"/>
  <c r="P52" i="18"/>
  <c r="O52" i="18"/>
  <c r="N52" i="18"/>
  <c r="M52" i="18"/>
  <c r="R51" i="18"/>
  <c r="Q51" i="18"/>
  <c r="P51" i="18"/>
  <c r="O51" i="18"/>
  <c r="N51" i="18"/>
  <c r="M51" i="18"/>
  <c r="R50" i="18"/>
  <c r="Q50" i="18"/>
  <c r="P50" i="18"/>
  <c r="O50" i="18"/>
  <c r="N50" i="18"/>
  <c r="M50" i="18"/>
  <c r="R49" i="18"/>
  <c r="Q49" i="18"/>
  <c r="P49" i="18"/>
  <c r="O49" i="18"/>
  <c r="N49" i="18"/>
  <c r="M49" i="18"/>
  <c r="R48" i="18"/>
  <c r="Q48" i="18"/>
  <c r="P48" i="18"/>
  <c r="O48" i="18"/>
  <c r="N48" i="18"/>
  <c r="M48" i="18"/>
  <c r="R47" i="18"/>
  <c r="Q47" i="18"/>
  <c r="P47" i="18"/>
  <c r="O47" i="18"/>
  <c r="N47" i="18"/>
  <c r="M47" i="18"/>
  <c r="R46" i="18"/>
  <c r="Q46" i="18"/>
  <c r="P46" i="18"/>
  <c r="O46" i="18"/>
  <c r="N46" i="18"/>
  <c r="M46" i="18"/>
  <c r="R45" i="18"/>
  <c r="Q45" i="18"/>
  <c r="P45" i="18"/>
  <c r="O45" i="18"/>
  <c r="N45" i="18"/>
  <c r="M45" i="18"/>
  <c r="R44" i="18"/>
  <c r="Q44" i="18"/>
  <c r="P44" i="18"/>
  <c r="O44" i="18"/>
  <c r="N44" i="18"/>
  <c r="M44" i="18"/>
  <c r="R43" i="18"/>
  <c r="Q43" i="18"/>
  <c r="P43" i="18"/>
  <c r="O43" i="18"/>
  <c r="N43" i="18"/>
  <c r="M43" i="18"/>
  <c r="R42" i="18"/>
  <c r="Q42" i="18"/>
  <c r="P42" i="18"/>
  <c r="O42" i="18"/>
  <c r="N42" i="18"/>
  <c r="M42" i="18"/>
  <c r="R41" i="18"/>
  <c r="Q41" i="18"/>
  <c r="P41" i="18"/>
  <c r="O41" i="18"/>
  <c r="N41" i="18"/>
  <c r="M41" i="18"/>
  <c r="R40" i="18"/>
  <c r="Q40" i="18"/>
  <c r="P40" i="18"/>
  <c r="O40" i="18"/>
  <c r="N40" i="18"/>
  <c r="M40" i="18"/>
  <c r="R39" i="18"/>
  <c r="Q39" i="18"/>
  <c r="P39" i="18"/>
  <c r="O39" i="18"/>
  <c r="N39" i="18"/>
  <c r="M39" i="18"/>
  <c r="R38" i="18"/>
  <c r="Q38" i="18"/>
  <c r="P38" i="18"/>
  <c r="O38" i="18"/>
  <c r="N38" i="18"/>
  <c r="M38" i="18"/>
  <c r="R37" i="18"/>
  <c r="Q37" i="18"/>
  <c r="P37" i="18"/>
  <c r="O37" i="18"/>
  <c r="N37" i="18"/>
  <c r="M37" i="18"/>
  <c r="R36" i="18"/>
  <c r="Q36" i="18"/>
  <c r="P36" i="18"/>
  <c r="O36" i="18"/>
  <c r="N36" i="18"/>
  <c r="M36" i="18"/>
  <c r="R35" i="18"/>
  <c r="Q35" i="18"/>
  <c r="P35" i="18"/>
  <c r="O35" i="18"/>
  <c r="N35" i="18"/>
  <c r="M35" i="18"/>
  <c r="R34" i="18"/>
  <c r="Q34" i="18"/>
  <c r="P34" i="18"/>
  <c r="O34" i="18"/>
  <c r="N34" i="18"/>
  <c r="M34" i="18"/>
  <c r="R33" i="18"/>
  <c r="Q33" i="18"/>
  <c r="P33" i="18"/>
  <c r="O33" i="18"/>
  <c r="N33" i="18"/>
  <c r="M33" i="18"/>
  <c r="R32" i="18"/>
  <c r="Q32" i="18"/>
  <c r="P32" i="18"/>
  <c r="O32" i="18"/>
  <c r="N32" i="18"/>
  <c r="M32" i="18"/>
  <c r="R31" i="18"/>
  <c r="Q31" i="18"/>
  <c r="P31" i="18"/>
  <c r="O31" i="18"/>
  <c r="N31" i="18"/>
  <c r="M31" i="18"/>
  <c r="R30" i="18"/>
  <c r="Q30" i="18"/>
  <c r="P30" i="18"/>
  <c r="O30" i="18"/>
  <c r="N30" i="18"/>
  <c r="M30" i="18"/>
  <c r="R29" i="18"/>
  <c r="Q29" i="18"/>
  <c r="P29" i="18"/>
  <c r="O29" i="18"/>
  <c r="N29" i="18"/>
  <c r="M29" i="18"/>
  <c r="L61" i="18"/>
  <c r="L60" i="18"/>
  <c r="L59" i="18"/>
  <c r="L58" i="18"/>
  <c r="L57" i="18"/>
  <c r="L56" i="18"/>
  <c r="L55" i="18"/>
  <c r="L54" i="18"/>
  <c r="L53" i="18"/>
  <c r="L52" i="18"/>
  <c r="L51" i="18"/>
  <c r="L50" i="18"/>
  <c r="L49" i="18"/>
  <c r="L48" i="18"/>
  <c r="L47" i="18"/>
  <c r="L46" i="18"/>
  <c r="L45" i="18"/>
  <c r="L44" i="18"/>
  <c r="L43" i="18"/>
  <c r="L42" i="18"/>
  <c r="L41" i="18"/>
  <c r="L40" i="18"/>
  <c r="L39" i="18"/>
  <c r="L38" i="18"/>
  <c r="L37" i="18"/>
  <c r="L36" i="18"/>
  <c r="L35" i="18"/>
  <c r="L34" i="18"/>
  <c r="L33" i="18"/>
  <c r="L32" i="18"/>
  <c r="L31" i="18"/>
  <c r="L30" i="18"/>
  <c r="L29" i="18"/>
  <c r="L23" i="18"/>
  <c r="L22" i="18"/>
  <c r="L21" i="18"/>
  <c r="L20" i="18"/>
  <c r="L19" i="18"/>
  <c r="L18" i="18"/>
  <c r="L17" i="18"/>
  <c r="AX10" i="16"/>
  <c r="AY10" i="16"/>
  <c r="AY9" i="16"/>
  <c r="AZ9" i="16"/>
  <c r="BA9" i="16" s="1"/>
  <c r="BE16" i="16"/>
  <c r="AZ16" i="16"/>
  <c r="AY16" i="16" s="1"/>
  <c r="AZ10" i="16"/>
  <c r="AQ97" i="16"/>
  <c r="AQ96" i="16"/>
  <c r="AQ95" i="16"/>
  <c r="AQ94" i="16"/>
  <c r="AX16" i="16" l="1"/>
  <c r="AV16" i="16" s="1"/>
  <c r="K302" i="16"/>
  <c r="J302" i="16"/>
  <c r="K301" i="16"/>
  <c r="J301" i="16"/>
  <c r="K300" i="16"/>
  <c r="J300" i="16"/>
  <c r="K299" i="16"/>
  <c r="J299" i="16"/>
  <c r="K298" i="16"/>
  <c r="J298" i="16"/>
  <c r="K297" i="16"/>
  <c r="K296" i="16"/>
  <c r="J296" i="16"/>
  <c r="K295" i="16"/>
  <c r="J295" i="16"/>
  <c r="K294" i="16"/>
  <c r="J294" i="16"/>
  <c r="K293" i="16"/>
  <c r="J293" i="16"/>
  <c r="K292" i="16"/>
  <c r="J292" i="16"/>
  <c r="K291" i="16"/>
  <c r="J291" i="16"/>
  <c r="K290" i="16"/>
  <c r="J290" i="16"/>
  <c r="K289" i="16"/>
  <c r="J289" i="16"/>
  <c r="K288" i="16"/>
  <c r="J288" i="16"/>
  <c r="K287" i="16"/>
  <c r="J287" i="16"/>
  <c r="K286" i="16"/>
  <c r="J286" i="16"/>
  <c r="K285" i="16"/>
  <c r="J285" i="16"/>
  <c r="K284" i="16"/>
  <c r="J284" i="16"/>
  <c r="K283" i="16"/>
  <c r="J283" i="16"/>
  <c r="K282" i="16"/>
  <c r="J282" i="16"/>
  <c r="K281" i="16"/>
  <c r="J281" i="16"/>
  <c r="K280" i="16"/>
  <c r="J280" i="16"/>
  <c r="K279" i="16"/>
  <c r="J279" i="16"/>
  <c r="K278" i="16"/>
  <c r="J278" i="16"/>
  <c r="K277" i="16"/>
  <c r="J277" i="16"/>
  <c r="K276" i="16"/>
  <c r="J276" i="16"/>
  <c r="K275" i="16"/>
  <c r="J275" i="16"/>
  <c r="K274" i="16"/>
  <c r="J274" i="16"/>
  <c r="K273" i="16"/>
  <c r="J273" i="16"/>
  <c r="K272" i="16"/>
  <c r="J272" i="16"/>
  <c r="K271" i="16"/>
  <c r="J271" i="16"/>
  <c r="K270" i="16"/>
  <c r="J270" i="16"/>
  <c r="K269" i="16"/>
  <c r="J269" i="16"/>
  <c r="K268" i="16"/>
  <c r="J268" i="16"/>
  <c r="K267" i="16"/>
  <c r="J267" i="16"/>
  <c r="K266" i="16"/>
  <c r="J266" i="16"/>
  <c r="K265" i="16"/>
  <c r="J265" i="16"/>
  <c r="K264" i="16"/>
  <c r="J264" i="16"/>
  <c r="K263" i="16"/>
  <c r="J263" i="16"/>
  <c r="K262" i="16"/>
  <c r="J262" i="16"/>
  <c r="K261" i="16"/>
  <c r="J261" i="16"/>
  <c r="K260" i="16"/>
  <c r="J260" i="16"/>
  <c r="K259" i="16"/>
  <c r="J259" i="16"/>
  <c r="K258" i="16"/>
  <c r="J258" i="16"/>
  <c r="K257" i="16"/>
  <c r="J257" i="16"/>
  <c r="K256" i="16"/>
  <c r="J256" i="16"/>
  <c r="K255" i="16"/>
  <c r="J255" i="16"/>
  <c r="K254" i="16"/>
  <c r="J254" i="16"/>
  <c r="K253" i="16"/>
  <c r="J253" i="16"/>
  <c r="K252" i="16"/>
  <c r="J252" i="16"/>
  <c r="K251" i="16"/>
  <c r="J251" i="16"/>
  <c r="K250" i="16"/>
  <c r="J250" i="16"/>
  <c r="K249" i="16"/>
  <c r="J249" i="16"/>
  <c r="K248" i="16"/>
  <c r="J248" i="16"/>
  <c r="K247" i="16"/>
  <c r="J247" i="16"/>
  <c r="K246" i="16"/>
  <c r="J246" i="16"/>
  <c r="K245" i="16"/>
  <c r="J245" i="16"/>
  <c r="K244" i="16"/>
  <c r="J244" i="16"/>
  <c r="K243" i="16"/>
  <c r="J243" i="16"/>
  <c r="K242" i="16"/>
  <c r="J242" i="16"/>
  <c r="K241" i="16"/>
  <c r="J241" i="16"/>
  <c r="K240" i="16"/>
  <c r="J240" i="16"/>
  <c r="K239" i="16"/>
  <c r="J239" i="16"/>
  <c r="K238" i="16"/>
  <c r="J238" i="16"/>
  <c r="K237" i="16"/>
  <c r="J237" i="16"/>
  <c r="K236" i="16"/>
  <c r="J236" i="16"/>
  <c r="K235" i="16"/>
  <c r="J235" i="16"/>
  <c r="K234" i="16"/>
  <c r="J234" i="16"/>
  <c r="K233" i="16"/>
  <c r="J233" i="16"/>
  <c r="K232" i="16"/>
  <c r="J232" i="16"/>
  <c r="K231" i="16"/>
  <c r="J231" i="16"/>
  <c r="K230" i="16"/>
  <c r="J230" i="16"/>
  <c r="K229" i="16"/>
  <c r="J229" i="16"/>
  <c r="K228" i="16"/>
  <c r="J228" i="16"/>
  <c r="K227" i="16"/>
  <c r="J227" i="16"/>
  <c r="K226" i="16"/>
  <c r="J226" i="16"/>
  <c r="K225" i="16"/>
  <c r="J225" i="16"/>
  <c r="K224" i="16"/>
  <c r="J224" i="16"/>
  <c r="K223" i="16"/>
  <c r="J223" i="16"/>
  <c r="K222" i="16"/>
  <c r="J222" i="16"/>
  <c r="K221" i="16"/>
  <c r="J221" i="16"/>
  <c r="K220" i="16"/>
  <c r="J220" i="16"/>
  <c r="K219" i="16"/>
  <c r="J219" i="16"/>
  <c r="K218" i="16"/>
  <c r="J218" i="16"/>
  <c r="K217" i="16"/>
  <c r="J217" i="16"/>
  <c r="K216" i="16"/>
  <c r="J216" i="16"/>
  <c r="K215" i="16"/>
  <c r="J215" i="16"/>
  <c r="K214" i="16"/>
  <c r="J214" i="16"/>
  <c r="K213" i="16"/>
  <c r="J213" i="16"/>
  <c r="K212" i="16"/>
  <c r="J212" i="16"/>
  <c r="K211" i="16"/>
  <c r="J211" i="16"/>
  <c r="K210" i="16"/>
  <c r="J210" i="16"/>
  <c r="K209" i="16"/>
  <c r="J209" i="16"/>
  <c r="K208" i="16"/>
  <c r="J208" i="16"/>
  <c r="K207" i="16"/>
  <c r="J207" i="16"/>
  <c r="K206" i="16"/>
  <c r="J206" i="16"/>
  <c r="K205" i="16"/>
  <c r="J205" i="16"/>
  <c r="K204" i="16"/>
  <c r="J204" i="16"/>
  <c r="K203" i="16"/>
  <c r="J203" i="16"/>
  <c r="K202" i="16"/>
  <c r="J202" i="16"/>
  <c r="K201" i="16"/>
  <c r="J201" i="16"/>
  <c r="K200" i="16"/>
  <c r="J200" i="16"/>
  <c r="K199" i="16"/>
  <c r="J199" i="16"/>
  <c r="K198" i="16"/>
  <c r="J198" i="16"/>
  <c r="K197" i="16"/>
  <c r="J197" i="16"/>
  <c r="K196" i="16"/>
  <c r="J196" i="16"/>
  <c r="K195" i="16"/>
  <c r="J195" i="16"/>
  <c r="K194" i="16"/>
  <c r="J194" i="16"/>
  <c r="K193" i="16"/>
  <c r="J193" i="16"/>
  <c r="K192" i="16"/>
  <c r="J192" i="16"/>
  <c r="K191" i="16"/>
  <c r="J191" i="16"/>
  <c r="K190" i="16"/>
  <c r="J190" i="16"/>
  <c r="K189" i="16"/>
  <c r="J189" i="16"/>
  <c r="K188" i="16"/>
  <c r="J188" i="16"/>
  <c r="K187" i="16"/>
  <c r="J187" i="16"/>
  <c r="K186" i="16"/>
  <c r="J186" i="16"/>
  <c r="K185" i="16"/>
  <c r="J185" i="16"/>
  <c r="K184" i="16"/>
  <c r="J184" i="16"/>
  <c r="K183" i="16"/>
  <c r="J183" i="16"/>
  <c r="K182" i="16"/>
  <c r="J182" i="16"/>
  <c r="K181" i="16"/>
  <c r="J181" i="16"/>
  <c r="K180" i="16"/>
  <c r="J180" i="16"/>
  <c r="K179" i="16"/>
  <c r="J179" i="16"/>
  <c r="K178" i="16"/>
  <c r="J178" i="16"/>
  <c r="K177" i="16"/>
  <c r="J177" i="16"/>
  <c r="K176" i="16"/>
  <c r="J176" i="16"/>
  <c r="K175" i="16"/>
  <c r="J175" i="16"/>
  <c r="K174" i="16"/>
  <c r="J174" i="16"/>
  <c r="K173" i="16"/>
  <c r="J173" i="16"/>
  <c r="K172" i="16"/>
  <c r="J172" i="16"/>
  <c r="K171" i="16"/>
  <c r="J171" i="16"/>
  <c r="K170" i="16"/>
  <c r="J170" i="16"/>
  <c r="K169" i="16"/>
  <c r="J169" i="16"/>
  <c r="K168" i="16"/>
  <c r="J168" i="16"/>
  <c r="K167" i="16"/>
  <c r="J167" i="16"/>
  <c r="K166" i="16"/>
  <c r="J166" i="16"/>
  <c r="K165" i="16"/>
  <c r="J165" i="16"/>
  <c r="K164" i="16"/>
  <c r="J164" i="16"/>
  <c r="K163" i="16"/>
  <c r="J163" i="16"/>
  <c r="K162" i="16"/>
  <c r="J162" i="16"/>
  <c r="K161" i="16"/>
  <c r="J161" i="16"/>
  <c r="K160" i="16"/>
  <c r="J160" i="16"/>
  <c r="K159" i="16"/>
  <c r="J159" i="16"/>
  <c r="K158" i="16"/>
  <c r="J158" i="16"/>
  <c r="K157" i="16"/>
  <c r="J157" i="16"/>
  <c r="K156" i="16"/>
  <c r="J156" i="16"/>
  <c r="K155" i="16"/>
  <c r="J155" i="16"/>
  <c r="K154" i="16"/>
  <c r="J154" i="16"/>
  <c r="K153" i="16"/>
  <c r="J153" i="16"/>
  <c r="K152" i="16"/>
  <c r="J152" i="16"/>
  <c r="K151" i="16"/>
  <c r="J151" i="16"/>
  <c r="K150" i="16"/>
  <c r="J150" i="16"/>
  <c r="K149" i="16"/>
  <c r="J149" i="16"/>
  <c r="K148" i="16"/>
  <c r="J148" i="16"/>
  <c r="K147" i="16"/>
  <c r="J147" i="16"/>
  <c r="K146" i="16"/>
  <c r="J146" i="16"/>
  <c r="K145" i="16"/>
  <c r="J145" i="16"/>
  <c r="K144" i="16"/>
  <c r="J144" i="16"/>
  <c r="K143" i="16"/>
  <c r="J143" i="16"/>
  <c r="K142" i="16"/>
  <c r="J142" i="16"/>
  <c r="K141" i="16"/>
  <c r="J141" i="16"/>
  <c r="K140" i="16"/>
  <c r="J140" i="16"/>
  <c r="K139" i="16"/>
  <c r="J139" i="16"/>
  <c r="K138" i="16"/>
  <c r="J138" i="16"/>
  <c r="K137" i="16"/>
  <c r="J137" i="16"/>
  <c r="K136" i="16"/>
  <c r="J136" i="16"/>
  <c r="K135" i="16"/>
  <c r="J135" i="16"/>
  <c r="K134" i="16"/>
  <c r="J134" i="16"/>
  <c r="K133" i="16"/>
  <c r="J133" i="16"/>
  <c r="K132" i="16"/>
  <c r="J132" i="16"/>
  <c r="K131" i="16"/>
  <c r="J131" i="16"/>
  <c r="K130" i="16"/>
  <c r="J130" i="16"/>
  <c r="K129" i="16"/>
  <c r="J129" i="16"/>
  <c r="K128" i="16"/>
  <c r="J128" i="16"/>
  <c r="K127" i="16"/>
  <c r="J127" i="16"/>
  <c r="K126" i="16"/>
  <c r="J126" i="16"/>
  <c r="K125" i="16"/>
  <c r="J125" i="16"/>
  <c r="K124" i="16"/>
  <c r="J124" i="16"/>
  <c r="K123" i="16"/>
  <c r="J123" i="16"/>
  <c r="K122" i="16"/>
  <c r="J122" i="16"/>
  <c r="K121" i="16"/>
  <c r="J121" i="16"/>
  <c r="K120" i="16"/>
  <c r="J120" i="16"/>
  <c r="K119" i="16"/>
  <c r="J119" i="16"/>
  <c r="K118" i="16"/>
  <c r="J118" i="16"/>
  <c r="K117" i="16"/>
  <c r="J117" i="16"/>
  <c r="K116" i="16"/>
  <c r="J116" i="16"/>
  <c r="K115" i="16"/>
  <c r="J115" i="16"/>
  <c r="K114" i="16"/>
  <c r="J114" i="16"/>
  <c r="K113" i="16"/>
  <c r="J113" i="16"/>
  <c r="K112" i="16"/>
  <c r="J112" i="16"/>
  <c r="K111" i="16"/>
  <c r="J111" i="16"/>
  <c r="K110" i="16"/>
  <c r="J110" i="16"/>
  <c r="K109" i="16"/>
  <c r="J109" i="16"/>
  <c r="K108" i="16"/>
  <c r="J108" i="16"/>
  <c r="K107" i="16"/>
  <c r="J107" i="16"/>
  <c r="K106" i="16"/>
  <c r="J106" i="16"/>
  <c r="K105" i="16"/>
  <c r="J105" i="16"/>
  <c r="K104" i="16"/>
  <c r="J104" i="16"/>
  <c r="K103" i="16"/>
  <c r="J103" i="16"/>
  <c r="K102" i="16"/>
  <c r="J102" i="16"/>
  <c r="K101" i="16"/>
  <c r="J101" i="16"/>
  <c r="K100" i="16"/>
  <c r="J100" i="16"/>
  <c r="K99" i="16"/>
  <c r="J99" i="16"/>
  <c r="K98" i="16"/>
  <c r="J98" i="16"/>
  <c r="K97" i="16"/>
  <c r="J97" i="16"/>
  <c r="K96" i="16"/>
  <c r="J96" i="16"/>
  <c r="K95" i="16"/>
  <c r="J95" i="16"/>
  <c r="K94" i="16"/>
  <c r="J94" i="16"/>
  <c r="K93" i="16"/>
  <c r="J93" i="16"/>
  <c r="K92" i="16"/>
  <c r="J92" i="16"/>
  <c r="K91" i="16"/>
  <c r="J91" i="16"/>
  <c r="K90" i="16"/>
  <c r="J90" i="16"/>
  <c r="K89" i="16"/>
  <c r="J89" i="16"/>
  <c r="K88" i="16"/>
  <c r="J88" i="16"/>
  <c r="K87" i="16"/>
  <c r="J87" i="16"/>
  <c r="K86" i="16"/>
  <c r="J86" i="16"/>
  <c r="K85" i="16"/>
  <c r="J85" i="16"/>
  <c r="K84" i="16"/>
  <c r="J84" i="16"/>
  <c r="K83" i="16"/>
  <c r="J83" i="16"/>
  <c r="K82" i="16"/>
  <c r="J82" i="16"/>
  <c r="K81" i="16"/>
  <c r="J81" i="16"/>
  <c r="K80" i="16"/>
  <c r="J80" i="16"/>
  <c r="K79" i="16"/>
  <c r="J79" i="16"/>
  <c r="K78" i="16"/>
  <c r="J78" i="16"/>
  <c r="K77" i="16"/>
  <c r="J77" i="16"/>
  <c r="K76" i="16"/>
  <c r="J76" i="16"/>
  <c r="K75" i="16"/>
  <c r="J75" i="16"/>
  <c r="K74" i="16"/>
  <c r="J74" i="16"/>
  <c r="K73" i="16"/>
  <c r="J73" i="16"/>
  <c r="K72" i="16"/>
  <c r="J72" i="16"/>
  <c r="K71" i="16"/>
  <c r="J71" i="16"/>
  <c r="K70" i="16"/>
  <c r="J70" i="16"/>
  <c r="K69" i="16"/>
  <c r="J69" i="16"/>
  <c r="K68" i="16"/>
  <c r="J68" i="16"/>
  <c r="K67" i="16"/>
  <c r="J67" i="16"/>
  <c r="K66" i="16"/>
  <c r="J66" i="16"/>
  <c r="K65" i="16"/>
  <c r="J65" i="16"/>
  <c r="K64" i="16"/>
  <c r="J64" i="16"/>
  <c r="K63" i="16"/>
  <c r="J63" i="16"/>
  <c r="K62" i="16"/>
  <c r="J62" i="16"/>
  <c r="K61" i="16"/>
  <c r="J61" i="16"/>
  <c r="K60" i="16"/>
  <c r="J60" i="16"/>
  <c r="K59" i="16"/>
  <c r="J59" i="16"/>
  <c r="K58" i="16"/>
  <c r="J58" i="16"/>
  <c r="K57" i="16"/>
  <c r="J57" i="16"/>
  <c r="K56" i="16"/>
  <c r="J56" i="16"/>
  <c r="K55" i="16"/>
  <c r="J55" i="16"/>
  <c r="K54" i="16"/>
  <c r="J54" i="16"/>
  <c r="K53" i="16"/>
  <c r="J53" i="16"/>
  <c r="K52" i="16"/>
  <c r="J52" i="16"/>
  <c r="K51" i="16"/>
  <c r="J51" i="16"/>
  <c r="K50" i="16"/>
  <c r="J50" i="16"/>
  <c r="K49" i="16"/>
  <c r="J49" i="16"/>
  <c r="K48" i="16"/>
  <c r="J48" i="16"/>
  <c r="K47" i="16"/>
  <c r="J47" i="16" s="1"/>
  <c r="K46" i="16"/>
  <c r="J46" i="16" s="1"/>
  <c r="K45" i="16"/>
  <c r="J45" i="16" s="1"/>
  <c r="K44" i="16"/>
  <c r="J44" i="16" s="1"/>
  <c r="K43" i="16"/>
  <c r="J43" i="16" s="1"/>
  <c r="K42" i="16"/>
  <c r="J42" i="16" s="1"/>
  <c r="K41" i="16"/>
  <c r="J41" i="16" s="1"/>
  <c r="K40" i="16"/>
  <c r="J40" i="16" s="1"/>
  <c r="K39" i="16"/>
  <c r="J39" i="16" s="1"/>
  <c r="K38" i="16"/>
  <c r="J38" i="16" s="1"/>
  <c r="K37" i="16"/>
  <c r="J37" i="16" s="1"/>
  <c r="K36" i="16"/>
  <c r="J36" i="16" s="1"/>
  <c r="K35" i="16"/>
  <c r="J35" i="16" s="1"/>
  <c r="K34" i="16"/>
  <c r="J34" i="16" s="1"/>
  <c r="K33" i="16"/>
  <c r="J33" i="16" s="1"/>
  <c r="K32" i="16"/>
  <c r="J32" i="16" s="1"/>
  <c r="K31" i="16"/>
  <c r="J31" i="16" s="1"/>
  <c r="K30" i="16"/>
  <c r="J30" i="16" s="1"/>
  <c r="K29" i="16"/>
  <c r="J29" i="16" s="1"/>
  <c r="K28" i="16"/>
  <c r="J28" i="16" s="1"/>
  <c r="K27" i="16"/>
  <c r="J27" i="16" s="1"/>
  <c r="K26" i="16"/>
  <c r="J26" i="16" s="1"/>
  <c r="K25" i="16"/>
  <c r="J25" i="16" s="1"/>
  <c r="K24" i="16"/>
  <c r="J24" i="16" s="1"/>
  <c r="K23" i="16"/>
  <c r="J23" i="16" s="1"/>
  <c r="K22" i="16"/>
  <c r="J22" i="16" s="1"/>
  <c r="K21" i="16"/>
  <c r="J21" i="16" s="1"/>
  <c r="K20" i="16"/>
  <c r="J20" i="16" s="1"/>
  <c r="K19" i="16"/>
  <c r="J19" i="16" s="1"/>
  <c r="K18" i="16"/>
  <c r="J18" i="16" s="1"/>
  <c r="K17" i="16"/>
  <c r="J17" i="16" s="1"/>
  <c r="K16" i="16"/>
  <c r="J16" i="16" s="1"/>
  <c r="K15" i="16"/>
  <c r="J15" i="16"/>
  <c r="K14" i="16"/>
  <c r="J14" i="16"/>
  <c r="K13" i="16"/>
  <c r="J13" i="16"/>
  <c r="K12" i="16"/>
  <c r="J12" i="16"/>
  <c r="K11" i="16"/>
  <c r="J11" i="16"/>
  <c r="K10" i="16"/>
  <c r="J10" i="16"/>
  <c r="K9" i="16"/>
  <c r="J9" i="16"/>
  <c r="K8" i="16"/>
  <c r="J8" i="16"/>
  <c r="A302" i="16"/>
  <c r="A301" i="16"/>
  <c r="A300" i="16"/>
  <c r="A299" i="16"/>
  <c r="A298" i="16"/>
  <c r="A297" i="16"/>
  <c r="A296" i="16"/>
  <c r="A295" i="16"/>
  <c r="A294" i="16"/>
  <c r="A293" i="16"/>
  <c r="A292" i="16"/>
  <c r="A291" i="16"/>
  <c r="A290" i="16"/>
  <c r="A289" i="16"/>
  <c r="A288" i="16"/>
  <c r="A287" i="16"/>
  <c r="A286" i="16"/>
  <c r="A285" i="16"/>
  <c r="A284" i="16"/>
  <c r="A283" i="16"/>
  <c r="A282" i="16"/>
  <c r="A281" i="16"/>
  <c r="A280" i="16"/>
  <c r="A279" i="16"/>
  <c r="A278" i="16"/>
  <c r="A277" i="16"/>
  <c r="A276" i="16"/>
  <c r="A275" i="16"/>
  <c r="A274" i="16"/>
  <c r="A273" i="16"/>
  <c r="A272" i="16"/>
  <c r="A271" i="16"/>
  <c r="A270" i="16"/>
  <c r="A269" i="16"/>
  <c r="A268" i="16"/>
  <c r="A267" i="16"/>
  <c r="A266" i="16"/>
  <c r="A265" i="16"/>
  <c r="A264" i="16"/>
  <c r="A263" i="16"/>
  <c r="A262" i="16"/>
  <c r="A261" i="16"/>
  <c r="A260" i="16"/>
  <c r="A259" i="16"/>
  <c r="A258" i="16"/>
  <c r="A257" i="16"/>
  <c r="A256" i="16"/>
  <c r="A255" i="16"/>
  <c r="A254" i="16"/>
  <c r="A253" i="16"/>
  <c r="A252" i="16"/>
  <c r="A251" i="16"/>
  <c r="A250" i="16"/>
  <c r="A249" i="16"/>
  <c r="A248" i="16"/>
  <c r="A247" i="16"/>
  <c r="A246" i="16"/>
  <c r="A245" i="16"/>
  <c r="A244" i="16"/>
  <c r="A243" i="16"/>
  <c r="A242" i="16"/>
  <c r="A241" i="16"/>
  <c r="A240" i="16"/>
  <c r="A239" i="16"/>
  <c r="A238" i="16"/>
  <c r="A237" i="16"/>
  <c r="A236" i="16"/>
  <c r="A235" i="16"/>
  <c r="A234" i="16"/>
  <c r="A233" i="16"/>
  <c r="A232" i="16"/>
  <c r="A231" i="16"/>
  <c r="A230" i="16"/>
  <c r="A229" i="16"/>
  <c r="A228" i="16"/>
  <c r="A227" i="16"/>
  <c r="A226" i="16"/>
  <c r="A225" i="16"/>
  <c r="A224" i="16"/>
  <c r="A223" i="16"/>
  <c r="A222" i="16"/>
  <c r="A221" i="16"/>
  <c r="A220" i="16"/>
  <c r="A219" i="16"/>
  <c r="A218" i="16"/>
  <c r="A217" i="16"/>
  <c r="A216" i="16"/>
  <c r="A215" i="16"/>
  <c r="A214" i="16"/>
  <c r="A213" i="16"/>
  <c r="AX11" i="16"/>
  <c r="AY11" i="16"/>
  <c r="BD45" i="16"/>
  <c r="AZ15" i="16"/>
  <c r="AX15" i="16" s="1"/>
  <c r="AZ17" i="16"/>
  <c r="AZ13" i="16"/>
  <c r="AZ12" i="16"/>
  <c r="AZ11" i="16"/>
  <c r="AA20" i="16"/>
  <c r="AB48" i="16"/>
  <c r="AB47" i="16"/>
  <c r="AB46" i="16"/>
  <c r="AB45" i="16"/>
  <c r="AB44" i="16"/>
  <c r="AB43" i="16"/>
  <c r="AB42" i="16"/>
  <c r="AB41" i="16"/>
  <c r="AB40" i="16"/>
  <c r="AB39" i="16"/>
  <c r="AB38" i="16"/>
  <c r="AB37" i="16"/>
  <c r="AB36" i="16"/>
  <c r="AB35" i="16"/>
  <c r="AB34" i="16"/>
  <c r="AB33" i="16"/>
  <c r="AB32" i="16"/>
  <c r="AB31" i="16"/>
  <c r="AB30" i="16"/>
  <c r="AB29" i="16"/>
  <c r="AB28" i="16"/>
  <c r="AB27" i="16"/>
  <c r="AB26" i="16"/>
  <c r="AB25" i="16"/>
  <c r="AB24" i="16"/>
  <c r="AB23" i="16"/>
  <c r="AB21" i="16"/>
  <c r="AB20" i="16"/>
  <c r="AB22" i="16"/>
  <c r="AA48" i="16"/>
  <c r="AA47" i="16"/>
  <c r="AA46" i="16"/>
  <c r="AA45" i="16"/>
  <c r="AA44" i="16"/>
  <c r="AA43" i="16"/>
  <c r="AA42" i="16"/>
  <c r="AA41" i="16"/>
  <c r="AA40" i="16"/>
  <c r="AA39" i="16"/>
  <c r="AA38" i="16"/>
  <c r="AA37" i="16"/>
  <c r="AA36" i="16"/>
  <c r="AA35" i="16"/>
  <c r="AA34" i="16"/>
  <c r="AA33" i="16"/>
  <c r="AA32" i="16"/>
  <c r="AA31" i="16"/>
  <c r="AA30" i="16"/>
  <c r="AA29" i="16"/>
  <c r="AA28" i="16"/>
  <c r="AA27" i="16"/>
  <c r="AA26" i="16"/>
  <c r="AA25" i="16"/>
  <c r="AA24" i="16"/>
  <c r="AA23" i="16"/>
  <c r="AA22" i="16"/>
  <c r="AA21" i="16"/>
  <c r="Z5" i="5"/>
  <c r="Z6" i="5"/>
  <c r="Z7" i="5"/>
  <c r="Z8" i="5"/>
  <c r="Z9" i="5"/>
  <c r="Z10" i="5"/>
  <c r="AG12" i="5"/>
  <c r="AG14" i="5"/>
  <c r="AE14" i="5"/>
  <c r="AE12" i="5"/>
  <c r="AF10" i="5"/>
  <c r="AC9" i="5"/>
  <c r="AB9" i="5"/>
  <c r="AC8" i="5"/>
  <c r="AB8" i="5"/>
  <c r="AC7" i="5"/>
  <c r="AB7" i="5"/>
  <c r="AC6" i="5"/>
  <c r="AB6" i="5"/>
  <c r="AC5" i="5"/>
  <c r="AB5" i="5"/>
  <c r="AC4" i="5"/>
  <c r="AB4" i="5"/>
  <c r="AC11" i="5"/>
  <c r="AC10" i="5"/>
  <c r="AB10" i="5"/>
  <c r="AA4" i="5"/>
  <c r="AA10" i="5"/>
  <c r="AA9" i="5"/>
  <c r="AA8" i="5"/>
  <c r="AA7" i="5"/>
  <c r="AA6" i="5"/>
  <c r="AA5" i="5"/>
  <c r="Z4" i="5"/>
  <c r="W71" i="15"/>
  <c r="W70" i="15"/>
  <c r="W69" i="15"/>
  <c r="W68" i="15"/>
  <c r="W67" i="15"/>
  <c r="W66" i="15"/>
  <c r="W65" i="15"/>
  <c r="W64" i="15"/>
  <c r="W63" i="15"/>
  <c r="W60" i="15"/>
  <c r="W59" i="15"/>
  <c r="W58" i="15"/>
  <c r="W56" i="15"/>
  <c r="W62" i="15"/>
  <c r="W61" i="15"/>
  <c r="W57" i="15"/>
  <c r="W55" i="15"/>
  <c r="W54" i="15"/>
  <c r="W47" i="15"/>
  <c r="AL51" i="15"/>
  <c r="AL30" i="15"/>
  <c r="AL29" i="15"/>
  <c r="AL28" i="15"/>
  <c r="AL33" i="15"/>
  <c r="AL32" i="15"/>
  <c r="AJ18" i="15"/>
  <c r="AL18" i="15" s="1"/>
  <c r="AJ16" i="15"/>
  <c r="AJ14" i="15"/>
  <c r="AL14" i="15" s="1"/>
  <c r="AL17" i="15"/>
  <c r="AL16" i="15"/>
  <c r="AL15" i="15"/>
  <c r="AL13" i="15"/>
  <c r="AL12" i="15"/>
  <c r="AL11" i="15"/>
  <c r="AL10" i="15"/>
  <c r="AL9" i="15"/>
  <c r="K36" i="5"/>
  <c r="L36" i="5" s="1"/>
  <c r="K22" i="5"/>
  <c r="L22" i="5" s="1"/>
  <c r="K14" i="5"/>
  <c r="L14" i="5" s="1"/>
  <c r="K40" i="5"/>
  <c r="L40" i="5" s="1"/>
  <c r="K39" i="5"/>
  <c r="L39" i="5" s="1"/>
  <c r="K38" i="5"/>
  <c r="L38" i="5" s="1"/>
  <c r="K53" i="5"/>
  <c r="L53" i="5" s="1"/>
  <c r="K63" i="5"/>
  <c r="L63" i="5" s="1"/>
  <c r="K52" i="5"/>
  <c r="L52" i="5" s="1"/>
  <c r="K17" i="5"/>
  <c r="L17" i="5" s="1"/>
  <c r="K16" i="5"/>
  <c r="L16" i="5" s="1"/>
  <c r="K15" i="5"/>
  <c r="L15" i="5" s="1"/>
  <c r="K26" i="5"/>
  <c r="L26" i="5" s="1"/>
  <c r="K47" i="5"/>
  <c r="L47" i="5" s="1"/>
  <c r="K34" i="5"/>
  <c r="L34" i="5" s="1"/>
  <c r="K35" i="5"/>
  <c r="L35" i="5" s="1"/>
  <c r="K58" i="5"/>
  <c r="L58" i="5" s="1"/>
  <c r="K37" i="5"/>
  <c r="L37" i="5" s="1"/>
  <c r="K72" i="5"/>
  <c r="L72" i="5" s="1"/>
  <c r="K71" i="5"/>
  <c r="L71" i="5" s="1"/>
  <c r="K70" i="5"/>
  <c r="L70" i="5" s="1"/>
  <c r="K31" i="5"/>
  <c r="L31" i="5" s="1"/>
  <c r="K43" i="5"/>
  <c r="L43" i="5" s="1"/>
  <c r="K6" i="5"/>
  <c r="L6" i="5" s="1"/>
  <c r="K69" i="5"/>
  <c r="L69" i="5" s="1"/>
  <c r="K68" i="5"/>
  <c r="L68" i="5" s="1"/>
  <c r="K32" i="5"/>
  <c r="L32" i="5" s="1"/>
  <c r="K5" i="5"/>
  <c r="L5" i="5" s="1"/>
  <c r="K4" i="5"/>
  <c r="L4" i="5" s="1"/>
  <c r="K3" i="5"/>
  <c r="L3" i="5" s="1"/>
  <c r="K33" i="5"/>
  <c r="L33" i="5" s="1"/>
  <c r="E33" i="5" s="1"/>
  <c r="K51" i="5"/>
  <c r="L51" i="5" s="1"/>
  <c r="K48" i="5"/>
  <c r="L48" i="5" s="1"/>
  <c r="K50" i="5"/>
  <c r="L50" i="5" s="1"/>
  <c r="K30" i="5"/>
  <c r="L30" i="5" s="1"/>
  <c r="K49" i="5"/>
  <c r="L49" i="5" s="1"/>
  <c r="K29" i="5"/>
  <c r="L29" i="5" s="1"/>
  <c r="K24" i="5"/>
  <c r="L24" i="5" s="1"/>
  <c r="K13" i="5"/>
  <c r="L13" i="5" s="1"/>
  <c r="K12" i="5"/>
  <c r="L12" i="5" s="1"/>
  <c r="K11" i="5"/>
  <c r="L11" i="5" s="1"/>
  <c r="K10" i="5"/>
  <c r="L10" i="5" s="1"/>
  <c r="K9" i="5"/>
  <c r="L9" i="5" s="1"/>
  <c r="K8" i="5"/>
  <c r="L8" i="5" s="1"/>
  <c r="K7" i="5"/>
  <c r="L7" i="5" s="1"/>
  <c r="K46" i="5"/>
  <c r="L46" i="5" s="1"/>
  <c r="K45" i="5"/>
  <c r="L45" i="5" s="1"/>
  <c r="K44" i="5"/>
  <c r="L44" i="5" s="1"/>
  <c r="K25" i="5"/>
  <c r="L25" i="5" s="1"/>
  <c r="K21" i="5"/>
  <c r="L21" i="5" s="1"/>
  <c r="K20" i="5"/>
  <c r="L20" i="5" s="1"/>
  <c r="K19" i="5"/>
  <c r="L19" i="5" s="1"/>
  <c r="K18" i="5"/>
  <c r="L18" i="5" s="1"/>
  <c r="K55" i="5"/>
  <c r="L55" i="5" s="1"/>
  <c r="K54" i="5"/>
  <c r="L54" i="5" s="1"/>
  <c r="K67" i="5"/>
  <c r="L67" i="5" s="1"/>
  <c r="K62" i="5"/>
  <c r="L62" i="5" s="1"/>
  <c r="K61" i="5"/>
  <c r="L61" i="5" s="1"/>
  <c r="K60" i="5"/>
  <c r="L60" i="5" s="1"/>
  <c r="K59" i="5"/>
  <c r="L59" i="5" s="1"/>
  <c r="K42" i="5"/>
  <c r="L42" i="5" s="1"/>
  <c r="K41" i="5"/>
  <c r="L41" i="5" s="1"/>
  <c r="K57" i="5"/>
  <c r="L57" i="5" s="1"/>
  <c r="K56" i="5"/>
  <c r="L56" i="5" s="1"/>
  <c r="K2" i="5"/>
  <c r="L2" i="5" s="1"/>
  <c r="K28" i="5"/>
  <c r="L28" i="5" s="1"/>
  <c r="K27" i="5"/>
  <c r="L27" i="5" s="1"/>
  <c r="K23" i="5"/>
  <c r="L23" i="5" s="1"/>
  <c r="K66" i="5"/>
  <c r="L66" i="5" s="1"/>
  <c r="K65" i="5"/>
  <c r="L65" i="5" s="1"/>
  <c r="K64" i="5"/>
  <c r="L64" i="5" s="1"/>
  <c r="P4" i="13"/>
  <c r="AN35" i="12"/>
  <c r="AM35" i="12"/>
  <c r="AN34" i="12"/>
  <c r="AM34" i="12"/>
  <c r="AN17" i="12"/>
  <c r="AN16" i="12"/>
  <c r="AM16" i="12"/>
  <c r="AN15" i="12"/>
  <c r="AM15" i="12"/>
  <c r="AN14" i="12"/>
  <c r="AM14" i="12"/>
  <c r="AN12" i="12"/>
  <c r="AM12" i="12"/>
  <c r="I7" i="12"/>
  <c r="J7" i="12" s="1"/>
  <c r="K7" i="12" s="1"/>
  <c r="L7" i="12" s="1"/>
  <c r="M7" i="12" s="1"/>
  <c r="N7" i="12" s="1"/>
  <c r="O7" i="12" s="1"/>
  <c r="P7" i="12" s="1"/>
  <c r="Q7" i="12" s="1"/>
  <c r="R7" i="12" s="1"/>
  <c r="I6" i="12"/>
  <c r="J6" i="12" s="1"/>
  <c r="K6" i="12" s="1"/>
  <c r="L6" i="12" s="1"/>
  <c r="M6" i="12" s="1"/>
  <c r="N6" i="12" s="1"/>
  <c r="O6" i="12" s="1"/>
  <c r="P6" i="12" s="1"/>
  <c r="Q6" i="12" s="1"/>
  <c r="R6" i="12" s="1"/>
  <c r="I5" i="12"/>
  <c r="J5" i="12" s="1"/>
  <c r="K5" i="12" s="1"/>
  <c r="L5" i="12" s="1"/>
  <c r="M5" i="12" s="1"/>
  <c r="N5" i="12" s="1"/>
  <c r="O5" i="12" s="1"/>
  <c r="P5" i="12" s="1"/>
  <c r="Q5" i="12" s="1"/>
  <c r="R5" i="12" s="1"/>
  <c r="I4" i="12"/>
  <c r="J4" i="12" s="1"/>
  <c r="K4" i="12" s="1"/>
  <c r="L4" i="12" s="1"/>
  <c r="M4" i="12" s="1"/>
  <c r="N4" i="12" s="1"/>
  <c r="O4" i="12" s="1"/>
  <c r="P4" i="12" s="1"/>
  <c r="Q4" i="12" s="1"/>
  <c r="R4" i="12" s="1"/>
  <c r="I3" i="12"/>
  <c r="J3" i="12" s="1"/>
  <c r="K3" i="12" s="1"/>
  <c r="L3" i="12" s="1"/>
  <c r="M3" i="12" s="1"/>
  <c r="N3" i="12" s="1"/>
  <c r="O3" i="12" s="1"/>
  <c r="P3" i="12" s="1"/>
  <c r="Q3" i="12" s="1"/>
  <c r="R3" i="12" s="1"/>
  <c r="AP31" i="11"/>
  <c r="AP30" i="11" s="1"/>
  <c r="AO31" i="11"/>
  <c r="AO30" i="11" s="1"/>
  <c r="AN31" i="11"/>
  <c r="AN30" i="11" s="1"/>
  <c r="AN29" i="11" s="1"/>
  <c r="AM31" i="11"/>
  <c r="AL31" i="11"/>
  <c r="AL30" i="11" s="1"/>
  <c r="AK31" i="11"/>
  <c r="AK30" i="11" s="1"/>
  <c r="AK29" i="11" s="1"/>
  <c r="AK28" i="11" s="1"/>
  <c r="AK27" i="11" s="1"/>
  <c r="AJ31" i="11"/>
  <c r="AJ30" i="11" s="1"/>
  <c r="AJ29" i="11" s="1"/>
  <c r="AM30" i="11"/>
  <c r="AM29" i="11" s="1"/>
  <c r="AM28" i="11" s="1"/>
  <c r="A64" i="1"/>
  <c r="A65" i="1" s="1"/>
  <c r="A66" i="1" s="1"/>
  <c r="A67" i="1" s="1"/>
  <c r="A68" i="1" s="1"/>
  <c r="A69" i="1" s="1"/>
  <c r="A70" i="1" s="1"/>
  <c r="A71" i="1" s="1"/>
  <c r="A72" i="1" s="1"/>
  <c r="A63" i="1"/>
  <c r="A52" i="1"/>
  <c r="A53" i="1" s="1"/>
  <c r="A54" i="1" s="1"/>
  <c r="A55" i="1" s="1"/>
  <c r="A56" i="1" s="1"/>
  <c r="A57" i="1" s="1"/>
  <c r="A58" i="1" s="1"/>
  <c r="A59" i="1" s="1"/>
  <c r="A60" i="1" s="1"/>
  <c r="A51" i="1"/>
  <c r="T17" i="1"/>
  <c r="S17" i="1"/>
  <c r="T14" i="1"/>
  <c r="S14" i="1" s="1"/>
  <c r="T8" i="1"/>
  <c r="S8" i="1" s="1"/>
  <c r="AY15" i="16" l="1"/>
  <c r="AV11" i="16"/>
  <c r="AD9" i="5"/>
  <c r="AE11" i="5"/>
  <c r="AG11" i="5"/>
  <c r="AD11" i="5"/>
  <c r="AD8" i="5"/>
  <c r="AD6" i="5"/>
  <c r="AD4" i="5"/>
  <c r="AD7" i="5"/>
  <c r="AD5" i="5"/>
  <c r="AD10" i="5"/>
  <c r="E34" i="5"/>
  <c r="E64" i="5"/>
  <c r="D64" i="5" s="1"/>
  <c r="E51" i="5"/>
  <c r="E56" i="5"/>
  <c r="E32" i="5"/>
  <c r="E57" i="5"/>
  <c r="E68" i="5"/>
  <c r="D68" i="5" s="1"/>
  <c r="E62" i="5"/>
  <c r="E48" i="5"/>
  <c r="E37" i="5"/>
  <c r="E35" i="5"/>
  <c r="E52" i="5"/>
  <c r="E14" i="5"/>
  <c r="E22" i="5"/>
  <c r="E36" i="5"/>
  <c r="E24" i="5"/>
  <c r="E72" i="5"/>
  <c r="D72" i="5" s="1"/>
  <c r="E71" i="5"/>
  <c r="D71" i="5" s="1"/>
  <c r="E59" i="5"/>
  <c r="E66" i="5"/>
  <c r="D66" i="5" s="1"/>
  <c r="E60" i="5"/>
  <c r="E61" i="5"/>
  <c r="E69" i="5"/>
  <c r="D69" i="5" s="1"/>
  <c r="E67" i="5"/>
  <c r="D67" i="5" s="1"/>
  <c r="E70" i="5"/>
  <c r="D70" i="5" s="1"/>
  <c r="E25" i="5"/>
  <c r="AM27" i="11"/>
  <c r="AJ28" i="11"/>
  <c r="AN28" i="11"/>
  <c r="AL29" i="11"/>
  <c r="AP29" i="11"/>
  <c r="AK26" i="11"/>
  <c r="AO29" i="11"/>
  <c r="AV15" i="16" l="1"/>
  <c r="AG11" i="16"/>
  <c r="E65" i="5"/>
  <c r="D65" i="5" s="1"/>
  <c r="E58" i="5"/>
  <c r="E63" i="5"/>
  <c r="E23" i="5"/>
  <c r="AO28" i="11"/>
  <c r="AM26" i="11"/>
  <c r="AL28" i="11"/>
  <c r="AN27" i="11"/>
  <c r="AJ27" i="11"/>
  <c r="AK25" i="11"/>
  <c r="AP28" i="11"/>
  <c r="AE15" i="16" l="1"/>
  <c r="E54" i="5"/>
  <c r="E53" i="5"/>
  <c r="AP27" i="11"/>
  <c r="AJ26" i="11"/>
  <c r="AL27" i="11"/>
  <c r="AM25" i="11"/>
  <c r="AO27" i="11"/>
  <c r="AK24" i="11"/>
  <c r="AN26" i="11"/>
  <c r="E55" i="5" l="1"/>
  <c r="E38" i="5"/>
  <c r="AL26" i="11"/>
  <c r="AP26" i="11"/>
  <c r="AN25" i="11"/>
  <c r="AC24" i="11"/>
  <c r="AK23" i="11"/>
  <c r="AO26" i="11"/>
  <c r="AM24" i="11"/>
  <c r="AJ25" i="11"/>
  <c r="E39" i="5" l="1"/>
  <c r="AO25" i="11"/>
  <c r="AM23" i="11"/>
  <c r="AE24" i="11" s="1"/>
  <c r="AC32" i="11"/>
  <c r="AC23" i="11"/>
  <c r="AC31" i="11"/>
  <c r="AC29" i="11"/>
  <c r="AC27" i="11"/>
  <c r="AC30" i="11"/>
  <c r="AC28" i="11"/>
  <c r="AC26" i="11"/>
  <c r="AC25" i="11"/>
  <c r="AN24" i="11"/>
  <c r="AL25" i="11"/>
  <c r="AJ24" i="11"/>
  <c r="AP25" i="11"/>
  <c r="E40" i="5" l="1"/>
  <c r="E3" i="5"/>
  <c r="AP24" i="11"/>
  <c r="AE32" i="11"/>
  <c r="AE23" i="11"/>
  <c r="AE29" i="11"/>
  <c r="AE28" i="11"/>
  <c r="AE30" i="11"/>
  <c r="AE31" i="11"/>
  <c r="AE27" i="11"/>
  <c r="AE26" i="11"/>
  <c r="AE25" i="11"/>
  <c r="AO24" i="11"/>
  <c r="AN23" i="11"/>
  <c r="AF24" i="11" s="1"/>
  <c r="AJ23" i="11"/>
  <c r="AB24" i="11" s="1"/>
  <c r="AL24" i="11"/>
  <c r="E42" i="5" l="1"/>
  <c r="E41" i="5"/>
  <c r="E4" i="5"/>
  <c r="AF32" i="11"/>
  <c r="AF23" i="11"/>
  <c r="AF29" i="11"/>
  <c r="AF30" i="11"/>
  <c r="AF31" i="11"/>
  <c r="AF28" i="11"/>
  <c r="AF27" i="11"/>
  <c r="AF26" i="11"/>
  <c r="AF25" i="11"/>
  <c r="AO23" i="11"/>
  <c r="AL23" i="11"/>
  <c r="AD24" i="11" s="1"/>
  <c r="AB32" i="11"/>
  <c r="AB23" i="11"/>
  <c r="AB31" i="11"/>
  <c r="AB30" i="11"/>
  <c r="AB29" i="11"/>
  <c r="AB28" i="11"/>
  <c r="AB27" i="11"/>
  <c r="AB26" i="11"/>
  <c r="AB25" i="11"/>
  <c r="AP23" i="11"/>
  <c r="AH24" i="11"/>
  <c r="E5" i="5" l="1"/>
  <c r="E18" i="5"/>
  <c r="AG32" i="11"/>
  <c r="AG23" i="11"/>
  <c r="AG30" i="11"/>
  <c r="AG31" i="11"/>
  <c r="AG29" i="11"/>
  <c r="AG28" i="11"/>
  <c r="AG27" i="11"/>
  <c r="AG26" i="11"/>
  <c r="AG25" i="11"/>
  <c r="AG24" i="11"/>
  <c r="AD32" i="11"/>
  <c r="AD23" i="11"/>
  <c r="AD31" i="11"/>
  <c r="AD30" i="11"/>
  <c r="AD29" i="11"/>
  <c r="AD28" i="11"/>
  <c r="AD27" i="11"/>
  <c r="AD26" i="11"/>
  <c r="AD25" i="11"/>
  <c r="AH32" i="11"/>
  <c r="AH23" i="11"/>
  <c r="AH31" i="11"/>
  <c r="AH30" i="11"/>
  <c r="AH29" i="11"/>
  <c r="AH28" i="11"/>
  <c r="AH27" i="11"/>
  <c r="AH26" i="11"/>
  <c r="AH25" i="11"/>
  <c r="E6" i="5" l="1"/>
  <c r="E19" i="5"/>
  <c r="E21" i="5" l="1"/>
  <c r="E20" i="5"/>
  <c r="E43" i="5"/>
  <c r="E44" i="5" l="1"/>
  <c r="E45" i="5" l="1"/>
  <c r="E47" i="5" l="1"/>
  <c r="E46" i="5"/>
  <c r="E7" i="5" l="1"/>
  <c r="E8" i="5" l="1"/>
  <c r="E9" i="5" l="1"/>
  <c r="E10" i="5" l="1"/>
  <c r="E11" i="5" l="1"/>
  <c r="E13" i="5" l="1"/>
  <c r="E12" i="5"/>
  <c r="E49" i="5"/>
  <c r="E26" i="5"/>
  <c r="E27" i="5"/>
  <c r="E29" i="5"/>
  <c r="E31" i="5"/>
  <c r="E2" i="5" l="1"/>
  <c r="E28" i="5"/>
  <c r="E50" i="5"/>
  <c r="E30" i="5"/>
  <c r="E15" i="5"/>
  <c r="E17" i="5" l="1"/>
  <c r="E16" i="5"/>
  <c r="D35" i="5" s="1"/>
  <c r="D8" i="5"/>
  <c r="D42" i="5" l="1"/>
  <c r="D17" i="5"/>
  <c r="D4" i="5"/>
  <c r="D14" i="5"/>
  <c r="D39" i="5"/>
  <c r="D15" i="5"/>
  <c r="D53" i="5"/>
  <c r="D56" i="5"/>
  <c r="D38" i="5"/>
  <c r="D44" i="5"/>
  <c r="D28" i="5"/>
  <c r="D50" i="5"/>
  <c r="D23" i="5"/>
  <c r="D20" i="5"/>
  <c r="D51" i="5"/>
  <c r="D48" i="5"/>
  <c r="D22" i="5"/>
  <c r="D59" i="5"/>
  <c r="D9" i="5"/>
  <c r="D32" i="5"/>
  <c r="D27" i="5"/>
  <c r="D33" i="5"/>
  <c r="D24" i="5"/>
  <c r="D3" i="5"/>
  <c r="D34" i="5"/>
  <c r="D29" i="5"/>
  <c r="D25" i="5"/>
  <c r="D10" i="5"/>
  <c r="D37" i="5"/>
  <c r="D21" i="5"/>
  <c r="D30" i="5"/>
  <c r="D47" i="5"/>
  <c r="D52" i="5"/>
  <c r="D11" i="5"/>
  <c r="D58" i="5"/>
  <c r="D40" i="5"/>
  <c r="D19" i="5"/>
  <c r="D61" i="5"/>
  <c r="D60" i="5"/>
  <c r="D16" i="5"/>
  <c r="D36" i="5"/>
  <c r="D45" i="5"/>
  <c r="D63" i="5"/>
  <c r="D5" i="5"/>
  <c r="D6" i="5"/>
  <c r="D18" i="5"/>
  <c r="D46" i="5"/>
  <c r="D54" i="5"/>
  <c r="D26" i="5"/>
  <c r="D2" i="5"/>
  <c r="D62" i="5"/>
  <c r="D41" i="5"/>
  <c r="D7" i="5"/>
  <c r="D57" i="5"/>
  <c r="D31" i="5"/>
  <c r="D12" i="5"/>
  <c r="D43" i="5"/>
  <c r="D55" i="5"/>
  <c r="D13" i="5"/>
  <c r="D49" i="5"/>
  <c r="AH10" i="5" l="1"/>
  <c r="AE16" i="16"/>
  <c r="AE20" i="16"/>
  <c r="AE17"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1"/>
            <color theme="1"/>
            <rFont val="맑은 고딕"/>
            <family val="2"/>
            <scheme val="minor"/>
          </rPr>
          <t>======
ID#AAABFRhaXSE
KyuYoung Hwang    (2024-02-07 02:36:19)
플레이어별로 전용 구역
1. 일반 스테이지
　└공략, 퀘스트 기반
2. 속성-필드보스
　└2명 이상 입장가능
3. 속성-레이드
　└필드보스보다 강함
4. 속성2-히든
　└1,2 입장시 특별 조건 되면 히든 효과 추가 적용</t>
        </r>
      </text>
    </comment>
  </commentList>
  <extLst>
    <ext xmlns:r="http://schemas.openxmlformats.org/officeDocument/2006/relationships" uri="GoogleSheetsCustomDataVersion2">
      <go:sheetsCustomData xmlns:go="http://customooxmlschemas.google.com/" r:id="rId1" roundtripDataSignature="AMtx7mj8dfvzsbZaF/+13cuqQz+dSg5yc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Kales</author>
  </authors>
  <commentList>
    <comment ref="I104" authorId="0" shapeId="0" xr:uid="{2E007136-2A83-4507-ADB9-BF218BA982B1}">
      <text>
        <r>
          <rPr>
            <b/>
            <sz val="9"/>
            <color indexed="81"/>
            <rFont val="Tahoma"/>
            <family val="2"/>
          </rPr>
          <t xml:space="preserve">- </t>
        </r>
        <r>
          <rPr>
            <b/>
            <sz val="9"/>
            <color indexed="81"/>
            <rFont val="돋움"/>
            <family val="3"/>
            <charset val="129"/>
          </rPr>
          <t>이치고</t>
        </r>
        <r>
          <rPr>
            <sz val="9"/>
            <color indexed="81"/>
            <rFont val="Tahoma"/>
            <family val="2"/>
          </rPr>
          <t xml:space="preserve"> - </t>
        </r>
        <r>
          <rPr>
            <sz val="9"/>
            <color indexed="81"/>
            <rFont val="돋움"/>
            <family val="3"/>
            <charset val="129"/>
          </rPr>
          <t>약화</t>
        </r>
        <r>
          <rPr>
            <sz val="9"/>
            <color indexed="81"/>
            <rFont val="Tahoma"/>
            <family val="2"/>
          </rPr>
          <t>(</t>
        </r>
        <r>
          <rPr>
            <sz val="9"/>
            <color indexed="81"/>
            <rFont val="돋움"/>
            <family val="3"/>
            <charset val="129"/>
          </rPr>
          <t>방깍</t>
        </r>
        <r>
          <rPr>
            <sz val="9"/>
            <color indexed="81"/>
            <rFont val="Tahoma"/>
            <family val="2"/>
          </rPr>
          <t xml:space="preserve">), </t>
        </r>
        <r>
          <rPr>
            <sz val="9"/>
            <color indexed="81"/>
            <rFont val="돋움"/>
            <family val="3"/>
            <charset val="129"/>
          </rPr>
          <t>공격불가</t>
        </r>
        <r>
          <rPr>
            <sz val="9"/>
            <color indexed="81"/>
            <rFont val="Tahoma"/>
            <family val="2"/>
          </rPr>
          <t xml:space="preserve">, </t>
        </r>
        <r>
          <rPr>
            <sz val="9"/>
            <color indexed="81"/>
            <rFont val="돋움"/>
            <family val="3"/>
            <charset val="129"/>
          </rPr>
          <t>출혈</t>
        </r>
        <r>
          <rPr>
            <sz val="9"/>
            <color indexed="81"/>
            <rFont val="Tahoma"/>
            <family val="2"/>
          </rPr>
          <t xml:space="preserve">, </t>
        </r>
        <r>
          <rPr>
            <sz val="9"/>
            <color indexed="81"/>
            <rFont val="돋움"/>
            <family val="3"/>
            <charset val="129"/>
          </rPr>
          <t xml:space="preserve">출혈폭발
</t>
        </r>
        <r>
          <rPr>
            <b/>
            <sz val="9"/>
            <color indexed="81"/>
            <rFont val="Tahoma"/>
            <family val="2"/>
          </rPr>
          <t xml:space="preserve">- </t>
        </r>
        <r>
          <rPr>
            <b/>
            <sz val="9"/>
            <color indexed="81"/>
            <rFont val="돋움"/>
            <family val="3"/>
            <charset val="129"/>
          </rPr>
          <t>루키아</t>
        </r>
        <r>
          <rPr>
            <sz val="9"/>
            <color indexed="81"/>
            <rFont val="Tahoma"/>
            <family val="2"/>
          </rPr>
          <t xml:space="preserve"> - </t>
        </r>
        <r>
          <rPr>
            <sz val="9"/>
            <color indexed="81"/>
            <rFont val="돋움"/>
            <family val="3"/>
            <charset val="129"/>
          </rPr>
          <t>오한</t>
        </r>
        <r>
          <rPr>
            <sz val="9"/>
            <color indexed="81"/>
            <rFont val="Tahoma"/>
            <family val="2"/>
          </rPr>
          <t>(</t>
        </r>
        <r>
          <rPr>
            <sz val="9"/>
            <color indexed="81"/>
            <rFont val="돋움"/>
            <family val="3"/>
            <charset val="129"/>
          </rPr>
          <t>슬로우</t>
        </r>
        <r>
          <rPr>
            <sz val="9"/>
            <color indexed="81"/>
            <rFont val="Tahoma"/>
            <family val="2"/>
          </rPr>
          <t xml:space="preserve">) / </t>
        </r>
        <r>
          <rPr>
            <sz val="9"/>
            <color indexed="81"/>
            <rFont val="돋움"/>
            <family val="3"/>
            <charset val="129"/>
          </rPr>
          <t>빙결</t>
        </r>
        <r>
          <rPr>
            <sz val="9"/>
            <color indexed="81"/>
            <rFont val="Tahoma"/>
            <family val="2"/>
          </rPr>
          <t>(</t>
        </r>
        <r>
          <rPr>
            <sz val="9"/>
            <color indexed="81"/>
            <rFont val="돋움"/>
            <family val="3"/>
            <charset val="129"/>
          </rPr>
          <t>스턴</t>
        </r>
        <r>
          <rPr>
            <sz val="9"/>
            <color indexed="81"/>
            <rFont val="Tahoma"/>
            <family val="2"/>
          </rPr>
          <t xml:space="preserve">) / </t>
        </r>
        <r>
          <rPr>
            <sz val="9"/>
            <color indexed="81"/>
            <rFont val="돋움"/>
            <family val="3"/>
            <charset val="129"/>
          </rPr>
          <t>동상</t>
        </r>
        <r>
          <rPr>
            <sz val="9"/>
            <color indexed="81"/>
            <rFont val="Tahoma"/>
            <family val="2"/>
          </rPr>
          <t>(</t>
        </r>
        <r>
          <rPr>
            <sz val="9"/>
            <color indexed="81"/>
            <rFont val="돋움"/>
            <family val="3"/>
            <charset val="129"/>
          </rPr>
          <t>도트딜</t>
        </r>
        <r>
          <rPr>
            <sz val="9"/>
            <color indexed="81"/>
            <rFont val="Tahoma"/>
            <family val="2"/>
          </rPr>
          <t>) / *</t>
        </r>
        <r>
          <rPr>
            <sz val="9"/>
            <color indexed="81"/>
            <rFont val="돋움"/>
            <family val="3"/>
            <charset val="129"/>
          </rPr>
          <t>표식</t>
        </r>
        <r>
          <rPr>
            <sz val="9"/>
            <color indexed="81"/>
            <rFont val="Tahoma"/>
            <family val="2"/>
          </rPr>
          <t>(</t>
        </r>
        <r>
          <rPr>
            <sz val="9"/>
            <color indexed="81"/>
            <rFont val="돋움"/>
            <family val="3"/>
            <charset val="129"/>
          </rPr>
          <t>효과없음</t>
        </r>
        <r>
          <rPr>
            <sz val="9"/>
            <color indexed="81"/>
            <rFont val="Tahoma"/>
            <family val="2"/>
          </rPr>
          <t xml:space="preserve">, </t>
        </r>
        <r>
          <rPr>
            <sz val="9"/>
            <color indexed="81"/>
            <rFont val="돋움"/>
            <family val="3"/>
            <charset val="129"/>
          </rPr>
          <t>다음스킬</t>
        </r>
        <r>
          <rPr>
            <sz val="9"/>
            <color indexed="81"/>
            <rFont val="Tahoma"/>
            <family val="2"/>
          </rPr>
          <t xml:space="preserve"> </t>
        </r>
        <r>
          <rPr>
            <sz val="9"/>
            <color indexed="81"/>
            <rFont val="돋움"/>
            <family val="3"/>
            <charset val="129"/>
          </rPr>
          <t>증폭</t>
        </r>
        <r>
          <rPr>
            <sz val="9"/>
            <color indexed="81"/>
            <rFont val="Tahoma"/>
            <family val="2"/>
          </rPr>
          <t xml:space="preserve">)
</t>
        </r>
        <r>
          <rPr>
            <b/>
            <sz val="9"/>
            <color indexed="81"/>
            <rFont val="Tahoma"/>
            <family val="2"/>
          </rPr>
          <t xml:space="preserve">- </t>
        </r>
        <r>
          <rPr>
            <b/>
            <sz val="9"/>
            <color indexed="81"/>
            <rFont val="돋움"/>
            <family val="3"/>
            <charset val="129"/>
          </rPr>
          <t>우류</t>
        </r>
        <r>
          <rPr>
            <sz val="9"/>
            <color indexed="81"/>
            <rFont val="Tahoma"/>
            <family val="2"/>
          </rPr>
          <t xml:space="preserve"> - </t>
        </r>
        <r>
          <rPr>
            <sz val="9"/>
            <color indexed="81"/>
            <rFont val="돋움"/>
            <family val="3"/>
            <charset val="129"/>
          </rPr>
          <t>빛바램</t>
        </r>
        <r>
          <rPr>
            <sz val="9"/>
            <color indexed="81"/>
            <rFont val="Tahoma"/>
            <family val="2"/>
          </rPr>
          <t>(</t>
        </r>
        <r>
          <rPr>
            <sz val="9"/>
            <color indexed="81"/>
            <rFont val="돋움"/>
            <family val="3"/>
            <charset val="129"/>
          </rPr>
          <t>슬로우</t>
        </r>
        <r>
          <rPr>
            <sz val="9"/>
            <color indexed="81"/>
            <rFont val="Tahoma"/>
            <family val="2"/>
          </rPr>
          <t xml:space="preserve">) / </t>
        </r>
        <r>
          <rPr>
            <sz val="9"/>
            <color indexed="81"/>
            <rFont val="돋움"/>
            <family val="3"/>
            <charset val="129"/>
          </rPr>
          <t>속박</t>
        </r>
        <r>
          <rPr>
            <sz val="9"/>
            <color indexed="81"/>
            <rFont val="Tahoma"/>
            <family val="2"/>
          </rPr>
          <t xml:space="preserve"> / </t>
        </r>
        <r>
          <rPr>
            <sz val="9"/>
            <color indexed="81"/>
            <rFont val="돋움"/>
            <family val="3"/>
            <charset val="129"/>
          </rPr>
          <t>작열</t>
        </r>
        <r>
          <rPr>
            <sz val="9"/>
            <color indexed="81"/>
            <rFont val="Tahoma"/>
            <family val="2"/>
          </rPr>
          <t>(</t>
        </r>
        <r>
          <rPr>
            <sz val="9"/>
            <color indexed="81"/>
            <rFont val="돋움"/>
            <family val="3"/>
            <charset val="129"/>
          </rPr>
          <t>도트딜</t>
        </r>
        <r>
          <rPr>
            <sz val="9"/>
            <color indexed="81"/>
            <rFont val="Tahoma"/>
            <family val="2"/>
          </rPr>
          <t xml:space="preserve">) / </t>
        </r>
        <r>
          <rPr>
            <sz val="9"/>
            <color indexed="81"/>
            <rFont val="돋움"/>
            <family val="3"/>
            <charset val="129"/>
          </rPr>
          <t>실명</t>
        </r>
        <r>
          <rPr>
            <sz val="9"/>
            <color indexed="81"/>
            <rFont val="Tahoma"/>
            <family val="2"/>
          </rPr>
          <t>(</t>
        </r>
        <r>
          <rPr>
            <sz val="9"/>
            <color indexed="81"/>
            <rFont val="돋움"/>
            <family val="3"/>
            <charset val="129"/>
          </rPr>
          <t>스턴</t>
        </r>
        <r>
          <rPr>
            <sz val="9"/>
            <color indexed="81"/>
            <rFont val="Tahoma"/>
            <family val="2"/>
          </rPr>
          <t xml:space="preserve">) / </t>
        </r>
        <r>
          <rPr>
            <sz val="9"/>
            <color indexed="81"/>
            <rFont val="돋움"/>
            <family val="3"/>
            <charset val="129"/>
          </rPr>
          <t>가속</t>
        </r>
        <r>
          <rPr>
            <sz val="9"/>
            <color indexed="81"/>
            <rFont val="Tahoma"/>
            <family val="2"/>
          </rPr>
          <t>(</t>
        </r>
        <r>
          <rPr>
            <sz val="9"/>
            <color indexed="81"/>
            <rFont val="돋움"/>
            <family val="3"/>
            <charset val="129"/>
          </rPr>
          <t>내</t>
        </r>
        <r>
          <rPr>
            <sz val="9"/>
            <color indexed="81"/>
            <rFont val="Tahoma"/>
            <family val="2"/>
          </rPr>
          <t xml:space="preserve"> </t>
        </r>
        <r>
          <rPr>
            <sz val="9"/>
            <color indexed="81"/>
            <rFont val="돋움"/>
            <family val="3"/>
            <charset val="129"/>
          </rPr>
          <t>속도</t>
        </r>
        <r>
          <rPr>
            <sz val="9"/>
            <color indexed="81"/>
            <rFont val="Tahoma"/>
            <family val="2"/>
          </rPr>
          <t xml:space="preserve">)
</t>
        </r>
        <r>
          <rPr>
            <b/>
            <sz val="9"/>
            <color indexed="81"/>
            <rFont val="Tahoma"/>
            <family val="2"/>
          </rPr>
          <t>- *</t>
        </r>
        <r>
          <rPr>
            <b/>
            <sz val="9"/>
            <color indexed="81"/>
            <rFont val="돋움"/>
            <family val="3"/>
            <charset val="129"/>
          </rPr>
          <t>오리히메</t>
        </r>
        <r>
          <rPr>
            <sz val="9"/>
            <color indexed="81"/>
            <rFont val="Tahoma"/>
            <family val="2"/>
          </rPr>
          <t>(</t>
        </r>
        <r>
          <rPr>
            <sz val="9"/>
            <color indexed="81"/>
            <rFont val="돋움"/>
            <family val="3"/>
            <charset val="129"/>
          </rPr>
          <t>자체</t>
        </r>
        <r>
          <rPr>
            <sz val="9"/>
            <color indexed="81"/>
            <rFont val="Tahoma"/>
            <family val="2"/>
          </rPr>
          <t xml:space="preserve"> </t>
        </r>
        <r>
          <rPr>
            <sz val="9"/>
            <color indexed="81"/>
            <rFont val="돋움"/>
            <family val="3"/>
            <charset val="129"/>
          </rPr>
          <t>스킬</t>
        </r>
        <r>
          <rPr>
            <sz val="9"/>
            <color indexed="81"/>
            <rFont val="Tahoma"/>
            <family val="2"/>
          </rPr>
          <t xml:space="preserve"> </t>
        </r>
        <r>
          <rPr>
            <sz val="9"/>
            <color indexed="81"/>
            <rFont val="돋움"/>
            <family val="3"/>
            <charset val="129"/>
          </rPr>
          <t>조합</t>
        </r>
        <r>
          <rPr>
            <sz val="9"/>
            <color indexed="81"/>
            <rFont val="Tahoma"/>
            <family val="2"/>
          </rPr>
          <t xml:space="preserve">) - </t>
        </r>
        <r>
          <rPr>
            <sz val="9"/>
            <color indexed="81"/>
            <rFont val="돋움"/>
            <family val="3"/>
            <charset val="129"/>
          </rPr>
          <t>퍼뎀</t>
        </r>
        <r>
          <rPr>
            <sz val="9"/>
            <color indexed="81"/>
            <rFont val="Tahoma"/>
            <family val="2"/>
          </rPr>
          <t xml:space="preserve">, </t>
        </r>
        <r>
          <rPr>
            <sz val="9"/>
            <color indexed="81"/>
            <rFont val="돋움"/>
            <family val="3"/>
            <charset val="129"/>
          </rPr>
          <t>잃퍼뎀</t>
        </r>
        <r>
          <rPr>
            <sz val="9"/>
            <color indexed="81"/>
            <rFont val="Tahoma"/>
            <family val="2"/>
          </rPr>
          <t xml:space="preserve">, </t>
        </r>
        <r>
          <rPr>
            <sz val="9"/>
            <color indexed="81"/>
            <rFont val="돋움"/>
            <family val="3"/>
            <charset val="129"/>
          </rPr>
          <t>약화</t>
        </r>
        <r>
          <rPr>
            <sz val="9"/>
            <color indexed="81"/>
            <rFont val="Tahoma"/>
            <family val="2"/>
          </rPr>
          <t xml:space="preserve">, </t>
        </r>
        <r>
          <rPr>
            <sz val="9"/>
            <color indexed="81"/>
            <rFont val="돋움"/>
            <family val="3"/>
            <charset val="129"/>
          </rPr>
          <t>오한</t>
        </r>
        <r>
          <rPr>
            <sz val="9"/>
            <color indexed="81"/>
            <rFont val="Tahoma"/>
            <family val="2"/>
          </rPr>
          <t xml:space="preserve">, </t>
        </r>
        <r>
          <rPr>
            <sz val="9"/>
            <color indexed="81"/>
            <rFont val="돋움"/>
            <family val="3"/>
            <charset val="129"/>
          </rPr>
          <t>도트딜</t>
        </r>
        <r>
          <rPr>
            <sz val="9"/>
            <color indexed="81"/>
            <rFont val="Tahoma"/>
            <family val="2"/>
          </rPr>
          <t xml:space="preserve">, </t>
        </r>
        <r>
          <rPr>
            <sz val="9"/>
            <color indexed="81"/>
            <rFont val="돋움"/>
            <family val="3"/>
            <charset val="129"/>
          </rPr>
          <t xml:space="preserve">뎀감
</t>
        </r>
        <r>
          <rPr>
            <b/>
            <sz val="9"/>
            <color indexed="81"/>
            <rFont val="Tahoma"/>
            <family val="2"/>
          </rPr>
          <t xml:space="preserve">- </t>
        </r>
        <r>
          <rPr>
            <b/>
            <sz val="9"/>
            <color indexed="81"/>
            <rFont val="돋움"/>
            <family val="3"/>
            <charset val="129"/>
          </rPr>
          <t>렌지</t>
        </r>
        <r>
          <rPr>
            <sz val="9"/>
            <color indexed="81"/>
            <rFont val="Tahoma"/>
            <family val="2"/>
          </rPr>
          <t xml:space="preserve"> - </t>
        </r>
        <r>
          <rPr>
            <sz val="9"/>
            <color indexed="81"/>
            <rFont val="돋움"/>
            <family val="3"/>
            <charset val="129"/>
          </rPr>
          <t>출혈→흡혈</t>
        </r>
        <r>
          <rPr>
            <sz val="9"/>
            <color indexed="81"/>
            <rFont val="Tahoma"/>
            <family val="2"/>
          </rPr>
          <t xml:space="preserve">, </t>
        </r>
        <r>
          <rPr>
            <sz val="9"/>
            <color indexed="81"/>
            <rFont val="돋움"/>
            <family val="3"/>
            <charset val="129"/>
          </rPr>
          <t>이동제어</t>
        </r>
        <r>
          <rPr>
            <sz val="9"/>
            <color indexed="81"/>
            <rFont val="Tahoma"/>
            <family val="2"/>
          </rPr>
          <t>(</t>
        </r>
        <r>
          <rPr>
            <sz val="9"/>
            <color indexed="81"/>
            <rFont val="돋움"/>
            <family val="3"/>
            <charset val="129"/>
          </rPr>
          <t>넉백</t>
        </r>
        <r>
          <rPr>
            <sz val="9"/>
            <color indexed="81"/>
            <rFont val="Tahoma"/>
            <family val="2"/>
          </rPr>
          <t xml:space="preserve">, </t>
        </r>
        <r>
          <rPr>
            <sz val="9"/>
            <color indexed="81"/>
            <rFont val="돋움"/>
            <family val="3"/>
            <charset val="129"/>
          </rPr>
          <t>뭉치기</t>
        </r>
        <r>
          <rPr>
            <sz val="9"/>
            <color indexed="81"/>
            <rFont val="Tahoma"/>
            <family val="2"/>
          </rPr>
          <t xml:space="preserve">, </t>
        </r>
        <r>
          <rPr>
            <sz val="9"/>
            <color indexed="81"/>
            <rFont val="돋움"/>
            <family val="3"/>
            <charset val="129"/>
          </rPr>
          <t>에어본</t>
        </r>
        <r>
          <rPr>
            <sz val="9"/>
            <color indexed="81"/>
            <rFont val="Tahoma"/>
            <family val="2"/>
          </rPr>
          <t>), *</t>
        </r>
        <r>
          <rPr>
            <sz val="9"/>
            <color indexed="81"/>
            <rFont val="돋움"/>
            <family val="3"/>
            <charset val="129"/>
          </rPr>
          <t>조각을</t>
        </r>
        <r>
          <rPr>
            <sz val="9"/>
            <color indexed="81"/>
            <rFont val="Tahoma"/>
            <family val="2"/>
          </rPr>
          <t xml:space="preserve"> </t>
        </r>
        <r>
          <rPr>
            <sz val="9"/>
            <color indexed="81"/>
            <rFont val="돋움"/>
            <family val="3"/>
            <charset val="129"/>
          </rPr>
          <t>이용한</t>
        </r>
        <r>
          <rPr>
            <sz val="9"/>
            <color indexed="81"/>
            <rFont val="Tahoma"/>
            <family val="2"/>
          </rPr>
          <t xml:space="preserve"> </t>
        </r>
        <r>
          <rPr>
            <sz val="9"/>
            <color indexed="81"/>
            <rFont val="돋움"/>
            <family val="3"/>
            <charset val="129"/>
          </rPr>
          <t xml:space="preserve">추가효과
</t>
        </r>
        <r>
          <rPr>
            <b/>
            <sz val="9"/>
            <color indexed="81"/>
            <rFont val="Tahoma"/>
            <family val="2"/>
          </rPr>
          <t xml:space="preserve">- </t>
        </r>
        <r>
          <rPr>
            <b/>
            <sz val="9"/>
            <color indexed="81"/>
            <rFont val="돋움"/>
            <family val="3"/>
            <charset val="129"/>
          </rPr>
          <t>사도</t>
        </r>
        <r>
          <rPr>
            <sz val="9"/>
            <color indexed="81"/>
            <rFont val="Tahoma"/>
            <family val="2"/>
          </rPr>
          <t xml:space="preserve"> - </t>
        </r>
        <r>
          <rPr>
            <sz val="9"/>
            <color indexed="81"/>
            <rFont val="돋움"/>
            <family val="3"/>
            <charset val="129"/>
          </rPr>
          <t>둔화→고정</t>
        </r>
        <r>
          <rPr>
            <sz val="9"/>
            <color indexed="81"/>
            <rFont val="Tahoma"/>
            <family val="2"/>
          </rPr>
          <t>(</t>
        </r>
        <r>
          <rPr>
            <sz val="9"/>
            <color indexed="81"/>
            <rFont val="돋움"/>
            <family val="3"/>
            <charset val="129"/>
          </rPr>
          <t>≥</t>
        </r>
        <r>
          <rPr>
            <sz val="9"/>
            <color indexed="81"/>
            <rFont val="Tahoma"/>
            <family val="2"/>
          </rPr>
          <t xml:space="preserve">80%), </t>
        </r>
        <r>
          <rPr>
            <sz val="9"/>
            <color indexed="81"/>
            <rFont val="돋움"/>
            <family val="3"/>
            <charset val="129"/>
          </rPr>
          <t>도발</t>
        </r>
        <r>
          <rPr>
            <sz val="9"/>
            <color indexed="81"/>
            <rFont val="Tahoma"/>
            <family val="2"/>
          </rPr>
          <t>=(</t>
        </r>
        <r>
          <rPr>
            <sz val="9"/>
            <color indexed="81"/>
            <rFont val="돋움"/>
            <family val="3"/>
            <charset val="129"/>
          </rPr>
          <t>뎀감</t>
        </r>
        <r>
          <rPr>
            <sz val="9"/>
            <color indexed="81"/>
            <rFont val="Tahoma"/>
            <family val="2"/>
          </rPr>
          <t>or</t>
        </r>
        <r>
          <rPr>
            <sz val="9"/>
            <color indexed="81"/>
            <rFont val="돋움"/>
            <family val="3"/>
            <charset val="129"/>
          </rPr>
          <t>공증</t>
        </r>
        <r>
          <rPr>
            <sz val="9"/>
            <color indexed="81"/>
            <rFont val="Tahoma"/>
            <family val="2"/>
          </rPr>
          <t>) (</t>
        </r>
        <r>
          <rPr>
            <sz val="9"/>
            <color indexed="81"/>
            <rFont val="돋움"/>
            <family val="3"/>
            <charset val="129"/>
          </rPr>
          <t>둔화→도발</t>
        </r>
        <r>
          <rPr>
            <sz val="9"/>
            <color indexed="81"/>
            <rFont val="Tahoma"/>
            <family val="2"/>
          </rPr>
          <t xml:space="preserve">, </t>
        </r>
        <r>
          <rPr>
            <sz val="9"/>
            <color indexed="81"/>
            <rFont val="돋움"/>
            <family val="3"/>
            <charset val="129"/>
          </rPr>
          <t>도발시</t>
        </r>
        <r>
          <rPr>
            <sz val="9"/>
            <color indexed="81"/>
            <rFont val="Tahoma"/>
            <family val="2"/>
          </rPr>
          <t xml:space="preserve"> </t>
        </r>
        <r>
          <rPr>
            <sz val="9"/>
            <color indexed="81"/>
            <rFont val="돋움"/>
            <family val="3"/>
            <charset val="129"/>
          </rPr>
          <t>뎀감</t>
        </r>
        <r>
          <rPr>
            <sz val="9"/>
            <color indexed="81"/>
            <rFont val="Tahoma"/>
            <family val="2"/>
          </rPr>
          <t>or</t>
        </r>
        <r>
          <rPr>
            <sz val="9"/>
            <color indexed="81"/>
            <rFont val="돋움"/>
            <family val="3"/>
            <charset val="129"/>
          </rPr>
          <t>공격력</t>
        </r>
        <r>
          <rPr>
            <sz val="9"/>
            <color indexed="81"/>
            <rFont val="Tahoma"/>
            <family val="2"/>
          </rPr>
          <t xml:space="preserve"> </t>
        </r>
        <r>
          <rPr>
            <sz val="9"/>
            <color indexed="81"/>
            <rFont val="돋움"/>
            <family val="3"/>
            <charset val="129"/>
          </rPr>
          <t>증가</t>
        </r>
        <r>
          <rPr>
            <sz val="9"/>
            <color indexed="81"/>
            <rFont val="Tahoma"/>
            <family val="2"/>
          </rPr>
          <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Kales</author>
  </authors>
  <commentList>
    <comment ref="C12" authorId="0" shapeId="0" xr:uid="{6F8E6EB8-2A73-44B6-9352-589C8C4B735A}">
      <text>
        <r>
          <rPr>
            <b/>
            <sz val="9"/>
            <color indexed="81"/>
            <rFont val="돋움"/>
            <family val="3"/>
            <charset val="129"/>
          </rPr>
          <t>이치고</t>
        </r>
        <r>
          <rPr>
            <b/>
            <sz val="9"/>
            <color indexed="81"/>
            <rFont val="Tahoma"/>
            <family val="2"/>
          </rPr>
          <t>:</t>
        </r>
        <r>
          <rPr>
            <sz val="9"/>
            <color indexed="81"/>
            <rFont val="Tahoma"/>
            <family val="2"/>
          </rPr>
          <t xml:space="preserve">
- </t>
        </r>
        <r>
          <rPr>
            <b/>
            <sz val="9"/>
            <color indexed="81"/>
            <rFont val="돋움"/>
            <family val="3"/>
            <charset val="129"/>
          </rPr>
          <t>근접딜러</t>
        </r>
        <r>
          <rPr>
            <sz val="9"/>
            <color indexed="81"/>
            <rFont val="Tahoma"/>
            <family val="2"/>
          </rPr>
          <t xml:space="preserve">, </t>
        </r>
        <r>
          <rPr>
            <b/>
            <sz val="9"/>
            <color indexed="81"/>
            <rFont val="돋움"/>
            <family val="3"/>
            <charset val="129"/>
          </rPr>
          <t>암살자</t>
        </r>
        <r>
          <rPr>
            <sz val="9"/>
            <color indexed="81"/>
            <rFont val="Tahoma"/>
            <family val="2"/>
          </rPr>
          <t xml:space="preserve"> - </t>
        </r>
        <r>
          <rPr>
            <sz val="9"/>
            <color indexed="81"/>
            <rFont val="돋움"/>
            <family val="3"/>
            <charset val="129"/>
          </rPr>
          <t>높은공격력</t>
        </r>
        <r>
          <rPr>
            <sz val="9"/>
            <color indexed="81"/>
            <rFont val="Tahoma"/>
            <family val="2"/>
          </rPr>
          <t xml:space="preserve">, </t>
        </r>
        <r>
          <rPr>
            <sz val="9"/>
            <color indexed="81"/>
            <rFont val="돋움"/>
            <family val="3"/>
            <charset val="129"/>
          </rPr>
          <t xml:space="preserve">방어무시
</t>
        </r>
        <r>
          <rPr>
            <sz val="9"/>
            <color indexed="81"/>
            <rFont val="Tahoma"/>
            <family val="2"/>
          </rPr>
          <t xml:space="preserve">  - </t>
        </r>
        <r>
          <rPr>
            <sz val="9"/>
            <color indexed="81"/>
            <rFont val="돋움"/>
            <family val="3"/>
            <charset val="129"/>
          </rPr>
          <t>다회공격</t>
        </r>
        <r>
          <rPr>
            <sz val="9"/>
            <color indexed="81"/>
            <rFont val="Tahoma"/>
            <family val="2"/>
          </rPr>
          <t xml:space="preserve">, </t>
        </r>
        <r>
          <rPr>
            <sz val="9"/>
            <color indexed="81"/>
            <rFont val="돋움"/>
            <family val="3"/>
            <charset val="129"/>
          </rPr>
          <t>쿨감소</t>
        </r>
        <r>
          <rPr>
            <sz val="9"/>
            <color indexed="81"/>
            <rFont val="Tahoma"/>
            <family val="2"/>
          </rPr>
          <t>&amp;</t>
        </r>
        <r>
          <rPr>
            <sz val="9"/>
            <color indexed="81"/>
            <rFont val="돋움"/>
            <family val="3"/>
            <charset val="129"/>
          </rPr>
          <t>쿨초</t>
        </r>
        <r>
          <rPr>
            <sz val="9"/>
            <color indexed="81"/>
            <rFont val="Tahoma"/>
            <family val="2"/>
          </rPr>
          <t xml:space="preserve">, </t>
        </r>
        <r>
          <rPr>
            <sz val="9"/>
            <color indexed="81"/>
            <rFont val="돋움"/>
            <family val="3"/>
            <charset val="129"/>
          </rPr>
          <t>은신</t>
        </r>
        <r>
          <rPr>
            <sz val="9"/>
            <color indexed="81"/>
            <rFont val="Tahoma"/>
            <family val="2"/>
          </rPr>
          <t xml:space="preserve">, </t>
        </r>
        <r>
          <rPr>
            <sz val="9"/>
            <color indexed="81"/>
            <rFont val="돋움"/>
            <family val="3"/>
            <charset val="129"/>
          </rPr>
          <t>치명타</t>
        </r>
        <r>
          <rPr>
            <sz val="9"/>
            <color indexed="81"/>
            <rFont val="Tahoma"/>
            <family val="2"/>
          </rPr>
          <t xml:space="preserve">, </t>
        </r>
        <r>
          <rPr>
            <sz val="9"/>
            <color indexed="81"/>
            <rFont val="돋움"/>
            <family val="3"/>
            <charset val="129"/>
          </rPr>
          <t xml:space="preserve">사망폭발
</t>
        </r>
        <r>
          <rPr>
            <sz val="9"/>
            <color indexed="81"/>
            <rFont val="Tahoma"/>
            <family val="2"/>
          </rPr>
          <t xml:space="preserve">  - </t>
        </r>
        <r>
          <rPr>
            <sz val="9"/>
            <color indexed="81"/>
            <rFont val="돋움"/>
            <family val="3"/>
            <charset val="129"/>
          </rPr>
          <t>핵심</t>
        </r>
        <r>
          <rPr>
            <sz val="9"/>
            <color indexed="81"/>
            <rFont val="Tahoma"/>
            <family val="2"/>
          </rPr>
          <t xml:space="preserve"> CC - </t>
        </r>
        <r>
          <rPr>
            <sz val="9"/>
            <color indexed="81"/>
            <rFont val="돋움"/>
            <family val="3"/>
            <charset val="129"/>
          </rPr>
          <t>약화</t>
        </r>
        <r>
          <rPr>
            <sz val="9"/>
            <color indexed="81"/>
            <rFont val="Tahoma"/>
            <family val="2"/>
          </rPr>
          <t>(</t>
        </r>
        <r>
          <rPr>
            <sz val="9"/>
            <color indexed="81"/>
            <rFont val="돋움"/>
            <family val="3"/>
            <charset val="129"/>
          </rPr>
          <t>방깍</t>
        </r>
        <r>
          <rPr>
            <sz val="9"/>
            <color indexed="81"/>
            <rFont val="Tahoma"/>
            <family val="2"/>
          </rPr>
          <t xml:space="preserve">), </t>
        </r>
        <r>
          <rPr>
            <sz val="9"/>
            <color indexed="81"/>
            <rFont val="돋움"/>
            <family val="3"/>
            <charset val="129"/>
          </rPr>
          <t>공격불가</t>
        </r>
        <r>
          <rPr>
            <sz val="9"/>
            <color indexed="81"/>
            <rFont val="Tahoma"/>
            <family val="2"/>
          </rPr>
          <t xml:space="preserve">, </t>
        </r>
        <r>
          <rPr>
            <sz val="9"/>
            <color indexed="81"/>
            <rFont val="돋움"/>
            <family val="3"/>
            <charset val="129"/>
          </rPr>
          <t>출혈</t>
        </r>
        <r>
          <rPr>
            <sz val="9"/>
            <color indexed="81"/>
            <rFont val="Tahoma"/>
            <family val="2"/>
          </rPr>
          <t xml:space="preserve">, </t>
        </r>
        <r>
          <rPr>
            <sz val="9"/>
            <color indexed="81"/>
            <rFont val="돋움"/>
            <family val="3"/>
            <charset val="129"/>
          </rPr>
          <t xml:space="preserve">출혈폭발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11" authorId="0" shapeId="0" xr:uid="{00000000-0006-0000-0C00-000003000000}">
      <text>
        <r>
          <rPr>
            <sz val="11"/>
            <color theme="1"/>
            <rFont val="맑은 고딕"/>
            <family val="2"/>
            <scheme val="minor"/>
          </rPr>
          <t>======
ID#AAAAv4YFujc
KyuYoung Hwang    (2023-04-25 01:41:20)
현재 클릭되어있는 페이지</t>
        </r>
      </text>
    </comment>
    <comment ref="E13" authorId="0" shapeId="0" xr:uid="{00000000-0006-0000-0C00-000002000000}">
      <text>
        <r>
          <rPr>
            <sz val="11"/>
            <color theme="1"/>
            <rFont val="맑은 고딕"/>
            <family val="2"/>
            <scheme val="minor"/>
          </rPr>
          <t>======
ID#AAAAvYjyGRQ
KyuYoung Hwang    (2023-05-17 00:55:10)
세로베기
Lv: 10[초록]+2/10
자세히.. (클릭)</t>
        </r>
      </text>
    </comment>
    <comment ref="F21" authorId="0" shapeId="0" xr:uid="{00000000-0006-0000-0C00-000001000000}">
      <text>
        <r>
          <rPr>
            <sz val="11"/>
            <color theme="1"/>
            <rFont val="맑은 고딕"/>
            <family val="2"/>
            <scheme val="minor"/>
          </rPr>
          <t>======
ID#AAAAvYjyGRU
KyuYoung Hwang    (2023-05-17 00:55:10)
무월
[빨강]필요스킬: 
[빨강] - 무쌍의일섬Lv1, 
[빨강] - 흑류아돌Lv1
자세히.. (클릭)</t>
        </r>
      </text>
    </comment>
  </commentList>
  <extLst>
    <ext xmlns:r="http://schemas.openxmlformats.org/officeDocument/2006/relationships" uri="GoogleSheetsCustomDataVersion2">
      <go:sheetsCustomData xmlns:go="http://customooxmlschemas.google.com/" r:id="rId1" roundtripDataSignature="AMtx7mhIWVLjonKrDAI5QfmtlW31fYvPLg=="/>
    </ext>
  </extL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900-000001000000}">
      <text>
        <r>
          <rPr>
            <sz val="11"/>
            <color theme="1"/>
            <rFont val="맑은 고딕"/>
            <family val="2"/>
            <scheme val="minor"/>
          </rPr>
          <t>======
ID#AAAAuNi_ukA
KyuYoung Hwang    (2023-05-03 03:53:06)
0.5초미만 시전무시</t>
        </r>
      </text>
    </comment>
    <comment ref="G1" authorId="0" shapeId="0" xr:uid="{00000000-0006-0000-0900-000003000000}">
      <text>
        <r>
          <rPr>
            <sz val="11"/>
            <color theme="1"/>
            <rFont val="맑은 고딕"/>
            <family val="2"/>
            <scheme val="minor"/>
          </rPr>
          <t>======
ID#AAAAuNi_uj8
KyuYoung Hwang    (2023-05-03 03:53:06)
쿨탐 100% 기준 1/2</t>
        </r>
      </text>
    </comment>
    <comment ref="M11" authorId="0" shapeId="0" xr:uid="{00000000-0006-0000-0900-000002000000}">
      <text>
        <r>
          <rPr>
            <b/>
            <sz val="11"/>
            <color theme="1"/>
            <rFont val="맑은 고딕"/>
            <family val="3"/>
            <charset val="129"/>
            <scheme val="minor"/>
          </rPr>
          <t>쿨 마나 데미지 공식</t>
        </r>
        <r>
          <rPr>
            <sz val="11"/>
            <color theme="1"/>
            <rFont val="맑은 고딕"/>
            <family val="2"/>
            <scheme val="minor"/>
          </rPr>
          <t xml:space="preserve">
0 11 30 100-200%
1 13 50 125-250%
2 17 80 155-310%
3 19 125 195-380%
4 23 205 245-490%
5 29 330 305-610%
6 31 540 380-760%
7 37 870 475-950%
8 41 1400 600-1200%
9 43 2300 750-1500%
10 47 3700 930-1860%</t>
        </r>
      </text>
    </comment>
  </commentList>
  <extLst>
    <ext xmlns:r="http://schemas.openxmlformats.org/officeDocument/2006/relationships" uri="GoogleSheetsCustomDataVersion2">
      <go:sheetsCustomData xmlns:go="http://customooxmlschemas.google.com/" r:id="rId1" roundtripDataSignature="AMtx7mjoBx7iK7iTGXHKI+JwLljeE+/69w=="/>
    </ext>
  </extL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Kales</author>
  </authors>
  <commentList>
    <comment ref="B2" authorId="0" shapeId="0" xr:uid="{4FC489EE-A719-4404-AE7C-ED443EFE232F}">
      <text>
        <r>
          <rPr>
            <b/>
            <sz val="9"/>
            <color indexed="81"/>
            <rFont val="돋움"/>
            <family val="3"/>
            <charset val="129"/>
          </rPr>
          <t>기본</t>
        </r>
        <r>
          <rPr>
            <b/>
            <sz val="9"/>
            <color indexed="81"/>
            <rFont val="Tahoma"/>
            <family val="2"/>
          </rPr>
          <t>:</t>
        </r>
        <r>
          <rPr>
            <sz val="9"/>
            <color indexed="81"/>
            <rFont val="Tahoma"/>
            <family val="2"/>
          </rPr>
          <t xml:space="preserve">
</t>
        </r>
        <r>
          <rPr>
            <sz val="9"/>
            <color indexed="81"/>
            <rFont val="돋움"/>
            <family val="3"/>
            <charset val="129"/>
          </rPr>
          <t>다른</t>
        </r>
        <r>
          <rPr>
            <sz val="9"/>
            <color indexed="81"/>
            <rFont val="Tahoma"/>
            <family val="2"/>
          </rPr>
          <t xml:space="preserve"> </t>
        </r>
        <r>
          <rPr>
            <sz val="9"/>
            <color indexed="81"/>
            <rFont val="돋움"/>
            <family val="3"/>
            <charset val="129"/>
          </rPr>
          <t>캐릭터도</t>
        </r>
        <r>
          <rPr>
            <sz val="9"/>
            <color indexed="81"/>
            <rFont val="Tahoma"/>
            <family val="2"/>
          </rPr>
          <t xml:space="preserve"> </t>
        </r>
        <r>
          <rPr>
            <sz val="9"/>
            <color indexed="81"/>
            <rFont val="돋움"/>
            <family val="3"/>
            <charset val="129"/>
          </rPr>
          <t>배울</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r>
          <rPr>
            <sz val="9"/>
            <color indexed="81"/>
            <rFont val="Tahoma"/>
            <family val="2"/>
          </rPr>
          <t>.</t>
        </r>
      </text>
    </comment>
    <comment ref="D2" authorId="0" shapeId="0" xr:uid="{47AFC43E-7118-4AAF-ADF9-BD754953A7CC}">
      <text>
        <r>
          <rPr>
            <sz val="9"/>
            <color indexed="81"/>
            <rFont val="돋움"/>
            <family val="3"/>
            <charset val="129"/>
          </rPr>
          <t>체력/마나/데미지 기본값 100</t>
        </r>
      </text>
    </comment>
    <comment ref="F2" authorId="0" shapeId="0" xr:uid="{DDED261C-B962-4386-918A-1C6A0636D349}">
      <text>
        <r>
          <rPr>
            <sz val="9"/>
            <color indexed="81"/>
            <rFont val="돋움"/>
            <family val="3"/>
            <charset val="129"/>
          </rPr>
          <t>변신은</t>
        </r>
        <r>
          <rPr>
            <sz val="9"/>
            <color indexed="81"/>
            <rFont val="Tahoma"/>
            <family val="2"/>
          </rPr>
          <t xml:space="preserve"> </t>
        </r>
        <r>
          <rPr>
            <sz val="9"/>
            <color indexed="81"/>
            <rFont val="돋움"/>
            <family val="3"/>
            <charset val="129"/>
          </rPr>
          <t>초당</t>
        </r>
        <r>
          <rPr>
            <sz val="9"/>
            <color indexed="81"/>
            <rFont val="Tahoma"/>
            <family val="2"/>
          </rPr>
          <t xml:space="preserve"> </t>
        </r>
        <r>
          <rPr>
            <sz val="9"/>
            <color indexed="81"/>
            <rFont val="돋움"/>
            <family val="3"/>
            <charset val="129"/>
          </rPr>
          <t>마나가</t>
        </r>
        <r>
          <rPr>
            <sz val="9"/>
            <color indexed="81"/>
            <rFont val="Tahoma"/>
            <family val="2"/>
          </rPr>
          <t xml:space="preserve"> </t>
        </r>
        <r>
          <rPr>
            <sz val="9"/>
            <color indexed="81"/>
            <rFont val="돋움"/>
            <family val="3"/>
            <charset val="129"/>
          </rPr>
          <t>소모</t>
        </r>
      </text>
    </comment>
    <comment ref="C3" authorId="0" shapeId="0" xr:uid="{EA03B825-E6E6-4C59-9EAB-D423074076A4}">
      <text>
        <r>
          <rPr>
            <sz val="9"/>
            <color indexed="81"/>
            <rFont val="Tahoma"/>
            <family val="2"/>
          </rPr>
          <t>* 7</t>
        </r>
        <r>
          <rPr>
            <sz val="9"/>
            <color indexed="81"/>
            <rFont val="돋움"/>
            <family val="3"/>
            <charset val="129"/>
          </rPr>
          <t>초</t>
        </r>
        <r>
          <rPr>
            <sz val="9"/>
            <color indexed="81"/>
            <rFont val="Tahoma"/>
            <family val="2"/>
          </rPr>
          <t xml:space="preserve"> </t>
        </r>
        <r>
          <rPr>
            <sz val="9"/>
            <color indexed="81"/>
            <rFont val="돋움"/>
            <family val="3"/>
            <charset val="129"/>
          </rPr>
          <t>내</t>
        </r>
        <r>
          <rPr>
            <sz val="9"/>
            <color indexed="81"/>
            <rFont val="Tahoma"/>
            <family val="2"/>
          </rPr>
          <t xml:space="preserve"> </t>
        </r>
        <r>
          <rPr>
            <sz val="9"/>
            <color indexed="81"/>
            <rFont val="돋움"/>
            <family val="3"/>
            <charset val="129"/>
          </rPr>
          <t>대쉬류</t>
        </r>
        <r>
          <rPr>
            <sz val="9"/>
            <color indexed="81"/>
            <rFont val="Tahoma"/>
            <family val="2"/>
          </rPr>
          <t xml:space="preserve"> </t>
        </r>
        <r>
          <rPr>
            <sz val="9"/>
            <color indexed="81"/>
            <rFont val="돋움"/>
            <family val="3"/>
            <charset val="129"/>
          </rPr>
          <t>사용시</t>
        </r>
        <r>
          <rPr>
            <sz val="9"/>
            <color indexed="81"/>
            <rFont val="Tahoma"/>
            <family val="2"/>
          </rPr>
          <t xml:space="preserve"> </t>
        </r>
        <r>
          <rPr>
            <sz val="9"/>
            <color indexed="81"/>
            <rFont val="돋움"/>
            <family val="3"/>
            <charset val="129"/>
          </rPr>
          <t>마나소모</t>
        </r>
        <r>
          <rPr>
            <sz val="9"/>
            <color indexed="81"/>
            <rFont val="Tahoma"/>
            <family val="2"/>
          </rPr>
          <t xml:space="preserve"> 2</t>
        </r>
        <r>
          <rPr>
            <sz val="9"/>
            <color indexed="81"/>
            <rFont val="돋움"/>
            <family val="3"/>
            <charset val="129"/>
          </rPr>
          <t xml:space="preserve">배
</t>
        </r>
        <r>
          <rPr>
            <sz val="9"/>
            <color indexed="81"/>
            <rFont val="Tahoma"/>
            <family val="2"/>
          </rPr>
          <t xml:space="preserve">(10 </t>
        </r>
        <r>
          <rPr>
            <sz val="9"/>
            <color indexed="81"/>
            <rFont val="돋움"/>
            <family val="3"/>
            <charset val="129"/>
          </rPr>
          <t>소모시</t>
        </r>
        <r>
          <rPr>
            <sz val="9"/>
            <color indexed="81"/>
            <rFont val="Tahoma"/>
            <family val="2"/>
          </rPr>
          <t xml:space="preserve">: 10 / 20 / 40... </t>
        </r>
        <r>
          <rPr>
            <sz val="9"/>
            <color indexed="81"/>
            <rFont val="돋움"/>
            <family val="3"/>
            <charset val="129"/>
          </rPr>
          <t>소모</t>
        </r>
        <r>
          <rPr>
            <sz val="9"/>
            <color indexed="81"/>
            <rFont val="Tahoma"/>
            <family val="2"/>
          </rPr>
          <t xml:space="preserve">)
</t>
        </r>
        <r>
          <rPr>
            <b/>
            <sz val="9"/>
            <color indexed="81"/>
            <rFont val="돋움"/>
            <family val="3"/>
            <charset val="129"/>
          </rPr>
          <t>거리</t>
        </r>
        <r>
          <rPr>
            <b/>
            <sz val="9"/>
            <color indexed="81"/>
            <rFont val="Tahoma"/>
            <family val="2"/>
          </rPr>
          <t xml:space="preserve"> </t>
        </r>
        <r>
          <rPr>
            <sz val="9"/>
            <color indexed="81"/>
            <rFont val="Tahoma"/>
            <family val="2"/>
          </rPr>
          <t xml:space="preserve">: 100 + </t>
        </r>
        <r>
          <rPr>
            <sz val="9"/>
            <color indexed="81"/>
            <rFont val="돋움"/>
            <family val="3"/>
            <charset val="129"/>
          </rPr>
          <t>변신레벨</t>
        </r>
        <r>
          <rPr>
            <sz val="9"/>
            <color indexed="81"/>
            <rFont val="Tahoma"/>
            <family val="2"/>
          </rPr>
          <t xml:space="preserve">*25
</t>
        </r>
        <r>
          <rPr>
            <b/>
            <sz val="9"/>
            <color indexed="81"/>
            <rFont val="돋움"/>
            <family val="3"/>
            <charset val="129"/>
          </rPr>
          <t>쿨탐</t>
        </r>
        <r>
          <rPr>
            <sz val="9"/>
            <color indexed="81"/>
            <rFont val="Tahoma"/>
            <family val="2"/>
          </rPr>
          <t xml:space="preserve"> : 20-</t>
        </r>
        <r>
          <rPr>
            <sz val="9"/>
            <color indexed="81"/>
            <rFont val="돋움"/>
            <family val="3"/>
            <charset val="129"/>
          </rPr>
          <t>변신레벨</t>
        </r>
        <r>
          <rPr>
            <sz val="9"/>
            <color indexed="81"/>
            <rFont val="Tahoma"/>
            <family val="2"/>
          </rPr>
          <t xml:space="preserve">*1
</t>
        </r>
        <r>
          <rPr>
            <b/>
            <sz val="9"/>
            <color indexed="81"/>
            <rFont val="돋움"/>
            <family val="3"/>
            <charset val="129"/>
          </rPr>
          <t>쿨탐</t>
        </r>
        <r>
          <rPr>
            <sz val="9"/>
            <color indexed="81"/>
            <rFont val="Tahoma"/>
            <family val="2"/>
          </rPr>
          <t xml:space="preserve"> : </t>
        </r>
        <r>
          <rPr>
            <sz val="9"/>
            <color indexed="81"/>
            <rFont val="돋움"/>
            <family val="3"/>
            <charset val="129"/>
          </rPr>
          <t>스킬레벨</t>
        </r>
        <r>
          <rPr>
            <sz val="9"/>
            <color indexed="81"/>
            <rFont val="Tahoma"/>
            <family val="2"/>
          </rPr>
          <t xml:space="preserve"> 10 </t>
        </r>
        <r>
          <rPr>
            <sz val="9"/>
            <color indexed="81"/>
            <rFont val="돋움"/>
            <family val="3"/>
            <charset val="129"/>
          </rPr>
          <t>기준</t>
        </r>
        <r>
          <rPr>
            <sz val="9"/>
            <color indexed="81"/>
            <rFont val="Tahoma"/>
            <family val="2"/>
          </rPr>
          <t xml:space="preserve"> 50%
</t>
        </r>
        <r>
          <rPr>
            <b/>
            <sz val="9"/>
            <color indexed="81"/>
            <rFont val="돋움"/>
            <family val="3"/>
            <charset val="129"/>
          </rPr>
          <t>마나</t>
        </r>
        <r>
          <rPr>
            <sz val="9"/>
            <color indexed="81"/>
            <rFont val="Tahoma"/>
            <family val="2"/>
          </rPr>
          <t xml:space="preserve"> : </t>
        </r>
        <r>
          <rPr>
            <sz val="9"/>
            <color indexed="81"/>
            <rFont val="돋움"/>
            <family val="3"/>
            <charset val="129"/>
          </rPr>
          <t>스킬레벨</t>
        </r>
        <r>
          <rPr>
            <sz val="9"/>
            <color indexed="81"/>
            <rFont val="Tahoma"/>
            <family val="2"/>
          </rPr>
          <t xml:space="preserve"> 10 </t>
        </r>
        <r>
          <rPr>
            <sz val="9"/>
            <color indexed="81"/>
            <rFont val="돋움"/>
            <family val="3"/>
            <charset val="129"/>
          </rPr>
          <t>기준</t>
        </r>
        <r>
          <rPr>
            <sz val="9"/>
            <color indexed="81"/>
            <rFont val="Tahoma"/>
            <family val="2"/>
          </rPr>
          <t xml:space="preserve"> 200%</t>
        </r>
      </text>
    </comment>
    <comment ref="C4" authorId="0" shapeId="0" xr:uid="{F30D747E-B150-4A8F-AE4F-C18D8C0A1001}">
      <text>
        <r>
          <rPr>
            <b/>
            <sz val="9"/>
            <color indexed="81"/>
            <rFont val="돋움"/>
            <family val="3"/>
            <charset val="129"/>
          </rPr>
          <t>시전시간</t>
        </r>
        <r>
          <rPr>
            <sz val="9"/>
            <color indexed="81"/>
            <rFont val="Tahoma"/>
            <family val="2"/>
          </rPr>
          <t xml:space="preserve"> : 1</t>
        </r>
        <r>
          <rPr>
            <sz val="9"/>
            <color indexed="81"/>
            <rFont val="돋움"/>
            <family val="3"/>
            <charset val="129"/>
          </rPr>
          <t>초</t>
        </r>
        <r>
          <rPr>
            <sz val="9"/>
            <color indexed="81"/>
            <rFont val="Tahoma"/>
            <family val="2"/>
          </rPr>
          <t xml:space="preserve"> (10</t>
        </r>
        <r>
          <rPr>
            <sz val="9"/>
            <color indexed="81"/>
            <rFont val="돋움"/>
            <family val="3"/>
            <charset val="129"/>
          </rPr>
          <t>레벨</t>
        </r>
        <r>
          <rPr>
            <sz val="9"/>
            <color indexed="81"/>
            <rFont val="Tahoma"/>
            <family val="2"/>
          </rPr>
          <t xml:space="preserve"> 50%, -</t>
        </r>
        <r>
          <rPr>
            <sz val="9"/>
            <color indexed="81"/>
            <rFont val="돋움"/>
            <family val="3"/>
            <charset val="129"/>
          </rPr>
          <t>변신렙</t>
        </r>
        <r>
          <rPr>
            <sz val="9"/>
            <color indexed="81"/>
            <rFont val="Tahoma"/>
            <family val="2"/>
          </rPr>
          <t xml:space="preserve"> 0.05</t>
        </r>
        <r>
          <rPr>
            <sz val="9"/>
            <color indexed="81"/>
            <rFont val="돋움"/>
            <family val="3"/>
            <charset val="129"/>
          </rPr>
          <t>초</t>
        </r>
        <r>
          <rPr>
            <sz val="9"/>
            <color indexed="81"/>
            <rFont val="Tahoma"/>
            <family val="2"/>
          </rPr>
          <t xml:space="preserve">)
</t>
        </r>
        <r>
          <rPr>
            <b/>
            <sz val="9"/>
            <color indexed="81"/>
            <rFont val="돋움"/>
            <family val="3"/>
            <charset val="129"/>
          </rPr>
          <t>지속시간</t>
        </r>
        <r>
          <rPr>
            <sz val="9"/>
            <color indexed="81"/>
            <rFont val="Tahoma"/>
            <family val="2"/>
          </rPr>
          <t xml:space="preserve"> : 0.5</t>
        </r>
        <r>
          <rPr>
            <sz val="9"/>
            <color indexed="81"/>
            <rFont val="돋움"/>
            <family val="3"/>
            <charset val="129"/>
          </rPr>
          <t>초</t>
        </r>
        <r>
          <rPr>
            <sz val="9"/>
            <color indexed="81"/>
            <rFont val="Tahoma"/>
            <family val="2"/>
          </rPr>
          <t xml:space="preserve"> (</t>
        </r>
        <r>
          <rPr>
            <sz val="9"/>
            <color indexed="81"/>
            <rFont val="돋움"/>
            <family val="3"/>
            <charset val="129"/>
          </rPr>
          <t>다른거</t>
        </r>
        <r>
          <rPr>
            <sz val="9"/>
            <color indexed="81"/>
            <rFont val="Tahoma"/>
            <family val="2"/>
          </rPr>
          <t xml:space="preserve"> </t>
        </r>
        <r>
          <rPr>
            <sz val="9"/>
            <color indexed="81"/>
            <rFont val="돋움"/>
            <family val="3"/>
            <charset val="129"/>
          </rPr>
          <t>감소시</t>
        </r>
        <r>
          <rPr>
            <sz val="9"/>
            <color indexed="81"/>
            <rFont val="Tahoma"/>
            <family val="2"/>
          </rPr>
          <t xml:space="preserve"> </t>
        </r>
        <r>
          <rPr>
            <sz val="9"/>
            <color indexed="81"/>
            <rFont val="돋움"/>
            <family val="3"/>
            <charset val="129"/>
          </rPr>
          <t>이거</t>
        </r>
        <r>
          <rPr>
            <sz val="9"/>
            <color indexed="81"/>
            <rFont val="Tahoma"/>
            <family val="2"/>
          </rPr>
          <t xml:space="preserve"> </t>
        </r>
        <r>
          <rPr>
            <sz val="9"/>
            <color indexed="81"/>
            <rFont val="돋움"/>
            <family val="3"/>
            <charset val="129"/>
          </rPr>
          <t>증가</t>
        </r>
        <r>
          <rPr>
            <sz val="9"/>
            <color indexed="81"/>
            <rFont val="Tahoma"/>
            <family val="2"/>
          </rPr>
          <t xml:space="preserve">)
</t>
        </r>
        <r>
          <rPr>
            <b/>
            <sz val="9"/>
            <color indexed="81"/>
            <rFont val="돋움"/>
            <family val="3"/>
            <charset val="129"/>
          </rPr>
          <t>쿨다운</t>
        </r>
        <r>
          <rPr>
            <sz val="9"/>
            <color indexed="81"/>
            <rFont val="Tahoma"/>
            <family val="2"/>
          </rPr>
          <t xml:space="preserve"> : 20</t>
        </r>
        <r>
          <rPr>
            <sz val="9"/>
            <color indexed="81"/>
            <rFont val="돋움"/>
            <family val="3"/>
            <charset val="129"/>
          </rPr>
          <t>초</t>
        </r>
        <r>
          <rPr>
            <sz val="9"/>
            <color indexed="81"/>
            <rFont val="Tahoma"/>
            <family val="2"/>
          </rPr>
          <t xml:space="preserve"> (10</t>
        </r>
        <r>
          <rPr>
            <sz val="9"/>
            <color indexed="81"/>
            <rFont val="돋움"/>
            <family val="3"/>
            <charset val="129"/>
          </rPr>
          <t>레벨</t>
        </r>
        <r>
          <rPr>
            <sz val="9"/>
            <color indexed="81"/>
            <rFont val="Tahoma"/>
            <family val="2"/>
          </rPr>
          <t xml:space="preserve"> 50%, -</t>
        </r>
        <r>
          <rPr>
            <sz val="9"/>
            <color indexed="81"/>
            <rFont val="돋움"/>
            <family val="3"/>
            <charset val="129"/>
          </rPr>
          <t>변신렙</t>
        </r>
        <r>
          <rPr>
            <sz val="9"/>
            <color indexed="81"/>
            <rFont val="Tahoma"/>
            <family val="2"/>
          </rPr>
          <t>*1</t>
        </r>
        <r>
          <rPr>
            <sz val="9"/>
            <color indexed="81"/>
            <rFont val="돋움"/>
            <family val="3"/>
            <charset val="129"/>
          </rPr>
          <t>초</t>
        </r>
        <r>
          <rPr>
            <sz val="9"/>
            <color indexed="81"/>
            <rFont val="Tahoma"/>
            <family val="2"/>
          </rPr>
          <t xml:space="preserve">)
</t>
        </r>
        <r>
          <rPr>
            <b/>
            <sz val="9"/>
            <color indexed="81"/>
            <rFont val="돋움"/>
            <family val="3"/>
            <charset val="129"/>
          </rPr>
          <t>효과</t>
        </r>
        <r>
          <rPr>
            <sz val="9"/>
            <color indexed="81"/>
            <rFont val="Tahoma"/>
            <family val="2"/>
          </rPr>
          <t xml:space="preserve"> : </t>
        </r>
        <r>
          <rPr>
            <sz val="9"/>
            <color indexed="81"/>
            <rFont val="돋움"/>
            <family val="3"/>
            <charset val="129"/>
          </rPr>
          <t>레벨당</t>
        </r>
        <r>
          <rPr>
            <sz val="9"/>
            <color indexed="81"/>
            <rFont val="Tahoma"/>
            <family val="2"/>
          </rPr>
          <t xml:space="preserve"> 25% </t>
        </r>
        <r>
          <rPr>
            <sz val="9"/>
            <color indexed="81"/>
            <rFont val="돋움"/>
            <family val="3"/>
            <charset val="129"/>
          </rPr>
          <t>증가</t>
        </r>
        <r>
          <rPr>
            <sz val="9"/>
            <color indexed="81"/>
            <rFont val="Tahoma"/>
            <family val="2"/>
          </rPr>
          <t xml:space="preserve"> (2</t>
        </r>
        <r>
          <rPr>
            <sz val="9"/>
            <color indexed="81"/>
            <rFont val="돋움"/>
            <family val="3"/>
            <charset val="129"/>
          </rPr>
          <t>레벨</t>
        </r>
        <r>
          <rPr>
            <sz val="9"/>
            <color indexed="81"/>
            <rFont val="Tahoma"/>
            <family val="2"/>
          </rPr>
          <t xml:space="preserve"> = 0</t>
        </r>
        <r>
          <rPr>
            <sz val="9"/>
            <color indexed="81"/>
            <rFont val="돋움"/>
            <family val="3"/>
            <charset val="129"/>
          </rPr>
          <t>레벨의</t>
        </r>
        <r>
          <rPr>
            <sz val="9"/>
            <color indexed="81"/>
            <rFont val="Tahoma"/>
            <family val="2"/>
          </rPr>
          <t xml:space="preserve"> 150%)</t>
        </r>
      </text>
    </comment>
    <comment ref="E6" authorId="0" shapeId="0" xr:uid="{EB95A7E5-FC49-4107-AEBA-15DF1129A33D}">
      <text>
        <r>
          <rPr>
            <sz val="9"/>
            <color indexed="81"/>
            <rFont val="돋움"/>
            <family val="3"/>
            <charset val="129"/>
          </rPr>
          <t>스킬</t>
        </r>
        <r>
          <rPr>
            <sz val="9"/>
            <color indexed="81"/>
            <rFont val="Tahoma"/>
            <family val="2"/>
          </rPr>
          <t xml:space="preserve"> </t>
        </r>
        <r>
          <rPr>
            <sz val="9"/>
            <color indexed="81"/>
            <rFont val="돋움"/>
            <family val="3"/>
            <charset val="129"/>
          </rPr>
          <t>배움에</t>
        </r>
        <r>
          <rPr>
            <sz val="9"/>
            <color indexed="81"/>
            <rFont val="Tahoma"/>
            <family val="2"/>
          </rPr>
          <t xml:space="preserve"> </t>
        </r>
        <r>
          <rPr>
            <sz val="9"/>
            <color indexed="81"/>
            <rFont val="돋움"/>
            <family val="3"/>
            <charset val="129"/>
          </rPr>
          <t>필요한</t>
        </r>
        <r>
          <rPr>
            <sz val="9"/>
            <color indexed="81"/>
            <rFont val="Tahoma"/>
            <family val="2"/>
          </rPr>
          <t xml:space="preserve"> </t>
        </r>
        <r>
          <rPr>
            <sz val="9"/>
            <color indexed="81"/>
            <rFont val="돋움"/>
            <family val="3"/>
            <charset val="129"/>
          </rPr>
          <t>조건</t>
        </r>
      </text>
    </comment>
    <comment ref="G6" authorId="0" shapeId="0" xr:uid="{F98C6B3F-100E-46AA-97C8-7D075A42A5FE}">
      <text>
        <r>
          <rPr>
            <b/>
            <sz val="9"/>
            <color indexed="81"/>
            <rFont val="맑은 고딕"/>
            <family val="3"/>
            <charset val="129"/>
          </rPr>
          <t>즉발</t>
        </r>
        <r>
          <rPr>
            <sz val="9"/>
            <color indexed="81"/>
            <rFont val="맑은 고딕"/>
            <family val="3"/>
            <charset val="129"/>
          </rPr>
          <t xml:space="preserve"> : 거리가 0 || 스마트캐스팅 x
</t>
        </r>
        <r>
          <rPr>
            <b/>
            <sz val="9"/>
            <color indexed="81"/>
            <rFont val="맑은 고딕"/>
            <family val="3"/>
            <charset val="129"/>
          </rPr>
          <t>대상</t>
        </r>
        <r>
          <rPr>
            <sz val="9"/>
            <color indexed="81"/>
            <rFont val="맑은 고딕"/>
            <family val="3"/>
            <charset val="129"/>
          </rPr>
          <t xml:space="preserve"> : 타겟팅 필요 || 근처 적
</t>
        </r>
        <r>
          <rPr>
            <b/>
            <sz val="9"/>
            <color indexed="81"/>
            <rFont val="맑은 고딕"/>
            <family val="3"/>
            <charset val="129"/>
          </rPr>
          <t>지점</t>
        </r>
        <r>
          <rPr>
            <sz val="9"/>
            <color indexed="81"/>
            <rFont val="맑은 고딕"/>
            <family val="3"/>
            <charset val="129"/>
          </rPr>
          <t xml:space="preserve"> : 위치 || 범위 = 마우스 위치
</t>
        </r>
        <r>
          <rPr>
            <b/>
            <sz val="9"/>
            <color indexed="81"/>
            <rFont val="맑은 고딕"/>
            <family val="3"/>
            <charset val="129"/>
          </rPr>
          <t>지점</t>
        </r>
        <r>
          <rPr>
            <sz val="9"/>
            <color indexed="81"/>
            <rFont val="맑은 고딕"/>
            <family val="3"/>
            <charset val="129"/>
          </rPr>
          <t xml:space="preserve"> : 방향 || 방향 = 캐릭터 각도</t>
        </r>
      </text>
    </comment>
    <comment ref="I6" authorId="0" shapeId="0" xr:uid="{67869BFE-CCBC-4580-A230-8A70F557038B}">
      <text>
        <r>
          <rPr>
            <sz val="9"/>
            <color indexed="81"/>
            <rFont val="돋움"/>
            <family val="3"/>
            <charset val="129"/>
          </rPr>
          <t>스킬</t>
        </r>
        <r>
          <rPr>
            <sz val="9"/>
            <color indexed="81"/>
            <rFont val="Tahoma"/>
            <family val="2"/>
          </rPr>
          <t xml:space="preserve"> </t>
        </r>
        <r>
          <rPr>
            <sz val="9"/>
            <color indexed="81"/>
            <rFont val="돋움"/>
            <family val="3"/>
            <charset val="129"/>
          </rPr>
          <t>상승시</t>
        </r>
        <r>
          <rPr>
            <sz val="9"/>
            <color indexed="81"/>
            <rFont val="Tahoma"/>
            <family val="2"/>
          </rPr>
          <t xml:space="preserve"> </t>
        </r>
        <r>
          <rPr>
            <sz val="9"/>
            <color indexed="81"/>
            <rFont val="돋움"/>
            <family val="3"/>
            <charset val="129"/>
          </rPr>
          <t>변동값</t>
        </r>
        <r>
          <rPr>
            <sz val="9"/>
            <color indexed="81"/>
            <rFont val="Tahoma"/>
            <family val="2"/>
          </rPr>
          <t xml:space="preserve"> </t>
        </r>
        <r>
          <rPr>
            <sz val="9"/>
            <color indexed="81"/>
            <rFont val="돋움"/>
            <family val="3"/>
            <charset val="129"/>
          </rPr>
          <t>표시</t>
        </r>
        <r>
          <rPr>
            <sz val="9"/>
            <color indexed="81"/>
            <rFont val="Tahoma"/>
            <family val="2"/>
          </rPr>
          <t>.</t>
        </r>
        <r>
          <rPr>
            <b/>
            <sz val="9"/>
            <color indexed="81"/>
            <rFont val="Tahoma"/>
            <family val="2"/>
          </rPr>
          <t xml:space="preserve">
\n</t>
        </r>
        <r>
          <rPr>
            <sz val="9"/>
            <color indexed="81"/>
            <rFont val="Tahoma"/>
            <family val="2"/>
          </rPr>
          <t xml:space="preserve"> : </t>
        </r>
        <r>
          <rPr>
            <sz val="9"/>
            <color indexed="81"/>
            <rFont val="돋움"/>
            <family val="3"/>
            <charset val="129"/>
          </rPr>
          <t>한줄</t>
        </r>
        <r>
          <rPr>
            <sz val="9"/>
            <color indexed="81"/>
            <rFont val="Tahoma"/>
            <family val="2"/>
          </rPr>
          <t xml:space="preserve"> </t>
        </r>
        <r>
          <rPr>
            <sz val="9"/>
            <color indexed="81"/>
            <rFont val="돋움"/>
            <family val="3"/>
            <charset val="129"/>
          </rPr>
          <t>띄우기</t>
        </r>
        <r>
          <rPr>
            <sz val="9"/>
            <color indexed="81"/>
            <rFont val="Tahoma"/>
            <family val="2"/>
          </rPr>
          <t>(</t>
        </r>
        <r>
          <rPr>
            <sz val="9"/>
            <color indexed="81"/>
            <rFont val="돋움"/>
            <family val="3"/>
            <charset val="129"/>
          </rPr>
          <t>엔터</t>
        </r>
        <r>
          <rPr>
            <sz val="9"/>
            <color indexed="81"/>
            <rFont val="Tahoma"/>
            <family val="2"/>
          </rPr>
          <t>)</t>
        </r>
        <r>
          <rPr>
            <b/>
            <sz val="9"/>
            <color indexed="81"/>
            <rFont val="Tahoma"/>
            <family val="2"/>
          </rPr>
          <t xml:space="preserve">
#CastingTime : </t>
        </r>
        <r>
          <rPr>
            <b/>
            <sz val="9"/>
            <color indexed="81"/>
            <rFont val="돋움"/>
            <family val="3"/>
            <charset val="129"/>
          </rPr>
          <t>시전시간</t>
        </r>
        <r>
          <rPr>
            <b/>
            <sz val="9"/>
            <color indexed="81"/>
            <rFont val="Tahoma"/>
            <family val="2"/>
          </rPr>
          <t xml:space="preserve">
#Damage</t>
        </r>
        <r>
          <rPr>
            <sz val="9"/>
            <color indexed="81"/>
            <rFont val="Tahoma"/>
            <family val="2"/>
          </rPr>
          <t xml:space="preserve"> : </t>
        </r>
        <r>
          <rPr>
            <sz val="9"/>
            <color indexed="81"/>
            <rFont val="돋움"/>
            <family val="3"/>
            <charset val="129"/>
          </rPr>
          <t>데미지</t>
        </r>
        <r>
          <rPr>
            <sz val="9"/>
            <color indexed="81"/>
            <rFont val="Tahoma"/>
            <family val="2"/>
          </rPr>
          <t xml:space="preserve">%
</t>
        </r>
        <r>
          <rPr>
            <b/>
            <sz val="9"/>
            <color indexed="81"/>
            <rFont val="Tahoma"/>
            <family val="2"/>
          </rPr>
          <t>#Distance</t>
        </r>
        <r>
          <rPr>
            <sz val="9"/>
            <color indexed="81"/>
            <rFont val="Tahoma"/>
            <family val="2"/>
          </rPr>
          <t xml:space="preserve"> : </t>
        </r>
        <r>
          <rPr>
            <sz val="9"/>
            <color indexed="81"/>
            <rFont val="돋움"/>
            <family val="3"/>
            <charset val="129"/>
          </rPr>
          <t>사거리</t>
        </r>
        <r>
          <rPr>
            <b/>
            <sz val="9"/>
            <color indexed="81"/>
            <rFont val="Tahoma"/>
            <family val="2"/>
          </rPr>
          <t xml:space="preserve">
#Range</t>
        </r>
        <r>
          <rPr>
            <sz val="9"/>
            <color indexed="81"/>
            <rFont val="Tahoma"/>
            <family val="2"/>
          </rPr>
          <t xml:space="preserve"> : </t>
        </r>
        <r>
          <rPr>
            <sz val="9"/>
            <color indexed="81"/>
            <rFont val="돋움"/>
            <family val="3"/>
            <charset val="129"/>
          </rPr>
          <t>범위</t>
        </r>
        <r>
          <rPr>
            <sz val="9"/>
            <color indexed="81"/>
            <rFont val="Tahoma"/>
            <family val="2"/>
          </rPr>
          <t xml:space="preserve">
</t>
        </r>
        <r>
          <rPr>
            <b/>
            <sz val="9"/>
            <color indexed="81"/>
            <rFont val="Tahoma"/>
            <family val="2"/>
          </rPr>
          <t>#Mana</t>
        </r>
        <r>
          <rPr>
            <sz val="9"/>
            <color indexed="81"/>
            <rFont val="Tahoma"/>
            <family val="2"/>
          </rPr>
          <t xml:space="preserve"> : </t>
        </r>
        <r>
          <rPr>
            <sz val="9"/>
            <color indexed="81"/>
            <rFont val="돋움"/>
            <family val="3"/>
            <charset val="129"/>
          </rPr>
          <t xml:space="preserve">소모마나
</t>
        </r>
        <r>
          <rPr>
            <b/>
            <sz val="9"/>
            <color indexed="81"/>
            <rFont val="Tahoma"/>
            <family val="2"/>
          </rPr>
          <t xml:space="preserve">#Cooldown </t>
        </r>
        <r>
          <rPr>
            <sz val="9"/>
            <color indexed="81"/>
            <rFont val="Tahoma"/>
            <family val="2"/>
          </rPr>
          <t xml:space="preserve">: </t>
        </r>
        <r>
          <rPr>
            <sz val="9"/>
            <color indexed="81"/>
            <rFont val="돋움"/>
            <family val="3"/>
            <charset val="129"/>
          </rPr>
          <t xml:space="preserve">쿨다운
</t>
        </r>
        <r>
          <rPr>
            <sz val="9"/>
            <color indexed="81"/>
            <rFont val="Tahoma"/>
            <family val="2"/>
          </rPr>
          <t>#</t>
        </r>
        <r>
          <rPr>
            <sz val="9"/>
            <color indexed="81"/>
            <rFont val="돋움"/>
            <family val="3"/>
            <charset val="129"/>
          </rPr>
          <t>은</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현재값</t>
        </r>
        <r>
          <rPr>
            <sz val="9"/>
            <color indexed="81"/>
            <rFont val="Tahoma"/>
            <family val="2"/>
          </rPr>
          <t xml:space="preserve"> </t>
        </r>
        <r>
          <rPr>
            <sz val="9"/>
            <color indexed="81"/>
            <rFont val="돋움"/>
            <family val="3"/>
            <charset val="129"/>
          </rPr>
          <t>기준</t>
        </r>
        <r>
          <rPr>
            <sz val="9"/>
            <color indexed="81"/>
            <rFont val="Tahoma"/>
            <family val="2"/>
          </rPr>
          <t xml:space="preserve"> </t>
        </r>
        <r>
          <rPr>
            <sz val="9"/>
            <color indexed="81"/>
            <rFont val="돋움"/>
            <family val="3"/>
            <charset val="129"/>
          </rPr>
          <t>표시</t>
        </r>
      </text>
    </comment>
    <comment ref="K6" authorId="0" shapeId="0" xr:uid="{5FA3B598-FEF2-4AD9-ABF7-E76A1AC909B8}">
      <text>
        <r>
          <rPr>
            <sz val="9"/>
            <color indexed="81"/>
            <rFont val="돋움"/>
            <family val="3"/>
            <charset val="129"/>
          </rPr>
          <t>단순</t>
        </r>
        <r>
          <rPr>
            <sz val="9"/>
            <color indexed="81"/>
            <rFont val="Tahoma"/>
            <family val="2"/>
          </rPr>
          <t xml:space="preserve"> </t>
        </r>
        <r>
          <rPr>
            <sz val="9"/>
            <color indexed="81"/>
            <rFont val="돋움"/>
            <family val="3"/>
            <charset val="129"/>
          </rPr>
          <t>에디터</t>
        </r>
        <r>
          <rPr>
            <sz val="9"/>
            <color indexed="81"/>
            <rFont val="Tahoma"/>
            <family val="2"/>
          </rPr>
          <t xml:space="preserve"> </t>
        </r>
        <r>
          <rPr>
            <sz val="9"/>
            <color indexed="81"/>
            <rFont val="돋움"/>
            <family val="3"/>
            <charset val="129"/>
          </rPr>
          <t>참고용</t>
        </r>
      </text>
    </comment>
    <comment ref="L6" authorId="0" shapeId="0" xr:uid="{FACAA676-6166-42B3-A6C4-27BAD3C19CD6}">
      <text>
        <r>
          <rPr>
            <sz val="9"/>
            <color indexed="81"/>
            <rFont val="Tahoma"/>
            <family val="2"/>
          </rPr>
          <t xml:space="preserve">0 </t>
        </r>
        <r>
          <rPr>
            <sz val="9"/>
            <color indexed="81"/>
            <rFont val="돋움"/>
            <family val="3"/>
            <charset val="129"/>
          </rPr>
          <t>지정시</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타입이</t>
        </r>
        <r>
          <rPr>
            <sz val="9"/>
            <color indexed="81"/>
            <rFont val="Tahoma"/>
            <family val="2"/>
          </rPr>
          <t xml:space="preserve"> </t>
        </r>
        <r>
          <rPr>
            <sz val="9"/>
            <color indexed="81"/>
            <rFont val="돋움"/>
            <family val="3"/>
            <charset val="129"/>
          </rPr>
          <t>즉발</t>
        </r>
      </text>
    </comment>
    <comment ref="N6" authorId="0" shapeId="0" xr:uid="{773A9949-B5CD-4B05-859D-8C5736DF595E}">
      <text>
        <r>
          <rPr>
            <b/>
            <sz val="9"/>
            <color indexed="81"/>
            <rFont val="Tahoma"/>
            <family val="2"/>
          </rPr>
          <t>100 = 1</t>
        </r>
        <r>
          <rPr>
            <b/>
            <sz val="9"/>
            <color indexed="81"/>
            <rFont val="돋움"/>
            <family val="3"/>
            <charset val="129"/>
          </rPr>
          <t>초</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자리</t>
        </r>
        <r>
          <rPr>
            <sz val="9"/>
            <color indexed="81"/>
            <rFont val="Tahoma"/>
            <family val="2"/>
          </rPr>
          <t xml:space="preserve"> </t>
        </r>
        <r>
          <rPr>
            <sz val="9"/>
            <color indexed="81"/>
            <rFont val="돋움"/>
            <family val="3"/>
            <charset val="129"/>
          </rPr>
          <t xml:space="preserve">반올림
</t>
        </r>
        <r>
          <rPr>
            <sz val="9"/>
            <color indexed="81"/>
            <rFont val="Tahoma"/>
            <family val="2"/>
          </rPr>
          <t>0.5</t>
        </r>
        <r>
          <rPr>
            <sz val="9"/>
            <color indexed="81"/>
            <rFont val="돋움"/>
            <family val="3"/>
            <charset val="129"/>
          </rPr>
          <t>초이하</t>
        </r>
        <r>
          <rPr>
            <sz val="9"/>
            <color indexed="81"/>
            <rFont val="Tahoma"/>
            <family val="2"/>
          </rPr>
          <t xml:space="preserve"> </t>
        </r>
        <r>
          <rPr>
            <sz val="9"/>
            <color indexed="81"/>
            <rFont val="돋움"/>
            <family val="3"/>
            <charset val="129"/>
          </rPr>
          <t>시전무시</t>
        </r>
      </text>
    </comment>
    <comment ref="P6" authorId="0" shapeId="0" xr:uid="{791C80B0-85A5-47A0-BA05-DF868D52D8C8}">
      <text>
        <r>
          <rPr>
            <b/>
            <sz val="9"/>
            <color indexed="81"/>
            <rFont val="Tahoma"/>
            <family val="2"/>
          </rPr>
          <t>100 = 1</t>
        </r>
        <r>
          <rPr>
            <b/>
            <sz val="9"/>
            <color indexed="81"/>
            <rFont val="돋움"/>
            <family val="3"/>
            <charset val="129"/>
          </rPr>
          <t>초</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자리</t>
        </r>
        <r>
          <rPr>
            <sz val="9"/>
            <color indexed="81"/>
            <rFont val="Tahoma"/>
            <family val="2"/>
          </rPr>
          <t xml:space="preserve"> </t>
        </r>
        <r>
          <rPr>
            <sz val="9"/>
            <color indexed="81"/>
            <rFont val="돋움"/>
            <family val="3"/>
            <charset val="129"/>
          </rPr>
          <t xml:space="preserve">반올림
</t>
        </r>
        <r>
          <rPr>
            <sz val="9"/>
            <color indexed="81"/>
            <rFont val="Tahoma"/>
            <family val="2"/>
          </rPr>
          <t>0.5</t>
        </r>
        <r>
          <rPr>
            <sz val="9"/>
            <color indexed="81"/>
            <rFont val="돋움"/>
            <family val="3"/>
            <charset val="129"/>
          </rPr>
          <t>초이하</t>
        </r>
        <r>
          <rPr>
            <sz val="9"/>
            <color indexed="81"/>
            <rFont val="Tahoma"/>
            <family val="2"/>
          </rPr>
          <t xml:space="preserve"> </t>
        </r>
        <r>
          <rPr>
            <sz val="9"/>
            <color indexed="81"/>
            <rFont val="돋움"/>
            <family val="3"/>
            <charset val="129"/>
          </rPr>
          <t>시전무시</t>
        </r>
      </text>
    </comment>
    <comment ref="W6" authorId="0" shapeId="0" xr:uid="{B5685425-C861-4604-9240-D44F08A6953D}">
      <text>
        <r>
          <rPr>
            <b/>
            <sz val="9"/>
            <color indexed="81"/>
            <rFont val="Tahoma"/>
            <family val="2"/>
          </rPr>
          <t xml:space="preserve">0 </t>
        </r>
        <r>
          <rPr>
            <b/>
            <sz val="9"/>
            <color indexed="81"/>
            <rFont val="돋움"/>
            <family val="3"/>
            <charset val="129"/>
          </rPr>
          <t>지정시</t>
        </r>
        <r>
          <rPr>
            <b/>
            <sz val="9"/>
            <color indexed="81"/>
            <rFont val="Tahoma"/>
            <family val="2"/>
          </rPr>
          <t xml:space="preserve"> : </t>
        </r>
      </text>
    </comment>
    <comment ref="X6" authorId="0" shapeId="0" xr:uid="{35491593-5351-4F7B-A056-586202463A50}">
      <text>
        <r>
          <rPr>
            <b/>
            <sz val="9"/>
            <color indexed="81"/>
            <rFont val="Tahoma"/>
            <family val="2"/>
          </rPr>
          <t>10 = 1</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자리</t>
        </r>
        <r>
          <rPr>
            <sz val="9"/>
            <color indexed="81"/>
            <rFont val="Tahoma"/>
            <family val="2"/>
          </rPr>
          <t xml:space="preserve"> </t>
        </r>
        <r>
          <rPr>
            <sz val="9"/>
            <color indexed="81"/>
            <rFont val="돋움"/>
            <family val="3"/>
            <charset val="129"/>
          </rPr>
          <t>반올림</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정수</t>
        </r>
        <r>
          <rPr>
            <sz val="9"/>
            <color indexed="81"/>
            <rFont val="Tahoma"/>
            <family val="2"/>
          </rPr>
          <t xml:space="preserve"> </t>
        </r>
        <r>
          <rPr>
            <sz val="9"/>
            <color indexed="81"/>
            <rFont val="돋움"/>
            <family val="3"/>
            <charset val="129"/>
          </rPr>
          <t>표현</t>
        </r>
      </text>
    </comment>
  </commentList>
</comments>
</file>

<file path=xl/sharedStrings.xml><?xml version="1.0" encoding="utf-8"?>
<sst xmlns="http://schemas.openxmlformats.org/spreadsheetml/2006/main" count="6810" uniqueCount="4462">
  <si>
    <r>
      <rPr>
        <b/>
        <sz val="25"/>
        <color theme="1"/>
        <rFont val="Calibri"/>
        <family val="2"/>
      </rPr>
      <t>필드</t>
    </r>
    <r>
      <rPr>
        <b/>
        <sz val="25"/>
        <color theme="1"/>
        <rFont val="Calibri"/>
        <family val="2"/>
      </rPr>
      <t xml:space="preserve"> </t>
    </r>
    <r>
      <rPr>
        <b/>
        <sz val="25"/>
        <color theme="1"/>
        <rFont val="Calibri"/>
        <family val="2"/>
      </rPr>
      <t>설계</t>
    </r>
  </si>
  <si>
    <r>
      <rPr>
        <b/>
        <sz val="25"/>
        <color theme="1"/>
        <rFont val="Calibri"/>
        <family val="2"/>
      </rPr>
      <t>마을</t>
    </r>
    <r>
      <rPr>
        <b/>
        <sz val="25"/>
        <color theme="1"/>
        <rFont val="Calibri"/>
        <family val="2"/>
      </rPr>
      <t xml:space="preserve"> </t>
    </r>
    <r>
      <rPr>
        <b/>
        <sz val="25"/>
        <color theme="1"/>
        <rFont val="Calibri"/>
        <family val="2"/>
      </rPr>
      <t>설계</t>
    </r>
  </si>
  <si>
    <r>
      <rPr>
        <sz val="14"/>
        <color rgb="FF00B0F0"/>
        <rFont val="Calibri"/>
        <family val="2"/>
      </rPr>
      <t xml:space="preserve">Gold, Exp </t>
    </r>
    <r>
      <rPr>
        <sz val="14"/>
        <color rgb="FF00B0F0"/>
        <rFont val="Calibri"/>
        <family val="2"/>
      </rPr>
      <t>기본</t>
    </r>
  </si>
  <si>
    <t>단계</t>
  </si>
  <si>
    <t>이름</t>
  </si>
  <si>
    <t>속성</t>
  </si>
  <si>
    <t>내용</t>
  </si>
  <si>
    <t>보상</t>
  </si>
  <si>
    <r>
      <rPr>
        <sz val="11"/>
        <color theme="1"/>
        <rFont val="Calibri"/>
        <family val="2"/>
      </rPr>
      <t>[</t>
    </r>
    <r>
      <rPr>
        <sz val="11"/>
        <color theme="1"/>
        <rFont val="Calibri"/>
        <family val="2"/>
      </rPr>
      <t>에피소드</t>
    </r>
    <r>
      <rPr>
        <sz val="11"/>
        <color theme="1"/>
        <rFont val="Calibri"/>
        <family val="2"/>
      </rPr>
      <t xml:space="preserve"> 0]
</t>
    </r>
    <r>
      <rPr>
        <sz val="11"/>
        <color theme="1"/>
        <rFont val="Calibri"/>
        <family val="2"/>
      </rPr>
      <t>캐릭터</t>
    </r>
    <r>
      <rPr>
        <sz val="11"/>
        <color theme="1"/>
        <rFont val="Calibri"/>
        <family val="2"/>
      </rPr>
      <t xml:space="preserve"> </t>
    </r>
    <r>
      <rPr>
        <sz val="11"/>
        <color theme="1"/>
        <rFont val="Calibri"/>
        <family val="2"/>
      </rPr>
      <t>선택</t>
    </r>
    <r>
      <rPr>
        <sz val="11"/>
        <color theme="1"/>
        <rFont val="Calibri"/>
        <family val="2"/>
      </rPr>
      <t xml:space="preserve">~
</t>
    </r>
    <r>
      <rPr>
        <sz val="11"/>
        <color theme="1"/>
        <rFont val="Calibri"/>
        <family val="2"/>
      </rPr>
      <t>카라쿠라</t>
    </r>
    <r>
      <rPr>
        <sz val="11"/>
        <color theme="1"/>
        <rFont val="Calibri"/>
        <family val="2"/>
      </rPr>
      <t xml:space="preserve"> </t>
    </r>
    <r>
      <rPr>
        <sz val="11"/>
        <color theme="1"/>
        <rFont val="Calibri"/>
        <family val="2"/>
      </rPr>
      <t>마을</t>
    </r>
  </si>
  <si>
    <t>순서</t>
  </si>
  <si>
    <t>뒷동네</t>
  </si>
  <si>
    <t>깡패</t>
  </si>
  <si>
    <t>핵심컨텐츠</t>
  </si>
  <si>
    <t>초보자 튜토리얼(UI 사용법), 스토리 시작</t>
  </si>
  <si>
    <t>사냥터 개수</t>
  </si>
  <si>
    <r>
      <rPr>
        <sz val="11"/>
        <color theme="1"/>
        <rFont val="Calibri"/>
        <family val="2"/>
      </rPr>
      <t>1</t>
    </r>
    <r>
      <rPr>
        <sz val="11"/>
        <color theme="1"/>
        <rFont val="Calibri"/>
        <family val="2"/>
      </rPr>
      <t>개</t>
    </r>
    <r>
      <rPr>
        <sz val="11"/>
        <color theme="1"/>
        <rFont val="Calibri"/>
        <family val="2"/>
      </rPr>
      <t xml:space="preserve"> (1~1)</t>
    </r>
  </si>
  <si>
    <t>필요 크기</t>
  </si>
  <si>
    <t>마을크기/구역</t>
  </si>
  <si>
    <r>
      <rPr>
        <sz val="11"/>
        <color theme="1"/>
        <rFont val="Calibri"/>
        <family val="2"/>
      </rPr>
      <t>1</t>
    </r>
    <r>
      <rPr>
        <sz val="11"/>
        <color theme="1"/>
        <rFont val="Calibri"/>
        <family val="2"/>
      </rPr>
      <t>x1</t>
    </r>
  </si>
  <si>
    <t>40x40칸</t>
  </si>
  <si>
    <t>비율%</t>
  </si>
  <si>
    <t>총 필요 크기</t>
  </si>
  <si>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</si>
  <si>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t>쿠치키 루키아 - 가이드 NPC</t>
  </si>
  <si>
    <t>카라쿠라</t>
  </si>
  <si>
    <r>
      <rPr>
        <sz val="11"/>
        <color theme="1"/>
        <rFont val="Calibri"/>
        <family val="2"/>
      </rPr>
      <t>1</t>
    </r>
    <r>
      <rPr>
        <sz val="11"/>
        <color theme="1"/>
        <rFont val="Calibri"/>
        <family val="2"/>
      </rPr>
      <t>x1</t>
    </r>
  </si>
  <si>
    <t>튜토</t>
  </si>
  <si>
    <t>퀘스트</t>
  </si>
  <si>
    <t>루키아: 메인 퀘스트 기능 활성 / 인간 → 사신이 되는 과정(전용무기지급)</t>
  </si>
  <si>
    <r>
      <rPr>
        <sz val="11"/>
        <color theme="1"/>
        <rFont val="Calibri"/>
        <family val="2"/>
      </rPr>
      <t>2</t>
    </r>
    <r>
      <rPr>
        <sz val="11"/>
        <color theme="1"/>
        <rFont val="Calibri"/>
        <family val="2"/>
      </rPr>
      <t>x2</t>
    </r>
  </si>
  <si>
    <t>에피1</t>
  </si>
  <si>
    <r>
      <rPr>
        <sz val="11"/>
        <color theme="1"/>
        <rFont val="Calibri"/>
        <family val="2"/>
      </rPr>
      <t>2</t>
    </r>
    <r>
      <rPr>
        <sz val="11"/>
        <color theme="1"/>
        <rFont val="Calibri"/>
        <family val="2"/>
      </rPr>
      <t>x2</t>
    </r>
  </si>
  <si>
    <t>에피3</t>
  </si>
  <si>
    <t>골목길</t>
  </si>
  <si>
    <t>깡패, #호로</t>
  </si>
  <si>
    <r>
      <rPr>
        <sz val="11"/>
        <color theme="1"/>
        <rFont val="Calibri"/>
        <family val="2"/>
      </rPr>
      <t>*1</t>
    </r>
    <r>
      <rPr>
        <sz val="11"/>
        <color theme="1"/>
        <rFont val="Calibri"/>
        <family val="2"/>
      </rPr>
      <t>분</t>
    </r>
    <r>
      <rPr>
        <sz val="11"/>
        <color theme="1"/>
        <rFont val="Calibri"/>
        <family val="2"/>
      </rPr>
      <t xml:space="preserve"> / </t>
    </r>
    <r>
      <rPr>
        <sz val="11"/>
        <color theme="1"/>
        <rFont val="Calibri"/>
        <family val="2"/>
      </rPr>
      <t>티켓</t>
    </r>
    <r>
      <rPr>
        <sz val="11"/>
        <color theme="1"/>
        <rFont val="Calibri"/>
        <family val="2"/>
      </rPr>
      <t xml:space="preserve"> +1</t>
    </r>
  </si>
  <si>
    <t>[에피소드 1]
카라쿠라 마을</t>
  </si>
  <si>
    <t>4x4</t>
  </si>
  <si>
    <r>
      <rPr>
        <sz val="11"/>
        <color theme="1"/>
        <rFont val="Calibri"/>
        <family val="2"/>
      </rPr>
      <t>에피</t>
    </r>
    <r>
      <rPr>
        <sz val="11"/>
        <color theme="1"/>
        <rFont val="Calibri"/>
        <family val="2"/>
      </rPr>
      <t>5</t>
    </r>
  </si>
  <si>
    <t>뒷골목</t>
  </si>
  <si>
    <t>필드보스</t>
  </si>
  <si>
    <t>호로, #그랜드 피셔</t>
  </si>
  <si>
    <t>아이템(동일템 = 경험치), 도감</t>
  </si>
  <si>
    <t>추가 튜토리얼 - 사냥터, 아이템 강화 사용법</t>
  </si>
  <si>
    <t>3x3</t>
  </si>
  <si>
    <r>
      <rPr>
        <sz val="11"/>
        <color theme="1"/>
        <rFont val="Calibri"/>
        <family val="2"/>
      </rPr>
      <t>에피</t>
    </r>
    <r>
      <rPr>
        <sz val="11"/>
        <color theme="1"/>
        <rFont val="Calibri"/>
        <family val="2"/>
      </rPr>
      <t>6</t>
    </r>
  </si>
  <si>
    <r>
      <rPr>
        <sz val="11"/>
        <color theme="1"/>
        <rFont val="Calibri"/>
        <family val="2"/>
      </rPr>
      <t>3-2</t>
    </r>
  </si>
  <si>
    <t>*히든(우류)</t>
  </si>
  <si>
    <t>*보스 잡고 우류가 연통</t>
  </si>
  <si>
    <t>메노스 소환, 1분 버티기</t>
  </si>
  <si>
    <r>
      <rPr>
        <sz val="11"/>
        <color rgb="FFFF0000"/>
        <rFont val="Calibri"/>
        <family val="2"/>
      </rPr>
      <t>티켓</t>
    </r>
    <r>
      <rPr>
        <sz val="11"/>
        <color rgb="FFFF0000"/>
        <rFont val="Calibri"/>
        <family val="2"/>
      </rPr>
      <t xml:space="preserve"> -2</t>
    </r>
    <r>
      <rPr>
        <sz val="11"/>
        <color theme="1"/>
        <rFont val="Calibri"/>
        <family val="2"/>
      </rPr>
      <t xml:space="preserve">, </t>
    </r>
    <r>
      <rPr>
        <sz val="11"/>
        <color theme="1"/>
        <rFont val="Calibri"/>
        <family val="2"/>
      </rPr>
      <t>보스도감</t>
    </r>
    <r>
      <rPr>
        <sz val="11"/>
        <color theme="1"/>
        <rFont val="Calibri"/>
        <family val="2"/>
      </rPr>
      <t xml:space="preserve">, </t>
    </r>
    <r>
      <rPr>
        <sz val="11"/>
        <color theme="1"/>
        <rFont val="Calibri"/>
        <family val="2"/>
      </rPr>
      <t>템</t>
    </r>
    <r>
      <rPr>
        <sz val="11"/>
        <color theme="1"/>
        <rFont val="Calibri"/>
        <family val="2"/>
      </rPr>
      <t>Up</t>
    </r>
    <r>
      <rPr>
        <sz val="11"/>
        <color theme="1"/>
        <rFont val="Calibri"/>
        <family val="2"/>
      </rPr>
      <t>재료</t>
    </r>
    <r>
      <rPr>
        <sz val="11"/>
        <color theme="1"/>
        <rFont val="Calibri"/>
        <family val="2"/>
      </rPr>
      <t xml:space="preserve">, </t>
    </r>
    <r>
      <rPr>
        <sz val="11"/>
        <color theme="1"/>
        <rFont val="Calibri"/>
        <family val="2"/>
      </rPr>
      <t>부활깃털</t>
    </r>
  </si>
  <si>
    <r>
      <rPr>
        <sz val="11"/>
        <color theme="1"/>
        <rFont val="Calibri"/>
        <family val="2"/>
      </rPr>
      <t>3</t>
    </r>
    <r>
      <rPr>
        <sz val="11"/>
        <color theme="1"/>
        <rFont val="Calibri"/>
        <family val="2"/>
      </rPr>
      <t>개</t>
    </r>
    <r>
      <rPr>
        <sz val="11"/>
        <color theme="1"/>
        <rFont val="Calibri"/>
        <family val="2"/>
      </rPr>
      <t xml:space="preserve"> (</t>
    </r>
    <r>
      <rPr>
        <sz val="11"/>
        <color theme="1"/>
        <rFont val="Calibri"/>
        <family val="2"/>
      </rPr>
      <t>필드보스</t>
    </r>
    <r>
      <rPr>
        <sz val="11"/>
        <color theme="1"/>
        <rFont val="Calibri"/>
        <family val="2"/>
      </rPr>
      <t xml:space="preserve">1, </t>
    </r>
    <r>
      <rPr>
        <sz val="11"/>
        <color theme="1"/>
        <rFont val="Calibri"/>
        <family val="2"/>
      </rPr>
      <t>히든필드보스</t>
    </r>
    <r>
      <rPr>
        <sz val="11"/>
        <color theme="1"/>
        <rFont val="Calibri"/>
        <family val="2"/>
      </rPr>
      <t>1)</t>
    </r>
  </si>
  <si>
    <t>2x2</t>
  </si>
  <si>
    <t>소소사</t>
  </si>
  <si>
    <r>
      <rPr>
        <sz val="11"/>
        <color theme="1"/>
        <rFont val="Calibri"/>
        <family val="2"/>
      </rPr>
      <t>3</t>
    </r>
    <r>
      <rPr>
        <sz val="11"/>
        <color theme="1"/>
        <rFont val="Calibri"/>
        <family val="2"/>
      </rPr>
      <t>x3</t>
    </r>
  </si>
  <si>
    <t>루콘가</t>
  </si>
  <si>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</si>
  <si>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t>키스케, 사냥터 이동 / 키스케 천계문</t>
  </si>
  <si>
    <t>윤림안, 정령정</t>
  </si>
  <si>
    <t>아이템 강화, 사냥터 이동, 마을 이동(천계문)</t>
  </si>
  <si>
    <t>천계문</t>
  </si>
  <si>
    <t>웨코문도</t>
  </si>
  <si>
    <r>
      <rPr>
        <sz val="11"/>
        <color theme="1"/>
        <rFont val="Calibri"/>
        <family val="2"/>
      </rPr>
      <t>4</t>
    </r>
    <r>
      <rPr>
        <sz val="11"/>
        <color theme="1"/>
        <rFont val="Calibri"/>
        <family val="2"/>
      </rPr>
      <t>x3</t>
    </r>
  </si>
  <si>
    <r>
      <rPr>
        <sz val="11"/>
        <color theme="1"/>
        <rFont val="Calibri"/>
        <family val="2"/>
      </rPr>
      <t>에피</t>
    </r>
    <r>
      <rPr>
        <sz val="11"/>
        <color theme="1"/>
        <rFont val="Calibri"/>
        <family val="2"/>
      </rPr>
      <t>4</t>
    </r>
  </si>
  <si>
    <t>이동속도 -95%이며, 구돌한테서 도망치며 이동 (무지성 컨트롤로는 못감)</t>
  </si>
  <si>
    <t>2x3</t>
  </si>
  <si>
    <r>
      <rPr>
        <sz val="11"/>
        <color theme="1"/>
        <rFont val="Calibri"/>
        <family val="2"/>
      </rPr>
      <t>메노스숲</t>
    </r>
  </si>
  <si>
    <t>몬스터</t>
  </si>
  <si>
    <t>(몹)구돌 - 플레이어 쫓음</t>
  </si>
  <si>
    <t>4x3</t>
  </si>
  <si>
    <r>
      <rPr>
        <sz val="11"/>
        <color theme="1"/>
        <rFont val="Calibri"/>
        <family val="2"/>
      </rPr>
      <t>라스노체스</t>
    </r>
  </si>
  <si>
    <r>
      <rPr>
        <sz val="11"/>
        <color theme="1"/>
        <rFont val="Calibri"/>
        <family val="2"/>
      </rPr>
      <t>천개</t>
    </r>
  </si>
  <si>
    <t>남78 이누즈리</t>
  </si>
  <si>
    <r>
      <rPr>
        <sz val="11"/>
        <color theme="1"/>
        <rFont val="Calibri"/>
        <family val="2"/>
      </rPr>
      <t>혼백</t>
    </r>
    <r>
      <rPr>
        <sz val="11"/>
        <color theme="1"/>
        <rFont val="Calibri"/>
        <family val="2"/>
      </rPr>
      <t xml:space="preserve"> #10</t>
    </r>
    <r>
      <rPr>
        <sz val="11"/>
        <color theme="1"/>
        <rFont val="Calibri"/>
        <family val="2"/>
      </rPr>
      <t>부대원</t>
    </r>
  </si>
  <si>
    <r>
      <rPr>
        <sz val="11"/>
        <color theme="1"/>
        <rFont val="Calibri"/>
        <family val="2"/>
      </rPr>
      <t>아이템</t>
    </r>
  </si>
  <si>
    <r>
      <rPr>
        <sz val="11"/>
        <color theme="1"/>
        <rFont val="Calibri"/>
        <family val="2"/>
      </rPr>
      <t>[</t>
    </r>
    <r>
      <rPr>
        <sz val="11"/>
        <color theme="1"/>
        <rFont val="Calibri"/>
        <family val="2"/>
      </rPr>
      <t>에피소드</t>
    </r>
    <r>
      <rPr>
        <sz val="11"/>
        <color theme="1"/>
        <rFont val="Calibri"/>
        <family val="2"/>
      </rPr>
      <t xml:space="preserve"> 2]
</t>
    </r>
    <r>
      <rPr>
        <sz val="11"/>
        <color theme="1"/>
        <rFont val="Calibri"/>
        <family val="2"/>
      </rPr>
      <t>소울소사이어티
외곽</t>
    </r>
    <r>
      <rPr>
        <sz val="11"/>
        <color theme="1"/>
        <rFont val="Calibri"/>
        <family val="2"/>
      </rPr>
      <t xml:space="preserve"> (</t>
    </r>
    <r>
      <rPr>
        <sz val="11"/>
        <color theme="1"/>
        <rFont val="Calibri"/>
        <family val="2"/>
      </rPr>
      <t>루콘가</t>
    </r>
    <r>
      <rPr>
        <sz val="11"/>
        <color theme="1"/>
        <rFont val="Calibri"/>
        <family val="2"/>
      </rPr>
      <t>)</t>
    </r>
  </si>
  <si>
    <r>
      <rPr>
        <sz val="11"/>
        <color theme="1"/>
        <rFont val="Calibri"/>
        <family val="2"/>
      </rPr>
      <t>동</t>
    </r>
    <r>
      <rPr>
        <sz val="11"/>
        <color theme="1"/>
        <rFont val="Calibri"/>
        <family val="2"/>
      </rPr>
      <t>76</t>
    </r>
  </si>
  <si>
    <r>
      <rPr>
        <sz val="11"/>
        <color theme="1"/>
        <rFont val="Calibri"/>
        <family val="2"/>
      </rPr>
      <t>호정</t>
    </r>
    <r>
      <rPr>
        <sz val="11"/>
        <color theme="1"/>
        <rFont val="Calibri"/>
        <family val="2"/>
      </rPr>
      <t>10</t>
    </r>
    <r>
      <rPr>
        <sz val="11"/>
        <color theme="1"/>
        <rFont val="Calibri"/>
        <family val="2"/>
      </rPr>
      <t>부대원</t>
    </r>
    <r>
      <rPr>
        <sz val="11"/>
        <color theme="1"/>
        <rFont val="Calibri"/>
        <family val="2"/>
      </rPr>
      <t xml:space="preserve"> #11</t>
    </r>
    <r>
      <rPr>
        <sz val="11"/>
        <color theme="1"/>
        <rFont val="Calibri"/>
        <family val="2"/>
      </rPr>
      <t>부대원</t>
    </r>
    <r>
      <rPr>
        <sz val="11"/>
        <color theme="1"/>
        <rFont val="Calibri"/>
        <family val="2"/>
      </rPr>
      <t xml:space="preserve"> 1</t>
    </r>
  </si>
  <si>
    <r>
      <rPr>
        <sz val="11"/>
        <color theme="1"/>
        <rFont val="Calibri"/>
        <family val="2"/>
      </rPr>
      <t>아이템</t>
    </r>
    <r>
      <rPr>
        <sz val="11"/>
        <color theme="1"/>
        <rFont val="Calibri"/>
        <family val="2"/>
      </rPr>
      <t xml:space="preserve">, </t>
    </r>
    <r>
      <rPr>
        <sz val="11"/>
        <color theme="1"/>
        <rFont val="Calibri"/>
        <family val="2"/>
      </rPr>
      <t>도감</t>
    </r>
  </si>
  <si>
    <t>각종 사냥터 노가다, 각종 부위 아이템</t>
  </si>
  <si>
    <t>동62</t>
  </si>
  <si>
    <r>
      <rPr>
        <sz val="11"/>
        <color theme="1"/>
        <rFont val="Calibri"/>
        <family val="2"/>
      </rPr>
      <t>7</t>
    </r>
    <r>
      <rPr>
        <sz val="11"/>
        <color theme="1"/>
        <rFont val="Calibri"/>
        <family val="2"/>
      </rPr>
      <t>부대원</t>
    </r>
    <r>
      <rPr>
        <sz val="11"/>
        <color theme="1"/>
        <rFont val="Calibri"/>
        <family val="2"/>
      </rPr>
      <t xml:space="preserve"> #</t>
    </r>
    <r>
      <rPr>
        <sz val="11"/>
        <color theme="1"/>
        <rFont val="Calibri"/>
        <family val="2"/>
      </rPr>
      <t>코마무라</t>
    </r>
    <r>
      <rPr>
        <sz val="11"/>
        <color theme="1"/>
        <rFont val="Calibri"/>
        <family val="2"/>
      </rPr>
      <t xml:space="preserve"> </t>
    </r>
    <r>
      <rPr>
        <sz val="11"/>
        <color theme="1"/>
        <rFont val="Calibri"/>
        <family val="2"/>
      </rPr>
      <t>사진</t>
    </r>
  </si>
  <si>
    <t>아이템, 도감, 티켓 +2</t>
  </si>
  <si>
    <t>동37</t>
  </si>
  <si>
    <t>레이드</t>
  </si>
  <si>
    <t>메노스 소환, 잡기</t>
  </si>
  <si>
    <r>
      <rPr>
        <sz val="11"/>
        <color rgb="FFFF0000"/>
        <rFont val="Calibri"/>
        <family val="2"/>
      </rPr>
      <t>티켓</t>
    </r>
    <r>
      <rPr>
        <sz val="11"/>
        <color rgb="FFFF0000"/>
        <rFont val="Calibri"/>
        <family val="2"/>
      </rPr>
      <t xml:space="preserve"> -5</t>
    </r>
    <r>
      <rPr>
        <sz val="11"/>
        <color theme="1"/>
        <rFont val="Calibri"/>
        <family val="2"/>
      </rPr>
      <t xml:space="preserve">, </t>
    </r>
    <r>
      <rPr>
        <sz val="11"/>
        <color theme="1"/>
        <rFont val="Calibri"/>
        <family val="2"/>
      </rPr>
      <t>보스도감</t>
    </r>
    <r>
      <rPr>
        <sz val="11"/>
        <color theme="1"/>
        <rFont val="Calibri"/>
        <family val="2"/>
      </rPr>
      <t xml:space="preserve">, </t>
    </r>
    <r>
      <rPr>
        <sz val="11"/>
        <color theme="1"/>
        <rFont val="Calibri"/>
        <family val="2"/>
      </rPr>
      <t>템</t>
    </r>
    <r>
      <rPr>
        <sz val="11"/>
        <color theme="1"/>
        <rFont val="Calibri"/>
        <family val="2"/>
      </rPr>
      <t>Up</t>
    </r>
    <r>
      <rPr>
        <sz val="11"/>
        <color theme="1"/>
        <rFont val="Calibri"/>
        <family val="2"/>
      </rPr>
      <t>재료</t>
    </r>
  </si>
  <si>
    <t>븍80</t>
  </si>
  <si>
    <r>
      <rPr>
        <sz val="11"/>
        <color theme="1"/>
        <rFont val="Calibri"/>
        <family val="2"/>
      </rPr>
      <t>6</t>
    </r>
    <r>
      <rPr>
        <sz val="11"/>
        <color theme="1"/>
        <rFont val="Calibri"/>
        <family val="2"/>
      </rPr>
      <t>부대원</t>
    </r>
    <r>
      <rPr>
        <sz val="11"/>
        <color theme="1"/>
        <rFont val="Calibri"/>
        <family val="2"/>
      </rPr>
      <t xml:space="preserve"> #</t>
    </r>
    <r>
      <rPr>
        <sz val="11"/>
        <color theme="1"/>
        <rFont val="Calibri"/>
        <family val="2"/>
      </rPr>
      <t>아바라이</t>
    </r>
    <r>
      <rPr>
        <sz val="11"/>
        <color theme="1"/>
        <rFont val="Calibri"/>
        <family val="2"/>
      </rPr>
      <t xml:space="preserve"> </t>
    </r>
    <r>
      <rPr>
        <sz val="11"/>
        <color theme="1"/>
        <rFont val="Calibri"/>
        <family val="2"/>
      </rPr>
      <t>렌지</t>
    </r>
  </si>
  <si>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</si>
  <si>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r>
      <rPr>
        <sz val="11"/>
        <color theme="1"/>
        <rFont val="Calibri"/>
        <family val="2"/>
      </rPr>
      <t>7</t>
    </r>
    <r>
      <rPr>
        <sz val="11"/>
        <color theme="1"/>
        <rFont val="Calibri"/>
        <family val="2"/>
      </rPr>
      <t>스테이지</t>
    </r>
    <r>
      <rPr>
        <sz val="11"/>
        <color theme="1"/>
        <rFont val="Calibri"/>
        <family val="2"/>
      </rPr>
      <t xml:space="preserve"> </t>
    </r>
    <r>
      <rPr>
        <sz val="11"/>
        <color theme="1"/>
        <rFont val="Calibri"/>
        <family val="2"/>
      </rPr>
      <t>입장시</t>
    </r>
    <r>
      <rPr>
        <sz val="11"/>
        <color theme="1"/>
        <rFont val="Calibri"/>
        <family val="2"/>
      </rPr>
      <t xml:space="preserve"> - </t>
    </r>
    <r>
      <rPr>
        <sz val="11"/>
        <color theme="1"/>
        <rFont val="Calibri"/>
        <family val="2"/>
      </rPr>
      <t>왕속특무</t>
    </r>
    <r>
      <rPr>
        <sz val="11"/>
        <color theme="1"/>
        <rFont val="Calibri"/>
        <family val="2"/>
      </rPr>
      <t xml:space="preserve"> </t>
    </r>
    <r>
      <rPr>
        <sz val="11"/>
        <color theme="1"/>
        <rFont val="Calibri"/>
        <family val="2"/>
      </rPr>
      <t>조직</t>
    </r>
    <r>
      <rPr>
        <sz val="11"/>
        <color theme="1"/>
        <rFont val="Calibri"/>
        <family val="2"/>
      </rPr>
      <t xml:space="preserve"> </t>
    </r>
    <r>
      <rPr>
        <sz val="11"/>
        <color theme="1"/>
        <rFont val="Calibri"/>
        <family val="2"/>
      </rPr>
      <t>관할</t>
    </r>
    <r>
      <rPr>
        <sz val="11"/>
        <color theme="1"/>
        <rFont val="Calibri"/>
        <family val="2"/>
      </rPr>
      <t xml:space="preserve"> </t>
    </r>
    <r>
      <rPr>
        <sz val="11"/>
        <color theme="1"/>
        <rFont val="Calibri"/>
        <family val="2"/>
      </rPr>
      <t>언급</t>
    </r>
  </si>
  <si>
    <t>북79</t>
  </si>
  <si>
    <r>
      <rPr>
        <sz val="11"/>
        <color theme="1"/>
        <rFont val="Calibri"/>
        <family val="2"/>
      </rPr>
      <t>11</t>
    </r>
    <r>
      <rPr>
        <sz val="11"/>
        <color theme="1"/>
        <rFont val="Calibri"/>
        <family val="2"/>
      </rPr>
      <t>부대원</t>
    </r>
    <r>
      <rPr>
        <sz val="11"/>
        <color theme="1"/>
        <rFont val="Calibri"/>
        <family val="2"/>
      </rPr>
      <t>(</t>
    </r>
    <r>
      <rPr>
        <sz val="11"/>
        <color theme="1"/>
        <rFont val="Calibri"/>
        <family val="2"/>
      </rPr>
      <t>소수</t>
    </r>
    <r>
      <rPr>
        <sz val="11"/>
        <color theme="1"/>
        <rFont val="Calibri"/>
        <family val="2"/>
      </rPr>
      <t>) #</t>
    </r>
    <r>
      <rPr>
        <sz val="11"/>
        <color theme="1"/>
        <rFont val="Calibri"/>
        <family val="2"/>
      </rPr>
      <t>마다라메</t>
    </r>
    <r>
      <rPr>
        <sz val="11"/>
        <color theme="1"/>
        <rFont val="Calibri"/>
        <family val="2"/>
      </rPr>
      <t xml:space="preserve"> </t>
    </r>
    <r>
      <rPr>
        <sz val="11"/>
        <color theme="1"/>
        <rFont val="Calibri"/>
        <family val="2"/>
      </rPr>
      <t>잇카쿠</t>
    </r>
  </si>
  <si>
    <r>
      <rPr>
        <sz val="11"/>
        <color theme="1"/>
        <rFont val="Calibri"/>
        <family val="2"/>
      </rPr>
      <t xml:space="preserve">npc </t>
    </r>
    <r>
      <rPr>
        <sz val="11"/>
        <color theme="1"/>
        <rFont val="Calibri"/>
        <family val="2"/>
      </rPr>
      <t>자라키</t>
    </r>
    <r>
      <rPr>
        <sz val="11"/>
        <color theme="1"/>
        <rFont val="Calibri"/>
        <family val="2"/>
      </rPr>
      <t xml:space="preserve"> - 8</t>
    </r>
    <r>
      <rPr>
        <sz val="11"/>
        <color theme="1"/>
        <rFont val="Calibri"/>
        <family val="2"/>
      </rPr>
      <t>스테이지</t>
    </r>
    <r>
      <rPr>
        <sz val="11"/>
        <color theme="1"/>
        <rFont val="Calibri"/>
        <family val="2"/>
      </rPr>
      <t xml:space="preserve"> </t>
    </r>
    <r>
      <rPr>
        <sz val="11"/>
        <color theme="1"/>
        <rFont val="Calibri"/>
        <family val="2"/>
      </rPr>
      <t>자라키의</t>
    </r>
    <r>
      <rPr>
        <sz val="11"/>
        <color theme="1"/>
        <rFont val="Calibri"/>
        <family val="2"/>
      </rPr>
      <t xml:space="preserve"> </t>
    </r>
    <r>
      <rPr>
        <sz val="11"/>
        <color theme="1"/>
        <rFont val="Calibri"/>
        <family val="2"/>
      </rPr>
      <t>스토리</t>
    </r>
    <r>
      <rPr>
        <sz val="11"/>
        <color theme="1"/>
        <rFont val="Calibri"/>
        <family val="2"/>
      </rPr>
      <t xml:space="preserve"> </t>
    </r>
    <r>
      <rPr>
        <sz val="11"/>
        <color theme="1"/>
        <rFont val="Calibri"/>
        <family val="2"/>
      </rPr>
      <t>진행</t>
    </r>
    <r>
      <rPr>
        <sz val="11"/>
        <color theme="1"/>
        <rFont val="Calibri"/>
        <family val="2"/>
      </rPr>
      <t>(</t>
    </r>
    <r>
      <rPr>
        <sz val="11"/>
        <color theme="1"/>
        <rFont val="Calibri"/>
        <family val="2"/>
      </rPr>
      <t>이후</t>
    </r>
    <r>
      <rPr>
        <sz val="11"/>
        <color theme="1"/>
        <rFont val="Calibri"/>
        <family val="2"/>
      </rPr>
      <t xml:space="preserve"> 10</t>
    </r>
    <r>
      <rPr>
        <sz val="11"/>
        <color theme="1"/>
        <rFont val="Calibri"/>
        <family val="2"/>
      </rPr>
      <t>스테</t>
    </r>
    <r>
      <rPr>
        <sz val="11"/>
        <color theme="1"/>
        <rFont val="Calibri"/>
        <family val="2"/>
      </rPr>
      <t xml:space="preserve"> </t>
    </r>
    <r>
      <rPr>
        <sz val="11"/>
        <color theme="1"/>
        <rFont val="Calibri"/>
        <family val="2"/>
      </rPr>
      <t>가능</t>
    </r>
    <r>
      <rPr>
        <sz val="11"/>
        <color theme="1"/>
        <rFont val="Calibri"/>
        <family val="2"/>
      </rPr>
      <t>)</t>
    </r>
  </si>
  <si>
    <t>북3</t>
  </si>
  <si>
    <t>자라키 dps 넣기</t>
  </si>
  <si>
    <r>
      <rPr>
        <sz val="11"/>
        <color rgb="FFFF0000"/>
        <rFont val="Calibri"/>
        <family val="2"/>
      </rPr>
      <t>티켓</t>
    </r>
    <r>
      <rPr>
        <sz val="11"/>
        <color rgb="FFFF0000"/>
        <rFont val="Calibri"/>
        <family val="2"/>
      </rPr>
      <t xml:space="preserve"> -7</t>
    </r>
    <r>
      <rPr>
        <sz val="11"/>
        <color theme="1"/>
        <rFont val="Calibri"/>
        <family val="2"/>
      </rPr>
      <t xml:space="preserve">, </t>
    </r>
    <r>
      <rPr>
        <sz val="11"/>
        <color theme="1"/>
        <rFont val="Calibri"/>
        <family val="2"/>
      </rPr>
      <t>보스도감</t>
    </r>
    <r>
      <rPr>
        <sz val="11"/>
        <color theme="1"/>
        <rFont val="Calibri"/>
        <family val="2"/>
      </rPr>
      <t xml:space="preserve">, </t>
    </r>
    <r>
      <rPr>
        <sz val="11"/>
        <color theme="1"/>
        <rFont val="Calibri"/>
        <family val="2"/>
      </rPr>
      <t>템</t>
    </r>
    <r>
      <rPr>
        <sz val="11"/>
        <color theme="1"/>
        <rFont val="Calibri"/>
        <family val="2"/>
      </rPr>
      <t>Up</t>
    </r>
    <r>
      <rPr>
        <sz val="11"/>
        <color theme="1"/>
        <rFont val="Calibri"/>
        <family val="2"/>
      </rPr>
      <t>재료</t>
    </r>
    <r>
      <rPr>
        <sz val="11"/>
        <color theme="1"/>
        <rFont val="Calibri"/>
        <family val="2"/>
      </rPr>
      <t xml:space="preserve">, </t>
    </r>
    <r>
      <rPr>
        <sz val="11"/>
        <color theme="1"/>
        <rFont val="Calibri"/>
        <family val="2"/>
      </rPr>
      <t>부활깃털</t>
    </r>
  </si>
  <si>
    <r>
      <rPr>
        <sz val="11"/>
        <color theme="1"/>
        <rFont val="Calibri"/>
        <family val="2"/>
      </rPr>
      <t>player</t>
    </r>
    <r>
      <rPr>
        <sz val="11"/>
        <color theme="1"/>
        <rFont val="Calibri"/>
        <family val="2"/>
      </rPr>
      <t>루키아</t>
    </r>
    <r>
      <rPr>
        <sz val="11"/>
        <color theme="1"/>
        <rFont val="Calibri"/>
        <family val="2"/>
      </rPr>
      <t xml:space="preserve"> - 12</t>
    </r>
    <r>
      <rPr>
        <sz val="11"/>
        <color theme="1"/>
        <rFont val="Calibri"/>
        <family val="2"/>
      </rPr>
      <t>스테</t>
    </r>
    <r>
      <rPr>
        <sz val="11"/>
        <color theme="1"/>
        <rFont val="Calibri"/>
        <family val="2"/>
      </rPr>
      <t xml:space="preserve"> </t>
    </r>
    <r>
      <rPr>
        <sz val="11"/>
        <color theme="1"/>
        <rFont val="Calibri"/>
        <family val="2"/>
      </rPr>
      <t>루키아의</t>
    </r>
    <r>
      <rPr>
        <sz val="11"/>
        <color theme="1"/>
        <rFont val="Calibri"/>
        <family val="2"/>
      </rPr>
      <t xml:space="preserve"> </t>
    </r>
    <r>
      <rPr>
        <sz val="11"/>
        <color theme="1"/>
        <rFont val="Calibri"/>
        <family val="2"/>
      </rPr>
      <t>팀킬</t>
    </r>
    <r>
      <rPr>
        <sz val="11"/>
        <color theme="1"/>
        <rFont val="Calibri"/>
        <family val="2"/>
      </rPr>
      <t xml:space="preserve"> </t>
    </r>
    <r>
      <rPr>
        <sz val="11"/>
        <color theme="1"/>
        <rFont val="Calibri"/>
        <family val="2"/>
      </rPr>
      <t>기억</t>
    </r>
    <r>
      <rPr>
        <sz val="11"/>
        <color theme="1"/>
        <rFont val="Calibri"/>
        <family val="2"/>
      </rPr>
      <t xml:space="preserve"> </t>
    </r>
    <r>
      <rPr>
        <sz val="11"/>
        <color theme="1"/>
        <rFont val="Calibri"/>
        <family val="2"/>
      </rPr>
      <t>퀘스트</t>
    </r>
    <r>
      <rPr>
        <sz val="11"/>
        <color theme="1"/>
        <rFont val="Calibri"/>
        <family val="2"/>
      </rPr>
      <t xml:space="preserve"> </t>
    </r>
    <r>
      <rPr>
        <sz val="11"/>
        <color theme="1"/>
        <rFont val="Calibri"/>
        <family val="2"/>
      </rPr>
      <t>진행</t>
    </r>
    <r>
      <rPr>
        <sz val="11"/>
        <color theme="1"/>
        <rFont val="Calibri"/>
        <family val="2"/>
      </rPr>
      <t>(</t>
    </r>
    <r>
      <rPr>
        <sz val="11"/>
        <color theme="1"/>
        <rFont val="Calibri"/>
        <family val="2"/>
      </rPr>
      <t>회상</t>
    </r>
    <r>
      <rPr>
        <sz val="11"/>
        <color theme="1"/>
        <rFont val="Calibri"/>
        <family val="2"/>
      </rPr>
      <t xml:space="preserve"> </t>
    </r>
    <r>
      <rPr>
        <sz val="11"/>
        <color theme="1"/>
        <rFont val="Calibri"/>
        <family val="2"/>
      </rPr>
      <t>느낌</t>
    </r>
    <r>
      <rPr>
        <sz val="11"/>
        <color theme="1"/>
        <rFont val="Calibri"/>
        <family val="2"/>
      </rPr>
      <t>)</t>
    </r>
  </si>
  <si>
    <t>서64</t>
  </si>
  <si>
    <t>8번대 #이세 나나오</t>
  </si>
  <si>
    <t>도감</t>
  </si>
  <si>
    <t>12</t>
  </si>
  <si>
    <r>
      <rPr>
        <sz val="11"/>
        <color theme="1"/>
        <rFont val="Calibri"/>
        <family val="2"/>
      </rPr>
      <t>*</t>
    </r>
    <r>
      <rPr>
        <sz val="11"/>
        <color theme="1"/>
        <rFont val="Calibri"/>
        <family val="2"/>
      </rPr>
      <t>히든</t>
    </r>
    <r>
      <rPr>
        <sz val="11"/>
        <color theme="1"/>
        <rFont val="Calibri"/>
        <family val="2"/>
      </rPr>
      <t>(</t>
    </r>
    <r>
      <rPr>
        <sz val="11"/>
        <color theme="1"/>
        <rFont val="Calibri"/>
        <family val="2"/>
      </rPr>
      <t>루키아</t>
    </r>
    <r>
      <rPr>
        <sz val="11"/>
        <color theme="1"/>
        <rFont val="Calibri"/>
        <family val="2"/>
      </rPr>
      <t xml:space="preserve">) </t>
    </r>
    <r>
      <rPr>
        <sz val="11"/>
        <color theme="1"/>
        <rFont val="Calibri"/>
        <family val="2"/>
      </rPr>
      <t>서</t>
    </r>
    <r>
      <rPr>
        <sz val="11"/>
        <color theme="1"/>
        <rFont val="Calibri"/>
        <family val="2"/>
      </rPr>
      <t>3</t>
    </r>
  </si>
  <si>
    <t>시바 카이엔 - 무기봉인</t>
  </si>
  <si>
    <t>서1 윤림안
(미니마을)</t>
  </si>
  <si>
    <t xml:space="preserve">아래 NPC에서 토벌 퀘스트 / </t>
  </si>
  <si>
    <t>정령문</t>
  </si>
  <si>
    <t>9부대원 #지단보</t>
  </si>
  <si>
    <t>아이템, 도감, 티켓 +3</t>
  </si>
  <si>
    <t>NPC</t>
  </si>
  <si>
    <t>NPC 토시로, 모모, 키스케 :: 각종 상점 및 마을 이동</t>
  </si>
  <si>
    <t>정령정</t>
  </si>
  <si>
    <r>
      <rPr>
        <sz val="11"/>
        <color theme="1"/>
        <rFont val="Calibri"/>
        <family val="2"/>
      </rPr>
      <t>(</t>
    </r>
    <r>
      <rPr>
        <sz val="11"/>
        <color theme="1"/>
        <rFont val="Calibri"/>
        <family val="2"/>
      </rPr>
      <t>미로</t>
    </r>
    <r>
      <rPr>
        <sz val="11"/>
        <color theme="1"/>
        <rFont val="Calibri"/>
        <family val="2"/>
      </rPr>
      <t>) 5</t>
    </r>
    <r>
      <rPr>
        <sz val="11"/>
        <color theme="1"/>
        <rFont val="Calibri"/>
        <family val="2"/>
      </rPr>
      <t>부대원</t>
    </r>
    <r>
      <rPr>
        <sz val="11"/>
        <color theme="1"/>
        <rFont val="Calibri"/>
        <family val="2"/>
      </rPr>
      <t xml:space="preserve"> #</t>
    </r>
    <r>
      <rPr>
        <sz val="11"/>
        <color theme="1"/>
        <rFont val="Calibri"/>
        <family val="2"/>
      </rPr>
      <t>모모</t>
    </r>
  </si>
  <si>
    <t>정령정
(중앙마을)</t>
  </si>
  <si>
    <t>참죄궁</t>
  </si>
  <si>
    <r>
      <rPr>
        <sz val="11"/>
        <color theme="1"/>
        <rFont val="Calibri"/>
        <family val="2"/>
      </rPr>
      <t>(</t>
    </r>
    <r>
      <rPr>
        <sz val="11"/>
        <color theme="1"/>
        <rFont val="Calibri"/>
        <family val="2"/>
      </rPr>
      <t>디펜스</t>
    </r>
    <r>
      <rPr>
        <sz val="11"/>
        <color theme="1"/>
        <rFont val="Calibri"/>
        <family val="2"/>
      </rPr>
      <t>) 5</t>
    </r>
    <r>
      <rPr>
        <sz val="11"/>
        <color theme="1"/>
        <rFont val="Calibri"/>
        <family val="2"/>
      </rPr>
      <t>부대원</t>
    </r>
    <r>
      <rPr>
        <sz val="11"/>
        <color theme="1"/>
        <rFont val="Calibri"/>
        <family val="2"/>
      </rPr>
      <t xml:space="preserve"> #</t>
    </r>
    <r>
      <rPr>
        <sz val="11"/>
        <color theme="1"/>
        <rFont val="Calibri"/>
        <family val="2"/>
      </rPr>
      <t>아이젠</t>
    </r>
  </si>
  <si>
    <t>아이템 강화 재료</t>
  </si>
  <si>
    <t>15스테 - 아이젠 반란, 만해 획득</t>
  </si>
  <si>
    <t>15-2</t>
  </si>
  <si>
    <r>
      <rPr>
        <sz val="11"/>
        <color theme="1"/>
        <rFont val="Calibri"/>
        <family val="2"/>
      </rPr>
      <t>*</t>
    </r>
    <r>
      <rPr>
        <sz val="11"/>
        <color theme="1"/>
        <rFont val="Calibri"/>
        <family val="2"/>
      </rPr>
      <t>히든</t>
    </r>
    <r>
      <rPr>
        <sz val="11"/>
        <color theme="1"/>
        <rFont val="Calibri"/>
        <family val="2"/>
      </rPr>
      <t>(</t>
    </r>
    <r>
      <rPr>
        <sz val="11"/>
        <color theme="1"/>
        <rFont val="Calibri"/>
        <family val="2"/>
      </rPr>
      <t>무기</t>
    </r>
    <r>
      <rPr>
        <sz val="11"/>
        <color theme="1"/>
        <rFont val="Calibri"/>
        <family val="2"/>
      </rPr>
      <t xml:space="preserve"> x</t>
    </r>
    <r>
      <rPr>
        <sz val="11"/>
        <color theme="1"/>
        <rFont val="Calibri"/>
        <family val="2"/>
      </rPr>
      <t>강</t>
    </r>
    <r>
      <rPr>
        <sz val="11"/>
        <color theme="1"/>
        <rFont val="Calibri"/>
        <family val="2"/>
      </rPr>
      <t xml:space="preserve"> </t>
    </r>
    <r>
      <rPr>
        <sz val="11"/>
        <color theme="1"/>
        <rFont val="Calibri"/>
        <family val="2"/>
      </rPr>
      <t>이상</t>
    </r>
    <r>
      <rPr>
        <sz val="11"/>
        <color theme="1"/>
        <rFont val="Calibri"/>
        <family val="2"/>
      </rPr>
      <t>)</t>
    </r>
  </si>
  <si>
    <r>
      <rPr>
        <sz val="11"/>
        <color theme="1"/>
        <rFont val="Calibri"/>
        <family val="2"/>
      </rPr>
      <t>훼구왕</t>
    </r>
  </si>
  <si>
    <r>
      <rPr>
        <sz val="11"/>
        <color rgb="FFFF0000"/>
        <rFont val="Calibri"/>
        <family val="2"/>
      </rPr>
      <t>티켓</t>
    </r>
    <r>
      <rPr>
        <sz val="11"/>
        <color rgb="FFFF0000"/>
        <rFont val="Calibri"/>
        <family val="2"/>
      </rPr>
      <t xml:space="preserve"> -13</t>
    </r>
    <r>
      <rPr>
        <sz val="11"/>
        <color theme="1"/>
        <rFont val="Calibri"/>
        <family val="2"/>
      </rPr>
      <t>, 무기 Exp, 무기 등급업 재료</t>
    </r>
  </si>
  <si>
    <t>키스케, 요루이치 - 처형장 옆 비밀수행장, 지하수행장</t>
  </si>
  <si>
    <r>
      <rPr>
        <sz val="11"/>
        <color theme="1"/>
        <rFont val="Calibri"/>
        <family val="2"/>
      </rPr>
      <t>호로</t>
    </r>
    <r>
      <rPr>
        <sz val="11"/>
        <color theme="1"/>
        <rFont val="Calibri"/>
        <family val="2"/>
      </rPr>
      <t>, #</t>
    </r>
    <r>
      <rPr>
        <sz val="11"/>
        <color theme="1"/>
        <rFont val="Calibri"/>
        <family val="2"/>
      </rPr>
      <t>그랜드</t>
    </r>
    <r>
      <rPr>
        <sz val="11"/>
        <color theme="1"/>
        <rFont val="Calibri"/>
        <family val="2"/>
      </rPr>
      <t xml:space="preserve"> </t>
    </r>
    <r>
      <rPr>
        <sz val="11"/>
        <color theme="1"/>
        <rFont val="Calibri"/>
        <family val="2"/>
      </rPr>
      <t>피셔</t>
    </r>
  </si>
  <si>
    <r>
      <rPr>
        <sz val="11"/>
        <color theme="1"/>
        <rFont val="Calibri"/>
        <family val="2"/>
      </rPr>
      <t>[</t>
    </r>
    <r>
      <rPr>
        <sz val="11"/>
        <color theme="1"/>
        <rFont val="Calibri"/>
        <family val="2"/>
      </rPr>
      <t>에피소드</t>
    </r>
    <r>
      <rPr>
        <sz val="11"/>
        <color theme="1"/>
        <rFont val="Calibri"/>
        <family val="2"/>
      </rPr>
      <t xml:space="preserve"> 3]
</t>
    </r>
    <r>
      <rPr>
        <sz val="11"/>
        <color theme="1"/>
        <rFont val="Calibri"/>
        <family val="2"/>
      </rPr>
      <t>카라쿠라</t>
    </r>
    <r>
      <rPr>
        <sz val="11"/>
        <color theme="1"/>
        <rFont val="Calibri"/>
        <family val="2"/>
      </rPr>
      <t xml:space="preserve"> </t>
    </r>
    <r>
      <rPr>
        <sz val="11"/>
        <color theme="1"/>
        <rFont val="Calibri"/>
        <family val="2"/>
      </rPr>
      <t>마을
영압제한</t>
    </r>
    <r>
      <rPr>
        <sz val="11"/>
        <color theme="1"/>
        <rFont val="Calibri"/>
        <family val="2"/>
      </rPr>
      <t xml:space="preserve">:
</t>
    </r>
    <r>
      <rPr>
        <sz val="11"/>
        <color rgb="FFFF0000"/>
        <rFont val="Calibri"/>
        <family val="2"/>
      </rPr>
      <t>딜</t>
    </r>
    <r>
      <rPr>
        <sz val="11"/>
        <color rgb="FFFF0000"/>
        <rFont val="Calibri"/>
        <family val="2"/>
      </rPr>
      <t xml:space="preserve"> -80%</t>
    </r>
  </si>
  <si>
    <t>대로</t>
  </si>
  <si>
    <r>
      <rPr>
        <sz val="11"/>
        <color theme="1"/>
        <rFont val="Calibri"/>
        <family val="2"/>
      </rPr>
      <t>호로</t>
    </r>
    <r>
      <rPr>
        <sz val="11"/>
        <color theme="1"/>
        <rFont val="Calibri"/>
        <family val="2"/>
      </rPr>
      <t xml:space="preserve">, no.10 </t>
    </r>
    <r>
      <rPr>
        <sz val="11"/>
        <color theme="1"/>
        <rFont val="Calibri"/>
        <family val="2"/>
      </rPr>
      <t>야미</t>
    </r>
  </si>
  <si>
    <t>아란칼 및 프라시온 레이드</t>
  </si>
  <si>
    <t>거리</t>
  </si>
  <si>
    <t>호로</t>
  </si>
  <si>
    <t>중심</t>
  </si>
  <si>
    <r>
      <rPr>
        <sz val="11"/>
        <color theme="1"/>
        <rFont val="Calibri"/>
        <family val="2"/>
      </rPr>
      <t>프라시온</t>
    </r>
    <r>
      <rPr>
        <sz val="11"/>
        <color theme="1"/>
        <rFont val="Calibri"/>
        <family val="2"/>
      </rPr>
      <t xml:space="preserve"> 5(14,16,11,15,13)</t>
    </r>
  </si>
  <si>
    <t>각각 부를 수 있음</t>
  </si>
  <si>
    <r>
      <rPr>
        <sz val="11"/>
        <color theme="1"/>
        <rFont val="Calibri"/>
        <family val="2"/>
      </rPr>
      <t>2</t>
    </r>
    <r>
      <rPr>
        <sz val="11"/>
        <color theme="1"/>
        <rFont val="Calibri"/>
        <family val="2"/>
      </rPr>
      <t>x2</t>
    </r>
  </si>
  <si>
    <t>19-2</t>
  </si>
  <si>
    <r>
      <rPr>
        <sz val="11"/>
        <color theme="1"/>
        <rFont val="Calibri"/>
        <family val="2"/>
      </rPr>
      <t>*</t>
    </r>
    <r>
      <rPr>
        <sz val="11"/>
        <color theme="1"/>
        <rFont val="Calibri"/>
        <family val="2"/>
      </rPr>
      <t>히든</t>
    </r>
    <r>
      <rPr>
        <sz val="11"/>
        <color theme="1"/>
        <rFont val="Calibri"/>
        <family val="2"/>
      </rPr>
      <t>(5</t>
    </r>
    <r>
      <rPr>
        <sz val="11"/>
        <color theme="1"/>
        <rFont val="Calibri"/>
        <family val="2"/>
      </rPr>
      <t>개체</t>
    </r>
    <r>
      <rPr>
        <sz val="11"/>
        <color theme="1"/>
        <rFont val="Calibri"/>
        <family val="2"/>
      </rPr>
      <t xml:space="preserve"> </t>
    </r>
    <r>
      <rPr>
        <sz val="11"/>
        <color theme="1"/>
        <rFont val="Calibri"/>
        <family val="2"/>
      </rPr>
      <t>모두</t>
    </r>
    <r>
      <rPr>
        <sz val="11"/>
        <color theme="1"/>
        <rFont val="Calibri"/>
        <family val="2"/>
      </rPr>
      <t xml:space="preserve"> </t>
    </r>
    <r>
      <rPr>
        <sz val="11"/>
        <color theme="1"/>
        <rFont val="Calibri"/>
        <family val="2"/>
      </rPr>
      <t>소환</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킬</t>
    </r>
    <r>
      <rPr>
        <sz val="11"/>
        <color theme="1"/>
        <rFont val="Calibri"/>
        <family val="2"/>
      </rPr>
      <t>)</t>
    </r>
  </si>
  <si>
    <t>아란칼</t>
  </si>
  <si>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</si>
  <si>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t>19스테이지 사냥할때 4우르키오라 옆에서 구경만. 파워 view</t>
  </si>
  <si>
    <t>메인퀘 따라서 진행 가능. / 수련 - 변신 숙련도 or 스킬포인트 획득</t>
  </si>
  <si>
    <t>2차침공
(강제 이벤트)</t>
  </si>
  <si>
    <r>
      <rPr>
        <sz val="11"/>
        <color theme="1"/>
        <rFont val="Calibri"/>
        <family val="2"/>
      </rPr>
      <t>19</t>
    </r>
    <r>
      <rPr>
        <sz val="11"/>
        <color theme="1"/>
        <rFont val="Calibri"/>
        <family val="2"/>
      </rPr>
      <t>스테</t>
    </r>
    <r>
      <rPr>
        <sz val="11"/>
        <color theme="1"/>
        <rFont val="Calibri"/>
        <family val="2"/>
      </rPr>
      <t xml:space="preserve"> </t>
    </r>
    <r>
      <rPr>
        <sz val="11"/>
        <color theme="1"/>
        <rFont val="Calibri"/>
        <family val="2"/>
      </rPr>
      <t>클리어시</t>
    </r>
    <r>
      <rPr>
        <sz val="11"/>
        <color theme="1"/>
        <rFont val="Calibri"/>
        <family val="2"/>
      </rPr>
      <t xml:space="preserve"> 2</t>
    </r>
    <r>
      <rPr>
        <sz val="11"/>
        <color theme="1"/>
        <rFont val="Calibri"/>
        <family val="2"/>
      </rPr>
      <t>차침공</t>
    </r>
    <r>
      <rPr>
        <sz val="11"/>
        <color theme="1"/>
        <rFont val="Calibri"/>
        <family val="2"/>
      </rPr>
      <t xml:space="preserve"> </t>
    </r>
    <r>
      <rPr>
        <sz val="11"/>
        <color theme="1"/>
        <rFont val="Calibri"/>
        <family val="2"/>
      </rPr>
      <t>이벤트</t>
    </r>
    <r>
      <rPr>
        <sz val="11"/>
        <color theme="1"/>
        <rFont val="Calibri"/>
        <family val="2"/>
      </rPr>
      <t xml:space="preserve"> - </t>
    </r>
    <r>
      <rPr>
        <sz val="11"/>
        <color theme="1"/>
        <rFont val="Calibri"/>
        <family val="2"/>
      </rPr>
      <t>오리히메</t>
    </r>
    <r>
      <rPr>
        <sz val="11"/>
        <color theme="1"/>
        <rFont val="Calibri"/>
        <family val="2"/>
      </rPr>
      <t xml:space="preserve"> </t>
    </r>
    <r>
      <rPr>
        <sz val="11"/>
        <color theme="1"/>
        <rFont val="Calibri"/>
        <family val="2"/>
      </rPr>
      <t>납치</t>
    </r>
    <r>
      <rPr>
        <sz val="11"/>
        <color theme="1"/>
        <rFont val="Calibri"/>
        <family val="2"/>
      </rPr>
      <t xml:space="preserve"> - </t>
    </r>
    <r>
      <rPr>
        <sz val="11"/>
        <color theme="1"/>
        <rFont val="Calibri"/>
        <family val="2"/>
      </rPr>
      <t>메노스</t>
    </r>
    <r>
      <rPr>
        <sz val="11"/>
        <color theme="1"/>
        <rFont val="Calibri"/>
        <family val="2"/>
      </rPr>
      <t>_</t>
    </r>
    <r>
      <rPr>
        <sz val="11"/>
        <color theme="1"/>
        <rFont val="Calibri"/>
        <family val="2"/>
      </rPr>
      <t>네가시온</t>
    </r>
    <r>
      <rPr>
        <sz val="11"/>
        <color theme="1"/>
        <rFont val="Calibri"/>
        <family val="2"/>
      </rPr>
      <t xml:space="preserve"> </t>
    </r>
    <r>
      <rPr>
        <sz val="11"/>
        <color theme="1"/>
        <rFont val="Calibri"/>
        <family val="2"/>
      </rPr>
      <t>으로</t>
    </r>
    <r>
      <rPr>
        <sz val="11"/>
        <color theme="1"/>
        <rFont val="Calibri"/>
        <family val="2"/>
      </rPr>
      <t xml:space="preserve"> </t>
    </r>
    <r>
      <rPr>
        <sz val="11"/>
        <color theme="1"/>
        <rFont val="Calibri"/>
        <family val="2"/>
      </rPr>
      <t>탈출</t>
    </r>
  </si>
  <si>
    <t>no 10야미 no6루피 12그림죠 77원더와이스 4우르키오라</t>
  </si>
  <si>
    <t>가르간타
(이동 동물)</t>
  </si>
  <si>
    <t>소울 소사이어티에서 이거 타고 이동. 하나에 다 같이 타고 이동 / 30초 대기 후 60-90초간 이동, 3분에 한번만 이동.</t>
  </si>
  <si>
    <t>NPC 가르간타</t>
  </si>
  <si>
    <r>
      <rPr>
        <sz val="11"/>
        <color theme="1"/>
        <rFont val="Calibri"/>
        <family val="2"/>
      </rPr>
      <t>웨코문드</t>
    </r>
    <r>
      <rPr>
        <sz val="11"/>
        <color theme="1"/>
        <rFont val="Calibri"/>
        <family val="2"/>
      </rPr>
      <t xml:space="preserve"> </t>
    </r>
    <r>
      <rPr>
        <sz val="11"/>
        <color theme="1"/>
        <rFont val="Calibri"/>
        <family val="2"/>
      </rPr>
      <t>경계</t>
    </r>
  </si>
  <si>
    <r>
      <rPr>
        <sz val="11"/>
        <color theme="1"/>
        <rFont val="Calibri"/>
        <family val="2"/>
      </rPr>
      <t>(</t>
    </r>
    <r>
      <rPr>
        <sz val="11"/>
        <color theme="1"/>
        <rFont val="Calibri"/>
        <family val="2"/>
      </rPr>
      <t>강제</t>
    </r>
    <r>
      <rPr>
        <sz val="11"/>
        <color theme="1"/>
        <rFont val="Calibri"/>
        <family val="2"/>
      </rPr>
      <t>)</t>
    </r>
  </si>
  <si>
    <r>
      <rPr>
        <sz val="11"/>
        <color theme="1"/>
        <rFont val="Calibri"/>
        <family val="2"/>
      </rPr>
      <t>(</t>
    </r>
    <r>
      <rPr>
        <sz val="11"/>
        <color theme="1"/>
        <rFont val="Calibri"/>
        <family val="2"/>
      </rPr>
      <t>디펜스</t>
    </r>
    <r>
      <rPr>
        <sz val="11"/>
        <color theme="1"/>
        <rFont val="Calibri"/>
        <family val="2"/>
      </rPr>
      <t xml:space="preserve">) </t>
    </r>
    <r>
      <rPr>
        <sz val="11"/>
        <color theme="1"/>
        <rFont val="Calibri"/>
        <family val="2"/>
      </rPr>
      <t>호로</t>
    </r>
    <r>
      <rPr>
        <sz val="11"/>
        <color theme="1"/>
        <rFont val="Calibri"/>
        <family val="2"/>
      </rPr>
      <t xml:space="preserve"> </t>
    </r>
    <r>
      <rPr>
        <sz val="11"/>
        <color theme="1"/>
        <rFont val="Calibri"/>
        <family val="2"/>
      </rPr>
      <t>몰려옴</t>
    </r>
    <r>
      <rPr>
        <sz val="11"/>
        <color theme="1"/>
        <rFont val="Calibri"/>
        <family val="2"/>
      </rPr>
      <t xml:space="preserve"> - </t>
    </r>
    <r>
      <rPr>
        <sz val="11"/>
        <color theme="1"/>
        <rFont val="Calibri"/>
        <family val="2"/>
      </rPr>
      <t>네르</t>
    </r>
    <r>
      <rPr>
        <sz val="11"/>
        <color theme="1"/>
        <rFont val="Calibri"/>
        <family val="2"/>
      </rPr>
      <t xml:space="preserve"> </t>
    </r>
    <r>
      <rPr>
        <sz val="11"/>
        <color theme="1"/>
        <rFont val="Calibri"/>
        <family val="2"/>
      </rPr>
      <t>구하기</t>
    </r>
  </si>
  <si>
    <r>
      <rPr>
        <sz val="11"/>
        <color theme="1"/>
        <rFont val="Calibri"/>
        <family val="2"/>
      </rPr>
      <t>[에피소드 4]
웨코문드: 사막
사막 - 
지하통로 - 
메노스의숲 - 
성 입구
영압넘침:
회복</t>
    </r>
    <r>
      <rPr>
        <sz val="11"/>
        <color rgb="FF00B0F0"/>
        <rFont val="Calibri"/>
        <family val="2"/>
      </rPr>
      <t xml:space="preserve"> 110-150%
</t>
    </r>
    <r>
      <rPr>
        <sz val="11"/>
        <color rgb="FFFF0000"/>
        <rFont val="Calibri"/>
        <family val="2"/>
      </rPr>
      <t>이속</t>
    </r>
    <r>
      <rPr>
        <sz val="11"/>
        <color rgb="FFFF0000"/>
        <rFont val="Calibri"/>
        <family val="2"/>
      </rPr>
      <t xml:space="preserve"> - -80-0%</t>
    </r>
  </si>
  <si>
    <t>웨코문드 2</t>
  </si>
  <si>
    <t>빠른 호로들 #길리안 2-3</t>
  </si>
  <si>
    <t>웨코문도 장악</t>
  </si>
  <si>
    <t>웨코문드 3</t>
  </si>
  <si>
    <t>강한 호로들 #길리안 2-3</t>
  </si>
  <si>
    <t>웨코문도 4</t>
  </si>
  <si>
    <r>
      <rPr>
        <sz val="11"/>
        <color theme="1"/>
        <rFont val="Calibri"/>
        <family val="2"/>
      </rPr>
      <t>많은</t>
    </r>
    <r>
      <rPr>
        <sz val="11"/>
        <color theme="1"/>
        <rFont val="Calibri"/>
        <family val="2"/>
      </rPr>
      <t xml:space="preserve"> </t>
    </r>
    <r>
      <rPr>
        <sz val="11"/>
        <color theme="1"/>
        <rFont val="Calibri"/>
        <family val="2"/>
      </rPr>
      <t>호로들</t>
    </r>
    <r>
      <rPr>
        <sz val="11"/>
        <color theme="1"/>
        <rFont val="Calibri"/>
        <family val="2"/>
      </rPr>
      <t xml:space="preserve"> #</t>
    </r>
    <r>
      <rPr>
        <sz val="11"/>
        <color theme="1"/>
        <rFont val="Calibri"/>
        <family val="2"/>
      </rPr>
      <t>아쥬커스</t>
    </r>
    <r>
      <rPr>
        <sz val="11"/>
        <color theme="1"/>
        <rFont val="Calibri"/>
        <family val="2"/>
      </rPr>
      <t xml:space="preserve"> 1-2</t>
    </r>
  </si>
  <si>
    <r>
      <rPr>
        <sz val="11"/>
        <color theme="1"/>
        <rFont val="Calibri"/>
        <family val="2"/>
      </rPr>
      <t>4</t>
    </r>
    <r>
      <rPr>
        <sz val="11"/>
        <color theme="1"/>
        <rFont val="Calibri"/>
        <family val="2"/>
      </rPr>
      <t>x3</t>
    </r>
  </si>
  <si>
    <t>웨코문도 1~22호 지하통로</t>
  </si>
  <si>
    <r>
      <rPr>
        <sz val="11"/>
        <color theme="1"/>
        <rFont val="Calibri"/>
        <family val="2"/>
      </rPr>
      <t>(</t>
    </r>
    <r>
      <rPr>
        <sz val="11"/>
        <color theme="1"/>
        <rFont val="Calibri"/>
        <family val="2"/>
      </rPr>
      <t>미로</t>
    </r>
    <r>
      <rPr>
        <sz val="11"/>
        <color theme="1"/>
        <rFont val="Calibri"/>
        <family val="2"/>
      </rPr>
      <t xml:space="preserve">) </t>
    </r>
    <r>
      <rPr>
        <sz val="11"/>
        <color theme="1"/>
        <rFont val="Calibri"/>
        <family val="2"/>
      </rPr>
      <t>통과시</t>
    </r>
    <r>
      <rPr>
        <sz val="11"/>
        <color theme="1"/>
        <rFont val="Calibri"/>
        <family val="2"/>
      </rPr>
      <t xml:space="preserve"> +1~7</t>
    </r>
    <r>
      <rPr>
        <sz val="11"/>
        <color theme="1"/>
        <rFont val="Calibri"/>
        <family val="2"/>
      </rPr>
      <t>호</t>
    </r>
    <r>
      <rPr>
        <sz val="11"/>
        <color theme="1"/>
        <rFont val="Calibri"/>
        <family val="2"/>
      </rPr>
      <t xml:space="preserve">, </t>
    </r>
    <r>
      <rPr>
        <sz val="11"/>
        <color theme="1"/>
        <rFont val="Calibri"/>
        <family val="2"/>
      </rPr>
      <t>총</t>
    </r>
    <r>
      <rPr>
        <sz val="11"/>
        <color theme="1"/>
        <rFont val="Calibri"/>
        <family val="2"/>
      </rPr>
      <t xml:space="preserve"> 22</t>
    </r>
    <r>
      <rPr>
        <sz val="11"/>
        <color theme="1"/>
        <rFont val="Calibri"/>
        <family val="2"/>
      </rPr>
      <t>호까지</t>
    </r>
    <r>
      <rPr>
        <sz val="11"/>
        <color theme="1"/>
        <rFont val="Calibri"/>
        <family val="2"/>
      </rPr>
      <t xml:space="preserve"> - </t>
    </r>
    <r>
      <rPr>
        <sz val="11"/>
        <color theme="1"/>
        <rFont val="Calibri"/>
        <family val="2"/>
      </rPr>
      <t>네르</t>
    </r>
    <r>
      <rPr>
        <sz val="11"/>
        <color theme="1"/>
        <rFont val="Calibri"/>
        <family val="2"/>
      </rPr>
      <t xml:space="preserve"> </t>
    </r>
    <r>
      <rPr>
        <sz val="11"/>
        <color theme="1"/>
        <rFont val="Calibri"/>
        <family val="2"/>
      </rPr>
      <t>숨바꼭질</t>
    </r>
    <r>
      <rPr>
        <sz val="11"/>
        <color theme="1"/>
        <rFont val="Calibri"/>
        <family val="2"/>
      </rPr>
      <t>(</t>
    </r>
    <r>
      <rPr>
        <sz val="11"/>
        <color theme="1"/>
        <rFont val="Calibri"/>
        <family val="2"/>
      </rPr>
      <t>최소</t>
    </r>
    <r>
      <rPr>
        <sz val="11"/>
        <color theme="1"/>
        <rFont val="Calibri"/>
        <family val="2"/>
      </rPr>
      <t xml:space="preserve"> 3</t>
    </r>
    <r>
      <rPr>
        <sz val="11"/>
        <color theme="1"/>
        <rFont val="Calibri"/>
        <family val="2"/>
      </rPr>
      <t>회</t>
    </r>
    <r>
      <rPr>
        <sz val="11"/>
        <color theme="1"/>
        <rFont val="Calibri"/>
        <family val="2"/>
      </rPr>
      <t xml:space="preserve"> </t>
    </r>
    <r>
      <rPr>
        <sz val="11"/>
        <color theme="1"/>
        <rFont val="Calibri"/>
        <family val="2"/>
      </rPr>
      <t>출현</t>
    </r>
    <r>
      <rPr>
        <sz val="11"/>
        <color theme="1"/>
        <rFont val="Calibri"/>
        <family val="2"/>
      </rPr>
      <t>)</t>
    </r>
  </si>
  <si>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</si>
  <si>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t>네르(어림) - 구해주면 나중에 이속버프(중첩)+도움</t>
  </si>
  <si>
    <t>웨코문도 6</t>
  </si>
  <si>
    <t>엑세키아스, 길리안</t>
  </si>
  <si>
    <t>네르 구하기 / 찾기 / 데려가기 / 지키기</t>
  </si>
  <si>
    <t>웨코문도 7</t>
  </si>
  <si>
    <t>웨코문도 8</t>
  </si>
  <si>
    <r>
      <rPr>
        <sz val="11"/>
        <color theme="1"/>
        <rFont val="Calibri"/>
        <family val="2"/>
      </rPr>
      <t xml:space="preserve">#61 </t>
    </r>
    <r>
      <rPr>
        <sz val="11"/>
        <color theme="1"/>
        <rFont val="Calibri"/>
        <family val="2"/>
      </rPr>
      <t>루드본</t>
    </r>
    <r>
      <rPr>
        <sz val="11"/>
        <color theme="1"/>
        <rFont val="Calibri"/>
        <family val="2"/>
      </rPr>
      <t xml:space="preserve"> </t>
    </r>
    <r>
      <rPr>
        <sz val="11"/>
        <color theme="1"/>
        <rFont val="Calibri"/>
        <family val="2"/>
      </rPr>
      <t>첼루트</t>
    </r>
  </si>
  <si>
    <t>파수꾼의 방 1</t>
  </si>
  <si>
    <r>
      <rPr>
        <sz val="11"/>
        <color theme="1"/>
        <rFont val="Calibri"/>
        <family val="2"/>
      </rPr>
      <t xml:space="preserve">17. </t>
    </r>
    <r>
      <rPr>
        <sz val="11"/>
        <color theme="1"/>
        <rFont val="Calibri"/>
        <family val="2"/>
      </rPr>
      <t>아이슬링거</t>
    </r>
    <r>
      <rPr>
        <sz val="11"/>
        <color theme="1"/>
        <rFont val="Calibri"/>
        <family val="2"/>
      </rPr>
      <t xml:space="preserve"> (</t>
    </r>
    <r>
      <rPr>
        <sz val="11"/>
        <color theme="1"/>
        <rFont val="Calibri"/>
        <family val="2"/>
      </rPr>
      <t>우류</t>
    </r>
    <r>
      <rPr>
        <sz val="11"/>
        <color theme="1"/>
        <rFont val="Calibri"/>
        <family val="2"/>
      </rPr>
      <t xml:space="preserve"> </t>
    </r>
    <r>
      <rPr>
        <sz val="11"/>
        <color theme="1"/>
        <rFont val="Calibri"/>
        <family val="2"/>
      </rPr>
      <t>약점</t>
    </r>
    <r>
      <rPr>
        <sz val="11"/>
        <color theme="1"/>
        <rFont val="Calibri"/>
        <family val="2"/>
      </rPr>
      <t xml:space="preserve">, </t>
    </r>
    <r>
      <rPr>
        <sz val="11"/>
        <color theme="1"/>
        <rFont val="Calibri"/>
        <family val="2"/>
      </rPr>
      <t>사도</t>
    </r>
    <r>
      <rPr>
        <sz val="11"/>
        <color theme="1"/>
        <rFont val="Calibri"/>
        <family val="2"/>
      </rPr>
      <t xml:space="preserve"> </t>
    </r>
    <r>
      <rPr>
        <sz val="11"/>
        <color theme="1"/>
        <rFont val="Calibri"/>
        <family val="2"/>
      </rPr>
      <t>노딜</t>
    </r>
    <r>
      <rPr>
        <sz val="11"/>
        <color theme="1"/>
        <rFont val="Calibri"/>
        <family val="2"/>
      </rPr>
      <t>)</t>
    </r>
  </si>
  <si>
    <t>파수꾼의 방 2</t>
  </si>
  <si>
    <r>
      <rPr>
        <sz val="11"/>
        <color theme="1"/>
        <rFont val="Calibri"/>
        <family val="2"/>
      </rPr>
      <t xml:space="preserve">18. </t>
    </r>
    <r>
      <rPr>
        <sz val="11"/>
        <color theme="1"/>
        <rFont val="Calibri"/>
        <family val="2"/>
      </rPr>
      <t>데모우라</t>
    </r>
    <r>
      <rPr>
        <sz val="11"/>
        <color theme="1"/>
        <rFont val="Calibri"/>
        <family val="2"/>
      </rPr>
      <t xml:space="preserve"> (</t>
    </r>
    <r>
      <rPr>
        <sz val="11"/>
        <color theme="1"/>
        <rFont val="Calibri"/>
        <family val="2"/>
      </rPr>
      <t>사도</t>
    </r>
    <r>
      <rPr>
        <sz val="11"/>
        <color theme="1"/>
        <rFont val="Calibri"/>
        <family val="2"/>
      </rPr>
      <t xml:space="preserve"> </t>
    </r>
    <r>
      <rPr>
        <sz val="11"/>
        <color theme="1"/>
        <rFont val="Calibri"/>
        <family val="2"/>
      </rPr>
      <t>약점</t>
    </r>
    <r>
      <rPr>
        <sz val="11"/>
        <color theme="1"/>
        <rFont val="Calibri"/>
        <family val="2"/>
      </rPr>
      <t xml:space="preserve">, </t>
    </r>
    <r>
      <rPr>
        <sz val="11"/>
        <color theme="1"/>
        <rFont val="Calibri"/>
        <family val="2"/>
      </rPr>
      <t>우류</t>
    </r>
    <r>
      <rPr>
        <sz val="11"/>
        <color theme="1"/>
        <rFont val="Calibri"/>
        <family val="2"/>
      </rPr>
      <t xml:space="preserve"> </t>
    </r>
    <r>
      <rPr>
        <sz val="11"/>
        <color theme="1"/>
        <rFont val="Calibri"/>
        <family val="2"/>
      </rPr>
      <t>노딜</t>
    </r>
    <r>
      <rPr>
        <sz val="11"/>
        <color theme="1"/>
        <rFont val="Calibri"/>
        <family val="2"/>
      </rPr>
      <t>)</t>
    </r>
  </si>
  <si>
    <t>무너지는 방</t>
  </si>
  <si>
    <r>
      <rPr>
        <sz val="11"/>
        <color theme="1"/>
        <rFont val="Calibri"/>
        <family val="2"/>
      </rPr>
      <t>떨어지는</t>
    </r>
    <r>
      <rPr>
        <sz val="11"/>
        <color theme="1"/>
        <rFont val="Calibri"/>
        <family val="2"/>
      </rPr>
      <t xml:space="preserve"> </t>
    </r>
    <r>
      <rPr>
        <sz val="11"/>
        <color theme="1"/>
        <rFont val="Calibri"/>
        <family val="2"/>
      </rPr>
      <t>돌에서</t>
    </r>
    <r>
      <rPr>
        <sz val="11"/>
        <color theme="1"/>
        <rFont val="Calibri"/>
        <family val="2"/>
      </rPr>
      <t xml:space="preserve"> </t>
    </r>
    <r>
      <rPr>
        <sz val="11"/>
        <color theme="1"/>
        <rFont val="Calibri"/>
        <family val="2"/>
      </rPr>
      <t>탈출하기</t>
    </r>
    <r>
      <rPr>
        <sz val="11"/>
        <color theme="1"/>
        <rFont val="Calibri"/>
        <family val="2"/>
      </rPr>
      <t xml:space="preserve"> - </t>
    </r>
    <r>
      <rPr>
        <sz val="11"/>
        <color theme="1"/>
        <rFont val="Calibri"/>
        <family val="2"/>
      </rPr>
      <t>네르</t>
    </r>
    <r>
      <rPr>
        <sz val="11"/>
        <color theme="1"/>
        <rFont val="Calibri"/>
        <family val="2"/>
      </rPr>
      <t xml:space="preserve"> </t>
    </r>
    <r>
      <rPr>
        <sz val="11"/>
        <color theme="1"/>
        <rFont val="Calibri"/>
        <family val="2"/>
      </rPr>
      <t>찾기</t>
    </r>
    <r>
      <rPr>
        <sz val="11"/>
        <color theme="1"/>
        <rFont val="Calibri"/>
        <family val="2"/>
      </rPr>
      <t>(</t>
    </r>
    <r>
      <rPr>
        <sz val="11"/>
        <color theme="1"/>
        <rFont val="Calibri"/>
        <family val="2"/>
      </rPr>
      <t>데려가기</t>
    </r>
    <r>
      <rPr>
        <sz val="11"/>
        <color theme="1"/>
        <rFont val="Calibri"/>
        <family val="2"/>
      </rPr>
      <t>)</t>
    </r>
  </si>
  <si>
    <r>
      <rPr>
        <sz val="11"/>
        <color theme="1"/>
        <rFont val="Calibri"/>
        <family val="2"/>
      </rPr>
      <t>29-2</t>
    </r>
  </si>
  <si>
    <r>
      <rPr>
        <sz val="11"/>
        <color theme="1"/>
        <rFont val="Calibri"/>
        <family val="2"/>
      </rPr>
      <t>*</t>
    </r>
    <r>
      <rPr>
        <sz val="11"/>
        <color theme="1"/>
        <rFont val="Calibri"/>
        <family val="2"/>
      </rPr>
      <t>히든</t>
    </r>
    <r>
      <rPr>
        <sz val="11"/>
        <color theme="1"/>
        <rFont val="Calibri"/>
        <family val="2"/>
      </rPr>
      <t>(</t>
    </r>
    <r>
      <rPr>
        <sz val="11"/>
        <color theme="1"/>
        <rFont val="Calibri"/>
        <family val="2"/>
      </rPr>
      <t>특정</t>
    </r>
    <r>
      <rPr>
        <sz val="11"/>
        <color theme="1"/>
        <rFont val="Calibri"/>
        <family val="2"/>
      </rPr>
      <t xml:space="preserve"> </t>
    </r>
    <r>
      <rPr>
        <sz val="11"/>
        <color theme="1"/>
        <rFont val="Calibri"/>
        <family val="2"/>
      </rPr>
      <t>지역</t>
    </r>
    <r>
      <rPr>
        <sz val="11"/>
        <color theme="1"/>
        <rFont val="Calibri"/>
        <family val="2"/>
      </rPr>
      <t>)</t>
    </r>
  </si>
  <si>
    <r>
      <rPr>
        <sz val="11"/>
        <color theme="1"/>
        <rFont val="Calibri"/>
        <family val="2"/>
      </rPr>
      <t>네르</t>
    </r>
    <r>
      <rPr>
        <sz val="11"/>
        <color theme="1"/>
        <rFont val="Calibri"/>
        <family val="2"/>
      </rPr>
      <t xml:space="preserve"> </t>
    </r>
    <r>
      <rPr>
        <sz val="11"/>
        <color theme="1"/>
        <rFont val="Calibri"/>
        <family val="2"/>
      </rPr>
      <t>지키기</t>
    </r>
    <r>
      <rPr>
        <sz val="11"/>
        <color theme="1"/>
        <rFont val="Calibri"/>
        <family val="2"/>
      </rPr>
      <t xml:space="preserve"> #</t>
    </r>
    <r>
      <rPr>
        <sz val="11"/>
        <color theme="1"/>
        <rFont val="Calibri"/>
        <family val="2"/>
      </rPr>
      <t>아이슬링거</t>
    </r>
    <r>
      <rPr>
        <sz val="11"/>
        <color theme="1"/>
        <rFont val="Calibri"/>
        <family val="2"/>
      </rPr>
      <t xml:space="preserve">, </t>
    </r>
    <r>
      <rPr>
        <sz val="11"/>
        <color theme="1"/>
        <rFont val="Calibri"/>
        <family val="2"/>
      </rPr>
      <t>데모우라</t>
    </r>
  </si>
  <si>
    <r>
      <rPr>
        <sz val="11"/>
        <color theme="1"/>
        <rFont val="Calibri"/>
        <family val="2"/>
      </rPr>
      <t>루느간가</t>
    </r>
    <r>
      <rPr>
        <sz val="11"/>
        <color theme="1"/>
        <rFont val="Calibri"/>
        <family val="2"/>
      </rPr>
      <t xml:space="preserve"> (1</t>
    </r>
    <r>
      <rPr>
        <sz val="11"/>
        <color theme="1"/>
        <rFont val="Calibri"/>
        <family val="2"/>
      </rPr>
      <t>회부활</t>
    </r>
    <r>
      <rPr>
        <sz val="11"/>
        <color theme="1"/>
        <rFont val="Calibri"/>
        <family val="2"/>
      </rPr>
      <t>)</t>
    </r>
  </si>
  <si>
    <t>메노스의 숲</t>
  </si>
  <si>
    <r>
      <rPr>
        <sz val="11"/>
        <color theme="1"/>
        <rFont val="Calibri"/>
        <family val="2"/>
      </rPr>
      <t>(</t>
    </r>
    <r>
      <rPr>
        <sz val="11"/>
        <color theme="1"/>
        <rFont val="Calibri"/>
        <family val="2"/>
      </rPr>
      <t>강제</t>
    </r>
    <r>
      <rPr>
        <sz val="11"/>
        <color theme="1"/>
        <rFont val="Calibri"/>
        <family val="2"/>
      </rPr>
      <t>)</t>
    </r>
  </si>
  <si>
    <r>
      <rPr>
        <sz val="11"/>
        <color theme="1"/>
        <rFont val="Calibri"/>
        <family val="2"/>
      </rPr>
      <t>(</t>
    </r>
    <r>
      <rPr>
        <sz val="11"/>
        <color theme="1"/>
        <rFont val="Calibri"/>
        <family val="2"/>
      </rPr>
      <t>디펜스</t>
    </r>
    <r>
      <rPr>
        <sz val="11"/>
        <color theme="1"/>
        <rFont val="Calibri"/>
        <family val="2"/>
      </rPr>
      <t>) #</t>
    </r>
    <r>
      <rPr>
        <sz val="11"/>
        <color theme="1"/>
        <rFont val="Calibri"/>
        <family val="2"/>
      </rPr>
      <t>호로</t>
    </r>
    <r>
      <rPr>
        <sz val="11"/>
        <color theme="1"/>
        <rFont val="Calibri"/>
        <family val="2"/>
      </rPr>
      <t xml:space="preserve"> #</t>
    </r>
    <r>
      <rPr>
        <sz val="11"/>
        <color theme="1"/>
        <rFont val="Calibri"/>
        <family val="2"/>
      </rPr>
      <t>길리안</t>
    </r>
  </si>
  <si>
    <t>웨코문드:
메노스의숲</t>
  </si>
  <si>
    <t>은신처</t>
  </si>
  <si>
    <t>#아쥬커스 5-10기 (사망시 적 혼란)</t>
  </si>
  <si>
    <r>
      <rPr>
        <sz val="11"/>
        <color theme="1"/>
        <rFont val="Calibri"/>
        <family val="2"/>
      </rPr>
      <t>해방</t>
    </r>
    <r>
      <rPr>
        <sz val="11"/>
        <color theme="1"/>
        <rFont val="Calibri"/>
        <family val="2"/>
      </rPr>
      <t xml:space="preserve"> </t>
    </r>
    <r>
      <rPr>
        <sz val="11"/>
        <color theme="1"/>
        <rFont val="Calibri"/>
        <family val="2"/>
      </rPr>
      <t>보스</t>
    </r>
    <r>
      <rPr>
        <sz val="11"/>
        <color theme="1"/>
        <rFont val="Calibri"/>
        <family val="2"/>
      </rPr>
      <t xml:space="preserve"> </t>
    </r>
    <r>
      <rPr>
        <sz val="11"/>
        <color theme="1"/>
        <rFont val="Calibri"/>
        <family val="2"/>
      </rPr>
      <t>레이드</t>
    </r>
  </si>
  <si>
    <r>
      <rPr>
        <sz val="11"/>
        <color theme="1"/>
        <rFont val="Calibri"/>
        <family val="2"/>
      </rPr>
      <t>5</t>
    </r>
    <r>
      <rPr>
        <sz val="11"/>
        <color theme="1"/>
        <rFont val="Calibri"/>
        <family val="2"/>
      </rPr>
      <t>갈래길</t>
    </r>
    <r>
      <rPr>
        <sz val="11"/>
        <color theme="1"/>
        <rFont val="Calibri"/>
        <family val="2"/>
      </rPr>
      <t xml:space="preserve"> 1</t>
    </r>
  </si>
  <si>
    <r>
      <rPr>
        <sz val="11"/>
        <color theme="1"/>
        <rFont val="Calibri"/>
        <family val="2"/>
      </rPr>
      <t>(</t>
    </r>
    <r>
      <rPr>
        <sz val="11"/>
        <color theme="1"/>
        <rFont val="Calibri"/>
        <family val="2"/>
      </rPr>
      <t>디펜스</t>
    </r>
    <r>
      <rPr>
        <sz val="11"/>
        <color theme="1"/>
        <rFont val="Calibri"/>
        <family val="2"/>
      </rPr>
      <t xml:space="preserve">,) </t>
    </r>
    <r>
      <rPr>
        <sz val="11"/>
        <color theme="1"/>
        <rFont val="Calibri"/>
        <family val="2"/>
      </rPr>
      <t>엑세키아스</t>
    </r>
    <r>
      <rPr>
        <sz val="11"/>
        <color theme="1"/>
        <rFont val="Calibri"/>
        <family val="2"/>
      </rPr>
      <t xml:space="preserve">, </t>
    </r>
    <r>
      <rPr>
        <sz val="11"/>
        <color theme="1"/>
        <rFont val="Calibri"/>
        <family val="2"/>
      </rPr>
      <t>n</t>
    </r>
    <r>
      <rPr>
        <sz val="11"/>
        <color theme="1"/>
        <rFont val="Calibri"/>
        <family val="2"/>
      </rPr>
      <t xml:space="preserve">o.103 </t>
    </r>
    <r>
      <rPr>
        <sz val="11"/>
        <color theme="1"/>
        <rFont val="Calibri"/>
        <family val="2"/>
      </rPr>
      <t>도르도니</t>
    </r>
  </si>
  <si>
    <t>아시드 - 휴식 제공</t>
  </si>
  <si>
    <r>
      <rPr>
        <sz val="11"/>
        <color theme="1"/>
        <rFont val="Calibri"/>
        <family val="2"/>
      </rPr>
      <t>5</t>
    </r>
    <r>
      <rPr>
        <sz val="11"/>
        <color theme="1"/>
        <rFont val="Calibri"/>
        <family val="2"/>
      </rPr>
      <t>갈래길</t>
    </r>
    <r>
      <rPr>
        <sz val="11"/>
        <color theme="1"/>
        <rFont val="Calibri"/>
        <family val="2"/>
      </rPr>
      <t xml:space="preserve"> 2</t>
    </r>
  </si>
  <si>
    <r>
      <rPr>
        <sz val="11"/>
        <color theme="1"/>
        <rFont val="Calibri"/>
        <family val="2"/>
      </rPr>
      <t>(</t>
    </r>
    <r>
      <rPr>
        <sz val="11"/>
        <color theme="1"/>
        <rFont val="Calibri"/>
        <family val="2"/>
      </rPr>
      <t>디펜스</t>
    </r>
    <r>
      <rPr>
        <sz val="11"/>
        <color theme="1"/>
        <rFont val="Calibri"/>
        <family val="2"/>
      </rPr>
      <t xml:space="preserve">,) </t>
    </r>
    <r>
      <rPr>
        <sz val="11"/>
        <color theme="1"/>
        <rFont val="Calibri"/>
        <family val="2"/>
      </rPr>
      <t>엑세키아스</t>
    </r>
    <r>
      <rPr>
        <sz val="11"/>
        <color theme="1"/>
        <rFont val="Calibri"/>
        <family val="2"/>
      </rPr>
      <t xml:space="preserve">, </t>
    </r>
    <r>
      <rPr>
        <sz val="11"/>
        <color theme="1"/>
        <rFont val="Calibri"/>
        <family val="2"/>
      </rPr>
      <t>n</t>
    </r>
    <r>
      <rPr>
        <sz val="11"/>
        <color theme="1"/>
        <rFont val="Calibri"/>
        <family val="2"/>
      </rPr>
      <t xml:space="preserve">o.105 </t>
    </r>
    <r>
      <rPr>
        <sz val="11"/>
        <color theme="1"/>
        <rFont val="Calibri"/>
        <family val="2"/>
      </rPr>
      <t>치룻치</t>
    </r>
  </si>
  <si>
    <r>
      <rPr>
        <sz val="11"/>
        <color theme="1"/>
        <rFont val="Calibri"/>
        <family val="2"/>
      </rPr>
      <t>(</t>
    </r>
    <r>
      <rPr>
        <sz val="11"/>
        <color theme="1"/>
        <rFont val="Calibri"/>
        <family val="2"/>
      </rPr>
      <t>35</t>
    </r>
    <r>
      <rPr>
        <sz val="11"/>
        <color theme="1"/>
        <rFont val="Calibri"/>
        <family val="2"/>
      </rPr>
      <t>스테</t>
    </r>
    <r>
      <rPr>
        <sz val="11"/>
        <color theme="1"/>
        <rFont val="Calibri"/>
        <family val="2"/>
      </rPr>
      <t xml:space="preserve"> </t>
    </r>
    <r>
      <rPr>
        <sz val="11"/>
        <color theme="1"/>
        <rFont val="Calibri"/>
        <family val="2"/>
      </rPr>
      <t>후</t>
    </r>
    <r>
      <rPr>
        <sz val="11"/>
        <color theme="1"/>
        <rFont val="Calibri"/>
        <family val="2"/>
      </rPr>
      <t xml:space="preserve"> - no.5 </t>
    </r>
    <r>
      <rPr>
        <sz val="11"/>
        <color theme="1"/>
        <rFont val="Calibri"/>
        <family val="2"/>
      </rPr>
      <t>질가가</t>
    </r>
    <r>
      <rPr>
        <sz val="11"/>
        <color theme="1"/>
        <rFont val="Calibri"/>
        <family val="2"/>
      </rPr>
      <t xml:space="preserve"> </t>
    </r>
    <r>
      <rPr>
        <sz val="11"/>
        <color theme="1"/>
        <rFont val="Calibri"/>
        <family val="2"/>
      </rPr>
      <t>와서</t>
    </r>
    <r>
      <rPr>
        <sz val="11"/>
        <color theme="1"/>
        <rFont val="Calibri"/>
        <family val="2"/>
      </rPr>
      <t xml:space="preserve"> </t>
    </r>
    <r>
      <rPr>
        <sz val="11"/>
        <color theme="1"/>
        <rFont val="Calibri"/>
        <family val="2"/>
      </rPr>
      <t>전체스턴</t>
    </r>
    <r>
      <rPr>
        <sz val="11"/>
        <color theme="1"/>
        <rFont val="Calibri"/>
        <family val="2"/>
      </rPr>
      <t xml:space="preserve">, </t>
    </r>
    <r>
      <rPr>
        <sz val="11"/>
        <color theme="1"/>
        <rFont val="Calibri"/>
        <family val="2"/>
      </rPr>
      <t>감</t>
    </r>
    <r>
      <rPr>
        <sz val="11"/>
        <color theme="1"/>
        <rFont val="Calibri"/>
        <family val="2"/>
      </rPr>
      <t>)</t>
    </r>
  </si>
  <si>
    <r>
      <rPr>
        <sz val="11"/>
        <color theme="1"/>
        <rFont val="Calibri"/>
        <family val="2"/>
      </rPr>
      <t>5</t>
    </r>
    <r>
      <rPr>
        <sz val="11"/>
        <color theme="1"/>
        <rFont val="Calibri"/>
        <family val="2"/>
      </rPr>
      <t>갈래길</t>
    </r>
    <r>
      <rPr>
        <sz val="11"/>
        <color theme="1"/>
        <rFont val="Calibri"/>
        <family val="2"/>
      </rPr>
      <t xml:space="preserve"> 3</t>
    </r>
  </si>
  <si>
    <r>
      <rPr>
        <sz val="11"/>
        <color theme="1"/>
        <rFont val="Calibri"/>
        <family val="2"/>
      </rPr>
      <t>(</t>
    </r>
    <r>
      <rPr>
        <sz val="11"/>
        <color theme="1"/>
        <rFont val="Calibri"/>
        <family val="2"/>
      </rPr>
      <t>디펜스</t>
    </r>
    <r>
      <rPr>
        <sz val="11"/>
        <color theme="1"/>
        <rFont val="Calibri"/>
        <family val="2"/>
      </rPr>
      <t xml:space="preserve">,) </t>
    </r>
    <r>
      <rPr>
        <sz val="11"/>
        <color theme="1"/>
        <rFont val="Calibri"/>
        <family val="2"/>
      </rPr>
      <t>엑세키아스</t>
    </r>
    <r>
      <rPr>
        <sz val="11"/>
        <color theme="1"/>
        <rFont val="Calibri"/>
        <family val="2"/>
      </rPr>
      <t xml:space="preserve">, </t>
    </r>
    <r>
      <rPr>
        <sz val="11"/>
        <color theme="1"/>
        <rFont val="Calibri"/>
        <family val="2"/>
      </rPr>
      <t>n</t>
    </r>
    <r>
      <rPr>
        <sz val="11"/>
        <color theme="1"/>
        <rFont val="Calibri"/>
        <family val="2"/>
      </rPr>
      <t xml:space="preserve">o.107 </t>
    </r>
    <r>
      <rPr>
        <sz val="11"/>
        <color theme="1"/>
        <rFont val="Calibri"/>
        <family val="2"/>
      </rPr>
      <t>간텐바인</t>
    </r>
  </si>
  <si>
    <r>
      <rPr>
        <sz val="11"/>
        <color rgb="FF00B0F0"/>
        <rFont val="Calibri"/>
        <family val="2"/>
      </rPr>
      <t xml:space="preserve"> *</t>
    </r>
    <r>
      <rPr>
        <sz val="11"/>
        <color rgb="FF00B0F0"/>
        <rFont val="Calibri"/>
        <family val="2"/>
      </rPr>
      <t>사도</t>
    </r>
    <r>
      <rPr>
        <sz val="11"/>
        <color rgb="FF00B0F0"/>
        <rFont val="Calibri"/>
        <family val="2"/>
      </rPr>
      <t xml:space="preserve"> </t>
    </r>
    <r>
      <rPr>
        <sz val="11"/>
        <color rgb="FF00B0F0"/>
        <rFont val="Calibri"/>
        <family val="2"/>
      </rPr>
      <t>추가강화</t>
    </r>
  </si>
  <si>
    <r>
      <rPr>
        <sz val="11"/>
        <color theme="1"/>
        <rFont val="Calibri"/>
        <family val="2"/>
      </rPr>
      <t>(36</t>
    </r>
    <r>
      <rPr>
        <sz val="11"/>
        <color theme="1"/>
        <rFont val="Calibri"/>
        <family val="2"/>
      </rPr>
      <t>스테</t>
    </r>
    <r>
      <rPr>
        <sz val="11"/>
        <color theme="1"/>
        <rFont val="Calibri"/>
        <family val="2"/>
      </rPr>
      <t xml:space="preserve"> </t>
    </r>
    <r>
      <rPr>
        <sz val="11"/>
        <color theme="1"/>
        <rFont val="Calibri"/>
        <family val="2"/>
      </rPr>
      <t>후</t>
    </r>
    <r>
      <rPr>
        <sz val="11"/>
        <color theme="1"/>
        <rFont val="Calibri"/>
        <family val="2"/>
      </rPr>
      <t xml:space="preserve"> - </t>
    </r>
    <r>
      <rPr>
        <sz val="11"/>
        <color theme="1"/>
        <rFont val="Calibri"/>
        <family val="2"/>
      </rPr>
      <t>야미</t>
    </r>
    <r>
      <rPr>
        <sz val="11"/>
        <color theme="1"/>
        <rFont val="Calibri"/>
        <family val="2"/>
      </rPr>
      <t xml:space="preserve">: </t>
    </r>
    <r>
      <rPr>
        <sz val="11"/>
        <color theme="1"/>
        <rFont val="Calibri"/>
        <family val="2"/>
      </rPr>
      <t>그녀석은</t>
    </r>
    <r>
      <rPr>
        <sz val="11"/>
        <color theme="1"/>
        <rFont val="Calibri"/>
        <family val="2"/>
      </rPr>
      <t xml:space="preserve"> </t>
    </r>
    <r>
      <rPr>
        <sz val="11"/>
        <color theme="1"/>
        <rFont val="Calibri"/>
        <family val="2"/>
      </rPr>
      <t>우리</t>
    </r>
    <r>
      <rPr>
        <sz val="11"/>
        <color theme="1"/>
        <rFont val="Calibri"/>
        <family val="2"/>
      </rPr>
      <t xml:space="preserve"> </t>
    </r>
    <r>
      <rPr>
        <sz val="11"/>
        <color theme="1"/>
        <rFont val="Calibri"/>
        <family val="2"/>
      </rPr>
      <t>중에서</t>
    </r>
    <r>
      <rPr>
        <sz val="11"/>
        <color theme="1"/>
        <rFont val="Calibri"/>
        <family val="2"/>
      </rPr>
      <t xml:space="preserve"> </t>
    </r>
    <r>
      <rPr>
        <sz val="11"/>
        <color theme="1"/>
        <rFont val="Calibri"/>
        <family val="2"/>
      </rPr>
      <t>가장</t>
    </r>
    <r>
      <rPr>
        <sz val="11"/>
        <color theme="1"/>
        <rFont val="Calibri"/>
        <family val="2"/>
      </rPr>
      <t xml:space="preserve"> </t>
    </r>
    <r>
      <rPr>
        <sz val="11"/>
        <color theme="1"/>
        <rFont val="Calibri"/>
        <family val="2"/>
      </rPr>
      <t>약하다</t>
    </r>
    <r>
      <rPr>
        <sz val="11"/>
        <color theme="1"/>
        <rFont val="Calibri"/>
        <family val="2"/>
      </rPr>
      <t>)</t>
    </r>
  </si>
  <si>
    <t>카이엔의 방</t>
  </si>
  <si>
    <r>
      <rPr>
        <sz val="11"/>
        <color theme="1"/>
        <rFont val="Calibri"/>
        <family val="2"/>
      </rPr>
      <t>no9. #</t>
    </r>
    <r>
      <rPr>
        <sz val="11"/>
        <color theme="1"/>
        <rFont val="Calibri"/>
        <family val="2"/>
      </rPr>
      <t>아로니로</t>
    </r>
  </si>
  <si>
    <r>
      <rPr>
        <sz val="11"/>
        <color theme="1"/>
        <rFont val="Calibri"/>
        <family val="2"/>
      </rPr>
      <t>*</t>
    </r>
    <r>
      <rPr>
        <sz val="11"/>
        <color theme="1"/>
        <rFont val="Calibri"/>
        <family val="2"/>
      </rPr>
      <t>히든</t>
    </r>
    <r>
      <rPr>
        <sz val="11"/>
        <color theme="1"/>
        <rFont val="Calibri"/>
        <family val="2"/>
      </rPr>
      <t xml:space="preserve"> (</t>
    </r>
    <r>
      <rPr>
        <sz val="11"/>
        <color theme="1"/>
        <rFont val="Calibri"/>
        <family val="2"/>
      </rPr>
      <t>카이엔</t>
    </r>
    <r>
      <rPr>
        <sz val="11"/>
        <color theme="1"/>
        <rFont val="Calibri"/>
        <family val="2"/>
      </rPr>
      <t xml:space="preserve"> </t>
    </r>
    <r>
      <rPr>
        <sz val="11"/>
        <color theme="1"/>
        <rFont val="Calibri"/>
        <family val="2"/>
      </rPr>
      <t>타임어택</t>
    </r>
    <r>
      <rPr>
        <sz val="11"/>
        <color theme="1"/>
        <rFont val="Calibri"/>
        <family val="2"/>
      </rPr>
      <t>)</t>
    </r>
  </si>
  <si>
    <t>#아로니로 2차해방</t>
  </si>
  <si>
    <r>
      <rPr>
        <sz val="11"/>
        <color rgb="FF00B0F0"/>
        <rFont val="Calibri"/>
        <family val="2"/>
      </rPr>
      <t xml:space="preserve"> *</t>
    </r>
    <r>
      <rPr>
        <sz val="11"/>
        <color rgb="FF00B0F0"/>
        <rFont val="Calibri"/>
        <family val="2"/>
      </rPr>
      <t>루키아</t>
    </r>
    <r>
      <rPr>
        <sz val="11"/>
        <color rgb="FF00B0F0"/>
        <rFont val="Calibri"/>
        <family val="2"/>
      </rPr>
      <t xml:space="preserve"> </t>
    </r>
    <r>
      <rPr>
        <sz val="11"/>
        <color rgb="FF00B0F0"/>
        <rFont val="Calibri"/>
        <family val="2"/>
      </rPr>
      <t>추가강화</t>
    </r>
  </si>
  <si>
    <t>라스노체스 입구</t>
  </si>
  <si>
    <r>
      <rPr>
        <sz val="11"/>
        <color theme="1"/>
        <rFont val="Calibri"/>
        <family val="2"/>
      </rPr>
      <t>옥타바</t>
    </r>
    <r>
      <rPr>
        <sz val="11"/>
        <color theme="1"/>
        <rFont val="Calibri"/>
        <family val="2"/>
      </rPr>
      <t xml:space="preserve"> </t>
    </r>
    <r>
      <rPr>
        <sz val="11"/>
        <color theme="1"/>
        <rFont val="Calibri"/>
        <family val="2"/>
      </rPr>
      <t>프라시온</t>
    </r>
    <r>
      <rPr>
        <sz val="11"/>
        <color theme="1"/>
        <rFont val="Calibri"/>
        <family val="2"/>
      </rPr>
      <t xml:space="preserve"> 3</t>
    </r>
    <r>
      <rPr>
        <sz val="11"/>
        <color theme="1"/>
        <rFont val="Calibri"/>
        <family val="2"/>
      </rPr>
      <t>체</t>
    </r>
    <r>
      <rPr>
        <sz val="11"/>
        <color theme="1"/>
        <rFont val="Calibri"/>
        <family val="2"/>
      </rPr>
      <t xml:space="preserve"> (</t>
    </r>
    <r>
      <rPr>
        <sz val="11"/>
        <color theme="1"/>
        <rFont val="Calibri"/>
        <family val="2"/>
      </rPr>
      <t>루미나</t>
    </r>
    <r>
      <rPr>
        <sz val="11"/>
        <color theme="1"/>
        <rFont val="Calibri"/>
        <family val="2"/>
      </rPr>
      <t xml:space="preserve"> </t>
    </r>
    <r>
      <rPr>
        <sz val="11"/>
        <color theme="1"/>
        <rFont val="Calibri"/>
        <family val="2"/>
      </rPr>
      <t>베로나</t>
    </r>
    <r>
      <rPr>
        <sz val="11"/>
        <color theme="1"/>
        <rFont val="Calibri"/>
        <family val="2"/>
      </rPr>
      <t xml:space="preserve"> </t>
    </r>
    <r>
      <rPr>
        <sz val="11"/>
        <color theme="1"/>
        <rFont val="Calibri"/>
        <family val="2"/>
      </rPr>
      <t>메다제피</t>
    </r>
    <r>
      <rPr>
        <sz val="11"/>
        <color theme="1"/>
        <rFont val="Calibri"/>
        <family val="2"/>
      </rPr>
      <t>)</t>
    </r>
  </si>
  <si>
    <t>웨코문드:
라스노체스 성</t>
  </si>
  <si>
    <t>라스노체스 중앙</t>
  </si>
  <si>
    <r>
      <rPr>
        <sz val="11"/>
        <color theme="1"/>
        <rFont val="Calibri"/>
        <family val="2"/>
      </rPr>
      <t>옥타바</t>
    </r>
    <r>
      <rPr>
        <sz val="11"/>
        <color theme="1"/>
        <rFont val="Calibri"/>
        <family val="2"/>
      </rPr>
      <t xml:space="preserve"> </t>
    </r>
    <r>
      <rPr>
        <sz val="11"/>
        <color theme="1"/>
        <rFont val="Calibri"/>
        <family val="2"/>
      </rPr>
      <t>프라시온</t>
    </r>
    <r>
      <rPr>
        <sz val="11"/>
        <color theme="1"/>
        <rFont val="Calibri"/>
        <family val="2"/>
      </rPr>
      <t xml:space="preserve"> 3</t>
    </r>
    <r>
      <rPr>
        <sz val="11"/>
        <color theme="1"/>
        <rFont val="Calibri"/>
        <family val="2"/>
      </rPr>
      <t>체</t>
    </r>
    <r>
      <rPr>
        <sz val="11"/>
        <color theme="1"/>
        <rFont val="Calibri"/>
        <family val="2"/>
      </rPr>
      <t xml:space="preserve"> + </t>
    </r>
    <r>
      <rPr>
        <sz val="11"/>
        <color theme="1"/>
        <rFont val="Calibri"/>
        <family val="2"/>
      </rPr>
      <t>로카</t>
    </r>
    <r>
      <rPr>
        <sz val="11"/>
        <color theme="1"/>
        <rFont val="Calibri"/>
        <family val="2"/>
      </rPr>
      <t>(</t>
    </r>
    <r>
      <rPr>
        <sz val="11"/>
        <color theme="1"/>
        <rFont val="Calibri"/>
        <family val="2"/>
      </rPr>
      <t>힐</t>
    </r>
    <r>
      <rPr>
        <sz val="11"/>
        <color theme="1"/>
        <rFont val="Calibri"/>
        <family val="2"/>
      </rPr>
      <t xml:space="preserve">, </t>
    </r>
    <r>
      <rPr>
        <sz val="11"/>
        <color theme="1"/>
        <rFont val="Calibri"/>
        <family val="2"/>
      </rPr>
      <t>거미줄</t>
    </r>
    <r>
      <rPr>
        <sz val="11"/>
        <color theme="1"/>
        <rFont val="Calibri"/>
        <family val="2"/>
      </rPr>
      <t>)</t>
    </r>
  </si>
  <si>
    <t>옥타바의 방</t>
  </si>
  <si>
    <r>
      <rPr>
        <sz val="11"/>
        <color theme="1"/>
        <rFont val="Calibri"/>
        <family val="2"/>
      </rPr>
      <t>옥타바</t>
    </r>
    <r>
      <rPr>
        <sz val="11"/>
        <color theme="1"/>
        <rFont val="Calibri"/>
        <family val="2"/>
      </rPr>
      <t xml:space="preserve"> 4</t>
    </r>
    <r>
      <rPr>
        <sz val="11"/>
        <color theme="1"/>
        <rFont val="Calibri"/>
        <family val="2"/>
      </rPr>
      <t>기</t>
    </r>
    <r>
      <rPr>
        <sz val="11"/>
        <color theme="1"/>
        <rFont val="Calibri"/>
        <family val="2"/>
      </rPr>
      <t xml:space="preserve"> + </t>
    </r>
    <r>
      <rPr>
        <sz val="11"/>
        <color theme="1"/>
        <rFont val="Calibri"/>
        <family val="2"/>
      </rPr>
      <t>n</t>
    </r>
    <r>
      <rPr>
        <sz val="11"/>
        <color theme="1"/>
        <rFont val="Calibri"/>
        <family val="2"/>
      </rPr>
      <t xml:space="preserve">o.8 </t>
    </r>
    <r>
      <rPr>
        <sz val="11"/>
        <color theme="1"/>
        <rFont val="Calibri"/>
        <family val="2"/>
      </rPr>
      <t>자엘아폴로</t>
    </r>
  </si>
  <si>
    <r>
      <rPr>
        <sz val="11"/>
        <color theme="1"/>
        <rFont val="Calibri"/>
        <family val="2"/>
      </rPr>
      <t>40-2</t>
    </r>
  </si>
  <si>
    <t>*히든 (타임어택)</t>
  </si>
  <si>
    <r>
      <rPr>
        <sz val="11"/>
        <color theme="1"/>
        <rFont val="Calibri"/>
        <family val="2"/>
      </rPr>
      <t xml:space="preserve">no8 </t>
    </r>
    <r>
      <rPr>
        <sz val="11"/>
        <color theme="1"/>
        <rFont val="Calibri"/>
        <family val="2"/>
      </rPr>
      <t>자엘아폴로</t>
    </r>
    <r>
      <rPr>
        <sz val="11"/>
        <color theme="1"/>
        <rFont val="Calibri"/>
        <family val="2"/>
      </rPr>
      <t xml:space="preserve"> #</t>
    </r>
    <r>
      <rPr>
        <sz val="11"/>
        <color theme="1"/>
        <rFont val="Calibri"/>
        <family val="2"/>
      </rPr>
      <t>해방</t>
    </r>
  </si>
  <si>
    <t>라스노체스 복도 1</t>
  </si>
  <si>
    <r>
      <rPr>
        <sz val="11"/>
        <color theme="1"/>
        <rFont val="Calibri"/>
        <family val="2"/>
      </rPr>
      <t>필드</t>
    </r>
    <r>
      <rPr>
        <sz val="11"/>
        <color theme="1"/>
        <rFont val="Calibri"/>
        <family val="2"/>
      </rPr>
      <t xml:space="preserve"> - </t>
    </r>
    <r>
      <rPr>
        <sz val="11"/>
        <color theme="1"/>
        <rFont val="Calibri"/>
        <family val="2"/>
      </rPr>
      <t>엑세키아스</t>
    </r>
    <r>
      <rPr>
        <sz val="11"/>
        <color theme="1"/>
        <rFont val="Calibri"/>
        <family val="2"/>
      </rPr>
      <t xml:space="preserve">, </t>
    </r>
    <r>
      <rPr>
        <sz val="11"/>
        <color theme="1"/>
        <rFont val="Calibri"/>
        <family val="2"/>
      </rPr>
      <t>루드본</t>
    </r>
    <r>
      <rPr>
        <sz val="11"/>
        <color theme="1"/>
        <rFont val="Calibri"/>
        <family val="2"/>
      </rPr>
      <t xml:space="preserve"> </t>
    </r>
    <r>
      <rPr>
        <sz val="11"/>
        <color theme="1"/>
        <rFont val="Calibri"/>
        <family val="2"/>
      </rPr>
      <t>첼루트</t>
    </r>
  </si>
  <si>
    <t>라스노체스 복도 2</t>
  </si>
  <si>
    <r>
      <rPr>
        <sz val="11"/>
        <color theme="1"/>
        <rFont val="Calibri"/>
        <family val="2"/>
      </rPr>
      <t>필드</t>
    </r>
    <r>
      <rPr>
        <sz val="11"/>
        <color theme="1"/>
        <rFont val="Calibri"/>
        <family val="2"/>
      </rPr>
      <t xml:space="preserve"> - </t>
    </r>
    <r>
      <rPr>
        <sz val="11"/>
        <color theme="1"/>
        <rFont val="Calibri"/>
        <family val="2"/>
      </rPr>
      <t>아쥬커스</t>
    </r>
  </si>
  <si>
    <t>콰트로의 방</t>
  </si>
  <si>
    <t>no4 우르키오라</t>
  </si>
  <si>
    <t>라스노체스 복도 3</t>
  </si>
  <si>
    <r>
      <rPr>
        <sz val="11"/>
        <color theme="1"/>
        <rFont val="Calibri"/>
        <family val="2"/>
      </rPr>
      <t>필드</t>
    </r>
    <r>
      <rPr>
        <sz val="11"/>
        <color theme="1"/>
        <rFont val="Calibri"/>
        <family val="2"/>
      </rPr>
      <t xml:space="preserve"> - </t>
    </r>
    <r>
      <rPr>
        <sz val="11"/>
        <color theme="1"/>
        <rFont val="Calibri"/>
        <family val="2"/>
      </rPr>
      <t>복제된</t>
    </r>
    <r>
      <rPr>
        <sz val="11"/>
        <color theme="1"/>
        <rFont val="Calibri"/>
        <family val="2"/>
      </rPr>
      <t xml:space="preserve"> </t>
    </r>
    <r>
      <rPr>
        <sz val="11"/>
        <color theme="1"/>
        <rFont val="Calibri"/>
        <family val="2"/>
      </rPr>
      <t>루드본</t>
    </r>
    <r>
      <rPr>
        <sz val="11"/>
        <color theme="1"/>
        <rFont val="Calibri"/>
        <family val="2"/>
      </rPr>
      <t xml:space="preserve"> </t>
    </r>
    <r>
      <rPr>
        <sz val="11"/>
        <color theme="1"/>
        <rFont val="Calibri"/>
        <family val="2"/>
      </rPr>
      <t>첼루트</t>
    </r>
    <r>
      <rPr>
        <sz val="11"/>
        <color theme="1"/>
        <rFont val="Calibri"/>
        <family val="2"/>
      </rPr>
      <t>(</t>
    </r>
    <r>
      <rPr>
        <sz val="11"/>
        <color theme="1"/>
        <rFont val="Calibri"/>
        <family val="2"/>
      </rPr>
      <t>소환</t>
    </r>
    <r>
      <rPr>
        <sz val="11"/>
        <color theme="1"/>
        <rFont val="Calibri"/>
        <family val="2"/>
      </rPr>
      <t xml:space="preserve">), </t>
    </r>
    <r>
      <rPr>
        <sz val="11"/>
        <color theme="1"/>
        <rFont val="Calibri"/>
        <family val="2"/>
      </rPr>
      <t>세스타</t>
    </r>
    <r>
      <rPr>
        <sz val="11"/>
        <color theme="1"/>
        <rFont val="Calibri"/>
        <family val="2"/>
      </rPr>
      <t xml:space="preserve"> </t>
    </r>
    <r>
      <rPr>
        <sz val="11"/>
        <color theme="1"/>
        <rFont val="Calibri"/>
        <family val="2"/>
      </rPr>
      <t>프라시온</t>
    </r>
    <r>
      <rPr>
        <sz val="11"/>
        <color theme="1"/>
        <rFont val="Calibri"/>
        <family val="2"/>
      </rPr>
      <t xml:space="preserve"> 16 15 14</t>
    </r>
  </si>
  <si>
    <t>라스노체스 복도 4</t>
  </si>
  <si>
    <r>
      <rPr>
        <sz val="11"/>
        <color theme="1"/>
        <rFont val="Calibri"/>
        <family val="2"/>
      </rPr>
      <t>필드</t>
    </r>
    <r>
      <rPr>
        <sz val="11"/>
        <color theme="1"/>
        <rFont val="Calibri"/>
        <family val="2"/>
      </rPr>
      <t xml:space="preserve"> - </t>
    </r>
    <r>
      <rPr>
        <sz val="11"/>
        <color theme="1"/>
        <rFont val="Calibri"/>
        <family val="2"/>
      </rPr>
      <t>아쥬커스</t>
    </r>
    <r>
      <rPr>
        <sz val="11"/>
        <color theme="1"/>
        <rFont val="Calibri"/>
        <family val="2"/>
      </rPr>
      <t xml:space="preserve"> 10</t>
    </r>
    <r>
      <rPr>
        <sz val="11"/>
        <color theme="1"/>
        <rFont val="Calibri"/>
        <family val="2"/>
      </rPr>
      <t>기</t>
    </r>
    <r>
      <rPr>
        <sz val="11"/>
        <color theme="1"/>
        <rFont val="Calibri"/>
        <family val="2"/>
      </rPr>
      <t xml:space="preserve">, </t>
    </r>
    <r>
      <rPr>
        <sz val="11"/>
        <color theme="1"/>
        <rFont val="Calibri"/>
        <family val="2"/>
      </rPr>
      <t>세스타</t>
    </r>
    <r>
      <rPr>
        <sz val="11"/>
        <color theme="1"/>
        <rFont val="Calibri"/>
        <family val="2"/>
      </rPr>
      <t xml:space="preserve"> </t>
    </r>
    <r>
      <rPr>
        <sz val="11"/>
        <color theme="1"/>
        <rFont val="Calibri"/>
        <family val="2"/>
      </rPr>
      <t>프라시온</t>
    </r>
    <r>
      <rPr>
        <sz val="11"/>
        <color theme="1"/>
        <rFont val="Calibri"/>
        <family val="2"/>
      </rPr>
      <t xml:space="preserve"> 13 11</t>
    </r>
  </si>
  <si>
    <r>
      <rPr>
        <sz val="11"/>
        <color theme="1"/>
        <rFont val="Calibri"/>
        <family val="2"/>
      </rPr>
      <t>세스타의</t>
    </r>
    <r>
      <rPr>
        <sz val="11"/>
        <color theme="1"/>
        <rFont val="Calibri"/>
        <family val="2"/>
      </rPr>
      <t xml:space="preserve"> </t>
    </r>
    <r>
      <rPr>
        <sz val="11"/>
        <color theme="1"/>
        <rFont val="Calibri"/>
        <family val="2"/>
      </rPr>
      <t>방</t>
    </r>
  </si>
  <si>
    <t>no6 그림죠</t>
  </si>
  <si>
    <t>45-2</t>
  </si>
  <si>
    <t>no6 그림죠 #해방</t>
  </si>
  <si>
    <r>
      <rPr>
        <sz val="11"/>
        <color theme="1"/>
        <rFont val="Calibri"/>
        <family val="2"/>
      </rPr>
      <t>무너지는</t>
    </r>
    <r>
      <rPr>
        <sz val="11"/>
        <color theme="1"/>
        <rFont val="Calibri"/>
        <family val="2"/>
      </rPr>
      <t xml:space="preserve"> </t>
    </r>
    <r>
      <rPr>
        <sz val="11"/>
        <color theme="1"/>
        <rFont val="Calibri"/>
        <family val="2"/>
      </rPr>
      <t>성</t>
    </r>
  </si>
  <si>
    <t>#프라시온 #누메로스</t>
  </si>
  <si>
    <t>웨코문드:
천개(하늘 위)</t>
  </si>
  <si>
    <t>천개 - 성 위</t>
  </si>
  <si>
    <t>#아쥬커스 #누메로스</t>
  </si>
  <si>
    <t>천개</t>
  </si>
  <si>
    <t>no4 우르키오라 #해방</t>
  </si>
  <si>
    <t>48-2</t>
  </si>
  <si>
    <t>no4 우르키오라 #2차해방</t>
  </si>
  <si>
    <t>능력치, 스킬포인트</t>
  </si>
  <si>
    <t>가짜 마을</t>
  </si>
  <si>
    <r>
      <rPr>
        <sz val="11"/>
        <color theme="1"/>
        <rFont val="Calibri"/>
        <family val="2"/>
      </rPr>
      <t>(</t>
    </r>
    <r>
      <rPr>
        <sz val="11"/>
        <color theme="1"/>
        <rFont val="Calibri"/>
        <family val="2"/>
      </rPr>
      <t>디펜스</t>
    </r>
    <r>
      <rPr>
        <sz val="11"/>
        <color theme="1"/>
        <rFont val="Calibri"/>
        <family val="2"/>
      </rPr>
      <t>) #</t>
    </r>
    <r>
      <rPr>
        <sz val="11"/>
        <color theme="1"/>
        <rFont val="Calibri"/>
        <family val="2"/>
      </rPr>
      <t>후라</t>
    </r>
    <r>
      <rPr>
        <sz val="11"/>
        <color theme="1"/>
        <rFont val="Calibri"/>
        <family val="2"/>
      </rPr>
      <t>(</t>
    </r>
    <r>
      <rPr>
        <sz val="11"/>
        <color theme="1"/>
        <rFont val="Calibri"/>
        <family val="2"/>
      </rPr>
      <t>메노스</t>
    </r>
    <r>
      <rPr>
        <sz val="11"/>
        <color theme="1"/>
        <rFont val="Calibri"/>
        <family val="2"/>
      </rPr>
      <t xml:space="preserve"> </t>
    </r>
    <r>
      <rPr>
        <sz val="11"/>
        <color theme="1"/>
        <rFont val="Calibri"/>
        <family val="2"/>
      </rPr>
      <t>소환</t>
    </r>
    <r>
      <rPr>
        <sz val="11"/>
        <color theme="1"/>
        <rFont val="Calibri"/>
        <family val="2"/>
      </rPr>
      <t>)</t>
    </r>
  </si>
  <si>
    <r>
      <rPr>
        <sz val="11"/>
        <color theme="1"/>
        <rFont val="Calibri"/>
        <family val="2"/>
      </rPr>
      <t>[</t>
    </r>
    <r>
      <rPr>
        <sz val="11"/>
        <color theme="1"/>
        <rFont val="Calibri"/>
        <family val="2"/>
      </rPr>
      <t>에피소드</t>
    </r>
    <r>
      <rPr>
        <sz val="11"/>
        <color theme="1"/>
        <rFont val="Calibri"/>
        <family val="2"/>
      </rPr>
      <t xml:space="preserve"> 5]</t>
    </r>
    <r>
      <rPr>
        <sz val="10"/>
        <color theme="1"/>
        <rFont val="Calibri"/>
        <family val="2"/>
      </rPr>
      <t xml:space="preserve">
</t>
    </r>
    <r>
      <rPr>
        <sz val="10"/>
        <color theme="1"/>
        <rFont val="Calibri"/>
        <family val="2"/>
      </rPr>
      <t>가짜</t>
    </r>
    <r>
      <rPr>
        <sz val="10"/>
        <color theme="1"/>
        <rFont val="Calibri"/>
        <family val="2"/>
      </rPr>
      <t xml:space="preserve"> </t>
    </r>
    <r>
      <rPr>
        <sz val="10"/>
        <color theme="1"/>
        <rFont val="Calibri"/>
        <family val="2"/>
      </rPr>
      <t>카라쿠라</t>
    </r>
    <r>
      <rPr>
        <sz val="10"/>
        <color theme="1"/>
        <rFont val="Calibri"/>
        <family val="2"/>
      </rPr>
      <t xml:space="preserve"> </t>
    </r>
    <r>
      <rPr>
        <sz val="10"/>
        <color theme="1"/>
        <rFont val="Calibri"/>
        <family val="2"/>
      </rPr>
      <t xml:space="preserve">마을
</t>
    </r>
    <r>
      <rPr>
        <sz val="11"/>
        <color theme="1"/>
        <rFont val="Calibri"/>
        <family val="2"/>
      </rPr>
      <t>천계문</t>
    </r>
  </si>
  <si>
    <t>트레스의 침공1</t>
  </si>
  <si>
    <r>
      <rPr>
        <sz val="11"/>
        <color theme="1"/>
        <rFont val="Calibri"/>
        <family val="2"/>
      </rPr>
      <t>#</t>
    </r>
    <r>
      <rPr>
        <sz val="11"/>
        <color theme="1"/>
        <rFont val="Calibri"/>
        <family val="2"/>
      </rPr>
      <t>후라</t>
    </r>
    <r>
      <rPr>
        <sz val="11"/>
        <color theme="1"/>
        <rFont val="Calibri"/>
        <family val="2"/>
      </rPr>
      <t xml:space="preserve"> #</t>
    </r>
    <r>
      <rPr>
        <sz val="11"/>
        <color theme="1"/>
        <rFont val="Calibri"/>
        <family val="2"/>
      </rPr>
      <t>트레스</t>
    </r>
    <r>
      <rPr>
        <sz val="11"/>
        <color theme="1"/>
        <rFont val="Calibri"/>
        <family val="2"/>
      </rPr>
      <t xml:space="preserve"> </t>
    </r>
    <r>
      <rPr>
        <sz val="11"/>
        <color theme="1"/>
        <rFont val="Calibri"/>
        <family val="2"/>
      </rPr>
      <t>프라시온</t>
    </r>
    <r>
      <rPr>
        <sz val="11"/>
        <color theme="1"/>
        <rFont val="Calibri"/>
        <family val="2"/>
      </rPr>
      <t xml:space="preserve"> 1</t>
    </r>
    <r>
      <rPr>
        <sz val="11"/>
        <color theme="1"/>
        <rFont val="Calibri"/>
        <family val="2"/>
      </rPr>
      <t>기</t>
    </r>
  </si>
  <si>
    <t>트레스 프라시온/아란칼, 토센 카나메 처치, 아이젠 숨바꼭질</t>
  </si>
  <si>
    <t>트레스의 침공2</t>
  </si>
  <si>
    <r>
      <rPr>
        <sz val="11"/>
        <color theme="1"/>
        <rFont val="Calibri"/>
        <family val="2"/>
      </rPr>
      <t>#</t>
    </r>
    <r>
      <rPr>
        <sz val="11"/>
        <color theme="1"/>
        <rFont val="Calibri"/>
        <family val="2"/>
      </rPr>
      <t>후라</t>
    </r>
    <r>
      <rPr>
        <sz val="11"/>
        <color theme="1"/>
        <rFont val="Calibri"/>
        <family val="2"/>
      </rPr>
      <t xml:space="preserve"> #</t>
    </r>
    <r>
      <rPr>
        <sz val="11"/>
        <color theme="1"/>
        <rFont val="Calibri"/>
        <family val="2"/>
      </rPr>
      <t>트레스</t>
    </r>
    <r>
      <rPr>
        <sz val="11"/>
        <color theme="1"/>
        <rFont val="Calibri"/>
        <family val="2"/>
      </rPr>
      <t xml:space="preserve"> </t>
    </r>
    <r>
      <rPr>
        <sz val="11"/>
        <color theme="1"/>
        <rFont val="Calibri"/>
        <family val="2"/>
      </rPr>
      <t>프라시온</t>
    </r>
    <r>
      <rPr>
        <sz val="11"/>
        <color theme="1"/>
        <rFont val="Calibri"/>
        <family val="2"/>
      </rPr>
      <t xml:space="preserve"> 2</t>
    </r>
    <r>
      <rPr>
        <sz val="11"/>
        <color theme="1"/>
        <rFont val="Calibri"/>
        <family val="2"/>
      </rPr>
      <t>기</t>
    </r>
  </si>
  <si>
    <t>트레스의 침공3</t>
  </si>
  <si>
    <r>
      <rPr>
        <sz val="11"/>
        <color theme="1"/>
        <rFont val="Calibri"/>
        <family val="2"/>
      </rPr>
      <t>#</t>
    </r>
    <r>
      <rPr>
        <sz val="11"/>
        <color theme="1"/>
        <rFont val="Calibri"/>
        <family val="2"/>
      </rPr>
      <t>후라</t>
    </r>
    <r>
      <rPr>
        <sz val="11"/>
        <color theme="1"/>
        <rFont val="Calibri"/>
        <family val="2"/>
      </rPr>
      <t xml:space="preserve"> #</t>
    </r>
    <r>
      <rPr>
        <sz val="11"/>
        <color theme="1"/>
        <rFont val="Calibri"/>
        <family val="2"/>
      </rPr>
      <t>트레스</t>
    </r>
    <r>
      <rPr>
        <sz val="11"/>
        <color theme="1"/>
        <rFont val="Calibri"/>
        <family val="2"/>
      </rPr>
      <t xml:space="preserve"> </t>
    </r>
    <r>
      <rPr>
        <sz val="11"/>
        <color theme="1"/>
        <rFont val="Calibri"/>
        <family val="2"/>
      </rPr>
      <t>프라시온</t>
    </r>
    <r>
      <rPr>
        <sz val="11"/>
        <color theme="1"/>
        <rFont val="Calibri"/>
        <family val="2"/>
      </rPr>
      <t xml:space="preserve"> 3</t>
    </r>
    <r>
      <rPr>
        <sz val="11"/>
        <color theme="1"/>
        <rFont val="Calibri"/>
        <family val="2"/>
      </rPr>
      <t>기</t>
    </r>
  </si>
  <si>
    <r>
      <rPr>
        <sz val="11"/>
        <color theme="1"/>
        <rFont val="Calibri"/>
        <family val="2"/>
      </rPr>
      <t>4</t>
    </r>
    <r>
      <rPr>
        <sz val="11"/>
        <color theme="1"/>
        <rFont val="Calibri"/>
        <family val="2"/>
      </rPr>
      <t>x4</t>
    </r>
  </si>
  <si>
    <t>트레스의 펫</t>
  </si>
  <si>
    <r>
      <rPr>
        <sz val="11"/>
        <color theme="1"/>
        <rFont val="Calibri"/>
        <family val="2"/>
      </rPr>
      <t>#</t>
    </r>
    <r>
      <rPr>
        <sz val="11"/>
        <color theme="1"/>
        <rFont val="Calibri"/>
        <family val="2"/>
      </rPr>
      <t>아욘</t>
    </r>
    <r>
      <rPr>
        <sz val="11"/>
        <color theme="1"/>
        <rFont val="Calibri"/>
        <family val="2"/>
      </rPr>
      <t xml:space="preserve"> (</t>
    </r>
    <r>
      <rPr>
        <sz val="11"/>
        <color theme="1"/>
        <rFont val="Calibri"/>
        <family val="2"/>
      </rPr>
      <t>힘</t>
    </r>
    <r>
      <rPr>
        <sz val="11"/>
        <color theme="1"/>
        <rFont val="Calibri"/>
        <family val="2"/>
      </rPr>
      <t xml:space="preserve"> </t>
    </r>
    <r>
      <rPr>
        <sz val="11"/>
        <color theme="1"/>
        <rFont val="Calibri"/>
        <family val="2"/>
      </rPr>
      <t>세고</t>
    </r>
    <r>
      <rPr>
        <sz val="11"/>
        <color theme="1"/>
        <rFont val="Calibri"/>
        <family val="2"/>
      </rPr>
      <t xml:space="preserve"> </t>
    </r>
    <r>
      <rPr>
        <sz val="11"/>
        <color theme="1"/>
        <rFont val="Calibri"/>
        <family val="2"/>
      </rPr>
      <t>무차별</t>
    </r>
    <r>
      <rPr>
        <sz val="11"/>
        <color theme="1"/>
        <rFont val="Calibri"/>
        <family val="2"/>
      </rPr>
      <t xml:space="preserve"> </t>
    </r>
    <r>
      <rPr>
        <sz val="11"/>
        <color theme="1"/>
        <rFont val="Calibri"/>
        <family val="2"/>
      </rPr>
      <t>공격</t>
    </r>
    <r>
      <rPr>
        <sz val="11"/>
        <color theme="1"/>
        <rFont val="Calibri"/>
        <family val="2"/>
      </rPr>
      <t>)</t>
    </r>
  </si>
  <si>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</si>
  <si>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r>
      <rPr>
        <sz val="11"/>
        <color theme="1"/>
        <rFont val="Calibri"/>
        <family val="2"/>
      </rPr>
      <t>잇신</t>
    </r>
    <r>
      <rPr>
        <sz val="11"/>
        <color theme="1"/>
        <rFont val="Calibri"/>
        <family val="2"/>
      </rPr>
      <t xml:space="preserve"> - </t>
    </r>
    <r>
      <rPr>
        <sz val="11"/>
        <color theme="1"/>
        <rFont val="Calibri"/>
        <family val="2"/>
      </rPr>
      <t>계경고정</t>
    </r>
    <r>
      <rPr>
        <sz val="11"/>
        <color theme="1"/>
        <rFont val="Calibri"/>
        <family val="2"/>
      </rPr>
      <t xml:space="preserve"> </t>
    </r>
    <r>
      <rPr>
        <sz val="11"/>
        <color theme="1"/>
        <rFont val="Calibri"/>
        <family val="2"/>
      </rPr>
      <t>변신숙련도</t>
    </r>
    <r>
      <rPr>
        <sz val="11"/>
        <color theme="1"/>
        <rFont val="Calibri"/>
        <family val="2"/>
      </rPr>
      <t>, *</t>
    </r>
    <r>
      <rPr>
        <sz val="11"/>
        <color theme="1"/>
        <rFont val="Calibri"/>
        <family val="2"/>
      </rPr>
      <t>이치고</t>
    </r>
    <r>
      <rPr>
        <sz val="11"/>
        <color theme="1"/>
        <rFont val="Calibri"/>
        <family val="2"/>
      </rPr>
      <t xml:space="preserve">: </t>
    </r>
    <r>
      <rPr>
        <sz val="11"/>
        <color theme="1"/>
        <rFont val="Calibri"/>
        <family val="2"/>
      </rPr>
      <t>종월</t>
    </r>
    <r>
      <rPr>
        <sz val="11"/>
        <color theme="1"/>
        <rFont val="Calibri"/>
        <family val="2"/>
      </rPr>
      <t>&amp;</t>
    </r>
    <r>
      <rPr>
        <sz val="11"/>
        <color theme="1"/>
        <rFont val="Calibri"/>
        <family val="2"/>
      </rPr>
      <t>무월</t>
    </r>
    <r>
      <rPr>
        <sz val="11"/>
        <color theme="1"/>
        <rFont val="Calibri"/>
        <family val="2"/>
      </rPr>
      <t xml:space="preserve"> </t>
    </r>
    <r>
      <rPr>
        <sz val="11"/>
        <color theme="1"/>
        <rFont val="Calibri"/>
        <family val="2"/>
      </rPr>
      <t>획득</t>
    </r>
  </si>
  <si>
    <r>
      <rPr>
        <sz val="11"/>
        <color theme="1"/>
        <rFont val="Calibri"/>
        <family val="2"/>
      </rPr>
      <t>53-2</t>
    </r>
  </si>
  <si>
    <r>
      <rPr>
        <sz val="11"/>
        <color theme="1"/>
        <rFont val="Calibri"/>
        <family val="2"/>
      </rPr>
      <t xml:space="preserve">#no3 </t>
    </r>
    <r>
      <rPr>
        <sz val="11"/>
        <color theme="1"/>
        <rFont val="Calibri"/>
        <family val="2"/>
      </rPr>
      <t>티아</t>
    </r>
  </si>
  <si>
    <t>아이젠과 숨바꼭질, 잇신과의 계경 수련</t>
  </si>
  <si>
    <t>53-3</t>
  </si>
  <si>
    <r>
      <rPr>
        <sz val="11"/>
        <color theme="1"/>
        <rFont val="Calibri"/>
        <family val="2"/>
      </rPr>
      <t xml:space="preserve">#no3 </t>
    </r>
    <r>
      <rPr>
        <sz val="11"/>
        <color theme="1"/>
        <rFont val="Calibri"/>
        <family val="2"/>
      </rPr>
      <t>티아</t>
    </r>
    <r>
      <rPr>
        <sz val="11"/>
        <color theme="1"/>
        <rFont val="Calibri"/>
        <family val="2"/>
      </rPr>
      <t xml:space="preserve"> </t>
    </r>
    <r>
      <rPr>
        <sz val="11"/>
        <color theme="1"/>
        <rFont val="Calibri"/>
        <family val="2"/>
      </rPr>
      <t>해방</t>
    </r>
  </si>
  <si>
    <t>귀뚜라미의 습격</t>
  </si>
  <si>
    <r>
      <rPr>
        <sz val="11"/>
        <color theme="1"/>
        <rFont val="Calibri"/>
        <family val="2"/>
      </rPr>
      <t>#</t>
    </r>
    <r>
      <rPr>
        <sz val="11"/>
        <color theme="1"/>
        <rFont val="Calibri"/>
        <family val="2"/>
      </rPr>
      <t>호로</t>
    </r>
    <r>
      <rPr>
        <sz val="11"/>
        <color theme="1"/>
        <rFont val="Calibri"/>
        <family val="2"/>
      </rPr>
      <t>-</t>
    </r>
    <r>
      <rPr>
        <sz val="11"/>
        <color theme="1"/>
        <rFont val="Calibri"/>
        <family val="2"/>
      </rPr>
      <t>귀뚜라미</t>
    </r>
    <r>
      <rPr>
        <sz val="11"/>
        <color theme="1"/>
        <rFont val="Calibri"/>
        <family val="2"/>
      </rPr>
      <t xml:space="preserve"> #9</t>
    </r>
    <r>
      <rPr>
        <sz val="11"/>
        <color theme="1"/>
        <rFont val="Calibri"/>
        <family val="2"/>
      </rPr>
      <t>번대대장</t>
    </r>
    <r>
      <rPr>
        <sz val="11"/>
        <color theme="1"/>
        <rFont val="Calibri"/>
        <family val="2"/>
      </rPr>
      <t xml:space="preserve"> </t>
    </r>
    <r>
      <rPr>
        <sz val="11"/>
        <color theme="1"/>
        <rFont val="Calibri"/>
        <family val="2"/>
      </rPr>
      <t>토센</t>
    </r>
    <r>
      <rPr>
        <sz val="11"/>
        <color theme="1"/>
        <rFont val="Calibri"/>
        <family val="2"/>
      </rPr>
      <t xml:space="preserve"> </t>
    </r>
    <r>
      <rPr>
        <sz val="11"/>
        <color theme="1"/>
        <rFont val="Calibri"/>
        <family val="2"/>
      </rPr>
      <t>카나메</t>
    </r>
    <r>
      <rPr>
        <sz val="11"/>
        <color theme="1"/>
        <rFont val="Calibri"/>
        <family val="2"/>
      </rPr>
      <t>(</t>
    </r>
    <r>
      <rPr>
        <sz val="11"/>
        <color theme="1"/>
        <rFont val="Calibri"/>
        <family val="2"/>
      </rPr>
      <t>시해</t>
    </r>
    <r>
      <rPr>
        <sz val="11"/>
        <color theme="1"/>
        <rFont val="Calibri"/>
        <family val="2"/>
      </rPr>
      <t>)</t>
    </r>
  </si>
  <si>
    <r>
      <rPr>
        <sz val="11"/>
        <color theme="1"/>
        <rFont val="Calibri"/>
        <family val="2"/>
      </rPr>
      <t>54-2</t>
    </r>
  </si>
  <si>
    <r>
      <rPr>
        <sz val="11"/>
        <color theme="1"/>
        <rFont val="Calibri"/>
        <family val="2"/>
      </rPr>
      <t xml:space="preserve">#no9 </t>
    </r>
    <r>
      <rPr>
        <sz val="11"/>
        <color theme="1"/>
        <rFont val="Calibri"/>
        <family val="2"/>
      </rPr>
      <t>토센</t>
    </r>
    <r>
      <rPr>
        <sz val="11"/>
        <color theme="1"/>
        <rFont val="Calibri"/>
        <family val="2"/>
      </rPr>
      <t xml:space="preserve"> </t>
    </r>
    <r>
      <rPr>
        <sz val="11"/>
        <color theme="1"/>
        <rFont val="Calibri"/>
        <family val="2"/>
      </rPr>
      <t>카나메</t>
    </r>
    <r>
      <rPr>
        <sz val="11"/>
        <color theme="1"/>
        <rFont val="Calibri"/>
        <family val="2"/>
      </rPr>
      <t>(</t>
    </r>
    <r>
      <rPr>
        <sz val="11"/>
        <color theme="1"/>
        <rFont val="Calibri"/>
        <family val="2"/>
      </rPr>
      <t>만해</t>
    </r>
    <r>
      <rPr>
        <sz val="11"/>
        <color theme="1"/>
        <rFont val="Calibri"/>
        <family val="2"/>
      </rPr>
      <t>)</t>
    </r>
  </si>
  <si>
    <t>54-3</t>
  </si>
  <si>
    <r>
      <rPr>
        <sz val="11"/>
        <color theme="1"/>
        <rFont val="Calibri"/>
        <family val="2"/>
      </rPr>
      <t xml:space="preserve">#no9 </t>
    </r>
    <r>
      <rPr>
        <sz val="11"/>
        <color theme="1"/>
        <rFont val="Calibri"/>
        <family val="2"/>
      </rPr>
      <t>토센</t>
    </r>
    <r>
      <rPr>
        <sz val="11"/>
        <color theme="1"/>
        <rFont val="Calibri"/>
        <family val="2"/>
      </rPr>
      <t xml:space="preserve"> </t>
    </r>
    <r>
      <rPr>
        <sz val="11"/>
        <color theme="1"/>
        <rFont val="Calibri"/>
        <family val="2"/>
      </rPr>
      <t>카나메</t>
    </r>
    <r>
      <rPr>
        <sz val="11"/>
        <color theme="1"/>
        <rFont val="Calibri"/>
        <family val="2"/>
      </rPr>
      <t>(</t>
    </r>
    <r>
      <rPr>
        <sz val="11"/>
        <color theme="1"/>
        <rFont val="Calibri"/>
        <family val="2"/>
      </rPr>
      <t>호로화</t>
    </r>
    <r>
      <rPr>
        <sz val="11"/>
        <color theme="1"/>
        <rFont val="Calibri"/>
        <family val="2"/>
      </rPr>
      <t xml:space="preserve">, </t>
    </r>
    <r>
      <rPr>
        <sz val="11"/>
        <color theme="1"/>
        <rFont val="Calibri"/>
        <family val="2"/>
      </rPr>
      <t>해방</t>
    </r>
    <r>
      <rPr>
        <sz val="11"/>
        <color theme="1"/>
        <rFont val="Calibri"/>
        <family val="2"/>
      </rPr>
      <t>)</t>
    </r>
  </si>
  <si>
    <t>아이젠의 유흥 1</t>
  </si>
  <si>
    <r>
      <rPr>
        <sz val="11"/>
        <color theme="1"/>
        <rFont val="Calibri"/>
        <family val="2"/>
      </rPr>
      <t>15</t>
    </r>
    <r>
      <rPr>
        <sz val="11"/>
        <color theme="1"/>
        <rFont val="Calibri"/>
        <family val="2"/>
      </rPr>
      <t>초</t>
    </r>
    <r>
      <rPr>
        <sz val="11"/>
        <color theme="1"/>
        <rFont val="Calibri"/>
        <family val="2"/>
      </rPr>
      <t xml:space="preserve"> </t>
    </r>
    <r>
      <rPr>
        <sz val="11"/>
        <color theme="1"/>
        <rFont val="Calibri"/>
        <family val="2"/>
      </rPr>
      <t>숨고</t>
    </r>
    <r>
      <rPr>
        <sz val="11"/>
        <color theme="1"/>
        <rFont val="Calibri"/>
        <family val="2"/>
      </rPr>
      <t>, 15</t>
    </r>
    <r>
      <rPr>
        <sz val="11"/>
        <color theme="1"/>
        <rFont val="Calibri"/>
        <family val="2"/>
      </rPr>
      <t>초</t>
    </r>
    <r>
      <rPr>
        <sz val="11"/>
        <color theme="1"/>
        <rFont val="Calibri"/>
        <family val="2"/>
      </rPr>
      <t xml:space="preserve"> </t>
    </r>
    <r>
      <rPr>
        <sz val="11"/>
        <color theme="1"/>
        <rFont val="Calibri"/>
        <family val="2"/>
      </rPr>
      <t>찾음</t>
    </r>
    <r>
      <rPr>
        <sz val="11"/>
        <color theme="1"/>
        <rFont val="Calibri"/>
        <family val="2"/>
      </rPr>
      <t xml:space="preserve">(30%) - </t>
    </r>
    <r>
      <rPr>
        <sz val="11"/>
        <color theme="1"/>
        <rFont val="Calibri"/>
        <family val="2"/>
      </rPr>
      <t>맵</t>
    </r>
    <r>
      <rPr>
        <sz val="11"/>
        <color theme="1"/>
        <rFont val="Calibri"/>
        <family val="2"/>
      </rPr>
      <t xml:space="preserve"> </t>
    </r>
    <r>
      <rPr>
        <sz val="11"/>
        <color theme="1"/>
        <rFont val="Calibri"/>
        <family val="2"/>
      </rPr>
      <t>중앙</t>
    </r>
    <r>
      <rPr>
        <sz val="11"/>
        <color theme="1"/>
        <rFont val="Calibri"/>
        <family val="2"/>
      </rPr>
      <t xml:space="preserve"> 30%</t>
    </r>
    <r>
      <rPr>
        <sz val="11"/>
        <color theme="1"/>
        <rFont val="Calibri"/>
        <family val="2"/>
      </rPr>
      <t>는</t>
    </r>
    <r>
      <rPr>
        <sz val="11"/>
        <color theme="1"/>
        <rFont val="Calibri"/>
        <family val="2"/>
      </rPr>
      <t xml:space="preserve"> </t>
    </r>
    <r>
      <rPr>
        <sz val="11"/>
        <color theme="1"/>
        <rFont val="Calibri"/>
        <family val="2"/>
      </rPr>
      <t>잘찾음</t>
    </r>
    <r>
      <rPr>
        <sz val="11"/>
        <color theme="1"/>
        <rFont val="Calibri"/>
        <family val="2"/>
      </rPr>
      <t xml:space="preserve">(75%) </t>
    </r>
    <r>
      <rPr>
        <sz val="11"/>
        <color theme="1"/>
        <rFont val="Calibri"/>
        <family val="2"/>
      </rPr>
      <t>걸리면</t>
    </r>
    <r>
      <rPr>
        <sz val="11"/>
        <color theme="1"/>
        <rFont val="Calibri"/>
        <family val="2"/>
      </rPr>
      <t xml:space="preserve"> </t>
    </r>
    <r>
      <rPr>
        <sz val="11"/>
        <color theme="1"/>
        <rFont val="Calibri"/>
        <family val="2"/>
      </rPr>
      <t>몹</t>
    </r>
    <r>
      <rPr>
        <sz val="11"/>
        <color theme="1"/>
        <rFont val="Calibri"/>
        <family val="2"/>
      </rPr>
      <t xml:space="preserve"> </t>
    </r>
    <r>
      <rPr>
        <sz val="11"/>
        <color theme="1"/>
        <rFont val="Calibri"/>
        <family val="2"/>
      </rPr>
      <t>소환</t>
    </r>
    <r>
      <rPr>
        <sz val="11"/>
        <color theme="1"/>
        <rFont val="Calibri"/>
        <family val="2"/>
      </rPr>
      <t xml:space="preserve"> #</t>
    </r>
    <r>
      <rPr>
        <sz val="11"/>
        <color theme="1"/>
        <rFont val="Calibri"/>
        <family val="2"/>
      </rPr>
      <t>아쥬커스</t>
    </r>
    <r>
      <rPr>
        <sz val="11"/>
        <color theme="1"/>
        <rFont val="Calibri"/>
        <family val="2"/>
      </rPr>
      <t xml:space="preserve"> #</t>
    </r>
    <r>
      <rPr>
        <sz val="11"/>
        <color theme="1"/>
        <rFont val="Calibri"/>
        <family val="2"/>
      </rPr>
      <t>후라</t>
    </r>
  </si>
  <si>
    <t>아이젠의 유흥 2</t>
  </si>
  <si>
    <r>
      <rPr>
        <sz val="11"/>
        <color theme="1"/>
        <rFont val="Calibri"/>
        <family val="2"/>
      </rPr>
      <t>10</t>
    </r>
    <r>
      <rPr>
        <sz val="11"/>
        <color theme="1"/>
        <rFont val="Calibri"/>
        <family val="2"/>
      </rPr>
      <t>초</t>
    </r>
    <r>
      <rPr>
        <sz val="11"/>
        <color theme="1"/>
        <rFont val="Calibri"/>
        <family val="2"/>
      </rPr>
      <t xml:space="preserve"> </t>
    </r>
    <r>
      <rPr>
        <sz val="11"/>
        <color theme="1"/>
        <rFont val="Calibri"/>
        <family val="2"/>
      </rPr>
      <t>숨고</t>
    </r>
    <r>
      <rPr>
        <sz val="11"/>
        <color theme="1"/>
        <rFont val="Calibri"/>
        <family val="2"/>
      </rPr>
      <t>, 15</t>
    </r>
    <r>
      <rPr>
        <sz val="11"/>
        <color theme="1"/>
        <rFont val="Calibri"/>
        <family val="2"/>
      </rPr>
      <t>초</t>
    </r>
    <r>
      <rPr>
        <sz val="11"/>
        <color theme="1"/>
        <rFont val="Calibri"/>
        <family val="2"/>
      </rPr>
      <t xml:space="preserve"> </t>
    </r>
    <r>
      <rPr>
        <sz val="11"/>
        <color theme="1"/>
        <rFont val="Calibri"/>
        <family val="2"/>
      </rPr>
      <t>찾음</t>
    </r>
    <r>
      <rPr>
        <sz val="11"/>
        <color theme="1"/>
        <rFont val="Calibri"/>
        <family val="2"/>
      </rPr>
      <t xml:space="preserve">(50%) - </t>
    </r>
    <r>
      <rPr>
        <sz val="11"/>
        <color theme="1"/>
        <rFont val="Calibri"/>
        <family val="2"/>
      </rPr>
      <t>맵</t>
    </r>
    <r>
      <rPr>
        <sz val="11"/>
        <color theme="1"/>
        <rFont val="Calibri"/>
        <family val="2"/>
      </rPr>
      <t xml:space="preserve"> </t>
    </r>
    <r>
      <rPr>
        <sz val="11"/>
        <color theme="1"/>
        <rFont val="Calibri"/>
        <family val="2"/>
      </rPr>
      <t>중앙은</t>
    </r>
    <r>
      <rPr>
        <sz val="11"/>
        <color theme="1"/>
        <rFont val="Calibri"/>
        <family val="2"/>
      </rPr>
      <t xml:space="preserve"> </t>
    </r>
    <r>
      <rPr>
        <sz val="11"/>
        <color theme="1"/>
        <rFont val="Calibri"/>
        <family val="2"/>
      </rPr>
      <t>잘찾음</t>
    </r>
    <r>
      <rPr>
        <sz val="11"/>
        <color theme="1"/>
        <rFont val="Calibri"/>
        <family val="2"/>
      </rPr>
      <t>(75%) #</t>
    </r>
    <r>
      <rPr>
        <sz val="11"/>
        <color theme="1"/>
        <rFont val="Calibri"/>
        <family val="2"/>
      </rPr>
      <t>아쥬커스</t>
    </r>
    <r>
      <rPr>
        <sz val="11"/>
        <color theme="1"/>
        <rFont val="Calibri"/>
        <family val="2"/>
      </rPr>
      <t xml:space="preserve"> #</t>
    </r>
    <r>
      <rPr>
        <sz val="11"/>
        <color theme="1"/>
        <rFont val="Calibri"/>
        <family val="2"/>
      </rPr>
      <t>후라</t>
    </r>
  </si>
  <si>
    <t>아이젠의 유흥 3</t>
  </si>
  <si>
    <r>
      <rPr>
        <sz val="11"/>
        <color theme="1"/>
        <rFont val="Calibri"/>
        <family val="2"/>
      </rPr>
      <t>10</t>
    </r>
    <r>
      <rPr>
        <sz val="11"/>
        <color theme="1"/>
        <rFont val="Calibri"/>
        <family val="2"/>
      </rPr>
      <t>초</t>
    </r>
    <r>
      <rPr>
        <sz val="11"/>
        <color theme="1"/>
        <rFont val="Calibri"/>
        <family val="2"/>
      </rPr>
      <t xml:space="preserve"> </t>
    </r>
    <r>
      <rPr>
        <sz val="11"/>
        <color theme="1"/>
        <rFont val="Calibri"/>
        <family val="2"/>
      </rPr>
      <t>숨고</t>
    </r>
    <r>
      <rPr>
        <sz val="11"/>
        <color theme="1"/>
        <rFont val="Calibri"/>
        <family val="2"/>
      </rPr>
      <t>, 15</t>
    </r>
    <r>
      <rPr>
        <sz val="11"/>
        <color theme="1"/>
        <rFont val="Calibri"/>
        <family val="2"/>
      </rPr>
      <t>초</t>
    </r>
    <r>
      <rPr>
        <sz val="11"/>
        <color theme="1"/>
        <rFont val="Calibri"/>
        <family val="2"/>
      </rPr>
      <t xml:space="preserve"> </t>
    </r>
    <r>
      <rPr>
        <sz val="11"/>
        <color theme="1"/>
        <rFont val="Calibri"/>
        <family val="2"/>
      </rPr>
      <t>찾음</t>
    </r>
    <r>
      <rPr>
        <sz val="11"/>
        <color theme="1"/>
        <rFont val="Calibri"/>
        <family val="2"/>
      </rPr>
      <t xml:space="preserve">(70%) - </t>
    </r>
    <r>
      <rPr>
        <sz val="11"/>
        <color theme="1"/>
        <rFont val="Calibri"/>
        <family val="2"/>
      </rPr>
      <t>맵</t>
    </r>
    <r>
      <rPr>
        <sz val="11"/>
        <color theme="1"/>
        <rFont val="Calibri"/>
        <family val="2"/>
      </rPr>
      <t xml:space="preserve"> </t>
    </r>
    <r>
      <rPr>
        <sz val="11"/>
        <color theme="1"/>
        <rFont val="Calibri"/>
        <family val="2"/>
      </rPr>
      <t>중앙</t>
    </r>
    <r>
      <rPr>
        <sz val="11"/>
        <color theme="1"/>
        <rFont val="Calibri"/>
        <family val="2"/>
      </rPr>
      <t xml:space="preserve"> 75%</t>
    </r>
    <r>
      <rPr>
        <sz val="11"/>
        <color theme="1"/>
        <rFont val="Calibri"/>
        <family val="2"/>
      </rPr>
      <t>는</t>
    </r>
    <r>
      <rPr>
        <sz val="11"/>
        <color theme="1"/>
        <rFont val="Calibri"/>
        <family val="2"/>
      </rPr>
      <t xml:space="preserve"> </t>
    </r>
    <r>
      <rPr>
        <sz val="11"/>
        <color theme="1"/>
        <rFont val="Calibri"/>
        <family val="2"/>
      </rPr>
      <t>잘찾음</t>
    </r>
    <r>
      <rPr>
        <sz val="11"/>
        <color theme="1"/>
        <rFont val="Calibri"/>
        <family val="2"/>
      </rPr>
      <t>(100%) #</t>
    </r>
    <r>
      <rPr>
        <sz val="11"/>
        <color theme="1"/>
        <rFont val="Calibri"/>
        <family val="2"/>
      </rPr>
      <t>아이젠</t>
    </r>
  </si>
  <si>
    <t>하늘에 선 자</t>
  </si>
  <si>
    <r>
      <rPr>
        <sz val="11"/>
        <color theme="1"/>
        <rFont val="Calibri"/>
        <family val="2"/>
      </rPr>
      <t>#</t>
    </r>
    <r>
      <rPr>
        <sz val="11"/>
        <color theme="1"/>
        <rFont val="Calibri"/>
        <family val="2"/>
      </rPr>
      <t>아이젠</t>
    </r>
    <r>
      <rPr>
        <sz val="11"/>
        <color theme="1"/>
        <rFont val="Calibri"/>
        <family val="2"/>
      </rPr>
      <t xml:space="preserve"> #2</t>
    </r>
    <r>
      <rPr>
        <sz val="11"/>
        <color theme="1"/>
        <rFont val="Calibri"/>
        <family val="2"/>
      </rPr>
      <t>차해방</t>
    </r>
  </si>
  <si>
    <r>
      <rPr>
        <sz val="11"/>
        <color theme="1"/>
        <rFont val="Calibri"/>
        <family val="2"/>
      </rPr>
      <t>58-2</t>
    </r>
  </si>
  <si>
    <r>
      <rPr>
        <sz val="11"/>
        <color theme="1"/>
        <rFont val="Calibri"/>
        <family val="2"/>
      </rPr>
      <t>*</t>
    </r>
    <r>
      <rPr>
        <sz val="11"/>
        <color theme="1"/>
        <rFont val="Calibri"/>
        <family val="2"/>
      </rPr>
      <t>히든</t>
    </r>
    <r>
      <rPr>
        <sz val="11"/>
        <color theme="1"/>
        <rFont val="Calibri"/>
        <family val="2"/>
      </rPr>
      <t xml:space="preserve">, </t>
    </r>
    <r>
      <rPr>
        <sz val="11"/>
        <color theme="1"/>
        <rFont val="Calibri"/>
        <family val="2"/>
      </rPr>
      <t>타임어택</t>
    </r>
    <r>
      <rPr>
        <sz val="11"/>
        <color theme="1"/>
        <rFont val="Calibri"/>
        <family val="2"/>
      </rPr>
      <t>+</t>
    </r>
    <r>
      <rPr>
        <sz val="11"/>
        <color theme="1"/>
        <rFont val="Calibri"/>
        <family val="2"/>
      </rPr>
      <t>무월치고</t>
    </r>
    <r>
      <rPr>
        <sz val="11"/>
        <color theme="1"/>
        <rFont val="Calibri"/>
        <family val="2"/>
      </rPr>
      <t xml:space="preserve"> </t>
    </r>
    <r>
      <rPr>
        <sz val="11"/>
        <color theme="1"/>
        <rFont val="Calibri"/>
        <family val="2"/>
      </rPr>
      <t>필요</t>
    </r>
  </si>
  <si>
    <r>
      <rPr>
        <sz val="11"/>
        <color theme="1"/>
        <rFont val="Calibri"/>
        <family val="2"/>
      </rPr>
      <t>#</t>
    </r>
    <r>
      <rPr>
        <sz val="11"/>
        <color theme="1"/>
        <rFont val="Calibri"/>
        <family val="2"/>
      </rPr>
      <t>아이젠</t>
    </r>
    <r>
      <rPr>
        <sz val="11"/>
        <color theme="1"/>
        <rFont val="Calibri"/>
        <family val="2"/>
      </rPr>
      <t xml:space="preserve"> #3</t>
    </r>
    <r>
      <rPr>
        <sz val="11"/>
        <color theme="1"/>
        <rFont val="Calibri"/>
        <family val="2"/>
      </rPr>
      <t>차해방</t>
    </r>
  </si>
  <si>
    <t>소매치기</t>
  </si>
  <si>
    <t>긴조 소매치기 퀘스트 진행</t>
  </si>
  <si>
    <t>우나기야 라멘집 - 라멘(능력치)</t>
  </si>
  <si>
    <r>
      <rPr>
        <sz val="11"/>
        <color theme="1"/>
        <rFont val="Calibri"/>
        <family val="2"/>
      </rPr>
      <t>[</t>
    </r>
    <r>
      <rPr>
        <sz val="11"/>
        <color theme="1"/>
        <rFont val="Calibri"/>
        <family val="2"/>
      </rPr>
      <t>에피소드</t>
    </r>
    <r>
      <rPr>
        <sz val="11"/>
        <color theme="1"/>
        <rFont val="Calibri"/>
        <family val="2"/>
      </rPr>
      <t xml:space="preserve"> 6]
</t>
    </r>
    <r>
      <rPr>
        <sz val="11"/>
        <color theme="1"/>
        <rFont val="Calibri"/>
        <family val="2"/>
      </rPr>
      <t>카라쿠라</t>
    </r>
    <r>
      <rPr>
        <sz val="11"/>
        <color theme="1"/>
        <rFont val="Calibri"/>
        <family val="2"/>
      </rPr>
      <t xml:space="preserve"> </t>
    </r>
    <r>
      <rPr>
        <sz val="11"/>
        <color theme="1"/>
        <rFont val="Calibri"/>
        <family val="2"/>
      </rPr>
      <t>마을</t>
    </r>
  </si>
  <si>
    <t>엑스큐션 하우스</t>
  </si>
  <si>
    <r>
      <rPr>
        <sz val="11"/>
        <color theme="1"/>
        <rFont val="Calibri"/>
        <family val="2"/>
      </rPr>
      <t>(</t>
    </r>
    <r>
      <rPr>
        <sz val="11"/>
        <color theme="1"/>
        <rFont val="Calibri"/>
        <family val="2"/>
      </rPr>
      <t>디펜스</t>
    </r>
    <r>
      <rPr>
        <sz val="11"/>
        <color theme="1"/>
        <rFont val="Calibri"/>
        <family val="2"/>
      </rPr>
      <t xml:space="preserve">) </t>
    </r>
    <r>
      <rPr>
        <sz val="11"/>
        <color theme="1"/>
        <rFont val="Calibri"/>
        <family val="2"/>
      </rPr>
      <t>각종인형들</t>
    </r>
  </si>
  <si>
    <t>풀브링거 멤버와 대전</t>
  </si>
  <si>
    <t>인형의 집</t>
  </si>
  <si>
    <r>
      <rPr>
        <sz val="11"/>
        <color theme="1"/>
        <rFont val="Calibri"/>
        <family val="2"/>
      </rPr>
      <t xml:space="preserve">003 </t>
    </r>
    <r>
      <rPr>
        <sz val="11"/>
        <color theme="1"/>
        <rFont val="Calibri"/>
        <family val="2"/>
      </rPr>
      <t>도쿠가미네</t>
    </r>
    <r>
      <rPr>
        <sz val="11"/>
        <color theme="1"/>
        <rFont val="Calibri"/>
        <family val="2"/>
      </rPr>
      <t xml:space="preserve"> </t>
    </r>
    <r>
      <rPr>
        <sz val="11"/>
        <color theme="1"/>
        <rFont val="Calibri"/>
        <family val="2"/>
      </rPr>
      <t>리루카</t>
    </r>
  </si>
  <si>
    <t>시간의 방</t>
  </si>
  <si>
    <r>
      <rPr>
        <sz val="11"/>
        <color theme="1"/>
        <rFont val="Calibri"/>
        <family val="2"/>
      </rPr>
      <t xml:space="preserve">004 </t>
    </r>
    <r>
      <rPr>
        <sz val="11"/>
        <color theme="1"/>
        <rFont val="Calibri"/>
        <family val="2"/>
      </rPr>
      <t>쿠츠자와</t>
    </r>
    <r>
      <rPr>
        <sz val="11"/>
        <color theme="1"/>
        <rFont val="Calibri"/>
        <family val="2"/>
      </rPr>
      <t xml:space="preserve"> </t>
    </r>
    <r>
      <rPr>
        <sz val="11"/>
        <color theme="1"/>
        <rFont val="Calibri"/>
        <family val="2"/>
      </rPr>
      <t>기리코</t>
    </r>
  </si>
  <si>
    <r>
      <rPr>
        <sz val="11"/>
        <color theme="1"/>
        <rFont val="Calibri"/>
        <family val="2"/>
      </rPr>
      <t>3</t>
    </r>
    <r>
      <rPr>
        <sz val="11"/>
        <color theme="1"/>
        <rFont val="Calibri"/>
        <family val="2"/>
      </rPr>
      <t>x3</t>
    </r>
  </si>
  <si>
    <r>
      <rPr>
        <sz val="11"/>
        <color theme="1"/>
        <rFont val="Calibri"/>
        <family val="2"/>
      </rPr>
      <t xml:space="preserve">006 </t>
    </r>
    <r>
      <rPr>
        <sz val="11"/>
        <color theme="1"/>
        <rFont val="Calibri"/>
        <family val="2"/>
      </rPr>
      <t>잭키</t>
    </r>
    <r>
      <rPr>
        <sz val="11"/>
        <color theme="1"/>
        <rFont val="Calibri"/>
        <family val="2"/>
      </rPr>
      <t xml:space="preserve"> </t>
    </r>
    <r>
      <rPr>
        <sz val="11"/>
        <color theme="1"/>
        <rFont val="Calibri"/>
        <family val="2"/>
      </rPr>
      <t>트리스탄</t>
    </r>
  </si>
  <si>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</si>
  <si>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t>엑스큐션 멤버 6명</t>
  </si>
  <si>
    <t>게임 공간</t>
  </si>
  <si>
    <r>
      <rPr>
        <sz val="11"/>
        <color theme="1"/>
        <rFont val="Calibri"/>
        <family val="2"/>
      </rPr>
      <t>(</t>
    </r>
    <r>
      <rPr>
        <sz val="11"/>
        <color theme="1"/>
        <rFont val="Calibri"/>
        <family val="2"/>
      </rPr>
      <t>오펜스</t>
    </r>
    <r>
      <rPr>
        <sz val="11"/>
        <color theme="1"/>
        <rFont val="Calibri"/>
        <family val="2"/>
      </rPr>
      <t xml:space="preserve">) </t>
    </r>
    <r>
      <rPr>
        <sz val="11"/>
        <color theme="1"/>
        <rFont val="Calibri"/>
        <family val="2"/>
      </rPr>
      <t>게임</t>
    </r>
    <r>
      <rPr>
        <sz val="11"/>
        <color theme="1"/>
        <rFont val="Calibri"/>
        <family val="2"/>
      </rPr>
      <t xml:space="preserve"> </t>
    </r>
    <r>
      <rPr>
        <sz val="11"/>
        <color theme="1"/>
        <rFont val="Calibri"/>
        <family val="2"/>
      </rPr>
      <t>몬스터</t>
    </r>
    <r>
      <rPr>
        <sz val="11"/>
        <color theme="1"/>
        <rFont val="Calibri"/>
        <family val="2"/>
      </rPr>
      <t xml:space="preserve"> </t>
    </r>
    <r>
      <rPr>
        <sz val="11"/>
        <color theme="1"/>
        <rFont val="Calibri"/>
        <family val="2"/>
      </rPr>
      <t>처치</t>
    </r>
  </si>
  <si>
    <t>메인 퀘스트 진행하며 퀘스트 달성</t>
  </si>
  <si>
    <r>
      <rPr>
        <sz val="11"/>
        <color theme="1"/>
        <rFont val="Calibri"/>
        <family val="2"/>
      </rPr>
      <t>64</t>
    </r>
    <r>
      <rPr>
        <sz val="11"/>
        <color theme="1"/>
        <rFont val="Calibri"/>
        <family val="2"/>
      </rPr>
      <t>스테이지</t>
    </r>
    <r>
      <rPr>
        <sz val="11"/>
        <color theme="1"/>
        <rFont val="Calibri"/>
        <family val="2"/>
      </rPr>
      <t xml:space="preserve"> + 005 </t>
    </r>
    <r>
      <rPr>
        <sz val="11"/>
        <color theme="1"/>
        <rFont val="Calibri"/>
        <family val="2"/>
      </rPr>
      <t>유키오</t>
    </r>
    <r>
      <rPr>
        <sz val="11"/>
        <color theme="1"/>
        <rFont val="Calibri"/>
        <family val="2"/>
      </rPr>
      <t xml:space="preserve"> </t>
    </r>
    <r>
      <rPr>
        <sz val="11"/>
        <color theme="1"/>
        <rFont val="Calibri"/>
        <family val="2"/>
      </rPr>
      <t>한스</t>
    </r>
    <r>
      <rPr>
        <sz val="11"/>
        <color theme="1"/>
        <rFont val="Calibri"/>
        <family val="2"/>
      </rPr>
      <t xml:space="preserve"> </t>
    </r>
    <r>
      <rPr>
        <sz val="11"/>
        <color theme="1"/>
        <rFont val="Calibri"/>
        <family val="2"/>
      </rPr>
      <t>보라를베르나</t>
    </r>
  </si>
  <si>
    <r>
      <rPr>
        <sz val="11"/>
        <color theme="1"/>
        <rFont val="Calibri"/>
        <family val="2"/>
      </rPr>
      <t xml:space="preserve">NPC 001 </t>
    </r>
    <r>
      <rPr>
        <sz val="11"/>
        <color theme="1"/>
        <rFont val="Calibri"/>
        <family val="2"/>
      </rPr>
      <t>긴죠</t>
    </r>
    <r>
      <rPr>
        <sz val="11"/>
        <color theme="1"/>
        <rFont val="Calibri"/>
        <family val="2"/>
      </rPr>
      <t xml:space="preserve"> </t>
    </r>
    <r>
      <rPr>
        <sz val="11"/>
        <color theme="1"/>
        <rFont val="Calibri"/>
        <family val="2"/>
      </rPr>
      <t>쿠우고와</t>
    </r>
    <r>
      <rPr>
        <sz val="11"/>
        <color theme="1"/>
        <rFont val="Calibri"/>
        <family val="2"/>
      </rPr>
      <t xml:space="preserve"> </t>
    </r>
    <r>
      <rPr>
        <sz val="11"/>
        <color theme="1"/>
        <rFont val="Calibri"/>
        <family val="2"/>
      </rPr>
      <t>수련</t>
    </r>
  </si>
  <si>
    <r>
      <rPr>
        <sz val="11"/>
        <color theme="1"/>
        <rFont val="Calibri"/>
        <family val="2"/>
      </rPr>
      <t>변신</t>
    </r>
    <r>
      <rPr>
        <sz val="11"/>
        <color theme="1"/>
        <rFont val="Calibri"/>
        <family val="2"/>
      </rPr>
      <t xml:space="preserve"> </t>
    </r>
    <r>
      <rPr>
        <sz val="11"/>
        <color theme="1"/>
        <rFont val="Calibri"/>
        <family val="2"/>
      </rPr>
      <t>숙련도</t>
    </r>
    <r>
      <rPr>
        <sz val="11"/>
        <color theme="1"/>
        <rFont val="Calibri"/>
        <family val="2"/>
      </rPr>
      <t xml:space="preserve"> </t>
    </r>
    <r>
      <rPr>
        <sz val="11"/>
        <color theme="1"/>
        <rFont val="Calibri"/>
        <family val="2"/>
      </rPr>
      <t>향상</t>
    </r>
    <r>
      <rPr>
        <sz val="11"/>
        <color theme="1"/>
        <rFont val="Calibri"/>
        <family val="2"/>
      </rPr>
      <t xml:space="preserve"> or </t>
    </r>
    <r>
      <rPr>
        <sz val="11"/>
        <color theme="1"/>
        <rFont val="Calibri"/>
        <family val="2"/>
      </rPr>
      <t>스킬</t>
    </r>
    <r>
      <rPr>
        <sz val="11"/>
        <color theme="1"/>
        <rFont val="Calibri"/>
        <family val="2"/>
      </rPr>
      <t xml:space="preserve"> </t>
    </r>
    <r>
      <rPr>
        <sz val="11"/>
        <color theme="1"/>
        <rFont val="Calibri"/>
        <family val="2"/>
      </rPr>
      <t>포인트</t>
    </r>
  </si>
  <si>
    <r>
      <rPr>
        <sz val="11"/>
        <color theme="1"/>
        <rFont val="Calibri"/>
        <family val="2"/>
      </rPr>
      <t>츠키시마</t>
    </r>
    <r>
      <rPr>
        <sz val="11"/>
        <color theme="1"/>
        <rFont val="Calibri"/>
        <family val="2"/>
      </rPr>
      <t xml:space="preserve"> </t>
    </r>
    <r>
      <rPr>
        <sz val="11"/>
        <color theme="1"/>
        <rFont val="Calibri"/>
        <family val="2"/>
      </rPr>
      <t>슈쿠로의</t>
    </r>
    <r>
      <rPr>
        <sz val="11"/>
        <color theme="1"/>
        <rFont val="Calibri"/>
        <family val="2"/>
      </rPr>
      <t xml:space="preserve"> </t>
    </r>
    <r>
      <rPr>
        <sz val="11"/>
        <color theme="1"/>
        <rFont val="Calibri"/>
        <family val="2"/>
      </rPr>
      <t>저택</t>
    </r>
  </si>
  <si>
    <r>
      <rPr>
        <sz val="11"/>
        <color theme="1"/>
        <rFont val="Calibri"/>
        <family val="2"/>
      </rPr>
      <t xml:space="preserve">002 </t>
    </r>
    <r>
      <rPr>
        <sz val="11"/>
        <color theme="1"/>
        <rFont val="Calibri"/>
        <family val="2"/>
      </rPr>
      <t>츠키시마</t>
    </r>
    <r>
      <rPr>
        <sz val="11"/>
        <color theme="1"/>
        <rFont val="Calibri"/>
        <family val="2"/>
      </rPr>
      <t xml:space="preserve"> </t>
    </r>
    <r>
      <rPr>
        <sz val="11"/>
        <color theme="1"/>
        <rFont val="Calibri"/>
        <family val="2"/>
      </rPr>
      <t>슈쿠로</t>
    </r>
  </si>
  <si>
    <t>*히든, 특정 지역</t>
  </si>
  <si>
    <r>
      <rPr>
        <sz val="11"/>
        <color theme="1"/>
        <rFont val="Calibri"/>
        <family val="2"/>
      </rPr>
      <t xml:space="preserve">001 </t>
    </r>
    <r>
      <rPr>
        <sz val="11"/>
        <color theme="1"/>
        <rFont val="Calibri"/>
        <family val="2"/>
      </rPr>
      <t>긴죠</t>
    </r>
    <r>
      <rPr>
        <sz val="11"/>
        <color theme="1"/>
        <rFont val="Calibri"/>
        <family val="2"/>
      </rPr>
      <t xml:space="preserve"> </t>
    </r>
    <r>
      <rPr>
        <sz val="11"/>
        <color theme="1"/>
        <rFont val="Calibri"/>
        <family val="2"/>
      </rPr>
      <t>쿠우고</t>
    </r>
    <r>
      <rPr>
        <sz val="11"/>
        <color theme="1"/>
        <rFont val="Calibri"/>
        <family val="2"/>
      </rPr>
      <t>(</t>
    </r>
    <r>
      <rPr>
        <sz val="11"/>
        <color theme="1"/>
        <rFont val="Calibri"/>
        <family val="2"/>
      </rPr>
      <t>일반</t>
    </r>
    <r>
      <rPr>
        <sz val="11"/>
        <color theme="1"/>
        <rFont val="Calibri"/>
        <family val="2"/>
      </rPr>
      <t xml:space="preserve">, </t>
    </r>
    <r>
      <rPr>
        <sz val="11"/>
        <color theme="1"/>
        <rFont val="Calibri"/>
        <family val="2"/>
      </rPr>
      <t>해방</t>
    </r>
    <r>
      <rPr>
        <sz val="11"/>
        <color theme="1"/>
        <rFont val="Calibri"/>
        <family val="2"/>
      </rPr>
      <t>)</t>
    </r>
  </si>
  <si>
    <r>
      <rPr>
        <sz val="11"/>
        <color rgb="FF00B0F0"/>
        <rFont val="Calibri"/>
        <family val="2"/>
      </rPr>
      <t>환생</t>
    </r>
    <r>
      <rPr>
        <sz val="11"/>
        <color rgb="FF00B0F0"/>
        <rFont val="Calibri"/>
        <family val="2"/>
      </rPr>
      <t xml:space="preserve"> </t>
    </r>
    <r>
      <rPr>
        <sz val="11"/>
        <color rgb="FF00B0F0"/>
        <rFont val="Calibri"/>
        <family val="2"/>
      </rPr>
      <t>기능</t>
    </r>
    <r>
      <rPr>
        <sz val="11"/>
        <color rgb="FF00B0F0"/>
        <rFont val="Calibri"/>
        <family val="2"/>
      </rPr>
      <t xml:space="preserve"> </t>
    </r>
    <r>
      <rPr>
        <sz val="11"/>
        <color rgb="FF00B0F0"/>
        <rFont val="Calibri"/>
        <family val="2"/>
      </rPr>
      <t>활성</t>
    </r>
  </si>
  <si>
    <r>
      <rPr>
        <b/>
        <sz val="22"/>
        <color theme="1"/>
        <rFont val="Calibri"/>
        <family val="2"/>
      </rPr>
      <t>게임</t>
    </r>
    <r>
      <rPr>
        <b/>
        <sz val="22"/>
        <color theme="1"/>
        <rFont val="Calibri"/>
        <family val="2"/>
      </rPr>
      <t xml:space="preserve"> </t>
    </r>
    <r>
      <rPr>
        <b/>
        <sz val="22"/>
        <color theme="1"/>
        <rFont val="Calibri"/>
        <family val="2"/>
      </rPr>
      <t>기획</t>
    </r>
  </si>
  <si>
    <r>
      <rPr>
        <sz val="11"/>
        <color theme="1"/>
        <rFont val="Calibri"/>
        <family val="2"/>
      </rPr>
      <t xml:space="preserve">ver.1,  </t>
    </r>
    <r>
      <rPr>
        <sz val="11"/>
        <color theme="1"/>
        <rFont val="Calibri"/>
        <family val="2"/>
      </rPr>
      <t>2023-12-21  3:56:00 PM</t>
    </r>
  </si>
  <si>
    <t>to 10:56 PM</t>
  </si>
  <si>
    <t>게임 개요</t>
  </si>
  <si>
    <t>1) 게임 제목</t>
  </si>
  <si>
    <r>
      <rPr>
        <sz val="11"/>
        <color theme="1"/>
        <rFont val="Calibri"/>
        <family val="2"/>
      </rPr>
      <t>메인</t>
    </r>
    <r>
      <rPr>
        <sz val="11"/>
        <color theme="1"/>
        <rFont val="Calibri"/>
        <family val="2"/>
      </rPr>
      <t xml:space="preserve">) </t>
    </r>
    <r>
      <rPr>
        <sz val="11"/>
        <color theme="1"/>
        <rFont val="Calibri"/>
        <family val="2"/>
      </rPr>
      <t>블리치</t>
    </r>
    <r>
      <rPr>
        <sz val="11"/>
        <color theme="1"/>
        <rFont val="Calibri"/>
        <family val="2"/>
      </rPr>
      <t xml:space="preserve"> </t>
    </r>
    <r>
      <rPr>
        <sz val="11"/>
        <color theme="1"/>
        <rFont val="Calibri"/>
        <family val="2"/>
      </rPr>
      <t>알피지</t>
    </r>
    <r>
      <rPr>
        <sz val="11"/>
        <color theme="1"/>
        <rFont val="Calibri"/>
        <family val="2"/>
      </rPr>
      <t xml:space="preserve"> Bleach RPG
</t>
    </r>
    <r>
      <rPr>
        <sz val="11"/>
        <color theme="1"/>
        <rFont val="Calibri"/>
        <family val="2"/>
      </rPr>
      <t>서브</t>
    </r>
    <r>
      <rPr>
        <sz val="11"/>
        <color theme="1"/>
        <rFont val="Calibri"/>
        <family val="2"/>
      </rPr>
      <t xml:space="preserve">) </t>
    </r>
    <r>
      <rPr>
        <sz val="11"/>
        <color theme="1"/>
        <rFont val="Calibri"/>
        <family val="2"/>
      </rPr>
      <t>나만의</t>
    </r>
    <r>
      <rPr>
        <sz val="11"/>
        <color theme="1"/>
        <rFont val="Calibri"/>
        <family val="2"/>
      </rPr>
      <t xml:space="preserve"> </t>
    </r>
    <r>
      <rPr>
        <sz val="11"/>
        <color theme="1"/>
        <rFont val="Calibri"/>
        <family val="2"/>
      </rPr>
      <t>알피지</t>
    </r>
    <r>
      <rPr>
        <sz val="11"/>
        <color theme="1"/>
        <rFont val="Calibri"/>
        <family val="2"/>
      </rPr>
      <t xml:space="preserve"> Only My One RPG</t>
    </r>
  </si>
  <si>
    <r>
      <rPr>
        <sz val="11"/>
        <color theme="1"/>
        <rFont val="Calibri"/>
        <family val="2"/>
      </rPr>
      <t xml:space="preserve">2) </t>
    </r>
    <r>
      <rPr>
        <sz val="11"/>
        <color theme="1"/>
        <rFont val="Calibri"/>
        <family val="2"/>
      </rPr>
      <t>플랫폼</t>
    </r>
  </si>
  <si>
    <r>
      <rPr>
        <sz val="11"/>
        <color theme="1"/>
        <rFont val="Calibri"/>
        <family val="2"/>
      </rPr>
      <t>M</t>
    </r>
    <r>
      <rPr>
        <sz val="11"/>
        <color theme="1"/>
        <rFont val="Calibri"/>
        <family val="2"/>
      </rPr>
      <t>16 ONLY</t>
    </r>
  </si>
  <si>
    <t>//리포지드는 서버 저장 방식 지원을 하지 않기 때문에 보류</t>
  </si>
  <si>
    <r>
      <rPr>
        <sz val="11"/>
        <color theme="1"/>
        <rFont val="Calibri"/>
        <family val="2"/>
      </rPr>
      <t xml:space="preserve">3) </t>
    </r>
    <r>
      <rPr>
        <sz val="11"/>
        <color theme="1"/>
        <rFont val="Calibri"/>
        <family val="2"/>
      </rPr>
      <t>기획</t>
    </r>
    <r>
      <rPr>
        <sz val="11"/>
        <color theme="1"/>
        <rFont val="Calibri"/>
        <family val="2"/>
      </rPr>
      <t xml:space="preserve"> </t>
    </r>
    <r>
      <rPr>
        <sz val="11"/>
        <color theme="1"/>
        <rFont val="Calibri"/>
        <family val="2"/>
      </rPr>
      <t>의도</t>
    </r>
  </si>
  <si>
    <t>게임의 컨셉과 컨텐츠, 시스템을 정리하고 소개하기 위함 &amp; 제작의 용이성을 위함</t>
  </si>
  <si>
    <r>
      <rPr>
        <sz val="11"/>
        <color theme="1"/>
        <rFont val="Calibri"/>
        <family val="2"/>
      </rPr>
      <t xml:space="preserve">4) </t>
    </r>
    <r>
      <rPr>
        <sz val="11"/>
        <color theme="1"/>
        <rFont val="Calibri"/>
        <family val="2"/>
      </rPr>
      <t>시점</t>
    </r>
  </si>
  <si>
    <t>일반적인 3인칭 시점</t>
  </si>
  <si>
    <t>5) 장르</t>
  </si>
  <si>
    <t>MORPG, 최대 12인 플레이어</t>
  </si>
  <si>
    <t>6) 차별화 요소</t>
  </si>
  <si>
    <r>
      <rPr>
        <sz val="11"/>
        <color theme="1"/>
        <rFont val="Calibri"/>
        <family val="2"/>
      </rPr>
      <t>①</t>
    </r>
    <r>
      <rPr>
        <sz val="11"/>
        <color theme="1"/>
        <rFont val="Calibri"/>
        <family val="2"/>
      </rPr>
      <t xml:space="preserve"> </t>
    </r>
    <r>
      <rPr>
        <sz val="11"/>
        <color theme="1"/>
        <rFont val="Calibri"/>
        <family val="2"/>
      </rPr>
      <t>블리치</t>
    </r>
    <r>
      <rPr>
        <sz val="11"/>
        <color theme="1"/>
        <rFont val="Calibri"/>
        <family val="2"/>
      </rPr>
      <t xml:space="preserve"> IP  | </t>
    </r>
    <r>
      <rPr>
        <sz val="11"/>
        <color theme="1"/>
        <rFont val="Calibri"/>
        <family val="2"/>
      </rPr>
      <t>②</t>
    </r>
    <r>
      <rPr>
        <sz val="11"/>
        <color theme="1"/>
        <rFont val="Calibri"/>
        <family val="2"/>
      </rPr>
      <t xml:space="preserve"> </t>
    </r>
    <r>
      <rPr>
        <sz val="11"/>
        <color theme="1"/>
        <rFont val="Calibri"/>
        <family val="2"/>
      </rPr>
      <t>참신하고</t>
    </r>
    <r>
      <rPr>
        <sz val="11"/>
        <color theme="1"/>
        <rFont val="Calibri"/>
        <family val="2"/>
      </rPr>
      <t xml:space="preserve"> </t>
    </r>
    <r>
      <rPr>
        <sz val="11"/>
        <color theme="1"/>
        <rFont val="Calibri"/>
        <family val="2"/>
      </rPr>
      <t>편리한</t>
    </r>
    <r>
      <rPr>
        <sz val="11"/>
        <color theme="1"/>
        <rFont val="Calibri"/>
        <family val="2"/>
      </rPr>
      <t xml:space="preserve"> </t>
    </r>
    <r>
      <rPr>
        <sz val="11"/>
        <color theme="1"/>
        <rFont val="Calibri"/>
        <family val="2"/>
      </rPr>
      <t>시스템</t>
    </r>
    <r>
      <rPr>
        <sz val="11"/>
        <color theme="1"/>
        <rFont val="Calibri"/>
        <family val="2"/>
      </rPr>
      <t>(</t>
    </r>
    <r>
      <rPr>
        <sz val="11"/>
        <color theme="1"/>
        <rFont val="Calibri"/>
        <family val="2"/>
      </rPr>
      <t>재미</t>
    </r>
    <r>
      <rPr>
        <sz val="11"/>
        <color theme="1"/>
        <rFont val="Calibri"/>
        <family val="2"/>
      </rPr>
      <t xml:space="preserve"> </t>
    </r>
    <r>
      <rPr>
        <sz val="11"/>
        <color theme="1"/>
        <rFont val="Calibri"/>
        <family val="2"/>
      </rPr>
      <t>우선</t>
    </r>
    <r>
      <rPr>
        <sz val="11"/>
        <color theme="1"/>
        <rFont val="Calibri"/>
        <family val="2"/>
      </rPr>
      <t xml:space="preserve"> </t>
    </r>
    <r>
      <rPr>
        <sz val="11"/>
        <color theme="1"/>
        <rFont val="Calibri"/>
        <family val="2"/>
      </rPr>
      <t>랜덤형</t>
    </r>
    <r>
      <rPr>
        <sz val="11"/>
        <color theme="1"/>
        <rFont val="Calibri"/>
        <family val="2"/>
      </rPr>
      <t xml:space="preserve">)  | </t>
    </r>
    <r>
      <rPr>
        <sz val="11"/>
        <color theme="1"/>
        <rFont val="Calibri"/>
        <family val="2"/>
      </rPr>
      <t>③정답이</t>
    </r>
    <r>
      <rPr>
        <sz val="11"/>
        <color theme="1"/>
        <rFont val="Calibri"/>
        <family val="2"/>
      </rPr>
      <t xml:space="preserve"> </t>
    </r>
    <r>
      <rPr>
        <sz val="11"/>
        <color theme="1"/>
        <rFont val="Calibri"/>
        <family val="2"/>
      </rPr>
      <t>없는</t>
    </r>
    <r>
      <rPr>
        <sz val="11"/>
        <color theme="1"/>
        <rFont val="Calibri"/>
        <family val="2"/>
      </rPr>
      <t xml:space="preserve"> </t>
    </r>
    <r>
      <rPr>
        <sz val="11"/>
        <color theme="1"/>
        <rFont val="Calibri"/>
        <family val="2"/>
      </rPr>
      <t>오픈월드식</t>
    </r>
    <r>
      <rPr>
        <sz val="11"/>
        <color theme="1"/>
        <rFont val="Calibri"/>
        <family val="2"/>
      </rPr>
      <t xml:space="preserve"> </t>
    </r>
    <r>
      <rPr>
        <sz val="11"/>
        <color theme="1"/>
        <rFont val="Calibri"/>
        <family val="2"/>
      </rPr>
      <t>진행</t>
    </r>
  </si>
  <si>
    <t xml:space="preserve">7) 게임 조작법 </t>
  </si>
  <si>
    <r>
      <rPr>
        <sz val="11"/>
        <color theme="1"/>
        <rFont val="Calibri"/>
        <family val="2"/>
      </rPr>
      <t>1</t>
    </r>
    <r>
      <rPr>
        <sz val="11"/>
        <color theme="1"/>
        <rFont val="Calibri"/>
        <family val="2"/>
      </rPr>
      <t>캐릭터</t>
    </r>
    <r>
      <rPr>
        <sz val="11"/>
        <color theme="1"/>
        <rFont val="Calibri"/>
        <family val="2"/>
      </rPr>
      <t xml:space="preserve"> </t>
    </r>
    <r>
      <rPr>
        <sz val="11"/>
        <color theme="1"/>
        <rFont val="Calibri"/>
        <family val="2"/>
      </rPr>
      <t>조작</t>
    </r>
    <r>
      <rPr>
        <sz val="11"/>
        <color theme="1"/>
        <rFont val="Calibri"/>
        <family val="2"/>
      </rPr>
      <t xml:space="preserve">, </t>
    </r>
    <r>
      <rPr>
        <sz val="11"/>
        <color theme="1"/>
        <rFont val="Calibri"/>
        <family val="2"/>
      </rPr>
      <t>무한</t>
    </r>
    <r>
      <rPr>
        <sz val="11"/>
        <color theme="1"/>
        <rFont val="Calibri"/>
        <family val="2"/>
      </rPr>
      <t xml:space="preserve"> Save&amp;Load (</t>
    </r>
    <r>
      <rPr>
        <sz val="11"/>
        <color theme="1"/>
        <rFont val="Calibri"/>
        <family val="2"/>
      </rPr>
      <t>캐릭터</t>
    </r>
    <r>
      <rPr>
        <sz val="11"/>
        <color theme="1"/>
        <rFont val="Calibri"/>
        <family val="2"/>
      </rPr>
      <t xml:space="preserve"> </t>
    </r>
    <r>
      <rPr>
        <sz val="11"/>
        <color theme="1"/>
        <rFont val="Calibri"/>
        <family val="2"/>
      </rPr>
      <t>변경</t>
    </r>
    <r>
      <rPr>
        <sz val="11"/>
        <color theme="1"/>
        <rFont val="Calibri"/>
        <family val="2"/>
      </rPr>
      <t xml:space="preserve"> </t>
    </r>
    <r>
      <rPr>
        <sz val="11"/>
        <color theme="1"/>
        <rFont val="Calibri"/>
        <family val="2"/>
      </rPr>
      <t>가능</t>
    </r>
    <r>
      <rPr>
        <sz val="11"/>
        <color theme="1"/>
        <rFont val="Calibri"/>
        <family val="2"/>
      </rPr>
      <t>)</t>
    </r>
  </si>
  <si>
    <t>8) 클리어 조건</t>
  </si>
  <si>
    <t>각종 수집 컨텐츠 전부 달성 (몬스터도감, 아이템도감, 성장 기반 달성도감) --- 매 업데이트시 한계치 확장</t>
  </si>
  <si>
    <t>9) 주요 오브젝트</t>
  </si>
  <si>
    <t>플레이어 메인 영웅, 사냥터 일반 몬스터, 레이드 보스 몬스터</t>
  </si>
  <si>
    <t>게임 소개</t>
  </si>
  <si>
    <t>1) 시놉시스 및 세계관</t>
  </si>
  <si>
    <t>2) 플레이 컨셉</t>
  </si>
  <si>
    <t>랜덤성 --- 재미를 위한 랜덤성: 사냥터 랜덤 스펙 몹, 캐릭터 랜덤 특기(공속, 마법특화 등), 랜덤 아이템 옵션
선택성 --- 원하는 방향으로 선택: 캐릭터 스텟, 무기 종류(근,원거리,보조), 메인스킬(단일, 다중, 보조 등)</t>
  </si>
  <si>
    <r>
      <rPr>
        <sz val="11"/>
        <color theme="1"/>
        <rFont val="Calibri"/>
        <family val="2"/>
      </rPr>
      <t xml:space="preserve">3) </t>
    </r>
    <r>
      <rPr>
        <sz val="11"/>
        <color theme="1"/>
        <rFont val="Calibri"/>
        <family val="2"/>
      </rPr>
      <t>그래픽</t>
    </r>
    <r>
      <rPr>
        <sz val="11"/>
        <color theme="1"/>
        <rFont val="Calibri"/>
        <family val="2"/>
      </rPr>
      <t xml:space="preserve"> </t>
    </r>
    <r>
      <rPr>
        <sz val="11"/>
        <color theme="1"/>
        <rFont val="Calibri"/>
        <family val="2"/>
      </rPr>
      <t>컨셉</t>
    </r>
  </si>
  <si>
    <t>온라인 RPG와 비슷한 방식으로 간결한 방식(일반 워크 RPG랑은 다름)
메뉴종류: 스텟, 장비&amp;인벤토리, 스킬트리, 옵션(설정), 카톡 등 기타</t>
  </si>
  <si>
    <r>
      <rPr>
        <sz val="11"/>
        <color theme="1"/>
        <rFont val="Calibri"/>
        <family val="2"/>
      </rPr>
      <t xml:space="preserve">4) </t>
    </r>
    <r>
      <rPr>
        <sz val="11"/>
        <color theme="1"/>
        <rFont val="Calibri"/>
        <family val="2"/>
      </rPr>
      <t>사운드</t>
    </r>
    <r>
      <rPr>
        <sz val="11"/>
        <color theme="1"/>
        <rFont val="Calibri"/>
        <family val="2"/>
      </rPr>
      <t xml:space="preserve"> </t>
    </r>
    <r>
      <rPr>
        <sz val="11"/>
        <color theme="1"/>
        <rFont val="Calibri"/>
        <family val="2"/>
      </rPr>
      <t>컨셉</t>
    </r>
  </si>
  <si>
    <t>① 공유된 음성 파일 및 각종 온라인,모바일 게임을 통한 음성이 있는경우 사용
② 일본어 버전이라도 있으면 사용, ③외의 경우 기본 음성 사용(워크 음성)</t>
  </si>
  <si>
    <t>5) UI/UX 컨셉</t>
  </si>
  <si>
    <t>심플하고 간단하고 직관적이게 --- 초등학생도 이해할 수 있게 (복잡한 옵션도 "캐릭터전투력, 아이템레벨, 스킬기대데미지 등 한줄요약으로 직관화"</t>
  </si>
  <si>
    <t>게임 컨텐츠</t>
  </si>
  <si>
    <r>
      <rPr>
        <sz val="11"/>
        <color theme="1"/>
        <rFont val="Calibri"/>
        <family val="2"/>
      </rPr>
      <t xml:space="preserve">1) </t>
    </r>
    <r>
      <rPr>
        <sz val="11"/>
        <color theme="1"/>
        <rFont val="Calibri"/>
        <family val="2"/>
      </rPr>
      <t>컨텐츠</t>
    </r>
  </si>
  <si>
    <r>
      <rPr>
        <sz val="11"/>
        <color theme="1"/>
        <rFont val="Calibri"/>
        <family val="2"/>
      </rPr>
      <t>①</t>
    </r>
    <r>
      <rPr>
        <sz val="11"/>
        <color theme="1"/>
        <rFont val="Calibri"/>
        <family val="2"/>
      </rPr>
      <t xml:space="preserve"> </t>
    </r>
    <r>
      <rPr>
        <sz val="11"/>
        <color theme="1"/>
        <rFont val="Calibri"/>
        <family val="2"/>
      </rPr>
      <t>캐릭터</t>
    </r>
    <r>
      <rPr>
        <sz val="11"/>
        <color theme="1"/>
        <rFont val="Calibri"/>
        <family val="2"/>
      </rPr>
      <t xml:space="preserve"> </t>
    </r>
    <r>
      <rPr>
        <sz val="11"/>
        <color theme="1"/>
        <rFont val="Calibri"/>
        <family val="2"/>
      </rPr>
      <t>성장
　ⓐ</t>
    </r>
    <r>
      <rPr>
        <sz val="11"/>
        <color theme="1"/>
        <rFont val="Calibri"/>
        <family val="2"/>
      </rPr>
      <t xml:space="preserve"> </t>
    </r>
    <r>
      <rPr>
        <sz val="11"/>
        <color theme="1"/>
        <rFont val="Calibri"/>
        <family val="2"/>
      </rPr>
      <t>사냥</t>
    </r>
    <r>
      <rPr>
        <sz val="11"/>
        <color theme="1"/>
        <rFont val="Calibri"/>
        <family val="2"/>
      </rPr>
      <t>:</t>
    </r>
    <r>
      <rPr>
        <sz val="11"/>
        <color theme="1"/>
        <rFont val="Calibri"/>
        <family val="2"/>
      </rPr>
      <t>렙업을</t>
    </r>
    <r>
      <rPr>
        <sz val="11"/>
        <color theme="1"/>
        <rFont val="Calibri"/>
        <family val="2"/>
      </rPr>
      <t xml:space="preserve"> </t>
    </r>
    <r>
      <rPr>
        <sz val="11"/>
        <color theme="1"/>
        <rFont val="Calibri"/>
        <family val="2"/>
      </rPr>
      <t>통한</t>
    </r>
    <r>
      <rPr>
        <sz val="11"/>
        <color theme="1"/>
        <rFont val="Calibri"/>
        <family val="2"/>
      </rPr>
      <t xml:space="preserve"> </t>
    </r>
    <r>
      <rPr>
        <sz val="11"/>
        <color theme="1"/>
        <rFont val="Calibri"/>
        <family val="2"/>
      </rPr>
      <t>캐릭터</t>
    </r>
    <r>
      <rPr>
        <sz val="11"/>
        <color theme="1"/>
        <rFont val="Calibri"/>
        <family val="2"/>
      </rPr>
      <t xml:space="preserve"> </t>
    </r>
    <r>
      <rPr>
        <sz val="11"/>
        <color theme="1"/>
        <rFont val="Calibri"/>
        <family val="2"/>
      </rPr>
      <t>성장
　ⓑ</t>
    </r>
    <r>
      <rPr>
        <sz val="11"/>
        <color theme="1"/>
        <rFont val="Calibri"/>
        <family val="2"/>
      </rPr>
      <t xml:space="preserve"> </t>
    </r>
    <r>
      <rPr>
        <sz val="11"/>
        <color theme="1"/>
        <rFont val="Calibri"/>
        <family val="2"/>
      </rPr>
      <t>퀘스트</t>
    </r>
    <r>
      <rPr>
        <sz val="11"/>
        <color theme="1"/>
        <rFont val="Calibri"/>
        <family val="2"/>
      </rPr>
      <t>:</t>
    </r>
    <r>
      <rPr>
        <sz val="11"/>
        <color theme="1"/>
        <rFont val="Calibri"/>
        <family val="2"/>
      </rPr>
      <t>특기</t>
    </r>
    <r>
      <rPr>
        <sz val="11"/>
        <color theme="1"/>
        <rFont val="Calibri"/>
        <family val="2"/>
      </rPr>
      <t xml:space="preserve"> </t>
    </r>
    <r>
      <rPr>
        <sz val="11"/>
        <color theme="1"/>
        <rFont val="Calibri"/>
        <family val="2"/>
      </rPr>
      <t>강화를</t>
    </r>
    <r>
      <rPr>
        <sz val="11"/>
        <color theme="1"/>
        <rFont val="Calibri"/>
        <family val="2"/>
      </rPr>
      <t xml:space="preserve"> </t>
    </r>
    <r>
      <rPr>
        <sz val="11"/>
        <color theme="1"/>
        <rFont val="Calibri"/>
        <family val="2"/>
      </rPr>
      <t>통한</t>
    </r>
    <r>
      <rPr>
        <sz val="11"/>
        <color theme="1"/>
        <rFont val="Calibri"/>
        <family val="2"/>
      </rPr>
      <t xml:space="preserve"> </t>
    </r>
    <r>
      <rPr>
        <sz val="11"/>
        <color theme="1"/>
        <rFont val="Calibri"/>
        <family val="2"/>
      </rPr>
      <t>캐릭터</t>
    </r>
    <r>
      <rPr>
        <sz val="11"/>
        <color theme="1"/>
        <rFont val="Calibri"/>
        <family val="2"/>
      </rPr>
      <t xml:space="preserve"> </t>
    </r>
    <r>
      <rPr>
        <sz val="11"/>
        <color theme="1"/>
        <rFont val="Calibri"/>
        <family val="2"/>
      </rPr>
      <t>성장</t>
    </r>
    <r>
      <rPr>
        <sz val="11"/>
        <color theme="1"/>
        <rFont val="Calibri"/>
        <family val="2"/>
      </rPr>
      <t xml:space="preserve"> (</t>
    </r>
    <r>
      <rPr>
        <sz val="11"/>
        <color theme="1"/>
        <rFont val="Calibri"/>
        <family val="2"/>
      </rPr>
      <t>특수</t>
    </r>
    <r>
      <rPr>
        <sz val="11"/>
        <color theme="1"/>
        <rFont val="Calibri"/>
        <family val="2"/>
      </rPr>
      <t xml:space="preserve"> </t>
    </r>
    <r>
      <rPr>
        <sz val="11"/>
        <color theme="1"/>
        <rFont val="Calibri"/>
        <family val="2"/>
      </rPr>
      <t>퀘스트</t>
    </r>
    <r>
      <rPr>
        <sz val="11"/>
        <color theme="1"/>
        <rFont val="Calibri"/>
        <family val="2"/>
      </rPr>
      <t xml:space="preserve"> </t>
    </r>
    <r>
      <rPr>
        <sz val="11"/>
        <color theme="1"/>
        <rFont val="Calibri"/>
        <family val="2"/>
      </rPr>
      <t>진행</t>
    </r>
    <r>
      <rPr>
        <sz val="11"/>
        <color theme="1"/>
        <rFont val="Calibri"/>
        <family val="2"/>
      </rPr>
      <t xml:space="preserve">)
</t>
    </r>
    <r>
      <rPr>
        <sz val="11"/>
        <color theme="1"/>
        <rFont val="Calibri"/>
        <family val="2"/>
      </rPr>
      <t>　ⓒ</t>
    </r>
    <r>
      <rPr>
        <sz val="11"/>
        <color theme="1"/>
        <rFont val="Calibri"/>
        <family val="2"/>
      </rPr>
      <t xml:space="preserve"> </t>
    </r>
    <r>
      <rPr>
        <sz val="11"/>
        <color theme="1"/>
        <rFont val="Calibri"/>
        <family val="2"/>
      </rPr>
      <t>메인</t>
    </r>
    <r>
      <rPr>
        <sz val="11"/>
        <color theme="1"/>
        <rFont val="Calibri"/>
        <family val="2"/>
      </rPr>
      <t xml:space="preserve"> </t>
    </r>
    <r>
      <rPr>
        <sz val="11"/>
        <color theme="1"/>
        <rFont val="Calibri"/>
        <family val="2"/>
      </rPr>
      <t>퀘스트</t>
    </r>
    <r>
      <rPr>
        <sz val="11"/>
        <color theme="1"/>
        <rFont val="Calibri"/>
        <family val="2"/>
      </rPr>
      <t xml:space="preserve"> </t>
    </r>
    <r>
      <rPr>
        <sz val="11"/>
        <color theme="1"/>
        <rFont val="Calibri"/>
        <family val="2"/>
      </rPr>
      <t>진행을</t>
    </r>
    <r>
      <rPr>
        <sz val="11"/>
        <color theme="1"/>
        <rFont val="Calibri"/>
        <family val="2"/>
      </rPr>
      <t xml:space="preserve"> </t>
    </r>
    <r>
      <rPr>
        <sz val="11"/>
        <color theme="1"/>
        <rFont val="Calibri"/>
        <family val="2"/>
      </rPr>
      <t>통한</t>
    </r>
    <r>
      <rPr>
        <sz val="11"/>
        <color theme="1"/>
        <rFont val="Calibri"/>
        <family val="2"/>
      </rPr>
      <t xml:space="preserve"> </t>
    </r>
    <r>
      <rPr>
        <sz val="11"/>
        <color theme="1"/>
        <rFont val="Calibri"/>
        <family val="2"/>
      </rPr>
      <t>한계치</t>
    </r>
    <r>
      <rPr>
        <sz val="11"/>
        <color theme="1"/>
        <rFont val="Calibri"/>
        <family val="2"/>
      </rPr>
      <t xml:space="preserve"> </t>
    </r>
    <r>
      <rPr>
        <sz val="11"/>
        <color theme="1"/>
        <rFont val="Calibri"/>
        <family val="2"/>
      </rPr>
      <t>상승
②</t>
    </r>
    <r>
      <rPr>
        <sz val="11"/>
        <color theme="1"/>
        <rFont val="Calibri"/>
        <family val="2"/>
      </rPr>
      <t xml:space="preserve"> </t>
    </r>
    <r>
      <rPr>
        <sz val="11"/>
        <color theme="1"/>
        <rFont val="Calibri"/>
        <family val="2"/>
      </rPr>
      <t>보스</t>
    </r>
    <r>
      <rPr>
        <sz val="11"/>
        <color theme="1"/>
        <rFont val="Calibri"/>
        <family val="2"/>
      </rPr>
      <t xml:space="preserve"> </t>
    </r>
    <r>
      <rPr>
        <sz val="11"/>
        <color theme="1"/>
        <rFont val="Calibri"/>
        <family val="2"/>
      </rPr>
      <t>레이드
　ⓐ</t>
    </r>
    <r>
      <rPr>
        <sz val="11"/>
        <color theme="1"/>
        <rFont val="Calibri"/>
        <family val="2"/>
      </rPr>
      <t xml:space="preserve"> </t>
    </r>
    <r>
      <rPr>
        <sz val="11"/>
        <color theme="1"/>
        <rFont val="Calibri"/>
        <family val="2"/>
      </rPr>
      <t>성장을</t>
    </r>
    <r>
      <rPr>
        <sz val="11"/>
        <color theme="1"/>
        <rFont val="Calibri"/>
        <family val="2"/>
      </rPr>
      <t xml:space="preserve"> </t>
    </r>
    <r>
      <rPr>
        <sz val="11"/>
        <color theme="1"/>
        <rFont val="Calibri"/>
        <family val="2"/>
      </rPr>
      <t>통해</t>
    </r>
    <r>
      <rPr>
        <sz val="11"/>
        <color theme="1"/>
        <rFont val="Calibri"/>
        <family val="2"/>
      </rPr>
      <t xml:space="preserve"> </t>
    </r>
    <r>
      <rPr>
        <sz val="11"/>
        <color theme="1"/>
        <rFont val="Calibri"/>
        <family val="2"/>
      </rPr>
      <t>강해지면</t>
    </r>
    <r>
      <rPr>
        <sz val="11"/>
        <color theme="1"/>
        <rFont val="Calibri"/>
        <family val="2"/>
      </rPr>
      <t xml:space="preserve"> </t>
    </r>
    <r>
      <rPr>
        <sz val="11"/>
        <color theme="1"/>
        <rFont val="Calibri"/>
        <family val="2"/>
      </rPr>
      <t>레이드</t>
    </r>
    <r>
      <rPr>
        <sz val="11"/>
        <color theme="1"/>
        <rFont val="Calibri"/>
        <family val="2"/>
      </rPr>
      <t xml:space="preserve"> </t>
    </r>
    <r>
      <rPr>
        <sz val="11"/>
        <color theme="1"/>
        <rFont val="Calibri"/>
        <family val="2"/>
      </rPr>
      <t>도전이</t>
    </r>
    <r>
      <rPr>
        <sz val="11"/>
        <color theme="1"/>
        <rFont val="Calibri"/>
        <family val="2"/>
      </rPr>
      <t xml:space="preserve"> </t>
    </r>
    <r>
      <rPr>
        <sz val="11"/>
        <color theme="1"/>
        <rFont val="Calibri"/>
        <family val="2"/>
      </rPr>
      <t>가능</t>
    </r>
    <r>
      <rPr>
        <sz val="11"/>
        <color theme="1"/>
        <rFont val="Calibri"/>
        <family val="2"/>
      </rPr>
      <t xml:space="preserve"> (</t>
    </r>
    <r>
      <rPr>
        <sz val="11"/>
        <color theme="1"/>
        <rFont val="Calibri"/>
        <family val="2"/>
      </rPr>
      <t>레벨제한</t>
    </r>
    <r>
      <rPr>
        <sz val="11"/>
        <color theme="1"/>
        <rFont val="Calibri"/>
        <family val="2"/>
      </rPr>
      <t xml:space="preserve">)
</t>
    </r>
    <r>
      <rPr>
        <sz val="11"/>
        <color theme="1"/>
        <rFont val="Calibri"/>
        <family val="2"/>
      </rPr>
      <t>　ⓑ</t>
    </r>
    <r>
      <rPr>
        <sz val="11"/>
        <color theme="1"/>
        <rFont val="Calibri"/>
        <family val="2"/>
      </rPr>
      <t xml:space="preserve"> </t>
    </r>
    <r>
      <rPr>
        <sz val="11"/>
        <color theme="1"/>
        <rFont val="Calibri"/>
        <family val="2"/>
      </rPr>
      <t>레이드</t>
    </r>
    <r>
      <rPr>
        <sz val="11"/>
        <color theme="1"/>
        <rFont val="Calibri"/>
        <family val="2"/>
      </rPr>
      <t xml:space="preserve"> </t>
    </r>
    <r>
      <rPr>
        <sz val="11"/>
        <color theme="1"/>
        <rFont val="Calibri"/>
        <family val="2"/>
      </rPr>
      <t>보스는</t>
    </r>
    <r>
      <rPr>
        <sz val="11"/>
        <color theme="1"/>
        <rFont val="Calibri"/>
        <family val="2"/>
      </rPr>
      <t xml:space="preserve"> </t>
    </r>
    <r>
      <rPr>
        <sz val="11"/>
        <color theme="1"/>
        <rFont val="Calibri"/>
        <family val="2"/>
      </rPr>
      <t>패턴</t>
    </r>
    <r>
      <rPr>
        <sz val="11"/>
        <color theme="1"/>
        <rFont val="Calibri"/>
        <family val="2"/>
      </rPr>
      <t xml:space="preserve"> </t>
    </r>
    <r>
      <rPr>
        <sz val="11"/>
        <color theme="1"/>
        <rFont val="Calibri"/>
        <family val="2"/>
      </rPr>
      <t>파악</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컨트롤</t>
    </r>
    <r>
      <rPr>
        <sz val="11"/>
        <color theme="1"/>
        <rFont val="Calibri"/>
        <family val="2"/>
      </rPr>
      <t xml:space="preserve"> </t>
    </r>
    <r>
      <rPr>
        <sz val="11"/>
        <color theme="1"/>
        <rFont val="Calibri"/>
        <family val="2"/>
      </rPr>
      <t>필요</t>
    </r>
    <r>
      <rPr>
        <sz val="11"/>
        <color theme="1"/>
        <rFont val="Calibri"/>
        <family val="2"/>
      </rPr>
      <t xml:space="preserve">, </t>
    </r>
    <r>
      <rPr>
        <sz val="11"/>
        <color theme="1"/>
        <rFont val="Calibri"/>
        <family val="2"/>
      </rPr>
      <t>성공</t>
    </r>
    <r>
      <rPr>
        <sz val="11"/>
        <color theme="1"/>
        <rFont val="Calibri"/>
        <family val="2"/>
      </rPr>
      <t xml:space="preserve"> </t>
    </r>
    <r>
      <rPr>
        <sz val="11"/>
        <color theme="1"/>
        <rFont val="Calibri"/>
        <family val="2"/>
      </rPr>
      <t>보상</t>
    </r>
    <r>
      <rPr>
        <sz val="11"/>
        <color theme="1"/>
        <rFont val="Calibri"/>
        <family val="2"/>
      </rPr>
      <t xml:space="preserve"> </t>
    </r>
    <r>
      <rPr>
        <sz val="11"/>
        <color theme="1"/>
        <rFont val="Calibri"/>
        <family val="2"/>
      </rPr>
      <t>횟수</t>
    </r>
    <r>
      <rPr>
        <sz val="11"/>
        <color theme="1"/>
        <rFont val="Calibri"/>
        <family val="2"/>
      </rPr>
      <t xml:space="preserve"> </t>
    </r>
    <r>
      <rPr>
        <sz val="11"/>
        <color theme="1"/>
        <rFont val="Calibri"/>
        <family val="2"/>
      </rPr>
      <t>제한</t>
    </r>
    <r>
      <rPr>
        <sz val="11"/>
        <color theme="1"/>
        <rFont val="Calibri"/>
        <family val="2"/>
      </rPr>
      <t xml:space="preserve"> </t>
    </r>
    <r>
      <rPr>
        <sz val="11"/>
        <color theme="1"/>
        <rFont val="Calibri"/>
        <family val="2"/>
      </rPr>
      <t>있음</t>
    </r>
    <r>
      <rPr>
        <sz val="11"/>
        <color theme="1"/>
        <rFont val="Calibri"/>
        <family val="2"/>
      </rPr>
      <t>. (</t>
    </r>
    <r>
      <rPr>
        <sz val="11"/>
        <color theme="1"/>
        <rFont val="Calibri"/>
        <family val="2"/>
      </rPr>
      <t>일별</t>
    </r>
    <r>
      <rPr>
        <sz val="11"/>
        <color theme="1"/>
        <rFont val="Calibri"/>
        <family val="2"/>
      </rPr>
      <t xml:space="preserve">, </t>
    </r>
    <r>
      <rPr>
        <sz val="11"/>
        <color theme="1"/>
        <rFont val="Calibri"/>
        <family val="2"/>
      </rPr>
      <t>주별</t>
    </r>
    <r>
      <rPr>
        <sz val="11"/>
        <color theme="1"/>
        <rFont val="Calibri"/>
        <family val="2"/>
      </rPr>
      <t xml:space="preserve">)
</t>
    </r>
    <r>
      <rPr>
        <sz val="11"/>
        <color theme="1"/>
        <rFont val="Calibri"/>
        <family val="2"/>
      </rPr>
      <t>　ⓒ</t>
    </r>
    <r>
      <rPr>
        <sz val="11"/>
        <color theme="1"/>
        <rFont val="Calibri"/>
        <family val="2"/>
      </rPr>
      <t xml:space="preserve"> </t>
    </r>
    <r>
      <rPr>
        <sz val="11"/>
        <color theme="1"/>
        <rFont val="Calibri"/>
        <family val="2"/>
      </rPr>
      <t>개인</t>
    </r>
    <r>
      <rPr>
        <sz val="11"/>
        <color theme="1"/>
        <rFont val="Calibri"/>
        <family val="2"/>
      </rPr>
      <t xml:space="preserve"> </t>
    </r>
    <r>
      <rPr>
        <sz val="11"/>
        <color theme="1"/>
        <rFont val="Calibri"/>
        <family val="2"/>
      </rPr>
      <t>도전도</t>
    </r>
    <r>
      <rPr>
        <sz val="11"/>
        <color theme="1"/>
        <rFont val="Calibri"/>
        <family val="2"/>
      </rPr>
      <t xml:space="preserve"> </t>
    </r>
    <r>
      <rPr>
        <sz val="11"/>
        <color theme="1"/>
        <rFont val="Calibri"/>
        <family val="2"/>
      </rPr>
      <t>가능하나</t>
    </r>
    <r>
      <rPr>
        <sz val="11"/>
        <color theme="1"/>
        <rFont val="Calibri"/>
        <family val="2"/>
      </rPr>
      <t xml:space="preserve"> </t>
    </r>
    <r>
      <rPr>
        <sz val="11"/>
        <color theme="1"/>
        <rFont val="Calibri"/>
        <family val="2"/>
      </rPr>
      <t>억까</t>
    </r>
    <r>
      <rPr>
        <sz val="11"/>
        <color theme="1"/>
        <rFont val="Calibri"/>
        <family val="2"/>
      </rPr>
      <t xml:space="preserve"> </t>
    </r>
    <r>
      <rPr>
        <sz val="11"/>
        <color theme="1"/>
        <rFont val="Calibri"/>
        <family val="2"/>
      </rPr>
      <t>패턴</t>
    </r>
    <r>
      <rPr>
        <sz val="11"/>
        <color theme="1"/>
        <rFont val="Calibri"/>
        <family val="2"/>
      </rPr>
      <t xml:space="preserve"> </t>
    </r>
    <r>
      <rPr>
        <sz val="11"/>
        <color theme="1"/>
        <rFont val="Calibri"/>
        <family val="2"/>
      </rPr>
      <t>보유
③</t>
    </r>
    <r>
      <rPr>
        <sz val="11"/>
        <color theme="1"/>
        <rFont val="Calibri"/>
        <family val="2"/>
      </rPr>
      <t xml:space="preserve"> </t>
    </r>
    <r>
      <rPr>
        <sz val="11"/>
        <color theme="1"/>
        <rFont val="Calibri"/>
        <family val="2"/>
      </rPr>
      <t>아이템</t>
    </r>
    <r>
      <rPr>
        <sz val="11"/>
        <color theme="1"/>
        <rFont val="Calibri"/>
        <family val="2"/>
      </rPr>
      <t xml:space="preserve"> </t>
    </r>
    <r>
      <rPr>
        <sz val="11"/>
        <color theme="1"/>
        <rFont val="Calibri"/>
        <family val="2"/>
      </rPr>
      <t>강화
　ⓐ</t>
    </r>
    <r>
      <rPr>
        <sz val="11"/>
        <color theme="1"/>
        <rFont val="Calibri"/>
        <family val="2"/>
      </rPr>
      <t xml:space="preserve"> </t>
    </r>
    <r>
      <rPr>
        <sz val="11"/>
        <color theme="1"/>
        <rFont val="Calibri"/>
        <family val="2"/>
      </rPr>
      <t>아이템</t>
    </r>
    <r>
      <rPr>
        <sz val="11"/>
        <color theme="1"/>
        <rFont val="Calibri"/>
        <family val="2"/>
      </rPr>
      <t xml:space="preserve"> </t>
    </r>
    <r>
      <rPr>
        <sz val="11"/>
        <color theme="1"/>
        <rFont val="Calibri"/>
        <family val="2"/>
      </rPr>
      <t>종류</t>
    </r>
    <r>
      <rPr>
        <sz val="11"/>
        <color theme="1"/>
        <rFont val="Calibri"/>
        <family val="2"/>
      </rPr>
      <t>(</t>
    </r>
    <r>
      <rPr>
        <sz val="11"/>
        <color theme="1"/>
        <rFont val="Calibri"/>
        <family val="2"/>
      </rPr>
      <t>둔기</t>
    </r>
    <r>
      <rPr>
        <sz val="11"/>
        <color theme="1"/>
        <rFont val="Calibri"/>
        <family val="2"/>
      </rPr>
      <t xml:space="preserve">, </t>
    </r>
    <r>
      <rPr>
        <sz val="11"/>
        <color theme="1"/>
        <rFont val="Calibri"/>
        <family val="2"/>
      </rPr>
      <t>원거리</t>
    </r>
    <r>
      <rPr>
        <sz val="11"/>
        <color theme="1"/>
        <rFont val="Calibri"/>
        <family val="2"/>
      </rPr>
      <t xml:space="preserve">, </t>
    </r>
    <r>
      <rPr>
        <sz val="11"/>
        <color theme="1"/>
        <rFont val="Calibri"/>
        <family val="2"/>
      </rPr>
      <t>보조무기</t>
    </r>
    <r>
      <rPr>
        <sz val="11"/>
        <color theme="1"/>
        <rFont val="Calibri"/>
        <family val="2"/>
      </rPr>
      <t xml:space="preserve"> </t>
    </r>
    <r>
      <rPr>
        <sz val="11"/>
        <color theme="1"/>
        <rFont val="Calibri"/>
        <family val="2"/>
      </rPr>
      <t>등</t>
    </r>
    <r>
      <rPr>
        <sz val="11"/>
        <color theme="1"/>
        <rFont val="Calibri"/>
        <family val="2"/>
      </rPr>
      <t xml:space="preserve">) </t>
    </r>
    <r>
      <rPr>
        <sz val="11"/>
        <color theme="1"/>
        <rFont val="Calibri"/>
        <family val="2"/>
      </rPr>
      <t>설정</t>
    </r>
    <r>
      <rPr>
        <sz val="11"/>
        <color theme="1"/>
        <rFont val="Calibri"/>
        <family val="2"/>
      </rPr>
      <t>(</t>
    </r>
    <r>
      <rPr>
        <sz val="11"/>
        <color theme="1"/>
        <rFont val="Calibri"/>
        <family val="2"/>
      </rPr>
      <t>변경가능</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레벨업
　ⓑ</t>
    </r>
    <r>
      <rPr>
        <sz val="11"/>
        <color theme="1"/>
        <rFont val="Calibri"/>
        <family val="2"/>
      </rPr>
      <t xml:space="preserve"> </t>
    </r>
    <r>
      <rPr>
        <sz val="11"/>
        <color theme="1"/>
        <rFont val="Calibri"/>
        <family val="2"/>
      </rPr>
      <t>아이템</t>
    </r>
    <r>
      <rPr>
        <sz val="11"/>
        <color theme="1"/>
        <rFont val="Calibri"/>
        <family val="2"/>
      </rPr>
      <t xml:space="preserve"> </t>
    </r>
    <r>
      <rPr>
        <sz val="11"/>
        <color theme="1"/>
        <rFont val="Calibri"/>
        <family val="2"/>
      </rPr>
      <t>레벨업</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옵션</t>
    </r>
    <r>
      <rPr>
        <sz val="11"/>
        <color theme="1"/>
        <rFont val="Calibri"/>
        <family val="2"/>
      </rPr>
      <t xml:space="preserve"> </t>
    </r>
    <r>
      <rPr>
        <sz val="11"/>
        <color theme="1"/>
        <rFont val="Calibri"/>
        <family val="2"/>
      </rPr>
      <t>설정</t>
    </r>
    <r>
      <rPr>
        <sz val="11"/>
        <color theme="1"/>
        <rFont val="Calibri"/>
        <family val="2"/>
      </rPr>
      <t xml:space="preserve">, </t>
    </r>
    <r>
      <rPr>
        <sz val="11"/>
        <color theme="1"/>
        <rFont val="Calibri"/>
        <family val="2"/>
      </rPr>
      <t>개수에</t>
    </r>
    <r>
      <rPr>
        <sz val="11"/>
        <color theme="1"/>
        <rFont val="Calibri"/>
        <family val="2"/>
      </rPr>
      <t xml:space="preserve"> </t>
    </r>
    <r>
      <rPr>
        <sz val="11"/>
        <color theme="1"/>
        <rFont val="Calibri"/>
        <family val="2"/>
      </rPr>
      <t>따라</t>
    </r>
    <r>
      <rPr>
        <sz val="11"/>
        <color theme="1"/>
        <rFont val="Calibri"/>
        <family val="2"/>
      </rPr>
      <t xml:space="preserve"> </t>
    </r>
    <r>
      <rPr>
        <sz val="11"/>
        <color theme="1"/>
        <rFont val="Calibri"/>
        <family val="2"/>
      </rPr>
      <t>낮은</t>
    </r>
    <r>
      <rPr>
        <sz val="11"/>
        <color theme="1"/>
        <rFont val="Calibri"/>
        <family val="2"/>
      </rPr>
      <t xml:space="preserve"> </t>
    </r>
    <r>
      <rPr>
        <sz val="11"/>
        <color theme="1"/>
        <rFont val="Calibri"/>
        <family val="2"/>
      </rPr>
      <t>확률
　ⓒ</t>
    </r>
    <r>
      <rPr>
        <sz val="11"/>
        <color theme="1"/>
        <rFont val="Calibri"/>
        <family val="2"/>
      </rPr>
      <t xml:space="preserve"> </t>
    </r>
    <r>
      <rPr>
        <sz val="11"/>
        <color theme="1"/>
        <rFont val="Calibri"/>
        <family val="2"/>
      </rPr>
      <t>가챠</t>
    </r>
    <r>
      <rPr>
        <sz val="11"/>
        <color theme="1"/>
        <rFont val="Calibri"/>
        <family val="2"/>
      </rPr>
      <t>!</t>
    </r>
    <r>
      <rPr>
        <sz val="11"/>
        <color theme="1"/>
        <rFont val="Calibri"/>
        <family val="2"/>
      </rPr>
      <t>를</t>
    </r>
    <r>
      <rPr>
        <sz val="11"/>
        <color theme="1"/>
        <rFont val="Calibri"/>
        <family val="2"/>
      </rPr>
      <t xml:space="preserve"> </t>
    </r>
    <r>
      <rPr>
        <sz val="11"/>
        <color theme="1"/>
        <rFont val="Calibri"/>
        <family val="2"/>
      </rPr>
      <t>통한</t>
    </r>
    <r>
      <rPr>
        <sz val="11"/>
        <color theme="1"/>
        <rFont val="Calibri"/>
        <family val="2"/>
      </rPr>
      <t xml:space="preserve"> </t>
    </r>
    <r>
      <rPr>
        <sz val="11"/>
        <color theme="1"/>
        <rFont val="Calibri"/>
        <family val="2"/>
      </rPr>
      <t>제한없는</t>
    </r>
    <r>
      <rPr>
        <sz val="11"/>
        <color theme="1"/>
        <rFont val="Calibri"/>
        <family val="2"/>
      </rPr>
      <t xml:space="preserve"> </t>
    </r>
    <r>
      <rPr>
        <sz val="11"/>
        <color theme="1"/>
        <rFont val="Calibri"/>
        <family val="2"/>
      </rPr>
      <t>성장</t>
    </r>
  </si>
  <si>
    <r>
      <rPr>
        <sz val="11"/>
        <color theme="1"/>
        <rFont val="Calibri"/>
        <family val="2"/>
      </rPr>
      <t xml:space="preserve">BM:
</t>
    </r>
    <r>
      <rPr>
        <sz val="11"/>
        <color theme="1"/>
        <rFont val="Calibri"/>
        <family val="2"/>
      </rPr>
      <t>①</t>
    </r>
    <r>
      <rPr>
        <sz val="11"/>
        <color theme="1"/>
        <rFont val="Calibri"/>
        <family val="2"/>
      </rPr>
      <t xml:space="preserve"> </t>
    </r>
    <r>
      <rPr>
        <sz val="11"/>
        <color theme="1"/>
        <rFont val="Calibri"/>
        <family val="2"/>
      </rPr>
      <t>캐릭터</t>
    </r>
    <r>
      <rPr>
        <sz val="11"/>
        <color theme="1"/>
        <rFont val="Calibri"/>
        <family val="2"/>
      </rPr>
      <t xml:space="preserve"> : </t>
    </r>
    <r>
      <rPr>
        <sz val="11"/>
        <color theme="1"/>
        <rFont val="Calibri"/>
        <family val="2"/>
      </rPr>
      <t>경험치</t>
    </r>
    <r>
      <rPr>
        <sz val="11"/>
        <color theme="1"/>
        <rFont val="Calibri"/>
        <family val="2"/>
      </rPr>
      <t xml:space="preserve"> % </t>
    </r>
    <r>
      <rPr>
        <sz val="11"/>
        <color theme="1"/>
        <rFont val="Calibri"/>
        <family val="2"/>
      </rPr>
      <t>상승
외형</t>
    </r>
    <r>
      <rPr>
        <sz val="11"/>
        <color theme="1"/>
        <rFont val="Calibri"/>
        <family val="2"/>
      </rPr>
      <t xml:space="preserve"> </t>
    </r>
    <r>
      <rPr>
        <sz val="11"/>
        <color theme="1"/>
        <rFont val="Calibri"/>
        <family val="2"/>
      </rPr>
      <t>변경권</t>
    </r>
    <r>
      <rPr>
        <sz val="11"/>
        <color theme="1"/>
        <rFont val="Calibri"/>
        <family val="2"/>
      </rPr>
      <t xml:space="preserve"> (</t>
    </r>
    <r>
      <rPr>
        <sz val="11"/>
        <color theme="1"/>
        <rFont val="Calibri"/>
        <family val="2"/>
      </rPr>
      <t>수집으로</t>
    </r>
    <r>
      <rPr>
        <sz val="11"/>
        <color theme="1"/>
        <rFont val="Calibri"/>
        <family val="2"/>
      </rPr>
      <t xml:space="preserve"> </t>
    </r>
    <r>
      <rPr>
        <sz val="11"/>
        <color theme="1"/>
        <rFont val="Calibri"/>
        <family val="2"/>
      </rPr>
      <t>일부</t>
    </r>
    <r>
      <rPr>
        <sz val="11"/>
        <color theme="1"/>
        <rFont val="Calibri"/>
        <family val="2"/>
      </rPr>
      <t xml:space="preserve"> </t>
    </r>
    <r>
      <rPr>
        <sz val="11"/>
        <color theme="1"/>
        <rFont val="Calibri"/>
        <family val="2"/>
      </rPr>
      <t>개방</t>
    </r>
    <r>
      <rPr>
        <sz val="11"/>
        <color theme="1"/>
        <rFont val="Calibri"/>
        <family val="2"/>
      </rPr>
      <t xml:space="preserve">)
</t>
    </r>
    <r>
      <rPr>
        <sz val="11"/>
        <color theme="1"/>
        <rFont val="Calibri"/>
        <family val="2"/>
      </rPr>
      <t>②</t>
    </r>
    <r>
      <rPr>
        <sz val="11"/>
        <color theme="1"/>
        <rFont val="Calibri"/>
        <family val="2"/>
      </rPr>
      <t xml:space="preserve"> </t>
    </r>
    <r>
      <rPr>
        <sz val="11"/>
        <color theme="1"/>
        <rFont val="Calibri"/>
        <family val="2"/>
      </rPr>
      <t>사냥</t>
    </r>
    <r>
      <rPr>
        <sz val="11"/>
        <color theme="1"/>
        <rFont val="Calibri"/>
        <family val="2"/>
      </rPr>
      <t xml:space="preserve"> : </t>
    </r>
    <r>
      <rPr>
        <sz val="11"/>
        <color theme="1"/>
        <rFont val="Calibri"/>
        <family val="2"/>
      </rPr>
      <t>획득</t>
    </r>
    <r>
      <rPr>
        <sz val="11"/>
        <color theme="1"/>
        <rFont val="Calibri"/>
        <family val="2"/>
      </rPr>
      <t xml:space="preserve"> </t>
    </r>
    <r>
      <rPr>
        <sz val="11"/>
        <color theme="1"/>
        <rFont val="Calibri"/>
        <family val="2"/>
      </rPr>
      <t>재화</t>
    </r>
    <r>
      <rPr>
        <sz val="11"/>
        <color theme="1"/>
        <rFont val="Calibri"/>
        <family val="2"/>
      </rPr>
      <t xml:space="preserve"> </t>
    </r>
    <r>
      <rPr>
        <sz val="11"/>
        <color theme="1"/>
        <rFont val="Calibri"/>
        <family val="2"/>
      </rPr>
      <t>상승</t>
    </r>
    <r>
      <rPr>
        <sz val="11"/>
        <color theme="1"/>
        <rFont val="Calibri"/>
        <family val="2"/>
      </rPr>
      <t xml:space="preserve"> (</t>
    </r>
    <r>
      <rPr>
        <sz val="11"/>
        <color theme="1"/>
        <rFont val="Calibri"/>
        <family val="2"/>
      </rPr>
      <t>재료아이템</t>
    </r>
    <r>
      <rPr>
        <sz val="11"/>
        <color theme="1"/>
        <rFont val="Calibri"/>
        <family val="2"/>
      </rPr>
      <t xml:space="preserve">, </t>
    </r>
    <r>
      <rPr>
        <sz val="11"/>
        <color theme="1"/>
        <rFont val="Calibri"/>
        <family val="2"/>
      </rPr>
      <t>골드</t>
    </r>
    <r>
      <rPr>
        <sz val="11"/>
        <color theme="1"/>
        <rFont val="Calibri"/>
        <family val="2"/>
      </rPr>
      <t xml:space="preserve">)
</t>
    </r>
    <r>
      <rPr>
        <sz val="11"/>
        <color theme="1"/>
        <rFont val="Calibri"/>
        <family val="2"/>
      </rPr>
      <t xml:space="preserve">④아이템
</t>
    </r>
    <r>
      <rPr>
        <sz val="11"/>
        <color theme="1"/>
        <rFont val="Calibri"/>
        <family val="2"/>
      </rPr>
      <t xml:space="preserve">4-1. </t>
    </r>
    <r>
      <rPr>
        <sz val="11"/>
        <color theme="1"/>
        <rFont val="Calibri"/>
        <family val="2"/>
      </rPr>
      <t>강화</t>
    </r>
    <r>
      <rPr>
        <sz val="11"/>
        <color theme="1"/>
        <rFont val="Calibri"/>
        <family val="2"/>
      </rPr>
      <t xml:space="preserve"> </t>
    </r>
    <r>
      <rPr>
        <sz val="11"/>
        <color theme="1"/>
        <rFont val="Calibri"/>
        <family val="2"/>
      </rPr>
      <t>확률</t>
    </r>
    <r>
      <rPr>
        <sz val="11"/>
        <color theme="1"/>
        <rFont val="Calibri"/>
        <family val="2"/>
      </rPr>
      <t xml:space="preserve"> </t>
    </r>
    <r>
      <rPr>
        <sz val="11"/>
        <color theme="1"/>
        <rFont val="Calibri"/>
        <family val="2"/>
      </rPr>
      <t>보너스</t>
    </r>
    <r>
      <rPr>
        <sz val="11"/>
        <color theme="1"/>
        <rFont val="Calibri"/>
        <family val="2"/>
      </rPr>
      <t xml:space="preserve"> (</t>
    </r>
    <r>
      <rPr>
        <sz val="11"/>
        <color theme="1"/>
        <rFont val="Calibri"/>
        <family val="2"/>
      </rPr>
      <t>아이템</t>
    </r>
    <r>
      <rPr>
        <sz val="11"/>
        <color theme="1"/>
        <rFont val="Calibri"/>
        <family val="2"/>
      </rPr>
      <t xml:space="preserve"> Lv</t>
    </r>
    <r>
      <rPr>
        <sz val="11"/>
        <color theme="1"/>
        <rFont val="Calibri"/>
        <family val="2"/>
      </rPr>
      <t>업시</t>
    </r>
    <r>
      <rPr>
        <sz val="11"/>
        <color theme="1"/>
        <rFont val="Calibri"/>
        <family val="2"/>
      </rPr>
      <t xml:space="preserve"> </t>
    </r>
    <r>
      <rPr>
        <sz val="11"/>
        <color theme="1"/>
        <rFont val="Calibri"/>
        <family val="2"/>
      </rPr>
      <t>성공확률</t>
    </r>
    <r>
      <rPr>
        <sz val="11"/>
        <color theme="1"/>
        <rFont val="Calibri"/>
        <family val="2"/>
      </rPr>
      <t xml:space="preserve"> </t>
    </r>
    <r>
      <rPr>
        <sz val="11"/>
        <color theme="1"/>
        <rFont val="Calibri"/>
        <family val="2"/>
      </rPr>
      <t>증가</t>
    </r>
    <r>
      <rPr>
        <sz val="11"/>
        <color theme="1"/>
        <rFont val="Calibri"/>
        <family val="2"/>
      </rPr>
      <t xml:space="preserve">)
4-2. </t>
    </r>
    <r>
      <rPr>
        <sz val="11"/>
        <color theme="1"/>
        <rFont val="Calibri"/>
        <family val="2"/>
      </rPr>
      <t>전체</t>
    </r>
    <r>
      <rPr>
        <sz val="11"/>
        <color theme="1"/>
        <rFont val="Calibri"/>
        <family val="2"/>
      </rPr>
      <t xml:space="preserve"> </t>
    </r>
    <r>
      <rPr>
        <sz val="11"/>
        <color theme="1"/>
        <rFont val="Calibri"/>
        <family val="2"/>
      </rPr>
      <t>옵션</t>
    </r>
    <r>
      <rPr>
        <sz val="11"/>
        <color theme="1"/>
        <rFont val="Calibri"/>
        <family val="2"/>
      </rPr>
      <t xml:space="preserve"> </t>
    </r>
    <r>
      <rPr>
        <sz val="11"/>
        <color theme="1"/>
        <rFont val="Calibri"/>
        <family val="2"/>
      </rPr>
      <t>랜덤권</t>
    </r>
    <r>
      <rPr>
        <sz val="11"/>
        <color theme="1"/>
        <rFont val="Calibri"/>
        <family val="2"/>
      </rPr>
      <t xml:space="preserve"> (</t>
    </r>
    <r>
      <rPr>
        <sz val="11"/>
        <color theme="1"/>
        <rFont val="Calibri"/>
        <family val="2"/>
      </rPr>
      <t>무과금</t>
    </r>
    <r>
      <rPr>
        <sz val="11"/>
        <color theme="1"/>
        <rFont val="Calibri"/>
        <family val="2"/>
      </rPr>
      <t xml:space="preserve"> </t>
    </r>
    <r>
      <rPr>
        <sz val="11"/>
        <color theme="1"/>
        <rFont val="Calibri"/>
        <family val="2"/>
      </rPr>
      <t>공용</t>
    </r>
    <r>
      <rPr>
        <sz val="11"/>
        <color theme="1"/>
        <rFont val="Calibri"/>
        <family val="2"/>
      </rPr>
      <t xml:space="preserve">, </t>
    </r>
    <r>
      <rPr>
        <sz val="11"/>
        <color theme="1"/>
        <rFont val="Calibri"/>
        <family val="2"/>
      </rPr>
      <t>엑쿠느낌</t>
    </r>
    <r>
      <rPr>
        <sz val="11"/>
        <color theme="1"/>
        <rFont val="Calibri"/>
        <family val="2"/>
      </rPr>
      <t>, 100</t>
    </r>
    <r>
      <rPr>
        <sz val="11"/>
        <color theme="1"/>
        <rFont val="Calibri"/>
        <family val="2"/>
      </rPr>
      <t>원</t>
    </r>
    <r>
      <rPr>
        <sz val="11"/>
        <color theme="1"/>
        <rFont val="Calibri"/>
        <family val="2"/>
      </rPr>
      <t xml:space="preserve"> </t>
    </r>
    <r>
      <rPr>
        <sz val="11"/>
        <color theme="1"/>
        <rFont val="Calibri"/>
        <family val="2"/>
      </rPr>
      <t>기준</t>
    </r>
    <r>
      <rPr>
        <sz val="11"/>
        <color theme="1"/>
        <rFont val="Calibri"/>
        <family val="2"/>
      </rPr>
      <t>)
4-3. D/C/B</t>
    </r>
    <r>
      <rPr>
        <sz val="11"/>
        <color theme="1"/>
        <rFont val="Calibri"/>
        <family val="2"/>
      </rPr>
      <t>등급</t>
    </r>
    <r>
      <rPr>
        <sz val="11"/>
        <color theme="1"/>
        <rFont val="Calibri"/>
        <family val="2"/>
      </rPr>
      <t xml:space="preserve"> </t>
    </r>
    <r>
      <rPr>
        <sz val="11"/>
        <color theme="1"/>
        <rFont val="Calibri"/>
        <family val="2"/>
      </rPr>
      <t>이상</t>
    </r>
    <r>
      <rPr>
        <sz val="11"/>
        <color theme="1"/>
        <rFont val="Calibri"/>
        <family val="2"/>
      </rPr>
      <t xml:space="preserve"> </t>
    </r>
    <r>
      <rPr>
        <sz val="11"/>
        <color theme="1"/>
        <rFont val="Calibri"/>
        <family val="2"/>
      </rPr>
      <t>랜덤</t>
    </r>
    <r>
      <rPr>
        <sz val="11"/>
        <color theme="1"/>
        <rFont val="Calibri"/>
        <family val="2"/>
      </rPr>
      <t xml:space="preserve"> </t>
    </r>
    <r>
      <rPr>
        <sz val="11"/>
        <color theme="1"/>
        <rFont val="Calibri"/>
        <family val="2"/>
      </rPr>
      <t>옵션권</t>
    </r>
    <r>
      <rPr>
        <sz val="11"/>
        <color theme="1"/>
        <rFont val="Calibri"/>
        <family val="2"/>
      </rPr>
      <t xml:space="preserve"> (</t>
    </r>
    <r>
      <rPr>
        <sz val="11"/>
        <color theme="1"/>
        <rFont val="Calibri"/>
        <family val="2"/>
      </rPr>
      <t>각</t>
    </r>
    <r>
      <rPr>
        <sz val="11"/>
        <color theme="1"/>
        <rFont val="Calibri"/>
        <family val="2"/>
      </rPr>
      <t xml:space="preserve"> </t>
    </r>
    <r>
      <rPr>
        <sz val="11"/>
        <color theme="1"/>
        <rFont val="Calibri"/>
        <family val="2"/>
      </rPr>
      <t>가격</t>
    </r>
    <r>
      <rPr>
        <sz val="11"/>
        <color theme="1"/>
        <rFont val="Calibri"/>
        <family val="2"/>
      </rPr>
      <t xml:space="preserve"> 350, 1000, 3300</t>
    </r>
    <r>
      <rPr>
        <sz val="11"/>
        <color theme="1"/>
        <rFont val="Calibri"/>
        <family val="2"/>
      </rPr>
      <t>원</t>
    </r>
    <r>
      <rPr>
        <sz val="11"/>
        <color theme="1"/>
        <rFont val="Calibri"/>
        <family val="2"/>
      </rPr>
      <t xml:space="preserve">)
4-4. </t>
    </r>
    <r>
      <rPr>
        <sz val="11"/>
        <color theme="1"/>
        <rFont val="Calibri"/>
        <family val="2"/>
      </rPr>
      <t>랜덤옵션</t>
    </r>
    <r>
      <rPr>
        <sz val="11"/>
        <color theme="1"/>
        <rFont val="Calibri"/>
        <family val="2"/>
      </rPr>
      <t xml:space="preserve"> </t>
    </r>
    <r>
      <rPr>
        <sz val="11"/>
        <color theme="1"/>
        <rFont val="Calibri"/>
        <family val="2"/>
      </rPr>
      <t>보조제</t>
    </r>
    <r>
      <rPr>
        <sz val="11"/>
        <color theme="1"/>
        <rFont val="Calibri"/>
        <family val="2"/>
      </rPr>
      <t xml:space="preserve"> (4-2, 4-3 </t>
    </r>
    <r>
      <rPr>
        <sz val="11"/>
        <color theme="1"/>
        <rFont val="Calibri"/>
        <family val="2"/>
      </rPr>
      <t>사용시</t>
    </r>
    <r>
      <rPr>
        <sz val="11"/>
        <color theme="1"/>
        <rFont val="Calibri"/>
        <family val="2"/>
      </rPr>
      <t xml:space="preserve"> </t>
    </r>
    <r>
      <rPr>
        <sz val="11"/>
        <color theme="1"/>
        <rFont val="Calibri"/>
        <family val="2"/>
      </rPr>
      <t>일부옵션</t>
    </r>
    <r>
      <rPr>
        <sz val="11"/>
        <color theme="1"/>
        <rFont val="Calibri"/>
        <family val="2"/>
      </rPr>
      <t xml:space="preserve"> </t>
    </r>
    <r>
      <rPr>
        <sz val="11"/>
        <color theme="1"/>
        <rFont val="Calibri"/>
        <family val="2"/>
      </rPr>
      <t>고정</t>
    </r>
    <r>
      <rPr>
        <sz val="11"/>
        <color theme="1"/>
        <rFont val="Calibri"/>
        <family val="2"/>
      </rPr>
      <t xml:space="preserve">, </t>
    </r>
    <r>
      <rPr>
        <sz val="11"/>
        <color theme="1"/>
        <rFont val="Calibri"/>
        <family val="2"/>
      </rPr>
      <t>고정</t>
    </r>
    <r>
      <rPr>
        <sz val="11"/>
        <color theme="1"/>
        <rFont val="Calibri"/>
        <family val="2"/>
      </rPr>
      <t xml:space="preserve"> </t>
    </r>
    <r>
      <rPr>
        <sz val="11"/>
        <color theme="1"/>
        <rFont val="Calibri"/>
        <family val="2"/>
      </rPr>
      <t>개수에</t>
    </r>
    <r>
      <rPr>
        <sz val="11"/>
        <color theme="1"/>
        <rFont val="Calibri"/>
        <family val="2"/>
      </rPr>
      <t xml:space="preserve"> </t>
    </r>
    <r>
      <rPr>
        <sz val="11"/>
        <color theme="1"/>
        <rFont val="Calibri"/>
        <family val="2"/>
      </rPr>
      <t>따라</t>
    </r>
    <r>
      <rPr>
        <sz val="11"/>
        <color theme="1"/>
        <rFont val="Calibri"/>
        <family val="2"/>
      </rPr>
      <t xml:space="preserve"> 1/2/4/8..</t>
    </r>
    <r>
      <rPr>
        <sz val="11"/>
        <color theme="1"/>
        <rFont val="Calibri"/>
        <family val="2"/>
      </rPr>
      <t>장</t>
    </r>
    <r>
      <rPr>
        <sz val="11"/>
        <color theme="1"/>
        <rFont val="Calibri"/>
        <family val="2"/>
      </rPr>
      <t xml:space="preserve"> </t>
    </r>
    <r>
      <rPr>
        <sz val="11"/>
        <color theme="1"/>
        <rFont val="Calibri"/>
        <family val="2"/>
      </rPr>
      <t>필요</t>
    </r>
    <r>
      <rPr>
        <sz val="11"/>
        <color theme="1"/>
        <rFont val="Calibri"/>
        <family val="2"/>
      </rPr>
      <t xml:space="preserve">)
</t>
    </r>
    <r>
      <rPr>
        <sz val="11"/>
        <color theme="1"/>
        <rFont val="Calibri"/>
        <family val="2"/>
      </rPr>
      <t>└무과금</t>
    </r>
    <r>
      <rPr>
        <sz val="11"/>
        <color theme="1"/>
        <rFont val="Calibri"/>
        <family val="2"/>
      </rPr>
      <t xml:space="preserve">: </t>
    </r>
    <r>
      <rPr>
        <sz val="11"/>
        <color theme="1"/>
        <rFont val="Calibri"/>
        <family val="2"/>
      </rPr>
      <t>랜덤옵션권</t>
    </r>
    <r>
      <rPr>
        <sz val="11"/>
        <color theme="1"/>
        <rFont val="Calibri"/>
        <family val="2"/>
      </rPr>
      <t xml:space="preserve">x10 </t>
    </r>
    <r>
      <rPr>
        <sz val="11"/>
        <color theme="1"/>
        <rFont val="Calibri"/>
        <family val="2"/>
      </rPr>
      <t xml:space="preserve">합성가능
</t>
    </r>
    <r>
      <rPr>
        <sz val="11"/>
        <color theme="1"/>
        <rFont val="Calibri"/>
        <family val="2"/>
      </rPr>
      <t xml:space="preserve">4-5. </t>
    </r>
    <r>
      <rPr>
        <sz val="11"/>
        <color theme="1"/>
        <rFont val="Calibri"/>
        <family val="2"/>
      </rPr>
      <t>옵션</t>
    </r>
    <r>
      <rPr>
        <sz val="11"/>
        <color theme="1"/>
        <rFont val="Calibri"/>
        <family val="2"/>
      </rPr>
      <t xml:space="preserve"> </t>
    </r>
    <r>
      <rPr>
        <sz val="11"/>
        <color theme="1"/>
        <rFont val="Calibri"/>
        <family val="2"/>
      </rPr>
      <t>등급</t>
    </r>
    <r>
      <rPr>
        <sz val="11"/>
        <color theme="1"/>
        <rFont val="Calibri"/>
        <family val="2"/>
      </rPr>
      <t xml:space="preserve"> </t>
    </r>
    <r>
      <rPr>
        <sz val="11"/>
        <color theme="1"/>
        <rFont val="Calibri"/>
        <family val="2"/>
      </rPr>
      <t>강화권</t>
    </r>
    <r>
      <rPr>
        <sz val="11"/>
        <color theme="1"/>
        <rFont val="Calibri"/>
        <family val="2"/>
      </rPr>
      <t xml:space="preserve"> (</t>
    </r>
    <r>
      <rPr>
        <sz val="11"/>
        <color theme="1"/>
        <rFont val="Calibri"/>
        <family val="2"/>
      </rPr>
      <t>기준</t>
    </r>
    <r>
      <rPr>
        <sz val="11"/>
        <color theme="1"/>
        <rFont val="Calibri"/>
        <family val="2"/>
      </rPr>
      <t xml:space="preserve"> </t>
    </r>
    <r>
      <rPr>
        <sz val="11"/>
        <color theme="1"/>
        <rFont val="Calibri"/>
        <family val="2"/>
      </rPr>
      <t>가격</t>
    </r>
    <r>
      <rPr>
        <sz val="11"/>
        <color theme="1"/>
        <rFont val="Calibri"/>
        <family val="2"/>
      </rPr>
      <t xml:space="preserve"> 200</t>
    </r>
    <r>
      <rPr>
        <sz val="11"/>
        <color theme="1"/>
        <rFont val="Calibri"/>
        <family val="2"/>
      </rPr>
      <t>원</t>
    </r>
    <r>
      <rPr>
        <sz val="11"/>
        <color theme="1"/>
        <rFont val="Calibri"/>
        <family val="2"/>
      </rPr>
      <t xml:space="preserve">, </t>
    </r>
    <r>
      <rPr>
        <sz val="11"/>
        <color theme="1"/>
        <rFont val="Calibri"/>
        <family val="2"/>
      </rPr>
      <t>등급에</t>
    </r>
    <r>
      <rPr>
        <sz val="11"/>
        <color theme="1"/>
        <rFont val="Calibri"/>
        <family val="2"/>
      </rPr>
      <t xml:space="preserve"> </t>
    </r>
    <r>
      <rPr>
        <sz val="11"/>
        <color theme="1"/>
        <rFont val="Calibri"/>
        <family val="2"/>
      </rPr>
      <t>따라</t>
    </r>
    <r>
      <rPr>
        <sz val="11"/>
        <color theme="1"/>
        <rFont val="Calibri"/>
        <family val="2"/>
      </rPr>
      <t xml:space="preserve"> 1/2/4...256</t>
    </r>
    <r>
      <rPr>
        <sz val="11"/>
        <color theme="1"/>
        <rFont val="Calibri"/>
        <family val="2"/>
      </rPr>
      <t>장</t>
    </r>
    <r>
      <rPr>
        <sz val="11"/>
        <color theme="1"/>
        <rFont val="Calibri"/>
        <family val="2"/>
      </rPr>
      <t xml:space="preserve"> </t>
    </r>
    <r>
      <rPr>
        <sz val="11"/>
        <color theme="1"/>
        <rFont val="Calibri"/>
        <family val="2"/>
      </rPr>
      <t>필요</t>
    </r>
    <r>
      <rPr>
        <sz val="11"/>
        <color theme="1"/>
        <rFont val="Calibri"/>
        <family val="2"/>
      </rPr>
      <t>)</t>
    </r>
  </si>
  <si>
    <t>2) 컨텐츠 세부 내용</t>
  </si>
  <si>
    <t>3) 무과금 컨텐츠</t>
  </si>
  <si>
    <t>① 출석체크
　약 500-1000원에 해당하는 보상, 1일 1회 진행가능. (3일 이상 미접시 2일치 보상)
② 데일리 미션
　10분정도 소요되는 데일리 미션, 1000-2000원에 해당하는 보상, 미션티켓 +1
③ 위클리 미션 (미션 티켓 3장 필요)
　30분정도 소요되는 위클리 미션, 3000-5000원에 해당하는 보상, 미션 티켓 +5</t>
  </si>
  <si>
    <r>
      <rPr>
        <sz val="11"/>
        <color theme="1"/>
        <rFont val="Calibri"/>
        <family val="2"/>
      </rPr>
      <t>BM:
"</t>
    </r>
    <r>
      <rPr>
        <sz val="11"/>
        <color theme="1"/>
        <rFont val="Calibri"/>
        <family val="2"/>
      </rPr>
      <t>욕심쟁이</t>
    </r>
    <r>
      <rPr>
        <sz val="11"/>
        <color theme="1"/>
        <rFont val="Calibri"/>
        <family val="2"/>
      </rPr>
      <t>" (1</t>
    </r>
    <r>
      <rPr>
        <sz val="11"/>
        <color theme="1"/>
        <rFont val="Calibri"/>
        <family val="2"/>
      </rPr>
      <t>일</t>
    </r>
    <r>
      <rPr>
        <sz val="11"/>
        <color theme="1"/>
        <rFont val="Calibri"/>
        <family val="2"/>
      </rPr>
      <t>/30</t>
    </r>
    <r>
      <rPr>
        <sz val="11"/>
        <color theme="1"/>
        <rFont val="Calibri"/>
        <family val="2"/>
      </rPr>
      <t>일</t>
    </r>
    <r>
      <rPr>
        <sz val="11"/>
        <color theme="1"/>
        <rFont val="Calibri"/>
        <family val="2"/>
      </rPr>
      <t>/</t>
    </r>
    <r>
      <rPr>
        <sz val="11"/>
        <color theme="1"/>
        <rFont val="Calibri"/>
        <family val="2"/>
      </rPr>
      <t>영구</t>
    </r>
    <r>
      <rPr>
        <sz val="11"/>
        <color theme="1"/>
        <rFont val="Calibri"/>
        <family val="2"/>
      </rPr>
      <t xml:space="preserve"> = 500</t>
    </r>
    <r>
      <rPr>
        <sz val="11"/>
        <color theme="1"/>
        <rFont val="Calibri"/>
        <family val="2"/>
      </rPr>
      <t>원</t>
    </r>
    <r>
      <rPr>
        <sz val="11"/>
        <color theme="1"/>
        <rFont val="Calibri"/>
        <family val="2"/>
      </rPr>
      <t>, 3300</t>
    </r>
    <r>
      <rPr>
        <sz val="11"/>
        <color theme="1"/>
        <rFont val="Calibri"/>
        <family val="2"/>
      </rPr>
      <t>원</t>
    </r>
    <r>
      <rPr>
        <sz val="11"/>
        <color theme="1"/>
        <rFont val="Calibri"/>
        <family val="2"/>
      </rPr>
      <t>, 5000</t>
    </r>
    <r>
      <rPr>
        <sz val="11"/>
        <color theme="1"/>
        <rFont val="Calibri"/>
        <family val="2"/>
      </rPr>
      <t>원</t>
    </r>
    <r>
      <rPr>
        <sz val="11"/>
        <color theme="1"/>
        <rFont val="Calibri"/>
        <family val="2"/>
      </rPr>
      <t xml:space="preserve">)
</t>
    </r>
    <r>
      <rPr>
        <sz val="11"/>
        <color theme="1"/>
        <rFont val="Calibri"/>
        <family val="2"/>
      </rPr>
      <t>출석체크</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데일리류</t>
    </r>
    <r>
      <rPr>
        <sz val="11"/>
        <color theme="1"/>
        <rFont val="Calibri"/>
        <family val="2"/>
      </rPr>
      <t xml:space="preserve"> </t>
    </r>
    <r>
      <rPr>
        <sz val="11"/>
        <color theme="1"/>
        <rFont val="Calibri"/>
        <family val="2"/>
      </rPr>
      <t>미션의</t>
    </r>
    <r>
      <rPr>
        <sz val="11"/>
        <color theme="1"/>
        <rFont val="Calibri"/>
        <family val="2"/>
      </rPr>
      <t xml:space="preserve"> </t>
    </r>
    <r>
      <rPr>
        <sz val="11"/>
        <color theme="1"/>
        <rFont val="Calibri"/>
        <family val="2"/>
      </rPr>
      <t>보상을</t>
    </r>
    <r>
      <rPr>
        <sz val="11"/>
        <color theme="1"/>
        <rFont val="Calibri"/>
        <family val="2"/>
      </rPr>
      <t xml:space="preserve"> </t>
    </r>
    <r>
      <rPr>
        <sz val="11"/>
        <color theme="1"/>
        <rFont val="Calibri"/>
        <family val="2"/>
      </rPr>
      <t>한번</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획득합니다</t>
    </r>
    <r>
      <rPr>
        <sz val="11"/>
        <color theme="1"/>
        <rFont val="Calibri"/>
        <family val="2"/>
      </rPr>
      <t xml:space="preserve">.
</t>
    </r>
    <r>
      <rPr>
        <sz val="11"/>
        <color theme="1"/>
        <rFont val="Calibri"/>
        <family val="2"/>
      </rPr>
      <t>└이벤트에</t>
    </r>
    <r>
      <rPr>
        <sz val="11"/>
        <color theme="1"/>
        <rFont val="Calibri"/>
        <family val="2"/>
      </rPr>
      <t xml:space="preserve"> </t>
    </r>
    <r>
      <rPr>
        <sz val="11"/>
        <color theme="1"/>
        <rFont val="Calibri"/>
        <family val="2"/>
      </rPr>
      <t>따라</t>
    </r>
    <r>
      <rPr>
        <sz val="11"/>
        <color theme="1"/>
        <rFont val="Calibri"/>
        <family val="2"/>
      </rPr>
      <t xml:space="preserve"> 1</t>
    </r>
    <r>
      <rPr>
        <sz val="11"/>
        <color theme="1"/>
        <rFont val="Calibri"/>
        <family val="2"/>
      </rPr>
      <t>일권</t>
    </r>
    <r>
      <rPr>
        <sz val="11"/>
        <color theme="1"/>
        <rFont val="Calibri"/>
        <family val="2"/>
      </rPr>
      <t xml:space="preserve"> </t>
    </r>
    <r>
      <rPr>
        <sz val="11"/>
        <color theme="1"/>
        <rFont val="Calibri"/>
        <family val="2"/>
      </rPr>
      <t>보상</t>
    </r>
    <r>
      <rPr>
        <sz val="11"/>
        <color theme="1"/>
        <rFont val="Calibri"/>
        <family val="2"/>
      </rPr>
      <t xml:space="preserve"> (</t>
    </r>
    <r>
      <rPr>
        <sz val="11"/>
        <color theme="1"/>
        <rFont val="Calibri"/>
        <family val="2"/>
      </rPr>
      <t>보유시</t>
    </r>
    <r>
      <rPr>
        <sz val="11"/>
        <color theme="1"/>
        <rFont val="Calibri"/>
        <family val="2"/>
      </rPr>
      <t xml:space="preserve"> </t>
    </r>
    <r>
      <rPr>
        <sz val="11"/>
        <color theme="1"/>
        <rFont val="Calibri"/>
        <family val="2"/>
      </rPr>
      <t>추가</t>
    </r>
    <r>
      <rPr>
        <sz val="11"/>
        <color theme="1"/>
        <rFont val="Calibri"/>
        <family val="2"/>
      </rPr>
      <t xml:space="preserve"> +1</t>
    </r>
    <r>
      <rPr>
        <sz val="11"/>
        <color theme="1"/>
        <rFont val="Calibri"/>
        <family val="2"/>
      </rPr>
      <t>배</t>
    </r>
    <r>
      <rPr>
        <sz val="11"/>
        <color theme="1"/>
        <rFont val="Calibri"/>
        <family val="2"/>
      </rPr>
      <t>or 500</t>
    </r>
    <r>
      <rPr>
        <sz val="11"/>
        <color theme="1"/>
        <rFont val="Calibri"/>
        <family val="2"/>
      </rPr>
      <t>마일리지</t>
    </r>
    <r>
      <rPr>
        <sz val="11"/>
        <color theme="1"/>
        <rFont val="Calibri"/>
        <family val="2"/>
      </rPr>
      <t xml:space="preserve"> </t>
    </r>
    <r>
      <rPr>
        <sz val="11"/>
        <color theme="1"/>
        <rFont val="Calibri"/>
        <family val="2"/>
      </rPr>
      <t>보상</t>
    </r>
    <r>
      <rPr>
        <sz val="11"/>
        <color theme="1"/>
        <rFont val="Calibri"/>
        <family val="2"/>
      </rPr>
      <t>)
"</t>
    </r>
    <r>
      <rPr>
        <sz val="11"/>
        <color theme="1"/>
        <rFont val="Calibri"/>
        <family val="2"/>
      </rPr>
      <t>시간여행</t>
    </r>
    <r>
      <rPr>
        <sz val="11"/>
        <color theme="1"/>
        <rFont val="Calibri"/>
        <family val="2"/>
      </rPr>
      <t>" (1</t>
    </r>
    <r>
      <rPr>
        <sz val="11"/>
        <color theme="1"/>
        <rFont val="Calibri"/>
        <family val="2"/>
      </rPr>
      <t>일</t>
    </r>
    <r>
      <rPr>
        <sz val="11"/>
        <color theme="1"/>
        <rFont val="Calibri"/>
        <family val="2"/>
      </rPr>
      <t>/30</t>
    </r>
    <r>
      <rPr>
        <sz val="11"/>
        <color theme="1"/>
        <rFont val="Calibri"/>
        <family val="2"/>
      </rPr>
      <t>일</t>
    </r>
    <r>
      <rPr>
        <sz val="11"/>
        <color theme="1"/>
        <rFont val="Calibri"/>
        <family val="2"/>
      </rPr>
      <t>/</t>
    </r>
    <r>
      <rPr>
        <sz val="11"/>
        <color theme="1"/>
        <rFont val="Calibri"/>
        <family val="2"/>
      </rPr>
      <t>영구</t>
    </r>
    <r>
      <rPr>
        <sz val="11"/>
        <color theme="1"/>
        <rFont val="Calibri"/>
        <family val="2"/>
      </rPr>
      <t xml:space="preserve"> = 1000</t>
    </r>
    <r>
      <rPr>
        <sz val="11"/>
        <color theme="1"/>
        <rFont val="Calibri"/>
        <family val="2"/>
      </rPr>
      <t>원</t>
    </r>
    <r>
      <rPr>
        <sz val="11"/>
        <color theme="1"/>
        <rFont val="Calibri"/>
        <family val="2"/>
      </rPr>
      <t>, 5000</t>
    </r>
    <r>
      <rPr>
        <sz val="11"/>
        <color theme="1"/>
        <rFont val="Calibri"/>
        <family val="2"/>
      </rPr>
      <t>원</t>
    </r>
    <r>
      <rPr>
        <sz val="11"/>
        <color theme="1"/>
        <rFont val="Calibri"/>
        <family val="2"/>
      </rPr>
      <t>, 10000</t>
    </r>
    <r>
      <rPr>
        <sz val="11"/>
        <color theme="1"/>
        <rFont val="Calibri"/>
        <family val="2"/>
      </rPr>
      <t>원</t>
    </r>
    <r>
      <rPr>
        <sz val="11"/>
        <color theme="1"/>
        <rFont val="Calibri"/>
        <family val="2"/>
      </rPr>
      <t xml:space="preserve">)
</t>
    </r>
    <r>
      <rPr>
        <sz val="11"/>
        <color theme="1"/>
        <rFont val="Calibri"/>
        <family val="2"/>
      </rPr>
      <t>매일매일</t>
    </r>
    <r>
      <rPr>
        <sz val="11"/>
        <color theme="1"/>
        <rFont val="Calibri"/>
        <family val="2"/>
      </rPr>
      <t xml:space="preserve"> </t>
    </r>
    <r>
      <rPr>
        <sz val="11"/>
        <color theme="1"/>
        <rFont val="Calibri"/>
        <family val="2"/>
      </rPr>
      <t>위클리</t>
    </r>
    <r>
      <rPr>
        <sz val="11"/>
        <color theme="1"/>
        <rFont val="Calibri"/>
        <family val="2"/>
      </rPr>
      <t xml:space="preserve"> </t>
    </r>
    <r>
      <rPr>
        <sz val="11"/>
        <color theme="1"/>
        <rFont val="Calibri"/>
        <family val="2"/>
      </rPr>
      <t>미션</t>
    </r>
    <r>
      <rPr>
        <sz val="11"/>
        <color theme="1"/>
        <rFont val="Calibri"/>
        <family val="2"/>
      </rPr>
      <t xml:space="preserve"> </t>
    </r>
    <r>
      <rPr>
        <sz val="11"/>
        <color theme="1"/>
        <rFont val="Calibri"/>
        <family val="2"/>
      </rPr>
      <t>진행</t>
    </r>
    <r>
      <rPr>
        <sz val="11"/>
        <color theme="1"/>
        <rFont val="Calibri"/>
        <family val="2"/>
      </rPr>
      <t xml:space="preserve"> </t>
    </r>
    <r>
      <rPr>
        <sz val="11"/>
        <color theme="1"/>
        <rFont val="Calibri"/>
        <family val="2"/>
      </rPr>
      <t xml:space="preserve">가능
</t>
    </r>
    <r>
      <rPr>
        <sz val="11"/>
        <color theme="1"/>
        <rFont val="Calibri"/>
        <family val="2"/>
      </rPr>
      <t>"</t>
    </r>
    <r>
      <rPr>
        <sz val="11"/>
        <color theme="1"/>
        <rFont val="Calibri"/>
        <family val="2"/>
      </rPr>
      <t>몬쓸리</t>
    </r>
    <r>
      <rPr>
        <sz val="11"/>
        <color theme="1"/>
        <rFont val="Calibri"/>
        <family val="2"/>
      </rPr>
      <t xml:space="preserve"> </t>
    </r>
    <r>
      <rPr>
        <sz val="11"/>
        <color theme="1"/>
        <rFont val="Calibri"/>
        <family val="2"/>
      </rPr>
      <t>미션</t>
    </r>
    <r>
      <rPr>
        <sz val="11"/>
        <color theme="1"/>
        <rFont val="Calibri"/>
        <family val="2"/>
      </rPr>
      <t>" (3300</t>
    </r>
    <r>
      <rPr>
        <sz val="11"/>
        <color theme="1"/>
        <rFont val="Calibri"/>
        <family val="2"/>
      </rPr>
      <t>원</t>
    </r>
    <r>
      <rPr>
        <sz val="11"/>
        <color theme="1"/>
        <rFont val="Calibri"/>
        <family val="2"/>
      </rPr>
      <t xml:space="preserve">, </t>
    </r>
    <r>
      <rPr>
        <sz val="11"/>
        <color theme="1"/>
        <rFont val="Calibri"/>
        <family val="2"/>
      </rPr>
      <t>영구</t>
    </r>
    <r>
      <rPr>
        <sz val="11"/>
        <color theme="1"/>
        <rFont val="Calibri"/>
        <family val="2"/>
      </rPr>
      <t xml:space="preserve">, </t>
    </r>
    <r>
      <rPr>
        <sz val="11"/>
        <color theme="1"/>
        <rFont val="Calibri"/>
        <family val="2"/>
      </rPr>
      <t>미션</t>
    </r>
    <r>
      <rPr>
        <sz val="11"/>
        <color theme="1"/>
        <rFont val="Calibri"/>
        <family val="2"/>
      </rPr>
      <t xml:space="preserve"> </t>
    </r>
    <r>
      <rPr>
        <sz val="11"/>
        <color theme="1"/>
        <rFont val="Calibri"/>
        <family val="2"/>
      </rPr>
      <t>티켓</t>
    </r>
    <r>
      <rPr>
        <sz val="11"/>
        <color theme="1"/>
        <rFont val="Calibri"/>
        <family val="2"/>
      </rPr>
      <t xml:space="preserve"> 10</t>
    </r>
    <r>
      <rPr>
        <sz val="11"/>
        <color theme="1"/>
        <rFont val="Calibri"/>
        <family val="2"/>
      </rPr>
      <t>장</t>
    </r>
    <r>
      <rPr>
        <sz val="11"/>
        <color theme="1"/>
        <rFont val="Calibri"/>
        <family val="2"/>
      </rPr>
      <t xml:space="preserve"> </t>
    </r>
    <r>
      <rPr>
        <sz val="11"/>
        <color theme="1"/>
        <rFont val="Calibri"/>
        <family val="2"/>
      </rPr>
      <t>필요</t>
    </r>
    <r>
      <rPr>
        <sz val="11"/>
        <color theme="1"/>
        <rFont val="Calibri"/>
        <family val="2"/>
      </rPr>
      <t>)
60</t>
    </r>
    <r>
      <rPr>
        <sz val="11"/>
        <color theme="1"/>
        <rFont val="Calibri"/>
        <family val="2"/>
      </rPr>
      <t>분정도</t>
    </r>
    <r>
      <rPr>
        <sz val="11"/>
        <color theme="1"/>
        <rFont val="Calibri"/>
        <family val="2"/>
      </rPr>
      <t xml:space="preserve"> </t>
    </r>
    <r>
      <rPr>
        <sz val="11"/>
        <color theme="1"/>
        <rFont val="Calibri"/>
        <family val="2"/>
      </rPr>
      <t>소요되는</t>
    </r>
    <r>
      <rPr>
        <sz val="11"/>
        <color theme="1"/>
        <rFont val="Calibri"/>
        <family val="2"/>
      </rPr>
      <t xml:space="preserve"> </t>
    </r>
    <r>
      <rPr>
        <sz val="11"/>
        <color theme="1"/>
        <rFont val="Calibri"/>
        <family val="2"/>
      </rPr>
      <t>몬쓸리</t>
    </r>
    <r>
      <rPr>
        <sz val="11"/>
        <color theme="1"/>
        <rFont val="Calibri"/>
        <family val="2"/>
      </rPr>
      <t xml:space="preserve"> </t>
    </r>
    <r>
      <rPr>
        <sz val="11"/>
        <color theme="1"/>
        <rFont val="Calibri"/>
        <family val="2"/>
      </rPr>
      <t>미션</t>
    </r>
    <r>
      <rPr>
        <sz val="11"/>
        <color theme="1"/>
        <rFont val="Calibri"/>
        <family val="2"/>
      </rPr>
      <t>, 7000-10000</t>
    </r>
    <r>
      <rPr>
        <sz val="11"/>
        <color theme="1"/>
        <rFont val="Calibri"/>
        <family val="2"/>
      </rPr>
      <t>원에</t>
    </r>
    <r>
      <rPr>
        <sz val="11"/>
        <color theme="1"/>
        <rFont val="Calibri"/>
        <family val="2"/>
      </rPr>
      <t xml:space="preserve"> </t>
    </r>
    <r>
      <rPr>
        <sz val="11"/>
        <color theme="1"/>
        <rFont val="Calibri"/>
        <family val="2"/>
      </rPr>
      <t>해당하는</t>
    </r>
    <r>
      <rPr>
        <sz val="11"/>
        <color theme="1"/>
        <rFont val="Calibri"/>
        <family val="2"/>
      </rPr>
      <t xml:space="preserve"> </t>
    </r>
    <r>
      <rPr>
        <sz val="11"/>
        <color theme="1"/>
        <rFont val="Calibri"/>
        <family val="2"/>
      </rPr>
      <t xml:space="preserve">보상
</t>
    </r>
    <r>
      <rPr>
        <sz val="11"/>
        <color theme="1"/>
        <rFont val="Calibri"/>
        <family val="2"/>
      </rPr>
      <t>1</t>
    </r>
    <r>
      <rPr>
        <sz val="11"/>
        <color theme="1"/>
        <rFont val="Calibri"/>
        <family val="2"/>
      </rPr>
      <t>달에</t>
    </r>
    <r>
      <rPr>
        <sz val="11"/>
        <color theme="1"/>
        <rFont val="Calibri"/>
        <family val="2"/>
      </rPr>
      <t xml:space="preserve"> 1</t>
    </r>
    <r>
      <rPr>
        <sz val="11"/>
        <color theme="1"/>
        <rFont val="Calibri"/>
        <family val="2"/>
      </rPr>
      <t>회만</t>
    </r>
    <r>
      <rPr>
        <sz val="11"/>
        <color theme="1"/>
        <rFont val="Calibri"/>
        <family val="2"/>
      </rPr>
      <t xml:space="preserve"> </t>
    </r>
    <r>
      <rPr>
        <sz val="11"/>
        <color theme="1"/>
        <rFont val="Calibri"/>
        <family val="2"/>
      </rPr>
      <t>진행</t>
    </r>
    <r>
      <rPr>
        <sz val="11"/>
        <color theme="1"/>
        <rFont val="Calibri"/>
        <family val="2"/>
      </rPr>
      <t xml:space="preserve"> </t>
    </r>
    <r>
      <rPr>
        <sz val="11"/>
        <color theme="1"/>
        <rFont val="Calibri"/>
        <family val="2"/>
      </rPr>
      <t>가능</t>
    </r>
    <r>
      <rPr>
        <sz val="11"/>
        <color theme="1"/>
        <rFont val="Calibri"/>
        <family val="2"/>
      </rPr>
      <t xml:space="preserve">, </t>
    </r>
    <r>
      <rPr>
        <sz val="11"/>
        <color theme="1"/>
        <rFont val="Calibri"/>
        <family val="2"/>
      </rPr>
      <t>미션</t>
    </r>
    <r>
      <rPr>
        <sz val="11"/>
        <color theme="1"/>
        <rFont val="Calibri"/>
        <family val="2"/>
      </rPr>
      <t xml:space="preserve"> </t>
    </r>
    <r>
      <rPr>
        <sz val="11"/>
        <color theme="1"/>
        <rFont val="Calibri"/>
        <family val="2"/>
      </rPr>
      <t>티켓</t>
    </r>
    <r>
      <rPr>
        <sz val="11"/>
        <color theme="1"/>
        <rFont val="Calibri"/>
        <family val="2"/>
      </rPr>
      <t xml:space="preserve"> +15</t>
    </r>
    <r>
      <rPr>
        <sz val="11"/>
        <color theme="1"/>
        <rFont val="Calibri"/>
        <family val="2"/>
      </rPr>
      <t>장</t>
    </r>
  </si>
  <si>
    <r>
      <rPr>
        <sz val="11"/>
        <color theme="1"/>
        <rFont val="Calibri"/>
        <family val="2"/>
      </rPr>
      <t xml:space="preserve">3) </t>
    </r>
    <r>
      <rPr>
        <sz val="11"/>
        <color theme="1"/>
        <rFont val="Calibri"/>
        <family val="2"/>
      </rPr>
      <t>엔딩</t>
    </r>
  </si>
  <si>
    <t>에피소드 완료 및 수집 컨텐츠 100% 달성 --- 게임개요-8) 클리어조건 참고</t>
  </si>
  <si>
    <r>
      <rPr>
        <sz val="11"/>
        <color theme="1"/>
        <rFont val="Calibri"/>
        <family val="2"/>
      </rPr>
      <t>월</t>
    </r>
    <r>
      <rPr>
        <sz val="11"/>
        <color theme="1"/>
        <rFont val="Calibri"/>
        <family val="2"/>
      </rPr>
      <t xml:space="preserve"> </t>
    </r>
    <r>
      <rPr>
        <sz val="11"/>
        <color theme="1"/>
        <rFont val="Calibri"/>
        <family val="2"/>
      </rPr>
      <t>간</t>
    </r>
    <r>
      <rPr>
        <sz val="11"/>
        <color theme="1"/>
        <rFont val="Calibri"/>
        <family val="2"/>
      </rPr>
      <t xml:space="preserve"> </t>
    </r>
    <r>
      <rPr>
        <sz val="11"/>
        <color theme="1"/>
        <rFont val="Calibri"/>
        <family val="2"/>
      </rPr>
      <t>후원표</t>
    </r>
    <r>
      <rPr>
        <sz val="11"/>
        <color theme="1"/>
        <rFont val="Calibri"/>
        <family val="2"/>
      </rPr>
      <t xml:space="preserve"> (</t>
    </r>
    <r>
      <rPr>
        <sz val="11"/>
        <color theme="1"/>
        <rFont val="Calibri"/>
        <family val="2"/>
      </rPr>
      <t>예시</t>
    </r>
    <r>
      <rPr>
        <sz val="11"/>
        <color theme="1"/>
        <rFont val="Calibri"/>
        <family val="2"/>
      </rPr>
      <t xml:space="preserve">, </t>
    </r>
    <r>
      <rPr>
        <sz val="11"/>
        <color theme="1"/>
        <rFont val="Calibri"/>
        <family val="2"/>
      </rPr>
      <t>지속시간</t>
    </r>
    <r>
      <rPr>
        <sz val="11"/>
        <color theme="1"/>
        <rFont val="Calibri"/>
        <family val="2"/>
      </rPr>
      <t xml:space="preserve"> 1</t>
    </r>
    <r>
      <rPr>
        <sz val="11"/>
        <color theme="1"/>
        <rFont val="Calibri"/>
        <family val="2"/>
      </rPr>
      <t>개월</t>
    </r>
    <r>
      <rPr>
        <sz val="11"/>
        <color theme="1"/>
        <rFont val="Calibri"/>
        <family val="2"/>
      </rPr>
      <t>)</t>
    </r>
    <r>
      <rPr>
        <sz val="11"/>
        <color theme="1"/>
        <rFont val="Calibri"/>
        <family val="2"/>
      </rPr>
      <t xml:space="preserve">
</t>
    </r>
    <r>
      <rPr>
        <sz val="11"/>
        <color theme="1"/>
        <rFont val="Calibri"/>
        <family val="2"/>
      </rPr>
      <t>1</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120% </t>
    </r>
    <r>
      <rPr>
        <sz val="11"/>
        <color theme="1"/>
        <rFont val="Calibri"/>
        <family val="2"/>
      </rPr>
      <t>골드</t>
    </r>
    <r>
      <rPr>
        <sz val="11"/>
        <color theme="1"/>
        <rFont val="Calibri"/>
        <family val="2"/>
      </rPr>
      <t xml:space="preserve"> 20% 
5</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150% </t>
    </r>
    <r>
      <rPr>
        <sz val="11"/>
        <color theme="1"/>
        <rFont val="Calibri"/>
        <family val="2"/>
      </rPr>
      <t>골드</t>
    </r>
    <r>
      <rPr>
        <sz val="11"/>
        <color theme="1"/>
        <rFont val="Calibri"/>
        <family val="2"/>
      </rPr>
      <t xml:space="preserve"> 50% </t>
    </r>
    <r>
      <rPr>
        <sz val="11"/>
        <color theme="1"/>
        <rFont val="Calibri"/>
        <family val="2"/>
      </rPr>
      <t>보스데미지</t>
    </r>
    <r>
      <rPr>
        <sz val="11"/>
        <color theme="1"/>
        <rFont val="Calibri"/>
        <family val="2"/>
      </rPr>
      <t xml:space="preserve"> 25%
10</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200% </t>
    </r>
    <r>
      <rPr>
        <sz val="11"/>
        <color theme="1"/>
        <rFont val="Calibri"/>
        <family val="2"/>
      </rPr>
      <t>골드</t>
    </r>
    <r>
      <rPr>
        <sz val="11"/>
        <color theme="1"/>
        <rFont val="Calibri"/>
        <family val="2"/>
      </rPr>
      <t xml:space="preserve"> 100% </t>
    </r>
    <r>
      <rPr>
        <sz val="11"/>
        <color theme="1"/>
        <rFont val="Calibri"/>
        <family val="2"/>
      </rPr>
      <t>보스데미지</t>
    </r>
    <r>
      <rPr>
        <sz val="11"/>
        <color theme="1"/>
        <rFont val="Calibri"/>
        <family val="2"/>
      </rPr>
      <t xml:space="preserve"> 50%
25</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250% </t>
    </r>
    <r>
      <rPr>
        <sz val="11"/>
        <color theme="1"/>
        <rFont val="Calibri"/>
        <family val="2"/>
      </rPr>
      <t>골드</t>
    </r>
    <r>
      <rPr>
        <sz val="11"/>
        <color theme="1"/>
        <rFont val="Calibri"/>
        <family val="2"/>
      </rPr>
      <t xml:space="preserve"> 150% </t>
    </r>
    <r>
      <rPr>
        <sz val="11"/>
        <color theme="1"/>
        <rFont val="Calibri"/>
        <family val="2"/>
      </rPr>
      <t>보스데미지</t>
    </r>
    <r>
      <rPr>
        <sz val="11"/>
        <color theme="1"/>
        <rFont val="Calibri"/>
        <family val="2"/>
      </rPr>
      <t xml:space="preserve"> 100% </t>
    </r>
    <r>
      <rPr>
        <sz val="11"/>
        <color theme="1"/>
        <rFont val="Calibri"/>
        <family val="2"/>
      </rPr>
      <t>시간당</t>
    </r>
    <r>
      <rPr>
        <sz val="11"/>
        <color theme="1"/>
        <rFont val="Calibri"/>
        <family val="2"/>
      </rPr>
      <t xml:space="preserve"> </t>
    </r>
    <r>
      <rPr>
        <sz val="11"/>
        <color theme="1"/>
        <rFont val="Calibri"/>
        <family val="2"/>
      </rPr>
      <t>보석</t>
    </r>
    <r>
      <rPr>
        <sz val="11"/>
        <color theme="1"/>
        <rFont val="Calibri"/>
        <family val="2"/>
      </rPr>
      <t>+1
50</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300% </t>
    </r>
    <r>
      <rPr>
        <sz val="11"/>
        <color theme="1"/>
        <rFont val="Calibri"/>
        <family val="2"/>
      </rPr>
      <t>골드</t>
    </r>
    <r>
      <rPr>
        <sz val="11"/>
        <color theme="1"/>
        <rFont val="Calibri"/>
        <family val="2"/>
      </rPr>
      <t xml:space="preserve"> 200% </t>
    </r>
    <r>
      <rPr>
        <sz val="11"/>
        <color theme="1"/>
        <rFont val="Calibri"/>
        <family val="2"/>
      </rPr>
      <t>보스데미지</t>
    </r>
    <r>
      <rPr>
        <sz val="11"/>
        <color theme="1"/>
        <rFont val="Calibri"/>
        <family val="2"/>
      </rPr>
      <t xml:space="preserve"> 200% </t>
    </r>
    <r>
      <rPr>
        <sz val="11"/>
        <color theme="1"/>
        <rFont val="Calibri"/>
        <family val="2"/>
      </rPr>
      <t>시간당</t>
    </r>
    <r>
      <rPr>
        <sz val="11"/>
        <color theme="1"/>
        <rFont val="Calibri"/>
        <family val="2"/>
      </rPr>
      <t xml:space="preserve"> </t>
    </r>
    <r>
      <rPr>
        <sz val="11"/>
        <color theme="1"/>
        <rFont val="Calibri"/>
        <family val="2"/>
      </rPr>
      <t>보석</t>
    </r>
    <r>
      <rPr>
        <sz val="11"/>
        <color theme="1"/>
        <rFont val="Calibri"/>
        <family val="2"/>
      </rPr>
      <t>+2
100</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500% </t>
    </r>
    <r>
      <rPr>
        <sz val="11"/>
        <color theme="1"/>
        <rFont val="Calibri"/>
        <family val="2"/>
      </rPr>
      <t>골드</t>
    </r>
    <r>
      <rPr>
        <sz val="11"/>
        <color theme="1"/>
        <rFont val="Calibri"/>
        <family val="2"/>
      </rPr>
      <t xml:space="preserve"> 300% </t>
    </r>
    <r>
      <rPr>
        <sz val="11"/>
        <color theme="1"/>
        <rFont val="Calibri"/>
        <family val="2"/>
      </rPr>
      <t>보스데미지</t>
    </r>
    <r>
      <rPr>
        <sz val="11"/>
        <color theme="1"/>
        <rFont val="Calibri"/>
        <family val="2"/>
      </rPr>
      <t xml:space="preserve"> 300% </t>
    </r>
    <r>
      <rPr>
        <sz val="11"/>
        <color theme="1"/>
        <rFont val="Calibri"/>
        <family val="2"/>
      </rPr>
      <t>시간당</t>
    </r>
    <r>
      <rPr>
        <sz val="11"/>
        <color theme="1"/>
        <rFont val="Calibri"/>
        <family val="2"/>
      </rPr>
      <t xml:space="preserve"> </t>
    </r>
    <r>
      <rPr>
        <sz val="11"/>
        <color theme="1"/>
        <rFont val="Calibri"/>
        <family val="2"/>
      </rPr>
      <t>보석</t>
    </r>
    <r>
      <rPr>
        <sz val="11"/>
        <color theme="1"/>
        <rFont val="Calibri"/>
        <family val="2"/>
      </rPr>
      <t xml:space="preserve">+5 </t>
    </r>
    <r>
      <rPr>
        <sz val="10"/>
        <color theme="1"/>
        <rFont val="Calibri"/>
        <family val="2"/>
      </rPr>
      <t>칭호</t>
    </r>
    <r>
      <rPr>
        <sz val="10"/>
        <color theme="1"/>
        <rFont val="Calibri"/>
        <family val="2"/>
      </rPr>
      <t>(</t>
    </r>
    <r>
      <rPr>
        <sz val="10"/>
        <color theme="1"/>
        <rFont val="Calibri"/>
        <family val="2"/>
      </rPr>
      <t>호구의</t>
    </r>
    <r>
      <rPr>
        <sz val="10"/>
        <color theme="1"/>
        <rFont val="Calibri"/>
        <family val="2"/>
      </rPr>
      <t xml:space="preserve"> </t>
    </r>
    <r>
      <rPr>
        <sz val="10"/>
        <color theme="1"/>
        <rFont val="Calibri"/>
        <family val="2"/>
      </rPr>
      <t>워크인</t>
    </r>
    <r>
      <rPr>
        <sz val="10"/>
        <color theme="1"/>
        <rFont val="Calibri"/>
        <family val="2"/>
      </rPr>
      <t>)</t>
    </r>
  </si>
  <si>
    <t>마무리</t>
  </si>
  <si>
    <r>
      <rPr>
        <sz val="11"/>
        <color theme="1"/>
        <rFont val="Calibri"/>
        <family val="2"/>
      </rPr>
      <t xml:space="preserve">1) </t>
    </r>
    <r>
      <rPr>
        <sz val="11"/>
        <color theme="1"/>
        <rFont val="Calibri"/>
        <family val="2"/>
      </rPr>
      <t>기획</t>
    </r>
    <r>
      <rPr>
        <sz val="11"/>
        <color theme="1"/>
        <rFont val="Calibri"/>
        <family val="2"/>
      </rPr>
      <t xml:space="preserve"> </t>
    </r>
    <r>
      <rPr>
        <sz val="11"/>
        <color theme="1"/>
        <rFont val="Calibri"/>
        <family val="2"/>
      </rPr>
      <t>요약</t>
    </r>
  </si>
  <si>
    <t>투표를 통해 추천받은, '나만의 캐릭터' 키우기 RPG를 제작하려고 함.
자유도 높은 플레이를 통하여 원하는 캐릭터를 키워보자!</t>
  </si>
  <si>
    <t>경험치 소모</t>
  </si>
  <si>
    <t>재료 소모</t>
  </si>
  <si>
    <t>골드 획득</t>
  </si>
  <si>
    <t>골드 소모</t>
  </si>
  <si>
    <t>시스템명</t>
  </si>
  <si>
    <t>상세</t>
  </si>
  <si>
    <t>주제</t>
  </si>
  <si>
    <t>캐릭터</t>
  </si>
  <si>
    <t>의도</t>
  </si>
  <si>
    <t>방향</t>
  </si>
  <si>
    <t>성장을 하면서 여러갈래로 키울 수 있으며, 내 선택에 따라서 캐릭터 플레이스타일이 달라지도록 지향</t>
  </si>
  <si>
    <t>설명</t>
  </si>
  <si>
    <t>주 무기에 따라 근접/원거리/보조 변경, 주 스텟에 따라 공격력/속도/탱커 변경, 주 스킬에 따라 스킬효과&amp;콤보 변경, 루팅을 통한 아이템에 따라 옵션 변경, 같은 캐릭터를 키우고싶어도 못키우게끔&lt;</t>
  </si>
  <si>
    <t>변수</t>
  </si>
  <si>
    <t>원하는 방향으로 간편하게 추천하고 성장하는 식</t>
  </si>
  <si>
    <t>레벨업시 선택창 표시: 힘위주 / 민첩위주 / 지능위주 / 수동스텟 --- 다시 힘100% 힘70%-민30/지30 힘50%-민50/지50 힘33%(균등) 6가지 중 선택</t>
  </si>
  <si>
    <t>특정 직업군은 어쩔 수 없이 특정 스텟이 필요할 것 --- 추천스텟 표시 // 망캐가 되면 어떡하는지? - 스텟 초기화 진행 가능하게. (환생별 필요재화 곱증가)</t>
  </si>
  <si>
    <t>스킬트리,
스킬시너지</t>
  </si>
  <si>
    <t>스킬</t>
  </si>
  <si>
    <t>스킬트리 형식으로 직관적이게 표시, 가장 아래 메인 스킬(궁극기)를 두고, 그 스킬 시너지를 표시. 본인이 원하는 스킬을 선택해서 육성 가능하게 진행.</t>
  </si>
  <si>
    <t>레벨을 올릴수록 더 많은 포인트가 필요해 효율은 떨어지도록 변경, 오버밸런스형 일부 스킬은 특수 퀘스트 및 특수 보상으로만 획득&amp;성장이 가능하게 진행</t>
  </si>
  <si>
    <t>밸런스가 맞지 않을때, 효율이 너무 떨어질때, 환생을 여러 번 한 후 모든 스킬을 다 찍었을 때, --- 수치를 작게하여 밸런스 조절이 쉽도록, 패치를 통해, 환생할수록 어렵게 하여 자체 상한 두기</t>
  </si>
  <si>
    <t>자동&amp;수동
사냥터</t>
  </si>
  <si>
    <t>사냥터</t>
  </si>
  <si>
    <t>자동 사냥을 도입하지만, 수동 사냥의 장점을 더욱 부각시키려 함</t>
  </si>
  <si>
    <t>자동 사냥으로 인한 플레이타임 확보 + 수동 사냥의 높은 효율(130-200%) 확보</t>
  </si>
  <si>
    <t>모든 사냥터를 2종류로 나눠서, 자동 사냥은 필드 디펜스 형식으로 진행, 수동 사냥은 스테이지 클리어 방식, 랜덤성 및 트릭을 추가해서 자동 사냥은 되지 않도록 진행</t>
  </si>
  <si>
    <t>자동사냥만 24시간 돌릴 경우, 수동 사냥이 얼마나 해야 메꿀 수 있는지..? --- 해당 필드 전용 드랍 아이템, 레이드 등 수동 사냥만 가능한 컨텐츠 추가</t>
  </si>
  <si>
    <t>필드보스
레이드보스</t>
  </si>
  <si>
    <t>수동 사냥 컨텐츠, 수동 사냥 효율 및 재미 증가</t>
  </si>
  <si>
    <t>초반 보스는 딜찍누가 가능하더라도, 후반으로 갈수록 패턴 한번의 영향력 대폭 증가. 레이드 방 안에 있는 초보자들도 혜택을 받도록 진행</t>
  </si>
  <si>
    <t>자동 사냥</t>
  </si>
  <si>
    <t>시스템</t>
  </si>
  <si>
    <t>복잡한 외부 매크로를 인게임 버튼 하나로 대체</t>
  </si>
  <si>
    <t>자동 사냥(F5) 버튼을 클릭하면 주변 자동공격 및 스킬 쿨 될때마다 자동으로 사용.</t>
  </si>
  <si>
    <t>매 1초마다 사용 가능한 스킬 Q부터 사용, 마나가 부족하면 그 다음 스킬 사용, 반복. 단순 반복 매크로, 정찰하기(P)가 영향받지 않도록 적용.</t>
  </si>
  <si>
    <t>효율이 너무 떨어져서 매크로를 사용하는게 낫다면? 수동 사냥터에서 자동 사냥이 가능하다면? --- 매크로 개선 &amp; 수동 사냥터에 랜덤성 및 퀴즈방식 진행</t>
  </si>
  <si>
    <t>루팅
랜덤 아이템</t>
  </si>
  <si>
    <t>아이템</t>
  </si>
  <si>
    <t>디아블로2 방식 무작위 아이템 적용</t>
  </si>
  <si>
    <t>너무 많은 종류로 인한 피로도 증가, 10가지 옵션 중 1개를 위해 많은 노력 등. 어떤게 좋은지 모름 등. --- 아이템 옵션간 밸런스 조절, 추천 아이템 옵션 표시, 옵션을 점수로 바로 환원 표시</t>
  </si>
  <si>
    <t>마일리지
캐시샵</t>
  </si>
  <si>
    <t>후원을 통한 마일리지를 제공하고, 마일리지를 통해 천천히 구매가 가능하도록 진행</t>
  </si>
  <si>
    <t>후원 및 지급 과정을 간소화하고, 이후 구매하는 부분에서 보다 여유롭게 진행이 가능하도록 진행</t>
  </si>
  <si>
    <t>후원시 마일리지 지급, 마일리지로 캐시샵에서 원할때 원하는만큼 구매 가능. 비후원 유저에게도 이벤트 및 출석 등으로 일부 지급, 맛보기가 가능하도록 진행.</t>
  </si>
  <si>
    <t>비후원으로도 구매가 가능하면 역차별이 아닌지, 후원 품목 가격 변경시 기존 후원 구매 유저는? 후원 환불에 대한 문의 --- 시간이 길게 걸리도록 설정 (하루 500원정도만 획득), 보상 지급하거나 미리 명시, 미리 환불표를 만들어두기</t>
  </si>
  <si>
    <t>에피소드</t>
  </si>
  <si>
    <t>퀘스트, 스토리</t>
  </si>
  <si>
    <t>구역 및 단계를 나눠서 성취감 및 강함을 증명할 수 있게 진행 --- 이펙트(휘장)/칭호/게시판등록 등으로 진행</t>
  </si>
  <si>
    <t>블리치 스토리에 맞춘 에피소드 진행, 에피소드별 보상 지급</t>
  </si>
  <si>
    <t>에피소드별 10레벨업에 준하는 보상 지급, 에피소드는 캐릭터 레벨이 필요하고, 일부 컨텐츠는 에피소드 레벨 달성이 필요함.</t>
  </si>
  <si>
    <t>에피소드 제작 속도 &lt; 유저 플레이&amp;달성 속도 --- 아래 환생에서 대체</t>
  </si>
  <si>
    <t>환생</t>
  </si>
  <si>
    <t>캐릭터, 시스템</t>
  </si>
  <si>
    <t>콘텐츠를 여러 번 반복하게 함으로써 난이도 및 플레이타임 증가 목적</t>
  </si>
  <si>
    <t>만렙(300) 달성시 레벨 1이 되며, 다시 스텟과 스킬포인트를 획득 가능.</t>
  </si>
  <si>
    <t>환생이 너무 쉬워서 누구나 만렙을 달성하면? 너무 어려워서 보통 유저는 만렙 달성을 못하면? --- 밸런스 조절 적당히. 처음엔(배포 초기) 어렵고 갈수록 쉬워지게.</t>
  </si>
  <si>
    <t>스토리환생</t>
  </si>
  <si>
    <t>스토리, 시스템</t>
  </si>
  <si>
    <t>사냥터를 한번 더 재활용하는 목적. 에피소드 8까지 나와있을때 기준으로, 다시 에피소드 1-하드를 하면 에피소드9급 난이도로 진행되게 진행.</t>
  </si>
  <si>
    <t>사냥터의 체력 및 공격력이 변동 가능하도록. 최고레벨이 될 수 있도록 조정 가능하게 진행. 가능하면 고정단계 및 고정스킬 추가 방식으로 진행하도록 제작.</t>
  </si>
  <si>
    <t>차후 에피소드와 겹친다면? --- 고정 +5난이도 조절을 하거나 유동성 있게 안내&amp;조절. 가능하면 어느 단계든 3가지 이상의 선택지가 있도록 진행.</t>
  </si>
  <si>
    <t>추가에피소드
차원융합</t>
  </si>
  <si>
    <t>블리치에 무협, 현대과학, 미래과학(구양신공을 익힌 이치고, 총 쏘는 루키아, 양자포 쏘는 우류 등)을 입히기 위함</t>
  </si>
  <si>
    <t>더욱 새로운 컨텐츠와 새로운 융합을 통해 더 다양한 선택지 제공. 판타지 + 무협 + SF 주제 모두 융합이 목표</t>
  </si>
  <si>
    <t>블리치의 에피소드가 끝난 후, 묵향과 같이 차원이동을 하는 방식으로 진행 후 해당 차원 컨텐츠 진행</t>
  </si>
  <si>
    <t>맵 컨셉이 개판나는 것. --- 재미와 밸런스를 잘 잡을것. 블리치 진행 중에도 다른 차원 힌트를 제공하여 예상이 가능하도록 진행.</t>
  </si>
  <si>
    <t>개인 설정</t>
  </si>
  <si>
    <t>내 설정을 저장해서, 맵이 더욱 개인화되고 편하게 진행</t>
  </si>
  <si>
    <t>시야설정, 인사말성정, 옵션설정을 서버에 저장시키기</t>
  </si>
  <si>
    <t>자동저장은 기본이며, 그 외 로비 인사말 등도 저장하여 진행하도록, 최소 탈-워크 시스템이 목표.</t>
  </si>
  <si>
    <t>참신한 시스템 : 참신한 버그가 발생. --- 많은 테스트 진행</t>
  </si>
  <si>
    <t>제작 필요</t>
  </si>
  <si>
    <t>구상 완료</t>
  </si>
  <si>
    <t>설계 완료</t>
  </si>
  <si>
    <t>뼈대 완료</t>
  </si>
  <si>
    <t>강화</t>
  </si>
  <si>
    <t>조합</t>
  </si>
  <si>
    <t>세이브</t>
  </si>
  <si>
    <t>스킬트리</t>
  </si>
  <si>
    <t>패시브</t>
  </si>
  <si>
    <t>핵심</t>
  </si>
  <si>
    <t>메인</t>
  </si>
  <si>
    <t>기타</t>
  </si>
  <si>
    <t>맵 컨셉</t>
  </si>
  <si>
    <t>날짜</t>
  </si>
  <si>
    <t>아이디어</t>
  </si>
  <si>
    <t>대분류</t>
  </si>
  <si>
    <t>해석</t>
  </si>
  <si>
    <t>루키</t>
  </si>
  <si>
    <t>에고소드 무기</t>
  </si>
  <si>
    <t>장비</t>
  </si>
  <si>
    <t>초반 무기로 계속 + 성장 가능</t>
  </si>
  <si>
    <t>찍먹</t>
  </si>
  <si>
    <t>대중화</t>
  </si>
  <si>
    <t>초반부 매우 쉽게 (1레이드/1각성까지)</t>
  </si>
  <si>
    <t>재료</t>
  </si>
  <si>
    <t>필드재료 조합</t>
  </si>
  <si>
    <t>보스드랍</t>
  </si>
  <si>
    <t>레이드 : 완재료 조합</t>
  </si>
  <si>
    <t>꼬라박</t>
  </si>
  <si>
    <t>탱+딜+힐 없어도 혼자 무쌍 가능하게</t>
  </si>
  <si>
    <t>방향을 컨이냐 방치형이냐 인데</t>
  </si>
  <si>
    <t>컨 or 방치</t>
  </si>
  <si>
    <t>후원스킨</t>
  </si>
  <si>
    <t>이쁘게 (개인스킨, 유료)</t>
  </si>
  <si>
    <t>vip 시스템</t>
  </si>
  <si>
    <t>후원</t>
  </si>
  <si>
    <t>스킨 단계별 추가효과 (정비례)</t>
  </si>
  <si>
    <t>무기 고정옵, 속성 랜덤</t>
  </si>
  <si>
    <t>기본 고정옵 + 추가(속성) 랜덤옵</t>
  </si>
  <si>
    <t>던파처럼 칼레이드박스 옵션재설정</t>
  </si>
  <si>
    <t>장비강화</t>
  </si>
  <si>
    <t>옵션 재설정</t>
  </si>
  <si>
    <t>기본스킨</t>
  </si>
  <si>
    <t>모델</t>
  </si>
  <si>
    <t>애니풍</t>
  </si>
  <si>
    <t>디아처럼 잡기쉽게</t>
  </si>
  <si>
    <t>난이도</t>
  </si>
  <si>
    <t>일반 네임드 및 보스 솔플 가능하게</t>
  </si>
  <si>
    <t>머리위에 띄우기</t>
  </si>
  <si>
    <t>정보 표시</t>
  </si>
  <si>
    <t>머리 위 띄우기</t>
  </si>
  <si>
    <t>출첵보상 사용시 자동저장</t>
  </si>
  <si>
    <t>JN기능</t>
  </si>
  <si>
    <t>출석이벤트, 자동저장 시스템</t>
  </si>
  <si>
    <t>푸링상자 ㄴ</t>
  </si>
  <si>
    <t>플레이인원</t>
  </si>
  <si>
    <t>여러명이 하는게 아니라 서로 싸움</t>
  </si>
  <si>
    <t>루벨</t>
  </si>
  <si>
    <t>무기 중심</t>
  </si>
  <si>
    <t>무기 키우기 - 100단계 이상 업그레이드</t>
  </si>
  <si>
    <t>직업 - 무기 - 공격방식 구분</t>
  </si>
  <si>
    <t>무기컨셉</t>
  </si>
  <si>
    <t>분류하여 본인만의 캐릭터를 육성 가능
전사 / 도적 / 법사 / 궁수
검 / 도 / 대검 / 소검
 채찍 / 단검 / 쌍수 / 덫
 지팡이 / 마법책 / 메이스 / 오브
 장궁 / 단궁 / 석궁 / 피리 (소환사)
베기 / 찌르기
베기 / 찌르기
물 / 불 / 번개 / 대지 / 빛 / 어둠 / 무
가까이 쏘기 / 멀리서 쏘기</t>
  </si>
  <si>
    <t>특기 강화는 기연으로</t>
  </si>
  <si>
    <t>특기 강화</t>
  </si>
  <si>
    <t>탐색 요소 넣어서 공략 활성화 &amp; 정보공유</t>
  </si>
  <si>
    <t>스승에 따른 특성</t>
  </si>
  <si>
    <t>특성 구분</t>
  </si>
  <si>
    <t>특정 스승 선택시 특정 스텟 강화</t>
  </si>
  <si>
    <t>메인퀘스트 - 뺑뺑이</t>
  </si>
  <si>
    <t>메인퀘스트</t>
  </si>
  <si>
    <t>이리저리 왔다갔다하기</t>
  </si>
  <si>
    <t>장비 파밍 방법</t>
  </si>
  <si>
    <t>장비 파밍</t>
  </si>
  <si>
    <t>드랍 / NPC퀘 / 상점 / 제작</t>
  </si>
  <si>
    <t>레이드 = 장비강화</t>
  </si>
  <si>
    <t>장비 강화</t>
  </si>
  <si>
    <t>보스는 강화재료만 드랍.</t>
  </si>
  <si>
    <t>회피</t>
  </si>
  <si>
    <t>기본스킬</t>
  </si>
  <si>
    <t>무적</t>
  </si>
  <si>
    <t>에피소드 구분</t>
  </si>
  <si>
    <t>에피소드 시 특기강화 8→10회 증가 (초월)</t>
  </si>
  <si>
    <t>아이템 등급 구분</t>
  </si>
  <si>
    <t>아이템
구분</t>
  </si>
  <si>
    <t>특수옵션 1 - 노말 / 매직 / 레어
특수옵션 2 - 유니크 / 히든
특수옵션 3+ - 혼 / 유일(전용템)</t>
  </si>
  <si>
    <t>기본 캐릭터 모델</t>
  </si>
  <si>
    <t>기본모델</t>
  </si>
  <si>
    <t>애니캐릭터</t>
  </si>
  <si>
    <t>스킬 이펙트</t>
  </si>
  <si>
    <t>이펙트</t>
  </si>
  <si>
    <t>화려하게 (단, 페이탈 안뜨게 조절)</t>
  </si>
  <si>
    <t>궁극기 - 심상구현</t>
  </si>
  <si>
    <t>검 - 무적 / 찌르기
도 - 부활 (강화) / 난사 20회
소검 - 디버프 2배 반사 / 잠시면역
대검 - 방어파괴 / 체력1+데미지4배 후 5초경직</t>
  </si>
  <si>
    <t>아이템 랜덤 추가옵</t>
  </si>
  <si>
    <t>[데나, 엘든식]
등급에 따라 추가
노멀(기본옵) - 추가옵 0
매직(기본옵+1) - 추가옵 0
레어(기본옵+1) - 1
유니크 - +1 , +2
에픽 - +1 , +3
히든 - +2 , +3
등급 외 - +3, +3</t>
  </si>
  <si>
    <t>PVP 마을</t>
  </si>
  <si>
    <t>컨텐츠</t>
  </si>
  <si>
    <t>해당구역에선 모두 적대취급</t>
  </si>
  <si>
    <t>진행 중 보스몹 처치 (인원수 따라 난이도 상향)</t>
  </si>
  <si>
    <t>칭호 수집</t>
  </si>
  <si>
    <t>칭호 중첩가능, 개수에 따라 옵션 +</t>
  </si>
  <si>
    <t>랜덤 스킬</t>
  </si>
  <si>
    <t>[사일런트 사가] 스킬 수집/제작하여 스킬 획득</t>
  </si>
  <si>
    <t>던전형 사냥터</t>
  </si>
  <si>
    <t>[오픈알피지] 사냥터마다 함정있음</t>
  </si>
  <si>
    <t>기본스킬 - 대쉬</t>
  </si>
  <si>
    <t>[QQ알피지]</t>
  </si>
  <si>
    <t>성장형 아이템</t>
  </si>
  <si>
    <t>[마월RPG] 몹 잡을수록 성장</t>
  </si>
  <si>
    <t>보조 펫</t>
  </si>
  <si>
    <t>펫</t>
  </si>
  <si>
    <t>영웅 서포트</t>
  </si>
  <si>
    <t>보스 소환</t>
  </si>
  <si>
    <t>특정시간 + 특정조건 = 보스생성</t>
  </si>
  <si>
    <t>편리한 세이브</t>
  </si>
  <si>
    <t>[데스나이트 RPG]</t>
  </si>
  <si>
    <t>아이템창/ 상태창</t>
  </si>
  <si>
    <t>프레임</t>
  </si>
  <si>
    <t>[데스나이트 RPG] 부드러운 방식</t>
  </si>
  <si>
    <t>강화 보정</t>
  </si>
  <si>
    <t>아이템 - 강화</t>
  </si>
  <si>
    <t>강화 실패시 스텍누적 높은스텍일수록 강화확률 증가</t>
  </si>
  <si>
    <t>푸잎</t>
  </si>
  <si>
    <t>사냥터 개선안</t>
  </si>
  <si>
    <t>나만의 알피지 :: Only My Own RPG - OMO RPG</t>
  </si>
  <si>
    <t>기본 개념: 다양한 부분을 자기가 원하는대로 키울 수 있음.</t>
  </si>
  <si>
    <t>구분</t>
  </si>
  <si>
    <t xml:space="preserve">총 수 </t>
  </si>
  <si>
    <t>종류</t>
  </si>
  <si>
    <t>특징</t>
  </si>
  <si>
    <t>비고</t>
  </si>
  <si>
    <t>직업</t>
  </si>
  <si>
    <t>4종</t>
  </si>
  <si>
    <t>전사</t>
  </si>
  <si>
    <t>근접</t>
  </si>
  <si>
    <t>탱킹</t>
  </si>
  <si>
    <t>도적</t>
  </si>
  <si>
    <t>딜링</t>
  </si>
  <si>
    <t>법사</t>
  </si>
  <si>
    <t>원거리</t>
  </si>
  <si>
    <t>(이름미정)</t>
  </si>
  <si>
    <t>보조</t>
  </si>
  <si>
    <t>무기</t>
  </si>
  <si>
    <t>12종</t>
  </si>
  <si>
    <t>맨손</t>
  </si>
  <si>
    <t>양손</t>
  </si>
  <si>
    <t>너클, 클로, 자마다르, 낫</t>
  </si>
  <si>
    <t>검</t>
  </si>
  <si>
    <t>한손</t>
  </si>
  <si>
    <t>기본</t>
  </si>
  <si>
    <t>검, 도 등</t>
  </si>
  <si>
    <t>둔기</t>
  </si>
  <si>
    <t>데미지+</t>
  </si>
  <si>
    <t>공속-</t>
  </si>
  <si>
    <t>방어파괴</t>
  </si>
  <si>
    <t>도끼, 철퇴, 워해머, 금쇄봉</t>
  </si>
  <si>
    <t>창</t>
  </si>
  <si>
    <t>공/이속-</t>
  </si>
  <si>
    <t>범위</t>
  </si>
  <si>
    <t>단창, 장창, 봉, 폴암, 나기나타</t>
  </si>
  <si>
    <t>세검</t>
  </si>
  <si>
    <t>공속+</t>
  </si>
  <si>
    <t>레이피어</t>
  </si>
  <si>
    <t>쌍검</t>
  </si>
  <si>
    <t>데미지-</t>
  </si>
  <si>
    <t>상태이상</t>
  </si>
  <si>
    <t>채찍</t>
  </si>
  <si>
    <t>명중률-</t>
  </si>
  <si>
    <t>근접 불가</t>
  </si>
  <si>
    <t>유성추, 만력쇄, 사슬낫, 플레일, 모닝스타, 편곤, 연검(우르미)</t>
  </si>
  <si>
    <t>궁</t>
  </si>
  <si>
    <t>활, 단궁, 장궁, 곡궁, 양궁, 석궁, 쇠뇌, 투석구</t>
  </si>
  <si>
    <t>지팡이</t>
  </si>
  <si>
    <t>마법책</t>
  </si>
  <si>
    <t>마법력-</t>
  </si>
  <si>
    <t>캐스팅+</t>
  </si>
  <si>
    <t>오브</t>
  </si>
  <si>
    <t>마법력+</t>
  </si>
  <si>
    <t>캐스팅-</t>
  </si>
  <si>
    <t>피리</t>
  </si>
  <si>
    <t>종류에 따라 보조 특화</t>
  </si>
  <si>
    <t>피리, 바드, 기타 등</t>
  </si>
  <si>
    <t>방패</t>
  </si>
  <si>
    <t>3종</t>
  </si>
  <si>
    <t>패링</t>
  </si>
  <si>
    <t>단검</t>
  </si>
  <si>
    <t>보조데미지</t>
  </si>
  <si>
    <t>수리검</t>
  </si>
  <si>
    <t>짱돌, 부메랑, 투창, 차크람</t>
  </si>
  <si>
    <t>방어구</t>
  </si>
  <si>
    <t>전직업 공통</t>
  </si>
  <si>
    <t>스텟</t>
  </si>
  <si>
    <t>공격 강화</t>
  </si>
  <si>
    <t>포인트당 10% (100%)
10포인트 기준 기본수치 2배 생각중</t>
  </si>
  <si>
    <t>치명타 강화</t>
  </si>
  <si>
    <t>공격속도 강화</t>
  </si>
  <si>
    <t>마법력 강화</t>
  </si>
  <si>
    <t>캐스팅 강화</t>
  </si>
  <si>
    <t>상태이상 강화</t>
  </si>
  <si>
    <t>보조무기 강화</t>
  </si>
  <si>
    <t>추가 스텟</t>
  </si>
  <si>
    <t>스승</t>
  </si>
  <si>
    <t>기본 1스승 제한 (일부 스승 중첩 가능)</t>
  </si>
  <si>
    <t>ex) A를 스승으로 선택시 '공격 강화' 특기 +3 (최대치 무시)</t>
  </si>
  <si>
    <t>에피소드/환생</t>
  </si>
  <si>
    <t>모든 특기 맥스포인트 +2</t>
  </si>
  <si>
    <t>등급</t>
  </si>
  <si>
    <t>일반</t>
  </si>
  <si>
    <t>고정옵션</t>
  </si>
  <si>
    <t>매직</t>
  </si>
  <si>
    <t>고정옵션 + 추가옵션 1개</t>
  </si>
  <si>
    <t>레어</t>
  </si>
  <si>
    <t>고정옵션 + 추가옵션 2개</t>
  </si>
  <si>
    <t>유니크</t>
  </si>
  <si>
    <t>고정옵션 + 추가옵션 3개</t>
  </si>
  <si>
    <t>└해당 옵션은 칼레이드박스(가칭)를 통해 재설정 가능</t>
  </si>
  <si>
    <t>소켓</t>
  </si>
  <si>
    <t>쥬얼 등을 수집하여 옵션을 추가시킬 수 있음 (최대 2개)</t>
  </si>
  <si>
    <t>파밍</t>
  </si>
  <si>
    <t>상점</t>
  </si>
  <si>
    <t>기본무기 구입</t>
  </si>
  <si>
    <t>드랍</t>
  </si>
  <si>
    <t>필드보스 드랍 / 보스는 강화재료만 드랍</t>
  </si>
  <si>
    <t>제작/조합</t>
  </si>
  <si>
    <t>구상 - 최초무기로 계속성장</t>
  </si>
  <si>
    <t>같은무기 2개로 업글 = 2 4 8 16 32개 모아서 업글</t>
  </si>
  <si>
    <t>(후반엔 높은등급 떨어짐)</t>
  </si>
  <si>
    <t>애니 캐릭터로</t>
  </si>
  <si>
    <t>화려하게, (최초 1회만 등, 최적화 모드도 따로 구현)</t>
  </si>
  <si>
    <t>궁극기는 특히 화려하게 ㅡ 무기 특성에 따라 구현</t>
  </si>
  <si>
    <t>초반부분</t>
  </si>
  <si>
    <t>뺑뺑이 + 쉽게</t>
  </si>
  <si>
    <t>에피소드 1 혹은 환생 1회 전까진 매우 쉽게 (솔플 가능)</t>
  </si>
  <si>
    <t>여러 번 환생 후에는 혼자 무쌍 가능하게</t>
  </si>
  <si>
    <t>일반 네임드 및 보스 솔플 가능하게 (like 디아블로2)</t>
  </si>
  <si>
    <t>머리 위 정보표시</t>
  </si>
  <si>
    <t>방향성</t>
  </si>
  <si>
    <t>컨트롤+방치</t>
  </si>
  <si>
    <t>컨트롤</t>
  </si>
  <si>
    <t>보스 잡을때만</t>
  </si>
  <si>
    <t>방치</t>
  </si>
  <si>
    <t>기본 방치</t>
  </si>
  <si>
    <t>솔플</t>
  </si>
  <si>
    <t>파티는 최소화, 싸우는일 없도록</t>
  </si>
  <si>
    <t>후원효과</t>
  </si>
  <si>
    <t>정비례로, 중첩 가능하기</t>
  </si>
  <si>
    <t>출석체크</t>
  </si>
  <si>
    <t>출석 이벤트 + 자동저장</t>
  </si>
  <si>
    <t>파워밸런스</t>
  </si>
  <si>
    <t>에피소드마다 데미지 감소 -10% 등</t>
  </si>
  <si>
    <t>제작자</t>
  </si>
  <si>
    <t>링크</t>
  </si>
  <si>
    <t>활용예시</t>
  </si>
  <si>
    <t>(JN) 가짜 채팅 메세지 띄워주기</t>
  </si>
  <si>
    <t>제정신이아님</t>
  </si>
  <si>
    <t>https://cafe.naver.com/w3umf/134738</t>
  </si>
  <si>
    <t/>
  </si>
  <si>
    <t>인사말, 떠남말</t>
  </si>
  <si>
    <t>(JN)Console CommandButton UI</t>
  </si>
  <si>
    <t>vcccv</t>
  </si>
  <si>
    <t>https://cafe.naver.com/w3umf/134735</t>
  </si>
  <si>
    <t>단축키 받아오기</t>
  </si>
  <si>
    <t>(JN) 프레임 유닛 정보창</t>
  </si>
  <si>
    <t>https://cafe.naver.com/w3umf/134409</t>
  </si>
  <si>
    <t>유닛 정보창(6시)에 추가 스텟 표시</t>
  </si>
  <si>
    <t>(JN)DoubleClickSpell</t>
  </si>
  <si>
    <t>https://cafe.naver.com/w3umf/133875</t>
  </si>
  <si>
    <t>스펠 단축키 두번 누르면 자기에게 시전</t>
  </si>
  <si>
    <t>팀컬러 체력바 모델 띄우기</t>
  </si>
  <si>
    <t>https://cafe.naver.com/w3umf/132272</t>
  </si>
  <si>
    <t>보스몹들 체력바 별도표시</t>
  </si>
  <si>
    <t>(JN) 유닛, 영웅 이름 변경 예제</t>
  </si>
  <si>
    <t>크로와상</t>
  </si>
  <si>
    <t>https://cafe.naver.com/w3umf/131955</t>
  </si>
  <si>
    <t>(JN) 게임 종료 감지 (EndGameHook v0.0)</t>
  </si>
  <si>
    <t>https://cafe.naver.com/w3umf/132201</t>
  </si>
  <si>
    <t>게임종료시 자동세이브</t>
  </si>
  <si>
    <t>(JN) 확장 인벤토리 (ExtendedInventory v0.0)</t>
  </si>
  <si>
    <t>https://cafe.naver.com/w3umf/132422</t>
  </si>
  <si>
    <t>인벤토리 확장</t>
  </si>
  <si>
    <t>(JN) 이동속도 무제한 예제 (1.28 전용)</t>
  </si>
  <si>
    <t>https://cafe.naver.com/w3umf/131145</t>
  </si>
  <si>
    <t>이동속도 - 최대 831 혹은 1044까지만 쓰길 권장</t>
  </si>
  <si>
    <t>(JN) OpLimit 변경하기 (1.28 전용)</t>
  </si>
  <si>
    <t>https://cafe.naver.com/w3umf/131144</t>
  </si>
  <si>
    <t>처리속도 향상</t>
  </si>
  <si>
    <t>(JN) 스마트 캐스트 시스템 (Smart Cast System v2021.08.12)</t>
  </si>
  <si>
    <t>https://cafe.naver.com/w3umf/130911</t>
  </si>
  <si>
    <t>스마트 캐스팅 (다중 대상은 자제하고 단일 유닛 혹은 지점 대상으로만 쓸것)</t>
  </si>
  <si>
    <t>JN] 스마트 캐스트</t>
  </si>
  <si>
    <t>김 켈프</t>
  </si>
  <si>
    <t>https://cafe.naver.com/w3umf/131753</t>
  </si>
  <si>
    <t>스마트 캐스팅2</t>
  </si>
  <si>
    <t>(JN) 스마트키 + 프레임 함수 설정</t>
  </si>
  <si>
    <t>https://cafe.naver.com/w3umf/130991</t>
  </si>
  <si>
    <t>스마트 캐스팅3</t>
  </si>
  <si>
    <t>(JN) 쿨타임 숫자로 표시하기: 쉽게 사용하기</t>
  </si>
  <si>
    <t>https://cafe.naver.com/w3umf/130899</t>
  </si>
  <si>
    <t>쿨탐에 숫자 표시 - Max값을 없애고 현재 스킬 값으로 설정해야할듯</t>
  </si>
  <si>
    <t>능력 시전 시스템(캐스팅 시스템) v1.00b</t>
  </si>
  <si>
    <t>https://cafe.naver.com/w3umf/121985</t>
  </si>
  <si>
    <t>캐스팅 바 표시</t>
  </si>
  <si>
    <t>RPG 제작자 분들이 좋아할 만한거</t>
  </si>
  <si>
    <t>https://cafe.naver.com/w3umf/113035</t>
  </si>
  <si>
    <t>대기실에서 채팅 (인사말)</t>
  </si>
  <si>
    <t>Dialog Utils 1.00</t>
  </si>
  <si>
    <t>https://cafe.naver.com/w3umf/112238</t>
  </si>
  <si>
    <t>선택창 이벤트 사용</t>
  </si>
  <si>
    <t>[vJass] 능력 속성 시스템 (AbilityAttributeSystem)</t>
  </si>
  <si>
    <t>https://cafe.naver.com/w3umf/101906</t>
  </si>
  <si>
    <t>UI로 보다 편리하게 제작 가능 / 능력 - 스페셜 칸 사용</t>
  </si>
  <si>
    <t>풀, 잡목 템플릿</t>
  </si>
  <si>
    <t>다린1</t>
  </si>
  <si>
    <t>https://cafe.naver.com/w3umf/131174</t>
  </si>
  <si>
    <t>모델 - 풀/잡초</t>
  </si>
  <si>
    <t>The Ultimate Terraining Map 4.0</t>
  </si>
  <si>
    <t>https://cafe.naver.com/w3umf/131173</t>
  </si>
  <si>
    <t>하이브 컨테스트용 맵, 각종 지형 소품 등</t>
  </si>
  <si>
    <t>(JN) 리방 체크</t>
  </si>
  <si>
    <t>Howww</t>
  </si>
  <si>
    <t>https://cafe.naver.com/w3umf/131132</t>
  </si>
  <si>
    <t>리방 체크 / 멀티화 필요</t>
  </si>
  <si>
    <t>(JN) 마우스 휠 굴려 시야 조절하기</t>
  </si>
  <si>
    <t>https://cafe.naver.com/w3umf/130834</t>
  </si>
  <si>
    <t>시야 조절 - 저장 필요</t>
  </si>
  <si>
    <t>(JN) 아이템 조합 UI 예제</t>
  </si>
  <si>
    <t>https://cafe.naver.com/w3umf/130148</t>
  </si>
  <si>
    <t>프레임 ) 창 띄우는거</t>
  </si>
  <si>
    <t>(JN) 대기실에서 호스트가 난이도 설정하는 예제</t>
  </si>
  <si>
    <t>https://cafe.naver.com/w3umf/130323</t>
  </si>
  <si>
    <t>대기실 적용</t>
  </si>
  <si>
    <t>우클릭에 반응하는 버튼 만들기</t>
  </si>
  <si>
    <t>모래여우</t>
  </si>
  <si>
    <t>https://cafe.naver.com/w3umf/130094</t>
  </si>
  <si>
    <t>프레임 ) 우클릭</t>
  </si>
  <si>
    <t>숫자 모델 출력 예제</t>
  </si>
  <si>
    <t>Winters</t>
  </si>
  <si>
    <t>https://cafe.naver.com/w3umf/129601</t>
  </si>
  <si>
    <t>크리티컬 등 특수표시?</t>
  </si>
  <si>
    <t>JN) 스킬 쿨다운 감소 예제</t>
  </si>
  <si>
    <t>https://cafe.naver.com/w3umf/129570</t>
  </si>
  <si>
    <t>쿨감</t>
  </si>
  <si>
    <t>스턴 매니지먼트 시스템 UI</t>
  </si>
  <si>
    <t>Vn</t>
  </si>
  <si>
    <t>https://cafe.naver.com/w3umf/128435</t>
  </si>
  <si>
    <t>스턴 시스템</t>
  </si>
  <si>
    <t>(JN) 버튼 만들 때 하이라이트에 쓸만한 텍스쳐</t>
  </si>
  <si>
    <t>https://cafe.naver.com/w3umf/134734</t>
  </si>
  <si>
    <t>프레임 하이라이트</t>
  </si>
  <si>
    <t>[리포지드] 간단 파일 세이브 로드 (정수) Fix</t>
  </si>
  <si>
    <t>자료다운</t>
  </si>
  <si>
    <t>https://cafe.naver.com/w3umf/126949</t>
  </si>
  <si>
    <t>정수 저장 - LAN 등 / 레지스트리 저장 필요</t>
  </si>
  <si>
    <t>UtilsPlus</t>
  </si>
  <si>
    <t>IZGN</t>
  </si>
  <si>
    <t>https://cafe.naver.com/w3umf/124706</t>
  </si>
  <si>
    <t>참고용 ) 메모리 주소 검색</t>
  </si>
  <si>
    <t>맵핵 방지용으로 사용될 가능성이 있는 모델입니다.</t>
  </si>
  <si>
    <t>나로1</t>
  </si>
  <si>
    <t>https://cafe.naver.com/w3umf/124100</t>
  </si>
  <si>
    <t>맵핵 방지</t>
  </si>
  <si>
    <t>유동 텍스트 출력</t>
  </si>
  <si>
    <t>t2000</t>
  </si>
  <si>
    <t>https://cafe.naver.com/w3umf/119062</t>
  </si>
  <si>
    <t>유동텍스트 설정</t>
  </si>
  <si>
    <t>부드러운 이동 (UI)</t>
  </si>
  <si>
    <t>https://cafe.naver.com/w3umf/118769</t>
  </si>
  <si>
    <t>이동속도 높을때 이걸로 보조</t>
  </si>
  <si>
    <t>잔상 시스템</t>
  </si>
  <si>
    <t>https://cafe.naver.com/w3umf/119696</t>
  </si>
  <si>
    <t>잔상 효과</t>
  </si>
  <si>
    <t>[업적] v1.0</t>
  </si>
  <si>
    <t>소찌</t>
  </si>
  <si>
    <t>https://cafe.naver.com/w3umf/118465</t>
  </si>
  <si>
    <t>계정 저장용 업적</t>
  </si>
  <si>
    <t>유닛 카운터 / 조합 예제</t>
  </si>
  <si>
    <t>동동주</t>
  </si>
  <si>
    <t>https://cafe.naver.com/w3umf/117649</t>
  </si>
  <si>
    <t>조합 시스템 구축시 사용</t>
  </si>
  <si>
    <t>게임 캐쉬 관련 맵 간에 영융 이동</t>
  </si>
  <si>
    <t>지윤현아</t>
  </si>
  <si>
    <t>https://cafe.naver.com/w3umf/117300</t>
  </si>
  <si>
    <t>캠페인 ) 맵간 영웅 이동</t>
  </si>
  <si>
    <t>[조합] v1.5</t>
  </si>
  <si>
    <t>https://cafe.naver.com/w3umf/116727</t>
  </si>
  <si>
    <t>다이얼로그 이용한 조합식</t>
  </si>
  <si>
    <t>간단한 에어본 시스템</t>
  </si>
  <si>
    <t>https://cafe.naver.com/w3umf/115891</t>
  </si>
  <si>
    <t>에어본 구현시 - 캐릭터</t>
  </si>
  <si>
    <t>[시스템]기본 공격 활성/비활성</t>
  </si>
  <si>
    <t>https://cafe.naver.com/w3umf/114197</t>
  </si>
  <si>
    <t>특정 CC 맞으면 평타 제거</t>
  </si>
  <si>
    <t>[스킬]40개의 멋진 스킬들</t>
  </si>
  <si>
    <t>MyBirthday</t>
  </si>
  <si>
    <t>https://cafe.naver.com/w3umf/112989</t>
  </si>
  <si>
    <t>보스 스킬 등</t>
  </si>
  <si>
    <t>Berserker / 돌진 수정</t>
  </si>
  <si>
    <t>Mist</t>
  </si>
  <si>
    <t>https://cafe.naver.com/ddahe/28820</t>
  </si>
  <si>
    <t>돌진 + 버서커시 강화돌진</t>
  </si>
  <si>
    <t>어떤 유닛이든 데미지 입음 + 어떤 플레이어든 이벤트 수정#6</t>
  </si>
  <si>
    <t>Porory</t>
  </si>
  <si>
    <t>https://cafe.naver.com/w3umf/111764</t>
  </si>
  <si>
    <t>어떤 유닛이든 트리거</t>
  </si>
  <si>
    <t>Physicle System v1.10b (2016-10-21)</t>
  </si>
  <si>
    <t>https://cafe.naver.com/w3umf/111265</t>
  </si>
  <si>
    <t>파티클 시스템 - 멀티샷 및 이동/충돌 제어</t>
  </si>
  <si>
    <t>(JN) YDWE JAPI(1)</t>
  </si>
  <si>
    <t>https://cafe.naver.com/w3umf/134744</t>
  </si>
  <si>
    <t>공격력, 방어력 등 초록색 + 부분 제어</t>
  </si>
  <si>
    <t>카메라 고정 라이브러리 FixCam</t>
  </si>
  <si>
    <t>https://cafe.naver.com/w3umf/129518</t>
  </si>
  <si>
    <t>이거랑 프레임단위 고정 및 휠로 시야거리 조정 3개 콜라보레이션</t>
  </si>
  <si>
    <t>패시브 쿨다운</t>
  </si>
  <si>
    <t>leandrotp</t>
  </si>
  <si>
    <t>https://cafe.naver.com/w3umf/134818</t>
  </si>
  <si>
    <t>패시브 스킬 쿨다운 후 100% 적용</t>
  </si>
  <si>
    <t>(JN)Spellweaver's Talent Kitchen</t>
  </si>
  <si>
    <t>https://cafe.naver.com/w3umf/135586</t>
  </si>
  <si>
    <r>
      <rPr>
        <sz val="11"/>
        <color theme="1"/>
        <rFont val="Calibri"/>
        <family val="2"/>
      </rPr>
      <t>스킬트리</t>
    </r>
    <r>
      <rPr>
        <sz val="11"/>
        <color theme="1"/>
        <rFont val="Calibri"/>
        <family val="2"/>
      </rPr>
      <t xml:space="preserve"> </t>
    </r>
    <r>
      <rPr>
        <sz val="11"/>
        <color theme="1"/>
        <rFont val="Calibri"/>
        <family val="2"/>
      </rPr>
      <t>등</t>
    </r>
    <r>
      <rPr>
        <sz val="11"/>
        <color theme="1"/>
        <rFont val="Calibri"/>
        <family val="2"/>
      </rPr>
      <t xml:space="preserve"> </t>
    </r>
    <r>
      <rPr>
        <sz val="11"/>
        <color theme="1"/>
        <rFont val="Calibri"/>
        <family val="2"/>
      </rPr>
      <t>보기편한방식</t>
    </r>
  </si>
  <si>
    <t>(JN) ConsoleUI and BuffBarUI?</t>
  </si>
  <si>
    <t>https://cafe.naver.com/w3umf/137737</t>
  </si>
  <si>
    <r>
      <rPr>
        <sz val="11"/>
        <color theme="1"/>
        <rFont val="Calibri"/>
        <family val="2"/>
      </rPr>
      <t>리니지식</t>
    </r>
    <r>
      <rPr>
        <sz val="11"/>
        <color theme="1"/>
        <rFont val="Calibri"/>
        <family val="2"/>
      </rPr>
      <t xml:space="preserve"> </t>
    </r>
    <r>
      <rPr>
        <sz val="11"/>
        <color theme="1"/>
        <rFont val="Calibri"/>
        <family val="2"/>
      </rPr>
      <t>버프</t>
    </r>
    <r>
      <rPr>
        <sz val="11"/>
        <color theme="1"/>
        <rFont val="Calibri"/>
        <family val="2"/>
      </rPr>
      <t xml:space="preserve"> </t>
    </r>
    <r>
      <rPr>
        <sz val="11"/>
        <color theme="1"/>
        <rFont val="Calibri"/>
        <family val="2"/>
      </rPr>
      <t>아이콘</t>
    </r>
    <r>
      <rPr>
        <sz val="11"/>
        <color theme="1"/>
        <rFont val="Calibri"/>
        <family val="2"/>
      </rPr>
      <t xml:space="preserve"> </t>
    </r>
    <r>
      <rPr>
        <sz val="11"/>
        <color theme="1"/>
        <rFont val="Calibri"/>
        <family val="2"/>
      </rPr>
      <t>가능</t>
    </r>
  </si>
  <si>
    <t>Bankai V# 3.00 | HIVE (hiveworkshop.com)</t>
  </si>
  <si>
    <t>Tal'Rarity</t>
  </si>
  <si>
    <t>https://www.hiveworkshop.com/threads/bankai-v-3-00.257706/</t>
  </si>
  <si>
    <r>
      <rPr>
        <sz val="11"/>
        <color theme="1"/>
        <rFont val="Calibri"/>
        <family val="2"/>
      </rPr>
      <t>만해</t>
    </r>
  </si>
  <si>
    <r>
      <rPr>
        <sz val="11"/>
        <color theme="1"/>
        <rFont val="Calibri"/>
        <family val="2"/>
      </rPr>
      <t>탄막</t>
    </r>
    <r>
      <rPr>
        <sz val="11"/>
        <color theme="1"/>
        <rFont val="Calibri"/>
        <family val="2"/>
      </rPr>
      <t xml:space="preserve"> </t>
    </r>
    <r>
      <rPr>
        <sz val="11"/>
        <color theme="1"/>
        <rFont val="Calibri"/>
        <family val="2"/>
      </rPr>
      <t>시스템</t>
    </r>
  </si>
  <si>
    <r>
      <rPr>
        <sz val="11"/>
        <color theme="1"/>
        <rFont val="Calibri"/>
        <family val="2"/>
      </rPr>
      <t>동동주</t>
    </r>
  </si>
  <si>
    <t>https://cafe.naver.com/w3umf/117713</t>
  </si>
  <si>
    <r>
      <rPr>
        <sz val="11"/>
        <color theme="1"/>
        <rFont val="Calibri"/>
        <family val="2"/>
      </rPr>
      <t>미사일</t>
    </r>
    <r>
      <rPr>
        <sz val="11"/>
        <color theme="1"/>
        <rFont val="Calibri"/>
        <family val="2"/>
      </rPr>
      <t xml:space="preserve"> </t>
    </r>
    <r>
      <rPr>
        <sz val="11"/>
        <color theme="1"/>
        <rFont val="Calibri"/>
        <family val="2"/>
      </rPr>
      <t>패턴</t>
    </r>
  </si>
  <si>
    <r>
      <rPr>
        <sz val="11"/>
        <color theme="1"/>
        <rFont val="Calibri"/>
        <family val="2"/>
      </rPr>
      <t xml:space="preserve">SPRITE </t>
    </r>
    <r>
      <rPr>
        <sz val="11"/>
        <color theme="1"/>
        <rFont val="Calibri"/>
        <family val="2"/>
      </rPr>
      <t>프레임을</t>
    </r>
    <r>
      <rPr>
        <sz val="11"/>
        <color theme="1"/>
        <rFont val="Calibri"/>
        <family val="2"/>
      </rPr>
      <t xml:space="preserve"> </t>
    </r>
    <r>
      <rPr>
        <sz val="11"/>
        <color theme="1"/>
        <rFont val="Calibri"/>
        <family val="2"/>
      </rPr>
      <t>활용한</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컷인</t>
    </r>
    <r>
      <rPr>
        <sz val="11"/>
        <color theme="1"/>
        <rFont val="Calibri"/>
        <family val="2"/>
      </rPr>
      <t xml:space="preserve"> </t>
    </r>
    <r>
      <rPr>
        <sz val="11"/>
        <color theme="1"/>
        <rFont val="Calibri"/>
        <family val="2"/>
      </rPr>
      <t>연출</t>
    </r>
  </si>
  <si>
    <r>
      <rPr>
        <sz val="11"/>
        <color theme="1"/>
        <rFont val="Calibri"/>
        <family val="2"/>
      </rPr>
      <t>모래여우</t>
    </r>
  </si>
  <si>
    <t>https://cafe.naver.com/w3umf/130939</t>
  </si>
  <si>
    <r>
      <rPr>
        <sz val="11"/>
        <color theme="1"/>
        <rFont val="Calibri"/>
        <family val="2"/>
      </rPr>
      <t>등장</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컷씬</t>
    </r>
  </si>
  <si>
    <r>
      <rPr>
        <sz val="11"/>
        <color theme="1"/>
        <rFont val="Calibri"/>
        <family val="2"/>
      </rPr>
      <t>J</t>
    </r>
    <r>
      <rPr>
        <sz val="11"/>
        <color theme="1"/>
        <rFont val="Calibri"/>
        <family val="2"/>
      </rPr>
      <t xml:space="preserve">N </t>
    </r>
    <r>
      <rPr>
        <sz val="11"/>
        <color theme="1"/>
        <rFont val="Calibri"/>
        <family val="2"/>
      </rPr>
      <t>실시간</t>
    </r>
    <r>
      <rPr>
        <sz val="11"/>
        <color theme="1"/>
        <rFont val="Calibri"/>
        <family val="2"/>
      </rPr>
      <t xml:space="preserve"> </t>
    </r>
    <r>
      <rPr>
        <sz val="11"/>
        <color theme="1"/>
        <rFont val="Calibri"/>
        <family val="2"/>
      </rPr>
      <t>스킬툴팁</t>
    </r>
    <r>
      <rPr>
        <sz val="11"/>
        <color theme="1"/>
        <rFont val="Calibri"/>
        <family val="2"/>
      </rPr>
      <t xml:space="preserve"> </t>
    </r>
    <r>
      <rPr>
        <sz val="11"/>
        <color theme="1"/>
        <rFont val="Calibri"/>
        <family val="2"/>
      </rPr>
      <t>변경</t>
    </r>
  </si>
  <si>
    <r>
      <rPr>
        <sz val="11"/>
        <color theme="1"/>
        <rFont val="Calibri"/>
        <family val="2"/>
      </rPr>
      <t>천혜양</t>
    </r>
  </si>
  <si>
    <t>https://cafe.naver.com/w3umf/133119</t>
  </si>
  <si>
    <t>스텟에 맞춰서 실시간 반영</t>
  </si>
  <si>
    <r>
      <rPr>
        <sz val="11"/>
        <color theme="1"/>
        <rFont val="Calibri"/>
        <family val="2"/>
      </rPr>
      <t>스킬</t>
    </r>
    <r>
      <rPr>
        <sz val="11"/>
        <color theme="1"/>
        <rFont val="Calibri"/>
        <family val="2"/>
      </rPr>
      <t xml:space="preserve"> </t>
    </r>
    <r>
      <rPr>
        <sz val="11"/>
        <color theme="1"/>
        <rFont val="Calibri"/>
        <family val="2"/>
      </rPr>
      <t>미리보기</t>
    </r>
  </si>
  <si>
    <r>
      <rPr>
        <sz val="11"/>
        <color theme="1"/>
        <rFont val="Calibri"/>
        <family val="2"/>
      </rPr>
      <t>제정신이아님</t>
    </r>
  </si>
  <si>
    <t>https://cafe.naver.com/w3umf/137374</t>
  </si>
  <si>
    <r>
      <rPr>
        <sz val="11"/>
        <color theme="1"/>
        <rFont val="Calibri"/>
        <family val="2"/>
      </rPr>
      <t>일부</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미리보기</t>
    </r>
    <r>
      <rPr>
        <sz val="11"/>
        <color theme="1"/>
        <rFont val="Calibri"/>
        <family val="2"/>
      </rPr>
      <t xml:space="preserve"> / </t>
    </r>
    <r>
      <rPr>
        <sz val="11"/>
        <color theme="1"/>
        <rFont val="Calibri"/>
        <family val="2"/>
      </rPr>
      <t>조합</t>
    </r>
    <r>
      <rPr>
        <sz val="11"/>
        <color theme="1"/>
        <rFont val="Calibri"/>
        <family val="2"/>
      </rPr>
      <t xml:space="preserve"> </t>
    </r>
    <r>
      <rPr>
        <sz val="11"/>
        <color theme="1"/>
        <rFont val="Calibri"/>
        <family val="2"/>
      </rPr>
      <t>등</t>
    </r>
  </si>
  <si>
    <t>메모리핵 방지</t>
  </si>
  <si>
    <t>UnryzeC</t>
  </si>
  <si>
    <t>https://github.com/UnryzeC/MemHackAPI/blob/main/Addons/AntiHackv11_Free.j</t>
  </si>
  <si>
    <t>DracoL1ch</t>
  </si>
  <si>
    <t>https://www.hiveworkshop.com/threads/memory-hack-api-description.289823/</t>
  </si>
  <si>
    <t>[시스템] 무한루프 트리거 사냥꾼 InfiniteLoopTriggerFinder</t>
  </si>
  <si>
    <t>크로아상</t>
  </si>
  <si>
    <t>https://cafe.naver.com/w3umf/111777</t>
  </si>
  <si>
    <t>스크립트 오류 종결자 JassDebugger</t>
  </si>
  <si>
    <t>https://cafe.naver.com/w3umf/111880</t>
  </si>
  <si>
    <t>아이템 옵션</t>
  </si>
  <si>
    <t>궁극기</t>
  </si>
  <si>
    <t>무기 기본 옵션 +50% or 공격력 +10%</t>
  </si>
  <si>
    <t>공격력 +10%</t>
  </si>
  <si>
    <t>공격력 +15%, 공속 -10%</t>
  </si>
  <si>
    <t>공격력 +15%, 공속 -5%, 이속 -5%</t>
  </si>
  <si>
    <t>공격력 +0%, 공속 +20%</t>
  </si>
  <si>
    <t>공격력 +5%, 상태이상 +10%</t>
  </si>
  <si>
    <t>공격력 +15%, 명중률 -10%</t>
  </si>
  <si>
    <t>공격력 +5%, 공속 +10%</t>
  </si>
  <si>
    <t>마법력 +10%</t>
  </si>
  <si>
    <t>마법력 +5%, 캐스팅 +15%</t>
  </si>
  <si>
    <t>마법력 +15%, 캐스팅 -15%</t>
  </si>
  <si>
    <t>마법력 +5%, 보조 +10%</t>
  </si>
  <si>
    <t>방어구 기본옵션 +50% or 방어력 +5%</t>
  </si>
  <si>
    <t>장신구 기본 옵션 +50% or 마방 +5%</t>
  </si>
  <si>
    <t>활력</t>
  </si>
  <si>
    <t>근력</t>
  </si>
  <si>
    <t>눈매</t>
  </si>
  <si>
    <t>민첩</t>
  </si>
  <si>
    <t>직관</t>
  </si>
  <si>
    <t>통찰</t>
  </si>
  <si>
    <t>악동</t>
  </si>
  <si>
    <t>명상</t>
  </si>
  <si>
    <t>제한</t>
  </si>
  <si>
    <t>스킬그룹</t>
  </si>
  <si>
    <t>스킬명</t>
  </si>
  <si>
    <t>필요변신</t>
  </si>
  <si>
    <t>시전시간</t>
  </si>
  <si>
    <t>쿨타임</t>
  </si>
  <si>
    <t>마나소모</t>
  </si>
  <si>
    <t>효과</t>
  </si>
  <si>
    <t>시너지 per level</t>
  </si>
  <si>
    <t>진화A</t>
  </si>
  <si>
    <t>진화B</t>
  </si>
  <si>
    <t>개화A</t>
  </si>
  <si>
    <t>개화B</t>
  </si>
  <si>
    <r>
      <rPr>
        <sz val="11"/>
        <color theme="1"/>
        <rFont val="Calibri"/>
        <family val="2"/>
      </rPr>
      <t>5</t>
    </r>
    <r>
      <rPr>
        <sz val="11"/>
        <color theme="1"/>
        <rFont val="Calibri"/>
        <family val="2"/>
      </rPr>
      <t>회</t>
    </r>
    <r>
      <rPr>
        <sz val="11"/>
        <color theme="1"/>
        <rFont val="Calibri"/>
        <family val="2"/>
      </rPr>
      <t xml:space="preserve"> </t>
    </r>
    <r>
      <rPr>
        <sz val="11"/>
        <color theme="1"/>
        <rFont val="Calibri"/>
        <family val="2"/>
      </rPr>
      <t>강화</t>
    </r>
  </si>
  <si>
    <t>3회 진화</t>
  </si>
  <si>
    <r>
      <rPr>
        <sz val="11"/>
        <color theme="1"/>
        <rFont val="Calibri"/>
        <family val="2"/>
      </rPr>
      <t>1</t>
    </r>
    <r>
      <rPr>
        <sz val="11"/>
        <color theme="1"/>
        <rFont val="Calibri"/>
        <family val="2"/>
      </rPr>
      <t>회</t>
    </r>
    <r>
      <rPr>
        <sz val="11"/>
        <color theme="1"/>
        <rFont val="Calibri"/>
        <family val="2"/>
      </rPr>
      <t xml:space="preserve"> </t>
    </r>
    <r>
      <rPr>
        <sz val="11"/>
        <color theme="1"/>
        <rFont val="Calibri"/>
        <family val="2"/>
      </rPr>
      <t>개화</t>
    </r>
  </si>
  <si>
    <r>
      <rPr>
        <sz val="11"/>
        <color theme="1"/>
        <rFont val="Calibri"/>
        <family val="2"/>
      </rPr>
      <t>1</t>
    </r>
    <r>
      <rPr>
        <sz val="11"/>
        <color theme="1"/>
        <rFont val="Calibri"/>
        <family val="2"/>
      </rPr>
      <t xml:space="preserve"> * 5</t>
    </r>
  </si>
  <si>
    <r>
      <rPr>
        <sz val="11"/>
        <color theme="1"/>
        <rFont val="Calibri"/>
        <family val="2"/>
      </rPr>
      <t>2</t>
    </r>
    <r>
      <rPr>
        <sz val="11"/>
        <color theme="1"/>
        <rFont val="Calibri"/>
        <family val="2"/>
      </rPr>
      <t xml:space="preserve"> * 3</t>
    </r>
  </si>
  <si>
    <r>
      <rPr>
        <sz val="11"/>
        <color theme="1"/>
        <rFont val="Calibri"/>
        <family val="2"/>
      </rPr>
      <t>7</t>
    </r>
    <r>
      <rPr>
        <sz val="11"/>
        <color theme="1"/>
        <rFont val="Calibri"/>
        <family val="2"/>
      </rPr>
      <t xml:space="preserve"> * 1</t>
    </r>
  </si>
  <si>
    <t>대쉬</t>
  </si>
  <si>
    <t>순보</t>
  </si>
  <si>
    <r>
      <rPr>
        <sz val="11"/>
        <color theme="1"/>
        <rFont val="Calibri"/>
        <family val="2"/>
      </rPr>
      <t>각</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최대</t>
    </r>
    <r>
      <rPr>
        <sz val="11"/>
        <color theme="1"/>
        <rFont val="Calibri"/>
        <family val="2"/>
      </rPr>
      <t xml:space="preserve"> </t>
    </r>
    <r>
      <rPr>
        <sz val="11"/>
        <color theme="1"/>
        <rFont val="Calibri"/>
        <family val="2"/>
      </rPr>
      <t>레벨</t>
    </r>
    <r>
      <rPr>
        <sz val="11"/>
        <color theme="1"/>
        <rFont val="Calibri"/>
        <family val="2"/>
      </rPr>
      <t xml:space="preserve"> 10 - S, A+, A, B+, B, C+, C, D+, D, F</t>
    </r>
  </si>
  <si>
    <r>
      <rPr>
        <sz val="11"/>
        <color theme="1"/>
        <rFont val="Calibri"/>
        <family val="2"/>
      </rPr>
      <t>5</t>
    </r>
    <r>
      <rPr>
        <sz val="11"/>
        <color theme="1"/>
        <rFont val="Calibri"/>
        <family val="2"/>
      </rPr>
      <t>회</t>
    </r>
    <r>
      <rPr>
        <sz val="11"/>
        <color theme="1"/>
        <rFont val="Calibri"/>
        <family val="2"/>
      </rPr>
      <t xml:space="preserve"> </t>
    </r>
    <r>
      <rPr>
        <sz val="11"/>
        <color theme="1"/>
        <rFont val="Calibri"/>
        <family val="2"/>
      </rPr>
      <t>강화</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진화가능</t>
    </r>
  </si>
  <si>
    <r>
      <rPr>
        <sz val="11"/>
        <color theme="1"/>
        <rFont val="Calibri"/>
        <family val="2"/>
      </rPr>
      <t>3</t>
    </r>
    <r>
      <rPr>
        <sz val="11"/>
        <color theme="1"/>
        <rFont val="Calibri"/>
        <family val="2"/>
      </rPr>
      <t>회</t>
    </r>
    <r>
      <rPr>
        <sz val="11"/>
        <color theme="1"/>
        <rFont val="Calibri"/>
        <family val="2"/>
      </rPr>
      <t xml:space="preserve"> </t>
    </r>
    <r>
      <rPr>
        <sz val="11"/>
        <color theme="1"/>
        <rFont val="Calibri"/>
        <family val="2"/>
      </rPr>
      <t>이상</t>
    </r>
    <r>
      <rPr>
        <sz val="11"/>
        <color theme="1"/>
        <rFont val="Calibri"/>
        <family val="2"/>
      </rPr>
      <t xml:space="preserve"> </t>
    </r>
    <r>
      <rPr>
        <sz val="11"/>
        <color theme="1"/>
        <rFont val="Calibri"/>
        <family val="2"/>
      </rPr>
      <t>진화</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개화가능</t>
    </r>
  </si>
  <si>
    <t>방어</t>
  </si>
  <si>
    <t>레벨업시(만렙300) 1포인트, 스킬업시 1/1/1/1/1/2/2/2/3 포인트 소요</t>
  </si>
  <si>
    <t>변신</t>
  </si>
  <si>
    <t>마나 4~40 초당</t>
  </si>
  <si>
    <t>기본체력 100, 기본마나 100, 기본데미지 100 기준</t>
  </si>
  <si>
    <t>10~30</t>
  </si>
  <si>
    <t>100거리 이동</t>
  </si>
  <si>
    <r>
      <rPr>
        <sz val="11"/>
        <color theme="1"/>
        <rFont val="Calibri"/>
        <family val="2"/>
      </rPr>
      <t>대쉬류</t>
    </r>
    <r>
      <rPr>
        <sz val="11"/>
        <color theme="1"/>
        <rFont val="Calibri"/>
        <family val="2"/>
      </rPr>
      <t xml:space="preserve"> </t>
    </r>
    <r>
      <rPr>
        <sz val="11"/>
        <color theme="1"/>
        <rFont val="Calibri"/>
        <family val="2"/>
      </rPr>
      <t>거리</t>
    </r>
    <r>
      <rPr>
        <sz val="11"/>
        <color theme="1"/>
        <rFont val="Calibri"/>
        <family val="2"/>
      </rPr>
      <t xml:space="preserve"> +3%</t>
    </r>
  </si>
  <si>
    <t>습득에</t>
  </si>
  <si>
    <r>
      <rPr>
        <b/>
        <sz val="20"/>
        <color theme="1"/>
        <rFont val="Calibri"/>
        <family val="2"/>
      </rPr>
      <t>[</t>
    </r>
    <r>
      <rPr>
        <b/>
        <sz val="20"/>
        <color theme="1"/>
        <rFont val="Calibri"/>
        <family val="2"/>
      </rPr>
      <t>기본</t>
    </r>
    <r>
      <rPr>
        <b/>
        <sz val="20"/>
        <color theme="1"/>
        <rFont val="Calibri"/>
        <family val="2"/>
      </rPr>
      <t>]</t>
    </r>
  </si>
  <si>
    <r>
      <rPr>
        <sz val="11"/>
        <color theme="1"/>
        <rFont val="Calibri"/>
        <family val="2"/>
      </rPr>
      <t>[</t>
    </r>
    <r>
      <rPr>
        <sz val="11"/>
        <color theme="1"/>
        <rFont val="Calibri"/>
        <family val="2"/>
      </rPr>
      <t>사신</t>
    </r>
    <r>
      <rPr>
        <sz val="11"/>
        <color theme="1"/>
        <rFont val="Calibri"/>
        <family val="2"/>
      </rPr>
      <t>]</t>
    </r>
  </si>
  <si>
    <r>
      <rPr>
        <sz val="11"/>
        <color theme="1"/>
        <rFont val="Calibri"/>
        <family val="2"/>
      </rPr>
      <t>16~8</t>
    </r>
    <r>
      <rPr>
        <sz val="11"/>
        <color theme="1"/>
        <rFont val="Calibri"/>
        <family val="2"/>
      </rPr>
      <t>초</t>
    </r>
  </si>
  <si>
    <t>15~45</t>
  </si>
  <si>
    <t>125거리 이동</t>
  </si>
  <si>
    <r>
      <rPr>
        <sz val="11"/>
        <color theme="1"/>
        <rFont val="Calibri"/>
        <family val="2"/>
      </rPr>
      <t>해당</t>
    </r>
    <r>
      <rPr>
        <sz val="11"/>
        <color theme="1"/>
        <rFont val="Calibri"/>
        <family val="2"/>
      </rPr>
      <t xml:space="preserve"> </t>
    </r>
    <r>
      <rPr>
        <sz val="11"/>
        <color theme="1"/>
        <rFont val="Calibri"/>
        <family val="2"/>
      </rPr>
      <t>방향으로</t>
    </r>
    <r>
      <rPr>
        <sz val="11"/>
        <color theme="1"/>
        <rFont val="Calibri"/>
        <family val="2"/>
      </rPr>
      <t xml:space="preserve"> </t>
    </r>
    <r>
      <rPr>
        <sz val="11"/>
        <color theme="1"/>
        <rFont val="Calibri"/>
        <family val="2"/>
      </rPr>
      <t>순간적으로</t>
    </r>
    <r>
      <rPr>
        <sz val="11"/>
        <color theme="1"/>
        <rFont val="Calibri"/>
        <family val="2"/>
      </rPr>
      <t xml:space="preserve"> </t>
    </r>
    <r>
      <rPr>
        <sz val="11"/>
        <color theme="1"/>
        <rFont val="Calibri"/>
        <family val="2"/>
      </rPr>
      <t>이동합니다</t>
    </r>
    <r>
      <rPr>
        <sz val="11"/>
        <color theme="1"/>
        <rFont val="Calibri"/>
        <family val="2"/>
      </rPr>
      <t>.</t>
    </r>
  </si>
  <si>
    <r>
      <rPr>
        <sz val="11"/>
        <color theme="1"/>
        <rFont val="Calibri"/>
        <family val="2"/>
      </rPr>
      <t>대쉬류</t>
    </r>
    <r>
      <rPr>
        <sz val="11"/>
        <color theme="1"/>
        <rFont val="Calibri"/>
        <family val="2"/>
      </rPr>
      <t xml:space="preserve"> </t>
    </r>
    <r>
      <rPr>
        <sz val="11"/>
        <color theme="1"/>
        <rFont val="Calibri"/>
        <family val="2"/>
      </rPr>
      <t>쿨탐</t>
    </r>
    <r>
      <rPr>
        <sz val="11"/>
        <color theme="1"/>
        <rFont val="Calibri"/>
        <family val="2"/>
      </rPr>
      <t xml:space="preserve"> -3%</t>
    </r>
  </si>
  <si>
    <r>
      <rPr>
        <sz val="11"/>
        <color theme="1"/>
        <rFont val="Calibri"/>
        <family val="2"/>
      </rPr>
      <t>[</t>
    </r>
    <r>
      <rPr>
        <sz val="11"/>
        <color theme="1"/>
        <rFont val="Calibri"/>
        <family val="2"/>
      </rPr>
      <t>아란칼</t>
    </r>
    <r>
      <rPr>
        <sz val="11"/>
        <color theme="1"/>
        <rFont val="Calibri"/>
        <family val="2"/>
      </rPr>
      <t>]</t>
    </r>
  </si>
  <si>
    <t>니도</t>
  </si>
  <si>
    <r>
      <rPr>
        <sz val="11"/>
        <color theme="1"/>
        <rFont val="Calibri"/>
        <family val="2"/>
      </rPr>
      <t>14~7</t>
    </r>
    <r>
      <rPr>
        <sz val="11"/>
        <color theme="1"/>
        <rFont val="Calibri"/>
        <family val="2"/>
      </rPr>
      <t>초</t>
    </r>
  </si>
  <si>
    <t>25~75</t>
  </si>
  <si>
    <t>150거리 이동</t>
  </si>
  <si>
    <t>아란칼들의 이동 보법입니다.</t>
  </si>
  <si>
    <r>
      <rPr>
        <sz val="11"/>
        <color theme="1"/>
        <rFont val="Calibri"/>
        <family val="2"/>
      </rPr>
      <t>대쉬류</t>
    </r>
    <r>
      <rPr>
        <sz val="11"/>
        <color theme="1"/>
        <rFont val="Calibri"/>
        <family val="2"/>
      </rPr>
      <t xml:space="preserve"> </t>
    </r>
    <r>
      <rPr>
        <sz val="11"/>
        <color theme="1"/>
        <rFont val="Calibri"/>
        <family val="2"/>
      </rPr>
      <t>핸디캡</t>
    </r>
    <r>
      <rPr>
        <sz val="11"/>
        <color theme="1"/>
        <rFont val="Calibri"/>
        <family val="2"/>
      </rPr>
      <t>:</t>
    </r>
    <r>
      <rPr>
        <sz val="11"/>
        <color theme="1"/>
        <rFont val="Calibri"/>
        <family val="2"/>
      </rPr>
      <t>시간</t>
    </r>
    <r>
      <rPr>
        <sz val="11"/>
        <color theme="1"/>
        <rFont val="Calibri"/>
        <family val="2"/>
      </rPr>
      <t xml:space="preserve"> -3%</t>
    </r>
  </si>
  <si>
    <t>Damage U-Text</t>
  </si>
  <si>
    <r>
      <rPr>
        <sz val="11"/>
        <color theme="1"/>
        <rFont val="Calibri"/>
        <family val="2"/>
      </rPr>
      <t>[</t>
    </r>
    <r>
      <rPr>
        <sz val="11"/>
        <color theme="1"/>
        <rFont val="Calibri"/>
        <family val="2"/>
      </rPr>
      <t>대쉬</t>
    </r>
    <r>
      <rPr>
        <sz val="11"/>
        <color theme="1"/>
        <rFont val="Calibri"/>
        <family val="2"/>
      </rPr>
      <t>]</t>
    </r>
  </si>
  <si>
    <r>
      <rPr>
        <sz val="11"/>
        <color theme="1"/>
        <rFont val="Calibri"/>
        <family val="2"/>
      </rPr>
      <t>[</t>
    </r>
    <r>
      <rPr>
        <sz val="11"/>
        <color theme="1"/>
        <rFont val="Calibri"/>
        <family val="2"/>
      </rPr>
      <t>방어</t>
    </r>
    <r>
      <rPr>
        <sz val="11"/>
        <color theme="1"/>
        <rFont val="Calibri"/>
        <family val="2"/>
      </rPr>
      <t>]</t>
    </r>
  </si>
  <si>
    <r>
      <rPr>
        <sz val="11"/>
        <color theme="1"/>
        <rFont val="Calibri"/>
        <family val="2"/>
      </rPr>
      <t>[</t>
    </r>
    <r>
      <rPr>
        <sz val="11"/>
        <color theme="1"/>
        <rFont val="Calibri"/>
        <family val="2"/>
      </rPr>
      <t>아란칼</t>
    </r>
    <r>
      <rPr>
        <sz val="11"/>
        <color theme="1"/>
        <rFont val="Calibri"/>
        <family val="2"/>
      </rPr>
      <t>]</t>
    </r>
  </si>
  <si>
    <t>소니도</t>
  </si>
  <si>
    <r>
      <rPr>
        <sz val="11"/>
        <color theme="1"/>
        <rFont val="Calibri"/>
        <family val="2"/>
      </rPr>
      <t>12~6</t>
    </r>
    <r>
      <rPr>
        <sz val="11"/>
        <color theme="1"/>
        <rFont val="Calibri"/>
        <family val="2"/>
      </rPr>
      <t>초</t>
    </r>
  </si>
  <si>
    <t>30~90</t>
  </si>
  <si>
    <r>
      <rPr>
        <sz val="11"/>
        <color theme="1"/>
        <rFont val="Calibri"/>
        <family val="2"/>
      </rPr>
      <t>1</t>
    </r>
    <r>
      <rPr>
        <sz val="11"/>
        <color theme="1"/>
        <rFont val="Calibri"/>
        <family val="2"/>
      </rPr>
      <t>75</t>
    </r>
    <r>
      <rPr>
        <sz val="11"/>
        <color theme="1"/>
        <rFont val="Calibri"/>
        <family val="2"/>
      </rPr>
      <t>거리</t>
    </r>
    <r>
      <rPr>
        <sz val="11"/>
        <color theme="1"/>
        <rFont val="Calibri"/>
        <family val="2"/>
      </rPr>
      <t xml:space="preserve"> </t>
    </r>
    <r>
      <rPr>
        <sz val="11"/>
        <color theme="1"/>
        <rFont val="Calibri"/>
        <family val="2"/>
      </rPr>
      <t>이동</t>
    </r>
  </si>
  <si>
    <r>
      <rPr>
        <sz val="11"/>
        <color theme="1"/>
        <rFont val="Calibri"/>
        <family val="2"/>
      </rPr>
      <t>대쉬류</t>
    </r>
    <r>
      <rPr>
        <sz val="11"/>
        <color theme="1"/>
        <rFont val="Calibri"/>
        <family val="2"/>
      </rPr>
      <t xml:space="preserve"> </t>
    </r>
    <r>
      <rPr>
        <sz val="11"/>
        <color theme="1"/>
        <rFont val="Calibri"/>
        <family val="2"/>
      </rPr>
      <t>소모마나</t>
    </r>
    <r>
      <rPr>
        <sz val="11"/>
        <color theme="1"/>
        <rFont val="Calibri"/>
        <family val="2"/>
      </rPr>
      <t xml:space="preserve"> -3%</t>
    </r>
  </si>
  <si>
    <t>데미지: 기본 0.5초 합산</t>
  </si>
  <si>
    <r>
      <rPr>
        <sz val="11"/>
        <color theme="1"/>
        <rFont val="Calibri"/>
        <family val="2"/>
      </rPr>
      <t>[</t>
    </r>
    <r>
      <rPr>
        <sz val="11"/>
        <color theme="1"/>
        <rFont val="Calibri"/>
        <family val="2"/>
      </rPr>
      <t>순보</t>
    </r>
    <r>
      <rPr>
        <sz val="11"/>
        <color theme="1"/>
        <rFont val="Calibri"/>
        <family val="2"/>
      </rPr>
      <t>]</t>
    </r>
  </si>
  <si>
    <r>
      <rPr>
        <sz val="11"/>
        <color theme="1"/>
        <rFont val="Calibri"/>
        <family val="2"/>
      </rPr>
      <t>[</t>
    </r>
    <r>
      <rPr>
        <sz val="11"/>
        <color theme="1"/>
        <rFont val="Calibri"/>
        <family val="2"/>
      </rPr>
      <t>회피</t>
    </r>
    <r>
      <rPr>
        <sz val="11"/>
        <color theme="1"/>
        <rFont val="Calibri"/>
        <family val="2"/>
      </rPr>
      <t>]</t>
    </r>
  </si>
  <si>
    <r>
      <rPr>
        <sz val="11"/>
        <color theme="1"/>
        <rFont val="Calibri"/>
        <family val="2"/>
      </rPr>
      <t>[</t>
    </r>
    <r>
      <rPr>
        <sz val="11"/>
        <color theme="1"/>
        <rFont val="Calibri"/>
        <family val="2"/>
      </rPr>
      <t>점프</t>
    </r>
    <r>
      <rPr>
        <sz val="11"/>
        <color theme="1"/>
        <rFont val="Calibri"/>
        <family val="2"/>
      </rPr>
      <t>]</t>
    </r>
  </si>
  <si>
    <r>
      <rPr>
        <sz val="11"/>
        <color theme="1"/>
        <rFont val="Calibri"/>
        <family val="2"/>
      </rPr>
      <t>[</t>
    </r>
    <r>
      <rPr>
        <sz val="11"/>
        <color theme="1"/>
        <rFont val="Calibri"/>
        <family val="2"/>
      </rPr>
      <t>풀브링거</t>
    </r>
    <r>
      <rPr>
        <sz val="11"/>
        <color theme="1"/>
        <rFont val="Calibri"/>
        <family val="2"/>
      </rPr>
      <t>]</t>
    </r>
  </si>
  <si>
    <t>브링거 라이트</t>
  </si>
  <si>
    <r>
      <rPr>
        <sz val="11"/>
        <color theme="1"/>
        <rFont val="Calibri"/>
        <family val="2"/>
      </rPr>
      <t>10~5</t>
    </r>
    <r>
      <rPr>
        <sz val="11"/>
        <color theme="1"/>
        <rFont val="Calibri"/>
        <family val="2"/>
      </rPr>
      <t>초</t>
    </r>
  </si>
  <si>
    <t>50~150</t>
  </si>
  <si>
    <r>
      <rPr>
        <sz val="11"/>
        <color theme="1"/>
        <rFont val="Calibri"/>
        <family val="2"/>
      </rPr>
      <t>2</t>
    </r>
    <r>
      <rPr>
        <sz val="11"/>
        <color theme="1"/>
        <rFont val="Calibri"/>
        <family val="2"/>
      </rPr>
      <t>00</t>
    </r>
    <r>
      <rPr>
        <sz val="11"/>
        <color theme="1"/>
        <rFont val="Calibri"/>
        <family val="2"/>
      </rPr>
      <t>거리</t>
    </r>
    <r>
      <rPr>
        <sz val="11"/>
        <color theme="1"/>
        <rFont val="Calibri"/>
        <family val="2"/>
      </rPr>
      <t xml:space="preserve"> </t>
    </r>
    <r>
      <rPr>
        <sz val="11"/>
        <color theme="1"/>
        <rFont val="Calibri"/>
        <family val="2"/>
      </rPr>
      <t>이동</t>
    </r>
  </si>
  <si>
    <r>
      <rPr>
        <sz val="11"/>
        <color theme="1"/>
        <rFont val="Calibri"/>
        <family val="2"/>
      </rPr>
      <t>발이</t>
    </r>
    <r>
      <rPr>
        <sz val="11"/>
        <color theme="1"/>
        <rFont val="Calibri"/>
        <family val="2"/>
      </rPr>
      <t xml:space="preserve"> </t>
    </r>
    <r>
      <rPr>
        <sz val="11"/>
        <color theme="1"/>
        <rFont val="Calibri"/>
        <family val="2"/>
      </rPr>
      <t>닿는</t>
    </r>
    <r>
      <rPr>
        <sz val="11"/>
        <color theme="1"/>
        <rFont val="Calibri"/>
        <family val="2"/>
      </rPr>
      <t xml:space="preserve"> </t>
    </r>
    <r>
      <rPr>
        <sz val="11"/>
        <color theme="1"/>
        <rFont val="Calibri"/>
        <family val="2"/>
      </rPr>
      <t>부분에</t>
    </r>
    <r>
      <rPr>
        <sz val="11"/>
        <color theme="1"/>
        <rFont val="Calibri"/>
        <family val="2"/>
      </rPr>
      <t xml:space="preserve"> </t>
    </r>
    <r>
      <rPr>
        <sz val="11"/>
        <color theme="1"/>
        <rFont val="Calibri"/>
        <family val="2"/>
      </rPr>
      <t>존재하는</t>
    </r>
    <r>
      <rPr>
        <sz val="11"/>
        <color theme="1"/>
        <rFont val="Calibri"/>
        <family val="2"/>
      </rPr>
      <t xml:space="preserve"> </t>
    </r>
    <r>
      <rPr>
        <sz val="11"/>
        <color theme="1"/>
        <rFont val="Calibri"/>
        <family val="2"/>
      </rPr>
      <t>미세한</t>
    </r>
    <r>
      <rPr>
        <sz val="11"/>
        <color theme="1"/>
        <rFont val="Calibri"/>
        <family val="2"/>
      </rPr>
      <t xml:space="preserve"> </t>
    </r>
    <r>
      <rPr>
        <sz val="11"/>
        <color theme="1"/>
        <rFont val="Calibri"/>
        <family val="2"/>
      </rPr>
      <t>영혼의</t>
    </r>
    <r>
      <rPr>
        <sz val="11"/>
        <color theme="1"/>
        <rFont val="Calibri"/>
        <family val="2"/>
      </rPr>
      <t xml:space="preserve"> </t>
    </r>
    <r>
      <rPr>
        <sz val="11"/>
        <color theme="1"/>
        <rFont val="Calibri"/>
        <family val="2"/>
      </rPr>
      <t>힘을</t>
    </r>
    <r>
      <rPr>
        <sz val="11"/>
        <color theme="1"/>
        <rFont val="Calibri"/>
        <family val="2"/>
      </rPr>
      <t xml:space="preserve"> </t>
    </r>
    <r>
      <rPr>
        <sz val="11"/>
        <color theme="1"/>
        <rFont val="Calibri"/>
        <family val="2"/>
      </rPr>
      <t>극도로</t>
    </r>
    <r>
      <rPr>
        <sz val="11"/>
        <color theme="1"/>
        <rFont val="Calibri"/>
        <family val="2"/>
      </rPr>
      <t xml:space="preserve"> </t>
    </r>
    <r>
      <rPr>
        <sz val="11"/>
        <color theme="1"/>
        <rFont val="Calibri"/>
        <family val="2"/>
      </rPr>
      <t>끌어올려</t>
    </r>
    <r>
      <rPr>
        <sz val="11"/>
        <color theme="1"/>
        <rFont val="Calibri"/>
        <family val="2"/>
      </rPr>
      <t xml:space="preserve"> </t>
    </r>
    <r>
      <rPr>
        <sz val="11"/>
        <color theme="1"/>
        <rFont val="Calibri"/>
        <family val="2"/>
      </rPr>
      <t>탄성을</t>
    </r>
    <r>
      <rPr>
        <sz val="11"/>
        <color theme="1"/>
        <rFont val="Calibri"/>
        <family val="2"/>
      </rPr>
      <t xml:space="preserve"> </t>
    </r>
    <r>
      <rPr>
        <sz val="11"/>
        <color theme="1"/>
        <rFont val="Calibri"/>
        <family val="2"/>
      </rPr>
      <t>강화시키는</t>
    </r>
    <r>
      <rPr>
        <sz val="11"/>
        <color theme="1"/>
        <rFont val="Calibri"/>
        <family val="2"/>
      </rPr>
      <t xml:space="preserve"> </t>
    </r>
    <r>
      <rPr>
        <sz val="11"/>
        <color theme="1"/>
        <rFont val="Calibri"/>
        <family val="2"/>
      </rPr>
      <t>원리를</t>
    </r>
    <r>
      <rPr>
        <sz val="11"/>
        <color theme="1"/>
        <rFont val="Calibri"/>
        <family val="2"/>
      </rPr>
      <t xml:space="preserve"> </t>
    </r>
    <r>
      <rPr>
        <sz val="11"/>
        <color theme="1"/>
        <rFont val="Calibri"/>
        <family val="2"/>
      </rPr>
      <t>이용해서</t>
    </r>
    <r>
      <rPr>
        <sz val="11"/>
        <color theme="1"/>
        <rFont val="Calibri"/>
        <family val="2"/>
      </rPr>
      <t xml:space="preserve"> </t>
    </r>
    <r>
      <rPr>
        <sz val="11"/>
        <color theme="1"/>
        <rFont val="Calibri"/>
        <family val="2"/>
      </rPr>
      <t>바닥을</t>
    </r>
    <r>
      <rPr>
        <sz val="11"/>
        <color theme="1"/>
        <rFont val="Calibri"/>
        <family val="2"/>
      </rPr>
      <t xml:space="preserve"> </t>
    </r>
    <r>
      <rPr>
        <sz val="11"/>
        <color theme="1"/>
        <rFont val="Calibri"/>
        <family val="2"/>
      </rPr>
      <t>풀브링해</t>
    </r>
    <r>
      <rPr>
        <sz val="11"/>
        <color theme="1"/>
        <rFont val="Calibri"/>
        <family val="2"/>
      </rPr>
      <t xml:space="preserve"> </t>
    </r>
    <r>
      <rPr>
        <sz val="11"/>
        <color theme="1"/>
        <rFont val="Calibri"/>
        <family val="2"/>
      </rPr>
      <t>가속한다</t>
    </r>
    <r>
      <rPr>
        <sz val="11"/>
        <color theme="1"/>
        <rFont val="Calibri"/>
        <family val="2"/>
      </rPr>
      <t>.</t>
    </r>
  </si>
  <si>
    <r>
      <rPr>
        <sz val="11"/>
        <color theme="1"/>
        <rFont val="Calibri"/>
        <family val="2"/>
      </rPr>
      <t>대쉬류</t>
    </r>
    <r>
      <rPr>
        <sz val="11"/>
        <color theme="1"/>
        <rFont val="Calibri"/>
        <family val="2"/>
      </rPr>
      <t xml:space="preserve"> </t>
    </r>
    <r>
      <rPr>
        <sz val="11"/>
        <color theme="1"/>
        <rFont val="Calibri"/>
        <family val="2"/>
      </rPr>
      <t>쿨탐</t>
    </r>
    <r>
      <rPr>
        <sz val="11"/>
        <color theme="1"/>
        <rFont val="Calibri"/>
        <family val="2"/>
      </rPr>
      <t xml:space="preserve"> </t>
    </r>
    <r>
      <rPr>
        <sz val="11"/>
        <color theme="1"/>
        <rFont val="Calibri"/>
        <family val="2"/>
      </rPr>
      <t>핸디캡</t>
    </r>
    <r>
      <rPr>
        <sz val="11"/>
        <color theme="1"/>
        <rFont val="Calibri"/>
        <family val="2"/>
      </rPr>
      <t>:</t>
    </r>
    <r>
      <rPr>
        <sz val="11"/>
        <color theme="1"/>
        <rFont val="Calibri"/>
        <family val="2"/>
      </rPr>
      <t>마나</t>
    </r>
    <r>
      <rPr>
        <sz val="11"/>
        <color theme="1"/>
        <rFont val="Calibri"/>
        <family val="2"/>
      </rPr>
      <t xml:space="preserve"> -3%</t>
    </r>
  </si>
  <si>
    <t>위로 올라감</t>
  </si>
  <si>
    <t>│</t>
  </si>
  <si>
    <r>
      <rPr>
        <sz val="11"/>
        <color theme="1"/>
        <rFont val="Calibri"/>
        <family val="2"/>
      </rPr>
      <t>[</t>
    </r>
    <r>
      <rPr>
        <sz val="11"/>
        <color theme="1"/>
        <rFont val="Calibri"/>
        <family val="2"/>
      </rPr>
      <t>선류참</t>
    </r>
    <r>
      <rPr>
        <sz val="11"/>
        <color theme="1"/>
        <rFont val="Calibri"/>
        <family val="2"/>
      </rPr>
      <t>]</t>
    </r>
  </si>
  <si>
    <r>
      <rPr>
        <sz val="11"/>
        <color theme="1"/>
        <rFont val="Calibri"/>
        <family val="2"/>
      </rPr>
      <t>*</t>
    </r>
    <r>
      <rPr>
        <sz val="11"/>
        <color theme="1"/>
        <rFont val="Calibri"/>
        <family val="2"/>
      </rPr>
      <t xml:space="preserve"> 7</t>
    </r>
    <r>
      <rPr>
        <sz val="11"/>
        <color theme="1"/>
        <rFont val="Calibri"/>
        <family val="2"/>
      </rPr>
      <t>초</t>
    </r>
    <r>
      <rPr>
        <sz val="11"/>
        <color theme="1"/>
        <rFont val="Calibri"/>
        <family val="2"/>
      </rPr>
      <t xml:space="preserve"> </t>
    </r>
    <r>
      <rPr>
        <sz val="11"/>
        <color theme="1"/>
        <rFont val="Calibri"/>
        <family val="2"/>
      </rPr>
      <t>내</t>
    </r>
    <r>
      <rPr>
        <sz val="11"/>
        <color theme="1"/>
        <rFont val="Calibri"/>
        <family val="2"/>
      </rPr>
      <t xml:space="preserve"> </t>
    </r>
    <r>
      <rPr>
        <sz val="11"/>
        <color theme="1"/>
        <rFont val="Calibri"/>
        <family val="2"/>
      </rPr>
      <t>대쉬류</t>
    </r>
    <r>
      <rPr>
        <sz val="11"/>
        <color theme="1"/>
        <rFont val="Calibri"/>
        <family val="2"/>
      </rPr>
      <t xml:space="preserve"> </t>
    </r>
    <r>
      <rPr>
        <sz val="11"/>
        <color theme="1"/>
        <rFont val="Calibri"/>
        <family val="2"/>
      </rPr>
      <t>사용시</t>
    </r>
    <r>
      <rPr>
        <sz val="11"/>
        <color theme="1"/>
        <rFont val="Calibri"/>
        <family val="2"/>
      </rPr>
      <t xml:space="preserve"> </t>
    </r>
    <r>
      <rPr>
        <sz val="11"/>
        <color theme="1"/>
        <rFont val="Calibri"/>
        <family val="2"/>
      </rPr>
      <t>마나소모</t>
    </r>
    <r>
      <rPr>
        <sz val="11"/>
        <color theme="1"/>
        <rFont val="Calibri"/>
        <family val="2"/>
      </rPr>
      <t xml:space="preserve"> 2</t>
    </r>
    <r>
      <rPr>
        <sz val="11"/>
        <color theme="1"/>
        <rFont val="Calibri"/>
        <family val="2"/>
      </rPr>
      <t>배</t>
    </r>
    <r>
      <rPr>
        <sz val="11"/>
        <color theme="1"/>
        <rFont val="Calibri"/>
        <family val="2"/>
      </rPr>
      <t xml:space="preserve"> (10 </t>
    </r>
    <r>
      <rPr>
        <sz val="11"/>
        <color theme="1"/>
        <rFont val="Calibri"/>
        <family val="2"/>
      </rPr>
      <t>소모시</t>
    </r>
    <r>
      <rPr>
        <sz val="11"/>
        <color theme="1"/>
        <rFont val="Calibri"/>
        <family val="2"/>
      </rPr>
      <t xml:space="preserve">: 10 / 20 / 40... </t>
    </r>
    <r>
      <rPr>
        <sz val="11"/>
        <color theme="1"/>
        <rFont val="Calibri"/>
        <family val="2"/>
      </rPr>
      <t>소모</t>
    </r>
    <r>
      <rPr>
        <sz val="11"/>
        <color theme="1"/>
        <rFont val="Calibri"/>
        <family val="2"/>
      </rPr>
      <t>)</t>
    </r>
  </si>
  <si>
    <t>합산 피해 아래 고정</t>
  </si>
  <si>
    <r>
      <rPr>
        <sz val="11"/>
        <color theme="1"/>
        <rFont val="Calibri"/>
        <family val="2"/>
      </rPr>
      <t>[</t>
    </r>
    <r>
      <rPr>
        <sz val="11"/>
        <color theme="1"/>
        <rFont val="Calibri"/>
        <family val="2"/>
      </rPr>
      <t>니도</t>
    </r>
    <r>
      <rPr>
        <sz val="11"/>
        <color theme="1"/>
        <rFont val="Calibri"/>
        <family val="2"/>
      </rPr>
      <t>]</t>
    </r>
  </si>
  <si>
    <r>
      <rPr>
        <sz val="11"/>
        <color theme="1"/>
        <rFont val="Calibri"/>
        <family val="2"/>
      </rPr>
      <t>[</t>
    </r>
    <r>
      <rPr>
        <sz val="11"/>
        <color theme="1"/>
        <rFont val="Calibri"/>
        <family val="2"/>
      </rPr>
      <t>천무연신</t>
    </r>
    <r>
      <rPr>
        <sz val="11"/>
        <color theme="1"/>
        <rFont val="Calibri"/>
        <family val="2"/>
      </rPr>
      <t>]</t>
    </r>
  </si>
  <si>
    <t>기본-
회피,
점프류</t>
  </si>
  <si>
    <r>
      <rPr>
        <sz val="11"/>
        <color theme="1"/>
        <rFont val="Calibri"/>
        <family val="2"/>
      </rPr>
      <t>2</t>
    </r>
    <r>
      <rPr>
        <sz val="11"/>
        <color theme="1"/>
        <rFont val="Calibri"/>
        <family val="2"/>
      </rPr>
      <t>0~10</t>
    </r>
    <r>
      <rPr>
        <sz val="11"/>
        <color theme="1"/>
        <rFont val="Calibri"/>
        <family val="2"/>
      </rPr>
      <t>초</t>
    </r>
  </si>
  <si>
    <t>방어 자세를 취해 데미지를 감소시킵니다.</t>
  </si>
  <si>
    <r>
      <rPr>
        <sz val="11"/>
        <color theme="1"/>
        <rFont val="Calibri"/>
        <family val="2"/>
      </rPr>
      <t>회피</t>
    </r>
    <r>
      <rPr>
        <sz val="11"/>
        <color theme="1"/>
        <rFont val="Calibri"/>
        <family val="2"/>
      </rPr>
      <t xml:space="preserve">, </t>
    </r>
    <r>
      <rPr>
        <sz val="11"/>
        <color theme="1"/>
        <rFont val="Calibri"/>
        <family val="2"/>
      </rPr>
      <t>점프류</t>
    </r>
    <r>
      <rPr>
        <sz val="11"/>
        <color theme="1"/>
        <rFont val="Calibri"/>
        <family val="2"/>
      </rPr>
      <t xml:space="preserve"> </t>
    </r>
    <r>
      <rPr>
        <sz val="11"/>
        <color theme="1"/>
        <rFont val="Calibri"/>
        <family val="2"/>
      </rPr>
      <t>시전</t>
    </r>
    <r>
      <rPr>
        <sz val="11"/>
        <color theme="1"/>
        <rFont val="Calibri"/>
        <family val="2"/>
      </rPr>
      <t xml:space="preserve"> -3%</t>
    </r>
  </si>
  <si>
    <r>
      <rPr>
        <sz val="11"/>
        <color theme="1"/>
        <rFont val="Calibri"/>
        <family val="2"/>
      </rPr>
      <t>2</t>
    </r>
    <r>
      <rPr>
        <sz val="11"/>
        <color theme="1"/>
        <rFont val="Calibri"/>
        <family val="2"/>
      </rPr>
      <t>회이상</t>
    </r>
    <r>
      <rPr>
        <sz val="11"/>
        <color theme="1"/>
        <rFont val="Calibri"/>
        <family val="2"/>
      </rPr>
      <t xml:space="preserve"> count+</t>
    </r>
    <r>
      <rPr>
        <sz val="11"/>
        <color theme="1"/>
        <rFont val="Calibri"/>
        <family val="2"/>
      </rPr>
      <t>사망시</t>
    </r>
    <r>
      <rPr>
        <sz val="11"/>
        <color theme="1"/>
        <rFont val="Calibri"/>
        <family val="2"/>
      </rPr>
      <t xml:space="preserve"> dps </t>
    </r>
    <r>
      <rPr>
        <sz val="11"/>
        <color theme="1"/>
        <rFont val="Calibri"/>
        <family val="2"/>
      </rPr>
      <t>표시</t>
    </r>
  </si>
  <si>
    <r>
      <rPr>
        <sz val="11"/>
        <color theme="1"/>
        <rFont val="Calibri"/>
        <family val="2"/>
      </rPr>
      <t>[</t>
    </r>
    <r>
      <rPr>
        <sz val="11"/>
        <color theme="1"/>
        <rFont val="Calibri"/>
        <family val="2"/>
      </rPr>
      <t>소니도</t>
    </r>
    <r>
      <rPr>
        <sz val="11"/>
        <color theme="1"/>
        <rFont val="Calibri"/>
        <family val="2"/>
      </rPr>
      <t>]</t>
    </r>
  </si>
  <si>
    <t>18~9</t>
  </si>
  <si>
    <r>
      <rPr>
        <sz val="11"/>
        <color theme="1"/>
        <rFont val="Calibri"/>
        <family val="2"/>
      </rPr>
      <t>0.5</t>
    </r>
    <r>
      <rPr>
        <sz val="11"/>
        <color theme="1"/>
        <rFont val="Calibri"/>
        <family val="2"/>
      </rPr>
      <t>초간</t>
    </r>
    <r>
      <rPr>
        <sz val="11"/>
        <color theme="1"/>
        <rFont val="Calibri"/>
        <family val="2"/>
      </rPr>
      <t xml:space="preserve"> </t>
    </r>
    <r>
      <rPr>
        <sz val="11"/>
        <color theme="1"/>
        <rFont val="Calibri"/>
        <family val="2"/>
      </rPr>
      <t>무적</t>
    </r>
  </si>
  <si>
    <t>0.5초 무적</t>
  </si>
  <si>
    <t>회피, 점프류 거리 +3%</t>
  </si>
  <si>
    <r>
      <rPr>
        <sz val="11"/>
        <color theme="1"/>
        <rFont val="Calibri"/>
        <family val="2"/>
      </rPr>
      <t>[</t>
    </r>
    <r>
      <rPr>
        <sz val="11"/>
        <color theme="1"/>
        <rFont val="Calibri"/>
        <family val="2"/>
      </rPr>
      <t>명선붕격</t>
    </r>
    <r>
      <rPr>
        <sz val="11"/>
        <color theme="1"/>
        <rFont val="Calibri"/>
        <family val="2"/>
      </rPr>
      <t>]</t>
    </r>
  </si>
  <si>
    <t>천무연신</t>
  </si>
  <si>
    <t>16~8</t>
  </si>
  <si>
    <r>
      <rPr>
        <sz val="11"/>
        <color theme="1"/>
        <rFont val="Calibri"/>
        <family val="2"/>
      </rPr>
      <t>허공에</t>
    </r>
    <r>
      <rPr>
        <sz val="11"/>
        <color theme="1"/>
        <rFont val="Calibri"/>
        <family val="2"/>
      </rPr>
      <t xml:space="preserve"> </t>
    </r>
    <r>
      <rPr>
        <sz val="11"/>
        <color theme="1"/>
        <rFont val="Calibri"/>
        <family val="2"/>
      </rPr>
      <t>검을</t>
    </r>
    <r>
      <rPr>
        <sz val="11"/>
        <color theme="1"/>
        <rFont val="Calibri"/>
        <family val="2"/>
      </rPr>
      <t xml:space="preserve"> </t>
    </r>
    <r>
      <rPr>
        <sz val="11"/>
        <color theme="1"/>
        <rFont val="Calibri"/>
        <family val="2"/>
      </rPr>
      <t>휘둘러</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방어함</t>
    </r>
  </si>
  <si>
    <t>회피, 점프류 쿨탐 -3%</t>
  </si>
  <si>
    <t>지열붕격</t>
  </si>
  <si>
    <r>
      <rPr>
        <sz val="11"/>
        <color theme="1"/>
        <rFont val="Calibri"/>
        <family val="2"/>
      </rPr>
      <t>18~12</t>
    </r>
    <r>
      <rPr>
        <sz val="11"/>
        <color theme="1"/>
        <rFont val="Calibri"/>
        <family val="2"/>
      </rPr>
      <t>초</t>
    </r>
  </si>
  <si>
    <t>40~120</t>
  </si>
  <si>
    <r>
      <rPr>
        <sz val="11"/>
        <color theme="1"/>
        <rFont val="Calibri"/>
        <family val="2"/>
      </rPr>
      <t>점프</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범위공격</t>
    </r>
    <r>
      <rPr>
        <sz val="11"/>
        <color theme="1"/>
        <rFont val="Calibri"/>
        <family val="2"/>
      </rPr>
      <t xml:space="preserve"> 150-250%</t>
    </r>
  </si>
  <si>
    <r>
      <rPr>
        <sz val="11"/>
        <color theme="1"/>
        <rFont val="Calibri"/>
        <family val="2"/>
      </rPr>
      <t>점프</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착지할</t>
    </r>
    <r>
      <rPr>
        <sz val="11"/>
        <color theme="1"/>
        <rFont val="Calibri"/>
        <family val="2"/>
      </rPr>
      <t xml:space="preserve"> </t>
    </r>
    <r>
      <rPr>
        <sz val="11"/>
        <color theme="1"/>
        <rFont val="Calibri"/>
        <family val="2"/>
      </rPr>
      <t>때</t>
    </r>
    <r>
      <rPr>
        <sz val="11"/>
        <color theme="1"/>
        <rFont val="Calibri"/>
        <family val="2"/>
      </rPr>
      <t xml:space="preserve"> </t>
    </r>
    <r>
      <rPr>
        <sz val="11"/>
        <color theme="1"/>
        <rFont val="Calibri"/>
        <family val="2"/>
      </rPr>
      <t>충격파로</t>
    </r>
    <r>
      <rPr>
        <sz val="11"/>
        <color theme="1"/>
        <rFont val="Calibri"/>
        <family val="2"/>
      </rPr>
      <t xml:space="preserve"> </t>
    </r>
    <r>
      <rPr>
        <sz val="11"/>
        <color theme="1"/>
        <rFont val="Calibri"/>
        <family val="2"/>
      </rPr>
      <t>주변에</t>
    </r>
    <r>
      <rPr>
        <sz val="11"/>
        <color theme="1"/>
        <rFont val="Calibri"/>
        <family val="2"/>
      </rPr>
      <t xml:space="preserve"> </t>
    </r>
    <r>
      <rPr>
        <sz val="11"/>
        <color theme="1"/>
        <rFont val="Calibri"/>
        <family val="2"/>
      </rPr>
      <t>범위공격을</t>
    </r>
    <r>
      <rPr>
        <sz val="11"/>
        <color theme="1"/>
        <rFont val="Calibri"/>
        <family val="2"/>
      </rPr>
      <t xml:space="preserve"> </t>
    </r>
    <r>
      <rPr>
        <sz val="11"/>
        <color theme="1"/>
        <rFont val="Calibri"/>
        <family val="2"/>
      </rPr>
      <t>가합니다</t>
    </r>
    <r>
      <rPr>
        <sz val="11"/>
        <color theme="1"/>
        <rFont val="Calibri"/>
        <family val="2"/>
      </rPr>
      <t>.</t>
    </r>
  </si>
  <si>
    <t>회피, 점프류 효과(지속/뎀지) +3%</t>
  </si>
  <si>
    <r>
      <rPr>
        <sz val="11"/>
        <color theme="1"/>
        <rFont val="Calibri"/>
        <family val="2"/>
      </rPr>
      <t xml:space="preserve">- </t>
    </r>
    <r>
      <rPr>
        <sz val="11"/>
        <color theme="1"/>
        <rFont val="Calibri"/>
        <family val="2"/>
      </rPr>
      <t>이치고</t>
    </r>
    <r>
      <rPr>
        <sz val="11"/>
        <color theme="1"/>
        <rFont val="Calibri"/>
        <family val="2"/>
      </rPr>
      <t xml:space="preserve">: </t>
    </r>
    <r>
      <rPr>
        <sz val="11"/>
        <color theme="1"/>
        <rFont val="Calibri"/>
        <family val="2"/>
      </rPr>
      <t>근접딜러</t>
    </r>
    <r>
      <rPr>
        <sz val="11"/>
        <color theme="1"/>
        <rFont val="Calibri"/>
        <family val="2"/>
      </rPr>
      <t xml:space="preserve">, </t>
    </r>
    <r>
      <rPr>
        <sz val="11"/>
        <color theme="1"/>
        <rFont val="Calibri"/>
        <family val="2"/>
      </rPr>
      <t>암살자</t>
    </r>
    <r>
      <rPr>
        <sz val="11"/>
        <color theme="1"/>
        <rFont val="Calibri"/>
        <family val="2"/>
      </rPr>
      <t xml:space="preserve"> - </t>
    </r>
    <r>
      <rPr>
        <sz val="11"/>
        <color theme="1"/>
        <rFont val="Calibri"/>
        <family val="2"/>
      </rPr>
      <t>높은공격력</t>
    </r>
    <r>
      <rPr>
        <sz val="11"/>
        <color theme="1"/>
        <rFont val="Calibri"/>
        <family val="2"/>
      </rPr>
      <t xml:space="preserve">, </t>
    </r>
    <r>
      <rPr>
        <sz val="11"/>
        <color theme="1"/>
        <rFont val="Calibri"/>
        <family val="2"/>
      </rPr>
      <t>방어무시</t>
    </r>
  </si>
  <si>
    <r>
      <rPr>
        <sz val="9"/>
        <color theme="1"/>
        <rFont val="Calibri"/>
        <family val="2"/>
      </rPr>
      <t>[</t>
    </r>
    <r>
      <rPr>
        <sz val="9"/>
        <color theme="1"/>
        <rFont val="Calibri"/>
        <family val="2"/>
      </rPr>
      <t>브링거라이트</t>
    </r>
    <r>
      <rPr>
        <sz val="9"/>
        <color theme="1"/>
        <rFont val="Calibri"/>
        <family val="2"/>
      </rPr>
      <t>]</t>
    </r>
  </si>
  <si>
    <t>선류참</t>
  </si>
  <si>
    <r>
      <rPr>
        <sz val="11"/>
        <color theme="1"/>
        <rFont val="Calibri"/>
        <family val="2"/>
      </rPr>
      <t>21~14</t>
    </r>
    <r>
      <rPr>
        <sz val="11"/>
        <color theme="1"/>
        <rFont val="Calibri"/>
        <family val="2"/>
      </rPr>
      <t>초</t>
    </r>
  </si>
  <si>
    <t>55~165</t>
  </si>
  <si>
    <r>
      <rPr>
        <sz val="11"/>
        <color theme="1"/>
        <rFont val="Calibri"/>
        <family val="2"/>
      </rPr>
      <t>점프와</t>
    </r>
    <r>
      <rPr>
        <sz val="11"/>
        <color theme="1"/>
        <rFont val="Calibri"/>
        <family val="2"/>
      </rPr>
      <t xml:space="preserve"> </t>
    </r>
    <r>
      <rPr>
        <sz val="11"/>
        <color theme="1"/>
        <rFont val="Calibri"/>
        <family val="2"/>
      </rPr>
      <t>회전베기</t>
    </r>
  </si>
  <si>
    <t>점프와 회전베기를 동시에 하며 전진한다.</t>
  </si>
  <si>
    <r>
      <rPr>
        <sz val="11"/>
        <color theme="1"/>
        <rFont val="Calibri"/>
        <family val="2"/>
      </rPr>
      <t>회피</t>
    </r>
    <r>
      <rPr>
        <sz val="11"/>
        <color theme="1"/>
        <rFont val="Calibri"/>
        <family val="2"/>
      </rPr>
      <t xml:space="preserve">, </t>
    </r>
    <r>
      <rPr>
        <sz val="11"/>
        <color theme="1"/>
        <rFont val="Calibri"/>
        <family val="2"/>
      </rPr>
      <t>점프류</t>
    </r>
    <r>
      <rPr>
        <sz val="11"/>
        <color theme="1"/>
        <rFont val="Calibri"/>
        <family val="2"/>
      </rPr>
      <t xml:space="preserve"> </t>
    </r>
    <r>
      <rPr>
        <sz val="11"/>
        <color theme="1"/>
        <rFont val="Calibri"/>
        <family val="2"/>
      </rPr>
      <t>마나</t>
    </r>
    <r>
      <rPr>
        <sz val="11"/>
        <color theme="1"/>
        <rFont val="Calibri"/>
        <family val="2"/>
      </rPr>
      <t xml:space="preserve"> -3%</t>
    </r>
  </si>
  <si>
    <r>
      <rPr>
        <sz val="11"/>
        <color theme="1"/>
        <rFont val="Calibri"/>
        <family val="2"/>
      </rPr>
      <t xml:space="preserve">- </t>
    </r>
    <r>
      <rPr>
        <sz val="11"/>
        <color theme="1"/>
        <rFont val="Calibri"/>
        <family val="2"/>
      </rPr>
      <t>다회공격</t>
    </r>
    <r>
      <rPr>
        <sz val="11"/>
        <color theme="1"/>
        <rFont val="Calibri"/>
        <family val="2"/>
      </rPr>
      <t xml:space="preserve">, </t>
    </r>
    <r>
      <rPr>
        <sz val="11"/>
        <color theme="1"/>
        <rFont val="Calibri"/>
        <family val="2"/>
      </rPr>
      <t>쿨감소</t>
    </r>
    <r>
      <rPr>
        <sz val="11"/>
        <color theme="1"/>
        <rFont val="Calibri"/>
        <family val="2"/>
      </rPr>
      <t>&amp;</t>
    </r>
    <r>
      <rPr>
        <sz val="11"/>
        <color theme="1"/>
        <rFont val="Calibri"/>
        <family val="2"/>
      </rPr>
      <t>쿨초</t>
    </r>
    <r>
      <rPr>
        <sz val="11"/>
        <color theme="1"/>
        <rFont val="Calibri"/>
        <family val="2"/>
      </rPr>
      <t xml:space="preserve">, </t>
    </r>
    <r>
      <rPr>
        <sz val="11"/>
        <color theme="1"/>
        <rFont val="Calibri"/>
        <family val="2"/>
      </rPr>
      <t>은신</t>
    </r>
    <r>
      <rPr>
        <sz val="11"/>
        <color theme="1"/>
        <rFont val="Calibri"/>
        <family val="2"/>
      </rPr>
      <t xml:space="preserve">, </t>
    </r>
    <r>
      <rPr>
        <sz val="11"/>
        <color theme="1"/>
        <rFont val="Calibri"/>
        <family val="2"/>
      </rPr>
      <t>치명타</t>
    </r>
    <r>
      <rPr>
        <sz val="11"/>
        <color theme="1"/>
        <rFont val="Calibri"/>
        <family val="2"/>
      </rPr>
      <t xml:space="preserve">, </t>
    </r>
    <r>
      <rPr>
        <sz val="11"/>
        <color theme="1"/>
        <rFont val="Calibri"/>
        <family val="2"/>
      </rPr>
      <t>사망폭발</t>
    </r>
  </si>
  <si>
    <r>
      <rPr>
        <sz val="11"/>
        <color theme="1"/>
        <rFont val="Calibri"/>
        <family val="2"/>
      </rPr>
      <t>*습득만</t>
    </r>
    <r>
      <rPr>
        <sz val="11"/>
        <color theme="1"/>
        <rFont val="Calibri"/>
        <family val="2"/>
      </rPr>
      <t xml:space="preserve"> </t>
    </r>
    <r>
      <rPr>
        <sz val="11"/>
        <color theme="1"/>
        <rFont val="Calibri"/>
        <family val="2"/>
      </rPr>
      <t>한다면</t>
    </r>
    <r>
      <rPr>
        <sz val="11"/>
        <color theme="1"/>
        <rFont val="Calibri"/>
        <family val="2"/>
      </rPr>
      <t xml:space="preserve"> </t>
    </r>
    <r>
      <rPr>
        <sz val="11"/>
        <color theme="1"/>
        <rFont val="Calibri"/>
        <family val="2"/>
      </rPr>
      <t>사용은</t>
    </r>
    <r>
      <rPr>
        <sz val="11"/>
        <color theme="1"/>
        <rFont val="Calibri"/>
        <family val="2"/>
      </rPr>
      <t xml:space="preserve"> </t>
    </r>
    <r>
      <rPr>
        <sz val="11"/>
        <color theme="1"/>
        <rFont val="Calibri"/>
        <family val="2"/>
      </rPr>
      <t>제한없음</t>
    </r>
  </si>
  <si>
    <t>명선붕격</t>
  </si>
  <si>
    <r>
      <rPr>
        <sz val="11"/>
        <color theme="1"/>
        <rFont val="Calibri"/>
        <family val="2"/>
      </rPr>
      <t>24~16</t>
    </r>
    <r>
      <rPr>
        <sz val="11"/>
        <color theme="1"/>
        <rFont val="Calibri"/>
        <family val="2"/>
      </rPr>
      <t>초</t>
    </r>
  </si>
  <si>
    <t>70~210</t>
  </si>
  <si>
    <r>
      <rPr>
        <sz val="11"/>
        <color theme="1"/>
        <rFont val="Calibri"/>
        <family val="2"/>
      </rPr>
      <t>점프</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범위다중공격</t>
    </r>
  </si>
  <si>
    <r>
      <rPr>
        <sz val="11"/>
        <color theme="1"/>
        <rFont val="Calibri"/>
        <family val="2"/>
      </rPr>
      <t>점프</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착지할</t>
    </r>
    <r>
      <rPr>
        <sz val="11"/>
        <color theme="1"/>
        <rFont val="Calibri"/>
        <family val="2"/>
      </rPr>
      <t xml:space="preserve"> </t>
    </r>
    <r>
      <rPr>
        <sz val="11"/>
        <color theme="1"/>
        <rFont val="Calibri"/>
        <family val="2"/>
      </rPr>
      <t>때</t>
    </r>
    <r>
      <rPr>
        <sz val="11"/>
        <color theme="1"/>
        <rFont val="Calibri"/>
        <family val="2"/>
      </rPr>
      <t xml:space="preserve"> </t>
    </r>
    <r>
      <rPr>
        <sz val="11"/>
        <color theme="1"/>
        <rFont val="Calibri"/>
        <family val="2"/>
      </rPr>
      <t>영압</t>
    </r>
    <r>
      <rPr>
        <sz val="11"/>
        <color theme="1"/>
        <rFont val="Calibri"/>
        <family val="2"/>
      </rPr>
      <t xml:space="preserve"> </t>
    </r>
    <r>
      <rPr>
        <sz val="11"/>
        <color theme="1"/>
        <rFont val="Calibri"/>
        <family val="2"/>
      </rPr>
      <t>소용돌이로</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다단히트합니다</t>
    </r>
    <r>
      <rPr>
        <sz val="11"/>
        <color theme="1"/>
        <rFont val="Calibri"/>
        <family val="2"/>
      </rPr>
      <t>.</t>
    </r>
  </si>
  <si>
    <r>
      <rPr>
        <sz val="11"/>
        <color theme="1"/>
        <rFont val="Calibri"/>
        <family val="2"/>
      </rPr>
      <t xml:space="preserve">- </t>
    </r>
    <r>
      <rPr>
        <sz val="11"/>
        <color theme="1"/>
        <rFont val="Calibri"/>
        <family val="2"/>
      </rPr>
      <t>핵심</t>
    </r>
    <r>
      <rPr>
        <sz val="11"/>
        <color theme="1"/>
        <rFont val="Calibri"/>
        <family val="2"/>
      </rPr>
      <t xml:space="preserve"> CC - </t>
    </r>
    <r>
      <rPr>
        <sz val="11"/>
        <color theme="1"/>
        <rFont val="Calibri"/>
        <family val="2"/>
      </rPr>
      <t>약화</t>
    </r>
    <r>
      <rPr>
        <sz val="11"/>
        <color theme="1"/>
        <rFont val="Calibri"/>
        <family val="2"/>
      </rPr>
      <t>(</t>
    </r>
    <r>
      <rPr>
        <sz val="11"/>
        <color theme="1"/>
        <rFont val="Calibri"/>
        <family val="2"/>
      </rPr>
      <t>방깍</t>
    </r>
    <r>
      <rPr>
        <sz val="11"/>
        <color theme="1"/>
        <rFont val="Calibri"/>
        <family val="2"/>
      </rPr>
      <t xml:space="preserve">), </t>
    </r>
    <r>
      <rPr>
        <sz val="11"/>
        <color theme="1"/>
        <rFont val="Calibri"/>
        <family val="2"/>
      </rPr>
      <t>공격불가</t>
    </r>
    <r>
      <rPr>
        <sz val="11"/>
        <color theme="1"/>
        <rFont val="Calibri"/>
        <family val="2"/>
      </rPr>
      <t xml:space="preserve">, </t>
    </r>
    <r>
      <rPr>
        <sz val="11"/>
        <color theme="1"/>
        <rFont val="Calibri"/>
        <family val="2"/>
      </rPr>
      <t>출혈</t>
    </r>
    <r>
      <rPr>
        <sz val="11"/>
        <color theme="1"/>
        <rFont val="Calibri"/>
        <family val="2"/>
      </rPr>
      <t xml:space="preserve">, </t>
    </r>
    <r>
      <rPr>
        <sz val="11"/>
        <color theme="1"/>
        <rFont val="Calibri"/>
        <family val="2"/>
      </rPr>
      <t>출혈폭발</t>
    </r>
  </si>
  <si>
    <r>
      <rPr>
        <b/>
        <sz val="20"/>
        <color theme="1"/>
        <rFont val="Calibri"/>
        <family val="2"/>
      </rPr>
      <t>[</t>
    </r>
    <r>
      <rPr>
        <b/>
        <sz val="20"/>
        <color theme="1"/>
        <rFont val="Calibri"/>
        <family val="2"/>
      </rPr>
      <t>핵심</t>
    </r>
    <r>
      <rPr>
        <b/>
        <sz val="20"/>
        <color theme="1"/>
        <rFont val="Calibri"/>
        <family val="2"/>
      </rPr>
      <t>]</t>
    </r>
  </si>
  <si>
    <t>세로베기</t>
  </si>
  <si>
    <r>
      <rPr>
        <sz val="11"/>
        <color theme="1"/>
        <rFont val="Calibri"/>
        <family val="2"/>
      </rPr>
      <t>7</t>
    </r>
    <r>
      <rPr>
        <sz val="11"/>
        <color theme="1"/>
        <rFont val="Calibri"/>
        <family val="2"/>
      </rPr>
      <t>초</t>
    </r>
  </si>
  <si>
    <r>
      <rPr>
        <sz val="11"/>
        <color theme="1"/>
        <rFont val="Calibri"/>
        <family val="2"/>
      </rPr>
      <t>2</t>
    </r>
    <r>
      <rPr>
        <sz val="11"/>
        <color theme="1"/>
        <rFont val="Calibri"/>
        <family val="2"/>
      </rPr>
      <t>0~60</t>
    </r>
  </si>
  <si>
    <t>공격력 100~200%</t>
  </si>
  <si>
    <t>검을 세로로 베어 데미지를 가합니다.</t>
  </si>
  <si>
    <t>베기류 쿨 -3%</t>
  </si>
  <si>
    <t>대상 3초간 약화 2-10%</t>
  </si>
  <si>
    <t>약화 대상 관통</t>
  </si>
  <si>
    <r>
      <rPr>
        <sz val="11"/>
        <color theme="1"/>
        <rFont val="Calibri"/>
        <family val="2"/>
      </rPr>
      <t xml:space="preserve">10/20/30% </t>
    </r>
    <r>
      <rPr>
        <sz val="11"/>
        <color theme="1"/>
        <rFont val="Calibri"/>
        <family val="2"/>
      </rPr>
      <t>베기</t>
    </r>
    <r>
      <rPr>
        <sz val="11"/>
        <color theme="1"/>
        <rFont val="Calibri"/>
        <family val="2"/>
      </rPr>
      <t xml:space="preserve"> +1</t>
    </r>
    <r>
      <rPr>
        <sz val="11"/>
        <color theme="1"/>
        <rFont val="Calibri"/>
        <family val="2"/>
      </rPr>
      <t>회</t>
    </r>
  </si>
  <si>
    <t>데미지 +30%</t>
  </si>
  <si>
    <r>
      <rPr>
        <sz val="11"/>
        <color theme="1"/>
        <rFont val="Calibri"/>
        <family val="2"/>
      </rPr>
      <t>약화</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공격불가</t>
    </r>
  </si>
  <si>
    <r>
      <rPr>
        <sz val="11"/>
        <color theme="1"/>
        <rFont val="Calibri"/>
        <family val="2"/>
      </rPr>
      <t>약화</t>
    </r>
    <r>
      <rPr>
        <sz val="11"/>
        <color theme="1"/>
        <rFont val="Calibri"/>
        <family val="2"/>
      </rPr>
      <t>: (</t>
    </r>
    <r>
      <rPr>
        <sz val="11"/>
        <color theme="1"/>
        <rFont val="Calibri"/>
        <family val="2"/>
      </rPr>
      <t>물리</t>
    </r>
    <r>
      <rPr>
        <sz val="11"/>
        <color theme="1"/>
        <rFont val="Calibri"/>
        <family val="2"/>
      </rPr>
      <t>)</t>
    </r>
    <r>
      <rPr>
        <sz val="11"/>
        <color theme="1"/>
        <rFont val="Calibri"/>
        <family val="2"/>
      </rPr>
      <t>방어</t>
    </r>
    <r>
      <rPr>
        <sz val="11"/>
        <color theme="1"/>
        <rFont val="Calibri"/>
        <family val="2"/>
      </rPr>
      <t xml:space="preserve">% </t>
    </r>
    <r>
      <rPr>
        <sz val="11"/>
        <color theme="1"/>
        <rFont val="Calibri"/>
        <family val="2"/>
      </rPr>
      <t>감소</t>
    </r>
  </si>
  <si>
    <t>월아천충</t>
  </si>
  <si>
    <r>
      <rPr>
        <sz val="11"/>
        <color theme="1"/>
        <rFont val="Calibri"/>
        <family val="2"/>
      </rPr>
      <t>13</t>
    </r>
    <r>
      <rPr>
        <sz val="11"/>
        <color theme="1"/>
        <rFont val="Calibri"/>
        <family val="2"/>
      </rPr>
      <t>초</t>
    </r>
  </si>
  <si>
    <r>
      <rPr>
        <sz val="11"/>
        <color theme="1"/>
        <rFont val="Calibri"/>
        <family val="2"/>
      </rPr>
      <t>175~275% 1.8</t>
    </r>
    <r>
      <rPr>
        <sz val="11"/>
        <color theme="1"/>
        <rFont val="Calibri"/>
        <family val="2"/>
      </rPr>
      <t>칸</t>
    </r>
  </si>
  <si>
    <r>
      <rPr>
        <sz val="11"/>
        <color theme="1"/>
        <rFont val="Calibri"/>
        <family val="2"/>
      </rPr>
      <t>참격의</t>
    </r>
    <r>
      <rPr>
        <sz val="11"/>
        <color theme="1"/>
        <rFont val="Calibri"/>
        <family val="2"/>
      </rPr>
      <t xml:space="preserve"> </t>
    </r>
    <r>
      <rPr>
        <sz val="11"/>
        <color theme="1"/>
        <rFont val="Calibri"/>
        <family val="2"/>
      </rPr>
      <t>순간에</t>
    </r>
    <r>
      <rPr>
        <sz val="11"/>
        <color theme="1"/>
        <rFont val="Calibri"/>
        <family val="2"/>
      </rPr>
      <t xml:space="preserve"> </t>
    </r>
    <r>
      <rPr>
        <sz val="11"/>
        <color theme="1"/>
        <rFont val="Calibri"/>
        <family val="2"/>
      </rPr>
      <t>자신의</t>
    </r>
    <r>
      <rPr>
        <sz val="11"/>
        <color theme="1"/>
        <rFont val="Calibri"/>
        <family val="2"/>
      </rPr>
      <t xml:space="preserve"> </t>
    </r>
    <r>
      <rPr>
        <sz val="11"/>
        <color theme="1"/>
        <rFont val="Calibri"/>
        <family val="2"/>
      </rPr>
      <t>영압을</t>
    </r>
    <r>
      <rPr>
        <sz val="11"/>
        <color theme="1"/>
        <rFont val="Calibri"/>
        <family val="2"/>
      </rPr>
      <t xml:space="preserve"> </t>
    </r>
    <r>
      <rPr>
        <sz val="11"/>
        <color theme="1"/>
        <rFont val="Calibri"/>
        <family val="2"/>
      </rPr>
      <t>방출해</t>
    </r>
    <r>
      <rPr>
        <sz val="11"/>
        <color theme="1"/>
        <rFont val="Calibri"/>
        <family val="2"/>
      </rPr>
      <t xml:space="preserve"> </t>
    </r>
    <r>
      <rPr>
        <sz val="11"/>
        <color theme="1"/>
        <rFont val="Calibri"/>
        <family val="2"/>
      </rPr>
      <t>참격을</t>
    </r>
    <r>
      <rPr>
        <sz val="11"/>
        <color theme="1"/>
        <rFont val="Calibri"/>
        <family val="2"/>
      </rPr>
      <t xml:space="preserve"> </t>
    </r>
    <r>
      <rPr>
        <sz val="11"/>
        <color theme="1"/>
        <rFont val="Calibri"/>
        <family val="2"/>
      </rPr>
      <t>거대화시킨다</t>
    </r>
    <r>
      <rPr>
        <sz val="11"/>
        <color theme="1"/>
        <rFont val="Calibri"/>
        <family val="2"/>
      </rPr>
      <t>.</t>
    </r>
  </si>
  <si>
    <t>베기류 데미지 +3%</t>
  </si>
  <si>
    <t>최대거리 +6-30%</t>
  </si>
  <si>
    <r>
      <rPr>
        <sz val="11"/>
        <color theme="1"/>
        <rFont val="Calibri"/>
        <family val="2"/>
      </rPr>
      <t>약화</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관통</t>
    </r>
  </si>
  <si>
    <r>
      <rPr>
        <sz val="11"/>
        <color theme="1"/>
        <rFont val="Calibri"/>
        <family val="2"/>
      </rPr>
      <t>쿨감</t>
    </r>
    <r>
      <rPr>
        <sz val="11"/>
        <color theme="1"/>
        <rFont val="Calibri"/>
        <family val="2"/>
      </rPr>
      <t xml:space="preserve"> 10/20/30%</t>
    </r>
  </si>
  <si>
    <r>
      <rPr>
        <sz val="11"/>
        <color theme="1"/>
        <rFont val="Calibri"/>
        <family val="2"/>
      </rPr>
      <t>데미지</t>
    </r>
    <r>
      <rPr>
        <sz val="11"/>
        <color theme="1"/>
        <rFont val="Calibri"/>
        <family val="2"/>
      </rPr>
      <t xml:space="preserve"> +30%</t>
    </r>
  </si>
  <si>
    <r>
      <rPr>
        <sz val="11"/>
        <color theme="1"/>
        <rFont val="Calibri"/>
        <family val="2"/>
      </rPr>
      <t>범위</t>
    </r>
    <r>
      <rPr>
        <sz val="11"/>
        <color theme="1"/>
        <rFont val="Calibri"/>
        <family val="2"/>
      </rPr>
      <t xml:space="preserve"> +50%</t>
    </r>
  </si>
  <si>
    <t>[세로베기]</t>
  </si>
  <si>
    <r>
      <rPr>
        <sz val="11"/>
        <color theme="1"/>
        <rFont val="Calibri"/>
        <family val="2"/>
      </rPr>
      <t>[가로베기</t>
    </r>
    <r>
      <rPr>
        <sz val="11"/>
        <color theme="1"/>
        <rFont val="Calibri"/>
        <family val="2"/>
      </rPr>
      <t>]</t>
    </r>
  </si>
  <si>
    <t>월아십자충</t>
  </si>
  <si>
    <r>
      <rPr>
        <sz val="11"/>
        <color theme="1"/>
        <rFont val="Calibri"/>
        <family val="2"/>
      </rPr>
      <t>16</t>
    </r>
    <r>
      <rPr>
        <sz val="11"/>
        <color theme="1"/>
        <rFont val="Calibri"/>
        <family val="2"/>
      </rPr>
      <t>초</t>
    </r>
  </si>
  <si>
    <r>
      <rPr>
        <sz val="11"/>
        <color theme="1"/>
        <rFont val="Calibri"/>
        <family val="2"/>
      </rPr>
      <t>200~300% 2.1</t>
    </r>
    <r>
      <rPr>
        <sz val="11"/>
        <color theme="1"/>
        <rFont val="Calibri"/>
        <family val="2"/>
      </rPr>
      <t>칸</t>
    </r>
  </si>
  <si>
    <r>
      <rPr>
        <sz val="11"/>
        <color theme="1"/>
        <rFont val="Calibri"/>
        <family val="2"/>
      </rPr>
      <t>월아천충을</t>
    </r>
    <r>
      <rPr>
        <sz val="11"/>
        <color theme="1"/>
        <rFont val="Calibri"/>
        <family val="2"/>
      </rPr>
      <t xml:space="preserve"> </t>
    </r>
    <r>
      <rPr>
        <sz val="11"/>
        <color theme="1"/>
        <rFont val="Calibri"/>
        <family val="2"/>
      </rPr>
      <t>십자가</t>
    </r>
    <r>
      <rPr>
        <sz val="11"/>
        <color theme="1"/>
        <rFont val="Calibri"/>
        <family val="2"/>
      </rPr>
      <t xml:space="preserve"> </t>
    </r>
    <r>
      <rPr>
        <sz val="11"/>
        <color theme="1"/>
        <rFont val="Calibri"/>
        <family val="2"/>
      </rPr>
      <t>모양으로</t>
    </r>
    <r>
      <rPr>
        <sz val="11"/>
        <color theme="1"/>
        <rFont val="Calibri"/>
        <family val="2"/>
      </rPr>
      <t xml:space="preserve"> </t>
    </r>
    <r>
      <rPr>
        <sz val="11"/>
        <color theme="1"/>
        <rFont val="Calibri"/>
        <family val="2"/>
      </rPr>
      <t>날린다</t>
    </r>
    <r>
      <rPr>
        <sz val="11"/>
        <color theme="1"/>
        <rFont val="Calibri"/>
        <family val="2"/>
      </rPr>
      <t>.</t>
    </r>
  </si>
  <si>
    <r>
      <rPr>
        <sz val="11"/>
        <color theme="1"/>
        <rFont val="Calibri"/>
        <family val="2"/>
      </rPr>
      <t>대상</t>
    </r>
    <r>
      <rPr>
        <sz val="11"/>
        <color theme="1"/>
        <rFont val="Calibri"/>
        <family val="2"/>
      </rPr>
      <t xml:space="preserve"> 3</t>
    </r>
    <r>
      <rPr>
        <sz val="11"/>
        <color theme="1"/>
        <rFont val="Calibri"/>
        <family val="2"/>
      </rPr>
      <t>초간</t>
    </r>
    <r>
      <rPr>
        <sz val="11"/>
        <color theme="1"/>
        <rFont val="Calibri"/>
        <family val="2"/>
      </rPr>
      <t xml:space="preserve"> </t>
    </r>
    <r>
      <rPr>
        <sz val="11"/>
        <color theme="1"/>
        <rFont val="Calibri"/>
        <family val="2"/>
      </rPr>
      <t>약화</t>
    </r>
    <r>
      <rPr>
        <sz val="11"/>
        <color theme="1"/>
        <rFont val="Calibri"/>
        <family val="2"/>
      </rPr>
      <t xml:space="preserve"> 2-10%</t>
    </r>
  </si>
  <si>
    <r>
      <rPr>
        <sz val="11"/>
        <color theme="1"/>
        <rFont val="Calibri"/>
        <family val="2"/>
      </rPr>
      <t>vs</t>
    </r>
    <r>
      <rPr>
        <sz val="11"/>
        <color theme="1"/>
        <rFont val="Calibri"/>
        <family val="2"/>
      </rPr>
      <t>건강</t>
    </r>
    <r>
      <rPr>
        <sz val="11"/>
        <color theme="1"/>
        <rFont val="Calibri"/>
        <family val="2"/>
      </rPr>
      <t xml:space="preserve"> </t>
    </r>
    <r>
      <rPr>
        <sz val="11"/>
        <color theme="1"/>
        <rFont val="Calibri"/>
        <family val="2"/>
      </rPr>
      <t>데미지</t>
    </r>
    <r>
      <rPr>
        <sz val="11"/>
        <color theme="1"/>
        <rFont val="Calibri"/>
        <family val="2"/>
      </rPr>
      <t xml:space="preserve"> +10-30%</t>
    </r>
  </si>
  <si>
    <r>
      <rPr>
        <sz val="11"/>
        <color theme="1"/>
        <rFont val="Calibri"/>
        <family val="2"/>
      </rPr>
      <t>데미지</t>
    </r>
    <r>
      <rPr>
        <sz val="11"/>
        <color theme="1"/>
        <rFont val="Calibri"/>
        <family val="2"/>
      </rPr>
      <t xml:space="preserve"> +30%</t>
    </r>
  </si>
  <si>
    <r>
      <rPr>
        <sz val="11"/>
        <color theme="1"/>
        <rFont val="Calibri"/>
        <family val="2"/>
      </rPr>
      <t>3</t>
    </r>
    <r>
      <rPr>
        <sz val="11"/>
        <color theme="1"/>
        <rFont val="Calibri"/>
        <family val="2"/>
      </rPr>
      <t>명</t>
    </r>
    <r>
      <rPr>
        <sz val="11"/>
        <color theme="1"/>
        <rFont val="Calibri"/>
        <family val="2"/>
      </rPr>
      <t xml:space="preserve"> </t>
    </r>
    <r>
      <rPr>
        <sz val="11"/>
        <color theme="1"/>
        <rFont val="Calibri"/>
        <family val="2"/>
      </rPr>
      <t>이상시</t>
    </r>
    <r>
      <rPr>
        <sz val="11"/>
        <color theme="1"/>
        <rFont val="Calibri"/>
        <family val="2"/>
      </rPr>
      <t xml:space="preserve">, </t>
    </r>
    <r>
      <rPr>
        <sz val="11"/>
        <color theme="1"/>
        <rFont val="Calibri"/>
        <family val="2"/>
      </rPr>
      <t>다음</t>
    </r>
    <r>
      <rPr>
        <sz val="11"/>
        <color theme="1"/>
        <rFont val="Calibri"/>
        <family val="2"/>
      </rPr>
      <t xml:space="preserve"> +50%</t>
    </r>
  </si>
  <si>
    <r>
      <rPr>
        <sz val="11"/>
        <color theme="1"/>
        <rFont val="Calibri"/>
        <family val="2"/>
      </rPr>
      <t>건강</t>
    </r>
    <r>
      <rPr>
        <sz val="11"/>
        <color theme="1"/>
        <rFont val="Calibri"/>
        <family val="2"/>
      </rPr>
      <t>: HP&gt;80%</t>
    </r>
  </si>
  <si>
    <t>[공열섬]</t>
  </si>
  <si>
    <r>
      <rPr>
        <sz val="11"/>
        <color theme="1"/>
        <rFont val="Calibri"/>
        <family val="2"/>
      </rPr>
      <t>[찌르기</t>
    </r>
    <r>
      <rPr>
        <sz val="11"/>
        <color theme="1"/>
        <rFont val="Calibri"/>
        <family val="2"/>
      </rPr>
      <t>]</t>
    </r>
  </si>
  <si>
    <t>무쌍의일섬</t>
  </si>
  <si>
    <r>
      <rPr>
        <sz val="11"/>
        <color theme="1"/>
        <rFont val="Calibri"/>
        <family val="2"/>
      </rPr>
      <t>28</t>
    </r>
    <r>
      <rPr>
        <sz val="11"/>
        <color theme="1"/>
        <rFont val="Calibri"/>
        <family val="2"/>
      </rPr>
      <t>초</t>
    </r>
  </si>
  <si>
    <r>
      <rPr>
        <sz val="11"/>
        <color theme="1"/>
        <rFont val="Calibri"/>
        <family val="2"/>
      </rPr>
      <t>300~450% 3</t>
    </r>
    <r>
      <rPr>
        <sz val="11"/>
        <color theme="1"/>
        <rFont val="Calibri"/>
        <family val="2"/>
      </rPr>
      <t>칸</t>
    </r>
  </si>
  <si>
    <r>
      <rPr>
        <sz val="11"/>
        <color theme="1"/>
        <rFont val="Calibri"/>
        <family val="2"/>
      </rPr>
      <t>월아천충과</t>
    </r>
    <r>
      <rPr>
        <sz val="11"/>
        <color theme="1"/>
        <rFont val="Calibri"/>
        <family val="2"/>
      </rPr>
      <t xml:space="preserve"> </t>
    </r>
    <r>
      <rPr>
        <sz val="11"/>
        <color theme="1"/>
        <rFont val="Calibri"/>
        <family val="2"/>
      </rPr>
      <t>그랑레이세로의</t>
    </r>
    <r>
      <rPr>
        <sz val="11"/>
        <color theme="1"/>
        <rFont val="Calibri"/>
        <family val="2"/>
      </rPr>
      <t xml:space="preserve"> </t>
    </r>
    <r>
      <rPr>
        <sz val="11"/>
        <color theme="1"/>
        <rFont val="Calibri"/>
        <family val="2"/>
      </rPr>
      <t>융합</t>
    </r>
  </si>
  <si>
    <t>베기류 마나 -3%</t>
  </si>
  <si>
    <t>첫타(세로) 약화 2-10%</t>
  </si>
  <si>
    <r>
      <rPr>
        <sz val="11"/>
        <color theme="1"/>
        <rFont val="Calibri"/>
        <family val="2"/>
      </rPr>
      <t>vs</t>
    </r>
    <r>
      <rPr>
        <sz val="11"/>
        <color theme="1"/>
        <rFont val="Calibri"/>
        <family val="2"/>
      </rPr>
      <t>약화</t>
    </r>
    <r>
      <rPr>
        <sz val="11"/>
        <color theme="1"/>
        <rFont val="Calibri"/>
        <family val="2"/>
      </rPr>
      <t xml:space="preserve"> </t>
    </r>
    <r>
      <rPr>
        <sz val="11"/>
        <color theme="1"/>
        <rFont val="Calibri"/>
        <family val="2"/>
      </rPr>
      <t>데미지</t>
    </r>
    <r>
      <rPr>
        <sz val="11"/>
        <color theme="1"/>
        <rFont val="Calibri"/>
        <family val="2"/>
      </rPr>
      <t xml:space="preserve"> +7-20%</t>
    </r>
  </si>
  <si>
    <r>
      <rPr>
        <sz val="11"/>
        <color theme="1"/>
        <rFont val="Calibri"/>
        <family val="2"/>
      </rPr>
      <t>데미지</t>
    </r>
    <r>
      <rPr>
        <sz val="11"/>
        <color theme="1"/>
        <rFont val="Calibri"/>
        <family val="2"/>
      </rPr>
      <t xml:space="preserve"> +30%</t>
    </r>
  </si>
  <si>
    <t>대상 사망시 뎀증폭 +10%</t>
  </si>
  <si>
    <r>
      <rPr>
        <sz val="11"/>
        <color theme="1"/>
        <rFont val="Calibri"/>
        <family val="2"/>
      </rPr>
      <t>[</t>
    </r>
    <r>
      <rPr>
        <sz val="11"/>
        <color theme="1"/>
        <rFont val="Calibri"/>
        <family val="2"/>
      </rPr>
      <t>월아천충</t>
    </r>
    <r>
      <rPr>
        <sz val="11"/>
        <color theme="1"/>
        <rFont val="Calibri"/>
        <family val="2"/>
      </rPr>
      <t>]</t>
    </r>
  </si>
  <si>
    <r>
      <rPr>
        <sz val="10"/>
        <color theme="1"/>
        <rFont val="Calibri"/>
        <family val="2"/>
      </rPr>
      <t>[</t>
    </r>
    <r>
      <rPr>
        <sz val="10"/>
        <color theme="1"/>
        <rFont val="Calibri"/>
        <family val="2"/>
      </rPr>
      <t>천쇄참월</t>
    </r>
    <r>
      <rPr>
        <sz val="10"/>
        <color theme="1"/>
        <rFont val="Calibri"/>
        <family val="2"/>
      </rPr>
      <t>]</t>
    </r>
  </si>
  <si>
    <t>가로베기</t>
  </si>
  <si>
    <r>
      <rPr>
        <sz val="11"/>
        <color theme="1"/>
        <rFont val="Calibri"/>
        <family val="2"/>
      </rPr>
      <t>7</t>
    </r>
    <r>
      <rPr>
        <sz val="11"/>
        <color theme="1"/>
        <rFont val="Calibri"/>
        <family val="2"/>
      </rPr>
      <t>초</t>
    </r>
  </si>
  <si>
    <t>20~60</t>
  </si>
  <si>
    <t>대상 출혈 20% 2초x1~5회</t>
  </si>
  <si>
    <r>
      <rPr>
        <sz val="11"/>
        <color theme="1"/>
        <rFont val="Calibri"/>
        <family val="2"/>
      </rPr>
      <t>약화</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관통</t>
    </r>
  </si>
  <si>
    <r>
      <rPr>
        <sz val="11"/>
        <color theme="1"/>
        <rFont val="Calibri"/>
        <family val="2"/>
      </rPr>
      <t>7</t>
    </r>
    <r>
      <rPr>
        <sz val="11"/>
        <color theme="1"/>
        <rFont val="Calibri"/>
        <family val="2"/>
      </rPr>
      <t>/5/3</t>
    </r>
    <r>
      <rPr>
        <sz val="11"/>
        <color theme="1"/>
        <rFont val="Calibri"/>
        <family val="2"/>
      </rPr>
      <t>회마다</t>
    </r>
    <r>
      <rPr>
        <sz val="11"/>
        <color theme="1"/>
        <rFont val="Calibri"/>
        <family val="2"/>
      </rPr>
      <t xml:space="preserve"> </t>
    </r>
    <r>
      <rPr>
        <sz val="11"/>
        <color theme="1"/>
        <rFont val="Calibri"/>
        <family val="2"/>
      </rPr>
      <t>데미지</t>
    </r>
    <r>
      <rPr>
        <sz val="11"/>
        <color theme="1"/>
        <rFont val="Calibri"/>
        <family val="2"/>
      </rPr>
      <t xml:space="preserve"> +50%</t>
    </r>
  </si>
  <si>
    <r>
      <rPr>
        <sz val="11"/>
        <color theme="1"/>
        <rFont val="Calibri"/>
        <family val="2"/>
      </rPr>
      <t>데미지</t>
    </r>
    <r>
      <rPr>
        <sz val="11"/>
        <color theme="1"/>
        <rFont val="Calibri"/>
        <family val="2"/>
      </rPr>
      <t xml:space="preserve"> +30%</t>
    </r>
  </si>
  <si>
    <r>
      <rPr>
        <sz val="11"/>
        <color theme="1"/>
        <rFont val="Calibri"/>
        <family val="2"/>
      </rPr>
      <t>남은</t>
    </r>
    <r>
      <rPr>
        <sz val="11"/>
        <color theme="1"/>
        <rFont val="Calibri"/>
        <family val="2"/>
      </rPr>
      <t xml:space="preserve"> </t>
    </r>
    <r>
      <rPr>
        <sz val="11"/>
        <color theme="1"/>
        <rFont val="Calibri"/>
        <family val="2"/>
      </rPr>
      <t>출혈</t>
    </r>
    <r>
      <rPr>
        <sz val="11"/>
        <color theme="1"/>
        <rFont val="Calibri"/>
        <family val="2"/>
      </rPr>
      <t xml:space="preserve"> </t>
    </r>
    <r>
      <rPr>
        <sz val="11"/>
        <color theme="1"/>
        <rFont val="Calibri"/>
        <family val="2"/>
      </rPr>
      <t>횟수</t>
    </r>
    <r>
      <rPr>
        <sz val="11"/>
        <color theme="1"/>
        <rFont val="Calibri"/>
        <family val="2"/>
      </rPr>
      <t xml:space="preserve"> +3</t>
    </r>
    <r>
      <rPr>
        <sz val="11"/>
        <color theme="1"/>
        <rFont val="Calibri"/>
        <family val="2"/>
      </rPr>
      <t>회</t>
    </r>
  </si>
  <si>
    <r>
      <rPr>
        <sz val="11"/>
        <color theme="1"/>
        <rFont val="Calibri"/>
        <family val="2"/>
      </rPr>
      <t>출혈</t>
    </r>
    <r>
      <rPr>
        <sz val="11"/>
        <color theme="1"/>
        <rFont val="Calibri"/>
        <family val="2"/>
      </rPr>
      <t xml:space="preserve">: </t>
    </r>
    <r>
      <rPr>
        <sz val="11"/>
        <color theme="1"/>
        <rFont val="Calibri"/>
        <family val="2"/>
      </rPr>
      <t>도트딜</t>
    </r>
  </si>
  <si>
    <r>
      <rPr>
        <sz val="11"/>
        <color theme="1"/>
        <rFont val="Calibri"/>
        <family val="2"/>
      </rPr>
      <t>[</t>
    </r>
    <r>
      <rPr>
        <sz val="11"/>
        <color theme="1"/>
        <rFont val="Calibri"/>
        <family val="2"/>
      </rPr>
      <t>월아십자충</t>
    </r>
    <r>
      <rPr>
        <sz val="11"/>
        <color theme="1"/>
        <rFont val="Calibri"/>
        <family val="2"/>
      </rPr>
      <t>]</t>
    </r>
  </si>
  <si>
    <t>공열섬</t>
  </si>
  <si>
    <r>
      <rPr>
        <sz val="11"/>
        <color theme="1"/>
        <rFont val="Calibri"/>
        <family val="2"/>
      </rPr>
      <t>6</t>
    </r>
    <r>
      <rPr>
        <sz val="11"/>
        <color theme="1"/>
        <rFont val="Calibri"/>
        <family val="2"/>
      </rPr>
      <t>초</t>
    </r>
  </si>
  <si>
    <t>36~108</t>
  </si>
  <si>
    <r>
      <rPr>
        <sz val="11"/>
        <color theme="1"/>
        <rFont val="Calibri"/>
        <family val="2"/>
      </rPr>
      <t>125~250%, 250</t>
    </r>
    <r>
      <rPr>
        <sz val="11"/>
        <color theme="1"/>
        <rFont val="Calibri"/>
        <family val="2"/>
      </rPr>
      <t>범위</t>
    </r>
    <r>
      <rPr>
        <sz val="11"/>
        <color theme="1"/>
        <rFont val="Calibri"/>
        <family val="2"/>
      </rPr>
      <t>+180</t>
    </r>
    <r>
      <rPr>
        <sz val="11"/>
        <color theme="1"/>
        <rFont val="Calibri"/>
        <family val="2"/>
      </rPr>
      <t>˚</t>
    </r>
  </si>
  <si>
    <r>
      <rPr>
        <sz val="11"/>
        <color theme="1"/>
        <rFont val="Calibri"/>
        <family val="2"/>
      </rPr>
      <t>전방을</t>
    </r>
    <r>
      <rPr>
        <sz val="11"/>
        <color theme="1"/>
        <rFont val="Calibri"/>
        <family val="2"/>
      </rPr>
      <t xml:space="preserve"> </t>
    </r>
    <r>
      <rPr>
        <sz val="11"/>
        <color theme="1"/>
        <rFont val="Calibri"/>
        <family val="2"/>
      </rPr>
      <t>베어</t>
    </r>
    <r>
      <rPr>
        <sz val="11"/>
        <color theme="1"/>
        <rFont val="Calibri"/>
        <family val="2"/>
      </rPr>
      <t xml:space="preserve"> </t>
    </r>
    <r>
      <rPr>
        <sz val="11"/>
        <color theme="1"/>
        <rFont val="Calibri"/>
        <family val="2"/>
      </rPr>
      <t>순수한</t>
    </r>
    <r>
      <rPr>
        <sz val="11"/>
        <color theme="1"/>
        <rFont val="Calibri"/>
        <family val="2"/>
      </rPr>
      <t xml:space="preserve"> </t>
    </r>
    <r>
      <rPr>
        <sz val="11"/>
        <color theme="1"/>
        <rFont val="Calibri"/>
        <family val="2"/>
      </rPr>
      <t>검기로</t>
    </r>
    <r>
      <rPr>
        <sz val="11"/>
        <color theme="1"/>
        <rFont val="Calibri"/>
        <family val="2"/>
      </rPr>
      <t xml:space="preserve"> </t>
    </r>
    <r>
      <rPr>
        <sz val="11"/>
        <color theme="1"/>
        <rFont val="Calibri"/>
        <family val="2"/>
      </rPr>
      <t>상대에게</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가하는</t>
    </r>
    <r>
      <rPr>
        <sz val="11"/>
        <color theme="1"/>
        <rFont val="Calibri"/>
        <family val="2"/>
      </rPr>
      <t xml:space="preserve"> </t>
    </r>
    <r>
      <rPr>
        <sz val="11"/>
        <color theme="1"/>
        <rFont val="Calibri"/>
        <family val="2"/>
      </rPr>
      <t>기술</t>
    </r>
    <r>
      <rPr>
        <sz val="11"/>
        <color theme="1"/>
        <rFont val="Calibri"/>
        <family val="2"/>
      </rPr>
      <t xml:space="preserve">. </t>
    </r>
    <r>
      <rPr>
        <sz val="11"/>
        <color theme="1"/>
        <rFont val="Calibri"/>
        <family val="2"/>
      </rPr>
      <t>빠르고</t>
    </r>
    <r>
      <rPr>
        <sz val="11"/>
        <color theme="1"/>
        <rFont val="Calibri"/>
        <family val="2"/>
      </rPr>
      <t xml:space="preserve"> </t>
    </r>
    <r>
      <rPr>
        <sz val="11"/>
        <color theme="1"/>
        <rFont val="Calibri"/>
        <family val="2"/>
      </rPr>
      <t>넓은</t>
    </r>
    <r>
      <rPr>
        <sz val="11"/>
        <color theme="1"/>
        <rFont val="Calibri"/>
        <family val="2"/>
      </rPr>
      <t xml:space="preserve"> </t>
    </r>
    <r>
      <rPr>
        <sz val="11"/>
        <color theme="1"/>
        <rFont val="Calibri"/>
        <family val="2"/>
      </rPr>
      <t>범위</t>
    </r>
    <r>
      <rPr>
        <sz val="11"/>
        <color theme="1"/>
        <rFont val="Calibri"/>
        <family val="2"/>
      </rPr>
      <t>.</t>
    </r>
  </si>
  <si>
    <t>베기류 범위 +3%</t>
  </si>
  <si>
    <t>대상 넉백 40-200 거리</t>
  </si>
  <si>
    <r>
      <rPr>
        <sz val="11"/>
        <color theme="1"/>
        <rFont val="Calibri"/>
        <family val="2"/>
      </rPr>
      <t>부딪힌</t>
    </r>
    <r>
      <rPr>
        <sz val="11"/>
        <color theme="1"/>
        <rFont val="Calibri"/>
        <family val="2"/>
      </rPr>
      <t xml:space="preserve"> </t>
    </r>
    <r>
      <rPr>
        <sz val="11"/>
        <color theme="1"/>
        <rFont val="Calibri"/>
        <family val="2"/>
      </rPr>
      <t>유닛</t>
    </r>
    <r>
      <rPr>
        <sz val="11"/>
        <color theme="1"/>
        <rFont val="Calibri"/>
        <family val="2"/>
      </rPr>
      <t xml:space="preserve"> 30/50/70% </t>
    </r>
    <r>
      <rPr>
        <sz val="11"/>
        <color theme="1"/>
        <rFont val="Calibri"/>
        <family val="2"/>
      </rPr>
      <t>데미지</t>
    </r>
  </si>
  <si>
    <r>
      <rPr>
        <sz val="11"/>
        <color theme="1"/>
        <rFont val="Calibri"/>
        <family val="2"/>
      </rPr>
      <t>데미지</t>
    </r>
    <r>
      <rPr>
        <sz val="11"/>
        <color theme="1"/>
        <rFont val="Calibri"/>
        <family val="2"/>
      </rPr>
      <t xml:space="preserve"> +30%</t>
    </r>
  </si>
  <si>
    <t>부딪힌 적 스턴 2초</t>
  </si>
  <si>
    <r>
      <rPr>
        <sz val="11"/>
        <color theme="1"/>
        <rFont val="Calibri"/>
        <family val="2"/>
      </rPr>
      <t>벽</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유닛에</t>
    </r>
    <r>
      <rPr>
        <sz val="11"/>
        <color theme="1"/>
        <rFont val="Calibri"/>
        <family val="2"/>
      </rPr>
      <t xml:space="preserve"> </t>
    </r>
    <r>
      <rPr>
        <sz val="11"/>
        <color theme="1"/>
        <rFont val="Calibri"/>
        <family val="2"/>
      </rPr>
      <t>부딪힘</t>
    </r>
  </si>
  <si>
    <t>천쇄참월</t>
  </si>
  <si>
    <r>
      <rPr>
        <sz val="11"/>
        <color theme="1"/>
        <rFont val="Calibri"/>
        <family val="2"/>
      </rPr>
      <t>12</t>
    </r>
    <r>
      <rPr>
        <sz val="11"/>
        <color theme="1"/>
        <rFont val="Calibri"/>
        <family val="2"/>
      </rPr>
      <t>초</t>
    </r>
  </si>
  <si>
    <r>
      <rPr>
        <sz val="11"/>
        <color theme="1"/>
        <rFont val="Calibri"/>
        <family val="2"/>
      </rPr>
      <t>175~275%, 150</t>
    </r>
    <r>
      <rPr>
        <sz val="11"/>
        <color theme="1"/>
        <rFont val="Calibri"/>
        <family val="2"/>
      </rPr>
      <t>범위</t>
    </r>
    <r>
      <rPr>
        <sz val="11"/>
        <color theme="1"/>
        <rFont val="Calibri"/>
        <family val="2"/>
      </rPr>
      <t>+120</t>
    </r>
    <r>
      <rPr>
        <sz val="11"/>
        <color theme="1"/>
        <rFont val="Calibri"/>
        <family val="2"/>
      </rPr>
      <t>˚</t>
    </r>
  </si>
  <si>
    <r>
      <rPr>
        <sz val="11"/>
        <color theme="1"/>
        <rFont val="Calibri"/>
        <family val="2"/>
      </rPr>
      <t>참격의</t>
    </r>
    <r>
      <rPr>
        <sz val="11"/>
        <color theme="1"/>
        <rFont val="Calibri"/>
        <family val="2"/>
      </rPr>
      <t xml:space="preserve"> </t>
    </r>
    <r>
      <rPr>
        <sz val="11"/>
        <color theme="1"/>
        <rFont val="Calibri"/>
        <family val="2"/>
      </rPr>
      <t>순간에</t>
    </r>
    <r>
      <rPr>
        <sz val="11"/>
        <color theme="1"/>
        <rFont val="Calibri"/>
        <family val="2"/>
      </rPr>
      <t xml:space="preserve"> </t>
    </r>
    <r>
      <rPr>
        <sz val="11"/>
        <color theme="1"/>
        <rFont val="Calibri"/>
        <family val="2"/>
      </rPr>
      <t>자신의</t>
    </r>
    <r>
      <rPr>
        <sz val="11"/>
        <color theme="1"/>
        <rFont val="Calibri"/>
        <family val="2"/>
      </rPr>
      <t xml:space="preserve"> </t>
    </r>
    <r>
      <rPr>
        <sz val="11"/>
        <color theme="1"/>
        <rFont val="Calibri"/>
        <family val="2"/>
      </rPr>
      <t>영압을</t>
    </r>
    <r>
      <rPr>
        <sz val="11"/>
        <color theme="1"/>
        <rFont val="Calibri"/>
        <family val="2"/>
      </rPr>
      <t xml:space="preserve"> </t>
    </r>
    <r>
      <rPr>
        <sz val="11"/>
        <color theme="1"/>
        <rFont val="Calibri"/>
        <family val="2"/>
      </rPr>
      <t>방출해</t>
    </r>
    <r>
      <rPr>
        <sz val="11"/>
        <color theme="1"/>
        <rFont val="Calibri"/>
        <family val="2"/>
      </rPr>
      <t xml:space="preserve"> </t>
    </r>
    <r>
      <rPr>
        <sz val="11"/>
        <color theme="1"/>
        <rFont val="Calibri"/>
        <family val="2"/>
      </rPr>
      <t>참격을</t>
    </r>
    <r>
      <rPr>
        <sz val="11"/>
        <color theme="1"/>
        <rFont val="Calibri"/>
        <family val="2"/>
      </rPr>
      <t xml:space="preserve"> </t>
    </r>
    <r>
      <rPr>
        <sz val="11"/>
        <color theme="1"/>
        <rFont val="Calibri"/>
        <family val="2"/>
      </rPr>
      <t>거대화시킨다</t>
    </r>
    <r>
      <rPr>
        <sz val="11"/>
        <color theme="1"/>
        <rFont val="Calibri"/>
        <family val="2"/>
      </rPr>
      <t>.</t>
    </r>
  </si>
  <si>
    <r>
      <rPr>
        <sz val="11"/>
        <color theme="1"/>
        <rFont val="Calibri"/>
        <family val="2"/>
      </rPr>
      <t>출혈</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감속</t>
    </r>
    <r>
      <rPr>
        <sz val="11"/>
        <color theme="1"/>
        <rFont val="Calibri"/>
        <family val="2"/>
      </rPr>
      <t xml:space="preserve"> 10~30%</t>
    </r>
  </si>
  <si>
    <r>
      <rPr>
        <sz val="11"/>
        <color theme="1"/>
        <rFont val="Calibri"/>
        <family val="2"/>
      </rPr>
      <t>데미지</t>
    </r>
    <r>
      <rPr>
        <sz val="11"/>
        <color theme="1"/>
        <rFont val="Calibri"/>
        <family val="2"/>
      </rPr>
      <t xml:space="preserve"> +30%</t>
    </r>
  </si>
  <si>
    <t>남은 출혈 뎀 +30%, 간격 -30%</t>
  </si>
  <si>
    <r>
      <rPr>
        <sz val="11"/>
        <color theme="1"/>
        <rFont val="Calibri"/>
        <family val="2"/>
      </rPr>
      <t>[</t>
    </r>
    <r>
      <rPr>
        <sz val="11"/>
        <color theme="1"/>
        <rFont val="Calibri"/>
        <family val="2"/>
      </rPr>
      <t>검은월아천충</t>
    </r>
    <r>
      <rPr>
        <sz val="11"/>
        <color theme="1"/>
        <rFont val="Calibri"/>
        <family val="2"/>
      </rPr>
      <t>]</t>
    </r>
  </si>
  <si>
    <r>
      <rPr>
        <sz val="11"/>
        <color theme="1"/>
        <rFont val="Calibri"/>
        <family val="2"/>
      </rPr>
      <t>검은월아천충</t>
    </r>
  </si>
  <si>
    <r>
      <rPr>
        <sz val="11"/>
        <color theme="1"/>
        <rFont val="Calibri"/>
        <family val="2"/>
      </rPr>
      <t>22</t>
    </r>
    <r>
      <rPr>
        <sz val="11"/>
        <color theme="1"/>
        <rFont val="Calibri"/>
        <family val="2"/>
      </rPr>
      <t>초</t>
    </r>
  </si>
  <si>
    <r>
      <rPr>
        <sz val="11"/>
        <color theme="1"/>
        <rFont val="Calibri"/>
        <family val="2"/>
      </rPr>
      <t>호로의</t>
    </r>
    <r>
      <rPr>
        <sz val="11"/>
        <color theme="1"/>
        <rFont val="Calibri"/>
        <family val="2"/>
      </rPr>
      <t xml:space="preserve"> </t>
    </r>
    <r>
      <rPr>
        <sz val="11"/>
        <color theme="1"/>
        <rFont val="Calibri"/>
        <family val="2"/>
      </rPr>
      <t>힘으로</t>
    </r>
    <r>
      <rPr>
        <sz val="11"/>
        <color theme="1"/>
        <rFont val="Calibri"/>
        <family val="2"/>
      </rPr>
      <t xml:space="preserve"> </t>
    </r>
    <r>
      <rPr>
        <sz val="11"/>
        <color theme="1"/>
        <rFont val="Calibri"/>
        <family val="2"/>
      </rPr>
      <t>월아천충을</t>
    </r>
    <r>
      <rPr>
        <sz val="11"/>
        <color theme="1"/>
        <rFont val="Calibri"/>
        <family val="2"/>
      </rPr>
      <t xml:space="preserve"> </t>
    </r>
    <r>
      <rPr>
        <sz val="11"/>
        <color theme="1"/>
        <rFont val="Calibri"/>
        <family val="2"/>
      </rPr>
      <t>쏘아낸다</t>
    </r>
    <r>
      <rPr>
        <sz val="11"/>
        <color theme="1"/>
        <rFont val="Calibri"/>
        <family val="2"/>
      </rPr>
      <t>.</t>
    </r>
  </si>
  <si>
    <t>베기류 각도 +3˚</t>
  </si>
  <si>
    <t>사용 후 치명 +0.02x-0.10x</t>
  </si>
  <si>
    <r>
      <rPr>
        <sz val="11"/>
        <color theme="1"/>
        <rFont val="Calibri"/>
        <family val="2"/>
      </rPr>
      <t>v</t>
    </r>
    <r>
      <rPr>
        <sz val="11"/>
        <color theme="1"/>
        <rFont val="Calibri"/>
        <family val="2"/>
      </rPr>
      <t>s</t>
    </r>
    <r>
      <rPr>
        <sz val="11"/>
        <color theme="1"/>
        <rFont val="Calibri"/>
        <family val="2"/>
      </rPr>
      <t>출혈</t>
    </r>
    <r>
      <rPr>
        <sz val="11"/>
        <color theme="1"/>
        <rFont val="Calibri"/>
        <family val="2"/>
      </rPr>
      <t xml:space="preserve"> </t>
    </r>
    <r>
      <rPr>
        <sz val="11"/>
        <color theme="1"/>
        <rFont val="Calibri"/>
        <family val="2"/>
      </rPr>
      <t>치명타</t>
    </r>
    <r>
      <rPr>
        <sz val="11"/>
        <color theme="1"/>
        <rFont val="Calibri"/>
        <family val="2"/>
      </rPr>
      <t xml:space="preserve"> +0.1-0.3x</t>
    </r>
  </si>
  <si>
    <r>
      <rPr>
        <sz val="11"/>
        <color theme="1"/>
        <rFont val="Calibri"/>
        <family val="2"/>
      </rPr>
      <t>데미지</t>
    </r>
    <r>
      <rPr>
        <sz val="11"/>
        <color theme="1"/>
        <rFont val="Calibri"/>
        <family val="2"/>
      </rPr>
      <t xml:space="preserve"> +30%</t>
    </r>
  </si>
  <si>
    <t>남은 출혈 데미지 2배로</t>
  </si>
  <si>
    <r>
      <rPr>
        <sz val="8"/>
        <color theme="1"/>
        <rFont val="Calibri"/>
        <family val="2"/>
      </rPr>
      <t>[</t>
    </r>
    <r>
      <rPr>
        <sz val="8"/>
        <color theme="1"/>
        <rFont val="Calibri"/>
        <family val="2"/>
      </rPr>
      <t>무쌍의일섬</t>
    </r>
    <r>
      <rPr>
        <sz val="8"/>
        <color theme="1"/>
        <rFont val="Calibri"/>
        <family val="2"/>
      </rPr>
      <t>]</t>
    </r>
  </si>
  <si>
    <r>
      <rPr>
        <sz val="11"/>
        <color theme="1"/>
        <rFont val="Calibri"/>
        <family val="2"/>
      </rPr>
      <t>[흑류아돌</t>
    </r>
    <r>
      <rPr>
        <sz val="11"/>
        <color theme="1"/>
        <rFont val="Calibri"/>
        <family val="2"/>
      </rPr>
      <t>]</t>
    </r>
  </si>
  <si>
    <t>무월</t>
  </si>
  <si>
    <r>
      <rPr>
        <sz val="11"/>
        <color theme="1"/>
        <rFont val="Calibri"/>
        <family val="2"/>
      </rPr>
      <t>70</t>
    </r>
    <r>
      <rPr>
        <sz val="11"/>
        <color theme="1"/>
        <rFont val="Calibri"/>
        <family val="2"/>
      </rPr>
      <t>초</t>
    </r>
  </si>
  <si>
    <t>240~720</t>
  </si>
  <si>
    <r>
      <rPr>
        <sz val="11"/>
        <color theme="1"/>
        <rFont val="Calibri"/>
        <family val="2"/>
      </rPr>
      <t>600~900%, 200</t>
    </r>
    <r>
      <rPr>
        <sz val="11"/>
        <color theme="1"/>
        <rFont val="Calibri"/>
        <family val="2"/>
      </rPr>
      <t>범위</t>
    </r>
    <r>
      <rPr>
        <sz val="11"/>
        <color theme="1"/>
        <rFont val="Calibri"/>
        <family val="2"/>
      </rPr>
      <t>+300</t>
    </r>
    <r>
      <rPr>
        <sz val="11"/>
        <color theme="1"/>
        <rFont val="Calibri"/>
        <family val="2"/>
      </rPr>
      <t>˚</t>
    </r>
  </si>
  <si>
    <t>잠재능력을 모두 해방시켜 참격을 발사합니다.</t>
  </si>
  <si>
    <r>
      <rPr>
        <sz val="11"/>
        <color theme="1"/>
        <rFont val="Calibri"/>
        <family val="2"/>
      </rPr>
      <t>vs약화</t>
    </r>
    <r>
      <rPr>
        <sz val="11"/>
        <color theme="1"/>
        <rFont val="Calibri"/>
        <family val="2"/>
      </rPr>
      <t xml:space="preserve"> </t>
    </r>
    <r>
      <rPr>
        <sz val="11"/>
        <color theme="1"/>
        <rFont val="Calibri"/>
        <family val="2"/>
      </rPr>
      <t>출혈</t>
    </r>
    <r>
      <rPr>
        <sz val="11"/>
        <color theme="1"/>
        <rFont val="Calibri"/>
        <family val="2"/>
      </rPr>
      <t xml:space="preserve"> +30/50/70%</t>
    </r>
  </si>
  <si>
    <r>
      <rPr>
        <sz val="11"/>
        <color theme="1"/>
        <rFont val="Calibri"/>
        <family val="2"/>
      </rPr>
      <t>데미지</t>
    </r>
    <r>
      <rPr>
        <sz val="11"/>
        <color theme="1"/>
        <rFont val="Calibri"/>
        <family val="2"/>
      </rPr>
      <t xml:space="preserve"> +30%</t>
    </r>
  </si>
  <si>
    <r>
      <rPr>
        <sz val="11"/>
        <color theme="1"/>
        <rFont val="Calibri"/>
        <family val="2"/>
      </rPr>
      <t>출혈</t>
    </r>
    <r>
      <rPr>
        <sz val="11"/>
        <color theme="1"/>
        <rFont val="Calibri"/>
        <family val="2"/>
      </rPr>
      <t xml:space="preserve"> </t>
    </r>
    <r>
      <rPr>
        <sz val="11"/>
        <color theme="1"/>
        <rFont val="Calibri"/>
        <family val="2"/>
      </rPr>
      <t>폭발</t>
    </r>
    <r>
      <rPr>
        <sz val="11"/>
        <color theme="1"/>
        <rFont val="Calibri"/>
        <family val="2"/>
      </rPr>
      <t xml:space="preserve"> - </t>
    </r>
    <r>
      <rPr>
        <sz val="11"/>
        <color theme="1"/>
        <rFont val="Calibri"/>
        <family val="2"/>
      </rPr>
      <t>남은</t>
    </r>
    <r>
      <rPr>
        <sz val="11"/>
        <color theme="1"/>
        <rFont val="Calibri"/>
        <family val="2"/>
      </rPr>
      <t xml:space="preserve"> </t>
    </r>
    <r>
      <rPr>
        <sz val="11"/>
        <color theme="1"/>
        <rFont val="Calibri"/>
        <family val="2"/>
      </rPr>
      <t>데미지</t>
    </r>
    <r>
      <rPr>
        <sz val="11"/>
        <color theme="1"/>
        <rFont val="Calibri"/>
        <family val="2"/>
      </rPr>
      <t xml:space="preserve"> </t>
    </r>
    <r>
      <rPr>
        <sz val="11"/>
        <color theme="1"/>
        <rFont val="Calibri"/>
        <family val="2"/>
      </rPr>
      <t>즉발</t>
    </r>
  </si>
  <si>
    <r>
      <rPr>
        <sz val="11"/>
        <color theme="1"/>
        <rFont val="Calibri"/>
        <family val="2"/>
      </rPr>
      <t xml:space="preserve">[  </t>
    </r>
    <r>
      <rPr>
        <sz val="11"/>
        <color theme="1"/>
        <rFont val="Calibri"/>
        <family val="2"/>
      </rPr>
      <t>무</t>
    </r>
    <r>
      <rPr>
        <sz val="11"/>
        <color theme="1"/>
        <rFont val="Calibri"/>
        <family val="2"/>
      </rPr>
      <t xml:space="preserve">  </t>
    </r>
    <r>
      <rPr>
        <sz val="11"/>
        <color theme="1"/>
        <rFont val="Calibri"/>
        <family val="2"/>
      </rPr>
      <t>월</t>
    </r>
    <r>
      <rPr>
        <sz val="11"/>
        <color theme="1"/>
        <rFont val="Calibri"/>
        <family val="2"/>
      </rPr>
      <t xml:space="preserve">  ]</t>
    </r>
  </si>
  <si>
    <t>찌르기</t>
  </si>
  <si>
    <r>
      <rPr>
        <sz val="11"/>
        <color theme="1"/>
        <rFont val="Calibri"/>
        <family val="2"/>
      </rPr>
      <t>1</t>
    </r>
    <r>
      <rPr>
        <sz val="11"/>
        <color theme="1"/>
        <rFont val="Calibri"/>
        <family val="2"/>
      </rPr>
      <t>4</t>
    </r>
    <r>
      <rPr>
        <sz val="11"/>
        <color theme="1"/>
        <rFont val="Calibri"/>
        <family val="2"/>
      </rPr>
      <t>초</t>
    </r>
  </si>
  <si>
    <r>
      <rPr>
        <sz val="11"/>
        <color theme="1"/>
        <rFont val="Calibri"/>
        <family val="2"/>
      </rPr>
      <t>공격력</t>
    </r>
    <r>
      <rPr>
        <sz val="11"/>
        <color theme="1"/>
        <rFont val="Calibri"/>
        <family val="2"/>
      </rPr>
      <t xml:space="preserve"> 150~300%</t>
    </r>
  </si>
  <si>
    <r>
      <rPr>
        <sz val="11"/>
        <color theme="1"/>
        <rFont val="Calibri"/>
        <family val="2"/>
      </rPr>
      <t>검을</t>
    </r>
    <r>
      <rPr>
        <sz val="11"/>
        <color theme="1"/>
        <rFont val="Calibri"/>
        <family val="2"/>
      </rPr>
      <t xml:space="preserve"> </t>
    </r>
    <r>
      <rPr>
        <sz val="11"/>
        <color theme="1"/>
        <rFont val="Calibri"/>
        <family val="2"/>
      </rPr>
      <t>전방으로</t>
    </r>
    <r>
      <rPr>
        <sz val="11"/>
        <color theme="1"/>
        <rFont val="Calibri"/>
        <family val="2"/>
      </rPr>
      <t xml:space="preserve"> </t>
    </r>
    <r>
      <rPr>
        <sz val="11"/>
        <color theme="1"/>
        <rFont val="Calibri"/>
        <family val="2"/>
      </rPr>
      <t>찌릅니다</t>
    </r>
    <r>
      <rPr>
        <sz val="11"/>
        <color theme="1"/>
        <rFont val="Calibri"/>
        <family val="2"/>
      </rPr>
      <t>.</t>
    </r>
  </si>
  <si>
    <r>
      <rPr>
        <sz val="11"/>
        <color theme="1"/>
        <rFont val="Calibri"/>
        <family val="2"/>
      </rPr>
      <t>명중시</t>
    </r>
    <r>
      <rPr>
        <sz val="11"/>
        <color theme="1"/>
        <rFont val="Calibri"/>
        <family val="2"/>
      </rPr>
      <t xml:space="preserve"> 3</t>
    </r>
    <r>
      <rPr>
        <sz val="11"/>
        <color theme="1"/>
        <rFont val="Calibri"/>
        <family val="2"/>
      </rPr>
      <t>초</t>
    </r>
    <r>
      <rPr>
        <sz val="11"/>
        <color theme="1"/>
        <rFont val="Calibri"/>
        <family val="2"/>
      </rPr>
      <t xml:space="preserve"> </t>
    </r>
    <r>
      <rPr>
        <sz val="11"/>
        <color theme="1"/>
        <rFont val="Calibri"/>
        <family val="2"/>
      </rPr>
      <t>이속</t>
    </r>
    <r>
      <rPr>
        <sz val="11"/>
        <color theme="1"/>
        <rFont val="Calibri"/>
        <family val="2"/>
      </rPr>
      <t xml:space="preserve"> +5% (</t>
    </r>
    <r>
      <rPr>
        <sz val="11"/>
        <color theme="1"/>
        <rFont val="Calibri"/>
        <family val="2"/>
      </rPr>
      <t>최대</t>
    </r>
    <r>
      <rPr>
        <sz val="11"/>
        <color theme="1"/>
        <rFont val="Calibri"/>
        <family val="2"/>
      </rPr>
      <t xml:space="preserve"> 1-5</t>
    </r>
    <r>
      <rPr>
        <sz val="11"/>
        <color theme="1"/>
        <rFont val="Calibri"/>
        <family val="2"/>
      </rPr>
      <t>스택</t>
    </r>
    <r>
      <rPr>
        <sz val="11"/>
        <color theme="1"/>
        <rFont val="Calibri"/>
        <family val="2"/>
      </rPr>
      <t>)</t>
    </r>
  </si>
  <si>
    <r>
      <rPr>
        <sz val="11"/>
        <color theme="1"/>
        <rFont val="Calibri"/>
        <family val="2"/>
      </rPr>
      <t>v</t>
    </r>
    <r>
      <rPr>
        <sz val="11"/>
        <color theme="1"/>
        <rFont val="Calibri"/>
        <family val="2"/>
      </rPr>
      <t>s</t>
    </r>
    <r>
      <rPr>
        <sz val="11"/>
        <color theme="1"/>
        <rFont val="Calibri"/>
        <family val="2"/>
      </rPr>
      <t>부상</t>
    </r>
    <r>
      <rPr>
        <sz val="11"/>
        <color theme="1"/>
        <rFont val="Calibri"/>
        <family val="2"/>
      </rPr>
      <t xml:space="preserve"> </t>
    </r>
    <r>
      <rPr>
        <sz val="11"/>
        <color theme="1"/>
        <rFont val="Calibri"/>
        <family val="2"/>
      </rPr>
      <t>데미지</t>
    </r>
    <r>
      <rPr>
        <sz val="11"/>
        <color theme="1"/>
        <rFont val="Calibri"/>
        <family val="2"/>
      </rPr>
      <t xml:space="preserve"> +10-30%</t>
    </r>
  </si>
  <si>
    <r>
      <rPr>
        <sz val="11"/>
        <color theme="1"/>
        <rFont val="Calibri"/>
        <family val="2"/>
      </rPr>
      <t>데미지</t>
    </r>
    <r>
      <rPr>
        <sz val="11"/>
        <color theme="1"/>
        <rFont val="Calibri"/>
        <family val="2"/>
      </rPr>
      <t xml:space="preserve"> +30%</t>
    </r>
  </si>
  <si>
    <t>활성시 통과, 기간/효과 두배</t>
  </si>
  <si>
    <r>
      <rPr>
        <sz val="11"/>
        <color theme="1"/>
        <rFont val="Calibri"/>
        <family val="2"/>
      </rPr>
      <t>부상</t>
    </r>
    <r>
      <rPr>
        <sz val="11"/>
        <color theme="1"/>
        <rFont val="Calibri"/>
        <family val="2"/>
      </rPr>
      <t>: HP&lt;35%</t>
    </r>
  </si>
  <si>
    <t>흑류아돌</t>
  </si>
  <si>
    <r>
      <rPr>
        <sz val="11"/>
        <color theme="1"/>
        <rFont val="Calibri"/>
        <family val="2"/>
      </rPr>
      <t>28</t>
    </r>
    <r>
      <rPr>
        <sz val="11"/>
        <color theme="1"/>
        <rFont val="Calibri"/>
        <family val="2"/>
      </rPr>
      <t>초</t>
    </r>
  </si>
  <si>
    <t>140~420</t>
  </si>
  <si>
    <t>400~600%, 300거리 데미지/이동</t>
  </si>
  <si>
    <r>
      <rPr>
        <sz val="11"/>
        <color theme="1"/>
        <rFont val="Calibri"/>
        <family val="2"/>
      </rPr>
      <t>검은</t>
    </r>
    <r>
      <rPr>
        <sz val="11"/>
        <color theme="1"/>
        <rFont val="Calibri"/>
        <family val="2"/>
      </rPr>
      <t xml:space="preserve"> </t>
    </r>
    <r>
      <rPr>
        <sz val="11"/>
        <color theme="1"/>
        <rFont val="Calibri"/>
        <family val="2"/>
      </rPr>
      <t>월아천충의</t>
    </r>
    <r>
      <rPr>
        <sz val="11"/>
        <color theme="1"/>
        <rFont val="Calibri"/>
        <family val="2"/>
      </rPr>
      <t xml:space="preserve"> </t>
    </r>
    <r>
      <rPr>
        <sz val="11"/>
        <color theme="1"/>
        <rFont val="Calibri"/>
        <family val="2"/>
      </rPr>
      <t>기운을</t>
    </r>
    <r>
      <rPr>
        <sz val="11"/>
        <color theme="1"/>
        <rFont val="Calibri"/>
        <family val="2"/>
      </rPr>
      <t xml:space="preserve"> </t>
    </r>
    <r>
      <rPr>
        <sz val="11"/>
        <color theme="1"/>
        <rFont val="Calibri"/>
        <family val="2"/>
      </rPr>
      <t>오른팔과</t>
    </r>
    <r>
      <rPr>
        <sz val="11"/>
        <color theme="1"/>
        <rFont val="Calibri"/>
        <family val="2"/>
      </rPr>
      <t xml:space="preserve"> </t>
    </r>
    <r>
      <rPr>
        <sz val="11"/>
        <color theme="1"/>
        <rFont val="Calibri"/>
        <family val="2"/>
      </rPr>
      <t>천쇄참월에</t>
    </r>
    <r>
      <rPr>
        <sz val="11"/>
        <color theme="1"/>
        <rFont val="Calibri"/>
        <family val="2"/>
      </rPr>
      <t xml:space="preserve"> </t>
    </r>
    <r>
      <rPr>
        <sz val="11"/>
        <color theme="1"/>
        <rFont val="Calibri"/>
        <family val="2"/>
      </rPr>
      <t>두르고</t>
    </r>
    <r>
      <rPr>
        <sz val="11"/>
        <color theme="1"/>
        <rFont val="Calibri"/>
        <family val="2"/>
      </rPr>
      <t xml:space="preserve"> </t>
    </r>
    <r>
      <rPr>
        <sz val="11"/>
        <color theme="1"/>
        <rFont val="Calibri"/>
        <family val="2"/>
      </rPr>
      <t>전방을</t>
    </r>
    <r>
      <rPr>
        <sz val="11"/>
        <color theme="1"/>
        <rFont val="Calibri"/>
        <family val="2"/>
      </rPr>
      <t xml:space="preserve"> </t>
    </r>
    <r>
      <rPr>
        <sz val="11"/>
        <color theme="1"/>
        <rFont val="Calibri"/>
        <family val="2"/>
      </rPr>
      <t>향해</t>
    </r>
    <r>
      <rPr>
        <sz val="11"/>
        <color theme="1"/>
        <rFont val="Calibri"/>
        <family val="2"/>
      </rPr>
      <t xml:space="preserve"> </t>
    </r>
    <r>
      <rPr>
        <sz val="11"/>
        <color theme="1"/>
        <rFont val="Calibri"/>
        <family val="2"/>
      </rPr>
      <t>한방에</t>
    </r>
    <r>
      <rPr>
        <sz val="11"/>
        <color theme="1"/>
        <rFont val="Calibri"/>
        <family val="2"/>
      </rPr>
      <t xml:space="preserve"> </t>
    </r>
    <r>
      <rPr>
        <sz val="11"/>
        <color theme="1"/>
        <rFont val="Calibri"/>
        <family val="2"/>
      </rPr>
      <t>찌르기로</t>
    </r>
    <r>
      <rPr>
        <sz val="11"/>
        <color theme="1"/>
        <rFont val="Calibri"/>
        <family val="2"/>
      </rPr>
      <t xml:space="preserve"> </t>
    </r>
    <r>
      <rPr>
        <sz val="11"/>
        <color theme="1"/>
        <rFont val="Calibri"/>
        <family val="2"/>
      </rPr>
      <t>돌격하는</t>
    </r>
    <r>
      <rPr>
        <sz val="11"/>
        <color theme="1"/>
        <rFont val="Calibri"/>
        <family val="2"/>
      </rPr>
      <t xml:space="preserve"> </t>
    </r>
    <r>
      <rPr>
        <sz val="11"/>
        <color theme="1"/>
        <rFont val="Calibri"/>
        <family val="2"/>
      </rPr>
      <t>기술</t>
    </r>
    <r>
      <rPr>
        <sz val="11"/>
        <color theme="1"/>
        <rFont val="Calibri"/>
        <family val="2"/>
      </rPr>
      <t xml:space="preserve">. </t>
    </r>
    <r>
      <rPr>
        <sz val="11"/>
        <color theme="1"/>
        <rFont val="Calibri"/>
        <family val="2"/>
      </rPr>
      <t>이동거리는</t>
    </r>
    <r>
      <rPr>
        <sz val="11"/>
        <color theme="1"/>
        <rFont val="Calibri"/>
        <family val="2"/>
      </rPr>
      <t xml:space="preserve"> </t>
    </r>
    <r>
      <rPr>
        <sz val="11"/>
        <color theme="1"/>
        <rFont val="Calibri"/>
        <family val="2"/>
      </rPr>
      <t>많은</t>
    </r>
    <r>
      <rPr>
        <sz val="11"/>
        <color theme="1"/>
        <rFont val="Calibri"/>
        <family val="2"/>
      </rPr>
      <t xml:space="preserve"> </t>
    </r>
    <r>
      <rPr>
        <sz val="11"/>
        <color theme="1"/>
        <rFont val="Calibri"/>
        <family val="2"/>
      </rPr>
      <t>편이며</t>
    </r>
    <r>
      <rPr>
        <sz val="11"/>
        <color theme="1"/>
        <rFont val="Calibri"/>
        <family val="2"/>
      </rPr>
      <t xml:space="preserve"> </t>
    </r>
    <r>
      <rPr>
        <sz val="11"/>
        <color theme="1"/>
        <rFont val="Calibri"/>
        <family val="2"/>
      </rPr>
      <t>주변의</t>
    </r>
    <r>
      <rPr>
        <sz val="11"/>
        <color theme="1"/>
        <rFont val="Calibri"/>
        <family val="2"/>
      </rPr>
      <t xml:space="preserve"> </t>
    </r>
    <r>
      <rPr>
        <sz val="11"/>
        <color theme="1"/>
        <rFont val="Calibri"/>
        <family val="2"/>
      </rPr>
      <t>적에게도</t>
    </r>
    <r>
      <rPr>
        <sz val="11"/>
        <color theme="1"/>
        <rFont val="Calibri"/>
        <family val="2"/>
      </rPr>
      <t xml:space="preserve"> </t>
    </r>
    <r>
      <rPr>
        <sz val="11"/>
        <color theme="1"/>
        <rFont val="Calibri"/>
        <family val="2"/>
      </rPr>
      <t>타격을</t>
    </r>
    <r>
      <rPr>
        <sz val="11"/>
        <color theme="1"/>
        <rFont val="Calibri"/>
        <family val="2"/>
      </rPr>
      <t xml:space="preserve"> </t>
    </r>
    <r>
      <rPr>
        <sz val="11"/>
        <color theme="1"/>
        <rFont val="Calibri"/>
        <family val="2"/>
      </rPr>
      <t>입힌다</t>
    </r>
    <r>
      <rPr>
        <sz val="11"/>
        <color theme="1"/>
        <rFont val="Calibri"/>
        <family val="2"/>
      </rPr>
      <t>.</t>
    </r>
  </si>
  <si>
    <t>사용 후 0.6-3초간 통과</t>
  </si>
  <si>
    <t>vs후방 데미지 +10-30%</t>
  </si>
  <si>
    <t>통과 +1초, 통과 상태 무적</t>
  </si>
  <si>
    <r>
      <rPr>
        <sz val="11"/>
        <color theme="1"/>
        <rFont val="Calibri"/>
        <family val="2"/>
      </rPr>
      <t>통과</t>
    </r>
    <r>
      <rPr>
        <sz val="11"/>
        <color theme="1"/>
        <rFont val="Calibri"/>
        <family val="2"/>
      </rPr>
      <t xml:space="preserve">: </t>
    </r>
    <r>
      <rPr>
        <sz val="11"/>
        <color theme="1"/>
        <rFont val="Calibri"/>
        <family val="2"/>
      </rPr>
      <t>유닛</t>
    </r>
    <r>
      <rPr>
        <sz val="11"/>
        <color theme="1"/>
        <rFont val="Calibri"/>
        <family val="2"/>
      </rPr>
      <t xml:space="preserve"> </t>
    </r>
    <r>
      <rPr>
        <sz val="11"/>
        <color theme="1"/>
        <rFont val="Calibri"/>
        <family val="2"/>
      </rPr>
      <t>경로</t>
    </r>
    <r>
      <rPr>
        <sz val="11"/>
        <color theme="1"/>
        <rFont val="Calibri"/>
        <family val="2"/>
      </rPr>
      <t xml:space="preserve"> </t>
    </r>
    <r>
      <rPr>
        <sz val="11"/>
        <color theme="1"/>
        <rFont val="Calibri"/>
        <family val="2"/>
      </rPr>
      <t>무시</t>
    </r>
  </si>
  <si>
    <r>
      <rPr>
        <b/>
        <sz val="20"/>
        <color theme="1"/>
        <rFont val="Calibri"/>
        <family val="2"/>
      </rPr>
      <t>[</t>
    </r>
    <r>
      <rPr>
        <b/>
        <sz val="20"/>
        <color theme="1"/>
        <rFont val="Calibri"/>
        <family val="2"/>
      </rPr>
      <t>변신</t>
    </r>
    <r>
      <rPr>
        <b/>
        <sz val="20"/>
        <color theme="1"/>
        <rFont val="Calibri"/>
        <family val="2"/>
      </rPr>
      <t>]</t>
    </r>
  </si>
  <si>
    <t>폭주</t>
  </si>
  <si>
    <t>사용 후 15초</t>
  </si>
  <si>
    <r>
      <rPr>
        <sz val="11"/>
        <color theme="1"/>
        <rFont val="Calibri"/>
        <family val="2"/>
      </rPr>
      <t>초당</t>
    </r>
    <r>
      <rPr>
        <sz val="11"/>
        <color theme="1"/>
        <rFont val="Calibri"/>
        <family val="2"/>
      </rPr>
      <t xml:space="preserve"> 2</t>
    </r>
  </si>
  <si>
    <r>
      <rPr>
        <sz val="11"/>
        <color theme="1"/>
        <rFont val="Calibri"/>
        <family val="2"/>
      </rPr>
      <t>변신류</t>
    </r>
    <r>
      <rPr>
        <sz val="11"/>
        <color theme="1"/>
        <rFont val="Calibri"/>
        <family val="2"/>
      </rPr>
      <t xml:space="preserve"> </t>
    </r>
    <r>
      <rPr>
        <sz val="11"/>
        <color theme="1"/>
        <rFont val="Calibri"/>
        <family val="2"/>
      </rPr>
      <t>마나소모</t>
    </r>
    <r>
      <rPr>
        <sz val="11"/>
        <color theme="1"/>
        <rFont val="Calibri"/>
        <family val="2"/>
      </rPr>
      <t xml:space="preserve"> -2%</t>
    </r>
  </si>
  <si>
    <t>시해</t>
  </si>
  <si>
    <r>
      <rPr>
        <sz val="11"/>
        <color theme="1"/>
        <rFont val="Calibri"/>
        <family val="2"/>
      </rPr>
      <t>초당</t>
    </r>
    <r>
      <rPr>
        <sz val="11"/>
        <color theme="1"/>
        <rFont val="Calibri"/>
        <family val="2"/>
      </rPr>
      <t xml:space="preserve"> 4</t>
    </r>
  </si>
  <si>
    <t>이속 +13%, 공속 +15%</t>
  </si>
  <si>
    <r>
      <rPr>
        <sz val="11"/>
        <color theme="1"/>
        <rFont val="Calibri"/>
        <family val="2"/>
      </rPr>
      <t>변신류</t>
    </r>
    <r>
      <rPr>
        <sz val="11"/>
        <color theme="1"/>
        <rFont val="Calibri"/>
        <family val="2"/>
      </rPr>
      <t xml:space="preserve"> </t>
    </r>
    <r>
      <rPr>
        <sz val="11"/>
        <color theme="1"/>
        <rFont val="Calibri"/>
        <family val="2"/>
      </rPr>
      <t>시전시간</t>
    </r>
    <r>
      <rPr>
        <sz val="11"/>
        <color theme="1"/>
        <rFont val="Calibri"/>
        <family val="2"/>
      </rPr>
      <t xml:space="preserve"> -2%</t>
    </r>
  </si>
  <si>
    <t>만해</t>
  </si>
  <si>
    <r>
      <rPr>
        <sz val="11"/>
        <color theme="1"/>
        <rFont val="Calibri"/>
        <family val="2"/>
      </rPr>
      <t>초당</t>
    </r>
    <r>
      <rPr>
        <sz val="11"/>
        <color theme="1"/>
        <rFont val="Calibri"/>
        <family val="2"/>
      </rPr>
      <t xml:space="preserve"> 8</t>
    </r>
  </si>
  <si>
    <r>
      <rPr>
        <sz val="11"/>
        <color theme="1"/>
        <rFont val="Calibri"/>
        <family val="2"/>
      </rPr>
      <t>이속</t>
    </r>
    <r>
      <rPr>
        <sz val="11"/>
        <color theme="1"/>
        <rFont val="Calibri"/>
        <family val="2"/>
      </rPr>
      <t xml:space="preserve"> +20%, </t>
    </r>
    <r>
      <rPr>
        <sz val="11"/>
        <color theme="1"/>
        <rFont val="Calibri"/>
        <family val="2"/>
      </rPr>
      <t>공속</t>
    </r>
    <r>
      <rPr>
        <sz val="11"/>
        <color theme="1"/>
        <rFont val="Calibri"/>
        <family val="2"/>
      </rPr>
      <t xml:space="preserve"> +30%</t>
    </r>
  </si>
  <si>
    <r>
      <rPr>
        <sz val="11"/>
        <color theme="1"/>
        <rFont val="Calibri"/>
        <family val="2"/>
      </rPr>
      <t>변신류</t>
    </r>
    <r>
      <rPr>
        <sz val="11"/>
        <color theme="1"/>
        <rFont val="Calibri"/>
        <family val="2"/>
      </rPr>
      <t xml:space="preserve"> </t>
    </r>
    <r>
      <rPr>
        <sz val="11"/>
        <color theme="1"/>
        <rFont val="Calibri"/>
        <family val="2"/>
      </rPr>
      <t>이동속도</t>
    </r>
    <r>
      <rPr>
        <sz val="11"/>
        <color theme="1"/>
        <rFont val="Calibri"/>
        <family val="2"/>
      </rPr>
      <t xml:space="preserve"> +2%</t>
    </r>
  </si>
  <si>
    <t>만해　ㅡ</t>
  </si>
  <si>
    <t>ㅡ호로화</t>
  </si>
  <si>
    <t>호로화</t>
  </si>
  <si>
    <r>
      <rPr>
        <sz val="11"/>
        <color theme="1"/>
        <rFont val="Calibri"/>
        <family val="2"/>
      </rPr>
      <t>초당</t>
    </r>
    <r>
      <rPr>
        <sz val="11"/>
        <color theme="1"/>
        <rFont val="Calibri"/>
        <family val="2"/>
      </rPr>
      <t xml:space="preserve"> 12</t>
    </r>
  </si>
  <si>
    <r>
      <rPr>
        <sz val="11"/>
        <color theme="1"/>
        <rFont val="Calibri"/>
        <family val="2"/>
      </rPr>
      <t>이속</t>
    </r>
    <r>
      <rPr>
        <sz val="11"/>
        <color theme="1"/>
        <rFont val="Calibri"/>
        <family val="2"/>
      </rPr>
      <t xml:space="preserve"> +27%, </t>
    </r>
    <r>
      <rPr>
        <sz val="11"/>
        <color theme="1"/>
        <rFont val="Calibri"/>
        <family val="2"/>
      </rPr>
      <t>공속</t>
    </r>
    <r>
      <rPr>
        <sz val="11"/>
        <color theme="1"/>
        <rFont val="Calibri"/>
        <family val="2"/>
      </rPr>
      <t xml:space="preserve"> +45%</t>
    </r>
  </si>
  <si>
    <r>
      <rPr>
        <sz val="11"/>
        <color theme="1"/>
        <rFont val="Calibri"/>
        <family val="2"/>
      </rPr>
      <t>변신시</t>
    </r>
    <r>
      <rPr>
        <sz val="11"/>
        <color theme="1"/>
        <rFont val="Calibri"/>
        <family val="2"/>
      </rPr>
      <t xml:space="preserve"> </t>
    </r>
    <r>
      <rPr>
        <sz val="11"/>
        <color theme="1"/>
        <rFont val="Calibri"/>
        <family val="2"/>
      </rPr>
      <t>체력</t>
    </r>
    <r>
      <rPr>
        <sz val="11"/>
        <color theme="1"/>
        <rFont val="Calibri"/>
        <family val="2"/>
      </rPr>
      <t xml:space="preserve"> </t>
    </r>
    <r>
      <rPr>
        <sz val="11"/>
        <color theme="1"/>
        <rFont val="Calibri"/>
        <family val="2"/>
      </rPr>
      <t>즉시회복</t>
    </r>
    <r>
      <rPr>
        <sz val="11"/>
        <color theme="1"/>
        <rFont val="Calibri"/>
        <family val="2"/>
      </rPr>
      <t xml:space="preserve"> +2%</t>
    </r>
  </si>
  <si>
    <r>
      <rPr>
        <sz val="9"/>
        <color theme="1"/>
        <rFont val="Calibri"/>
        <family val="2"/>
      </rPr>
      <t>호로화</t>
    </r>
    <r>
      <rPr>
        <sz val="9"/>
        <color theme="1"/>
        <rFont val="Calibri"/>
        <family val="2"/>
      </rPr>
      <t xml:space="preserve"> </t>
    </r>
    <r>
      <rPr>
        <sz val="9"/>
        <color theme="1"/>
        <rFont val="Calibri"/>
        <family val="2"/>
      </rPr>
      <t>시해</t>
    </r>
  </si>
  <si>
    <t>호로화 시해</t>
  </si>
  <si>
    <r>
      <rPr>
        <sz val="11"/>
        <color theme="1"/>
        <rFont val="Calibri"/>
        <family val="2"/>
      </rPr>
      <t>초당</t>
    </r>
    <r>
      <rPr>
        <sz val="11"/>
        <color theme="1"/>
        <rFont val="Calibri"/>
        <family val="2"/>
      </rPr>
      <t xml:space="preserve"> 16</t>
    </r>
  </si>
  <si>
    <r>
      <rPr>
        <sz val="11"/>
        <color theme="1"/>
        <rFont val="Calibri"/>
        <family val="2"/>
      </rPr>
      <t>이속</t>
    </r>
    <r>
      <rPr>
        <sz val="11"/>
        <color theme="1"/>
        <rFont val="Calibri"/>
        <family val="2"/>
      </rPr>
      <t xml:space="preserve"> +34%, </t>
    </r>
    <r>
      <rPr>
        <sz val="11"/>
        <color theme="1"/>
        <rFont val="Calibri"/>
        <family val="2"/>
      </rPr>
      <t>공속</t>
    </r>
    <r>
      <rPr>
        <sz val="11"/>
        <color theme="1"/>
        <rFont val="Calibri"/>
        <family val="2"/>
      </rPr>
      <t xml:space="preserve"> +60%</t>
    </r>
  </si>
  <si>
    <t>변신시 치명타 확률 +2%</t>
  </si>
  <si>
    <r>
      <rPr>
        <sz val="9"/>
        <color theme="1"/>
        <rFont val="Calibri"/>
        <family val="2"/>
      </rPr>
      <t>호로화</t>
    </r>
    <r>
      <rPr>
        <sz val="9"/>
        <color theme="1"/>
        <rFont val="Calibri"/>
        <family val="2"/>
      </rPr>
      <t xml:space="preserve"> </t>
    </r>
    <r>
      <rPr>
        <sz val="9"/>
        <color theme="1"/>
        <rFont val="Calibri"/>
        <family val="2"/>
      </rPr>
      <t>만해</t>
    </r>
    <r>
      <rPr>
        <sz val="9"/>
        <color theme="1"/>
        <rFont val="Calibri"/>
        <family val="2"/>
      </rPr>
      <t xml:space="preserve"> (</t>
    </r>
    <r>
      <rPr>
        <sz val="9"/>
        <color theme="1"/>
        <rFont val="Calibri"/>
        <family val="2"/>
      </rPr>
      <t>각성호로화</t>
    </r>
    <r>
      <rPr>
        <sz val="9"/>
        <color theme="1"/>
        <rFont val="Calibri"/>
        <family val="2"/>
      </rPr>
      <t>)</t>
    </r>
  </si>
  <si>
    <t>종해</t>
  </si>
  <si>
    <t>호로화 만해 (각성호로화)</t>
  </si>
  <si>
    <r>
      <rPr>
        <sz val="11"/>
        <color theme="1"/>
        <rFont val="Calibri"/>
        <family val="2"/>
      </rPr>
      <t>초당</t>
    </r>
    <r>
      <rPr>
        <sz val="11"/>
        <color theme="1"/>
        <rFont val="Calibri"/>
        <family val="2"/>
      </rPr>
      <t xml:space="preserve"> 20</t>
    </r>
  </si>
  <si>
    <r>
      <rPr>
        <sz val="11"/>
        <color theme="1"/>
        <rFont val="Calibri"/>
        <family val="2"/>
      </rPr>
      <t>이속</t>
    </r>
    <r>
      <rPr>
        <sz val="11"/>
        <color theme="1"/>
        <rFont val="Calibri"/>
        <family val="2"/>
      </rPr>
      <t xml:space="preserve"> +41%, </t>
    </r>
    <r>
      <rPr>
        <sz val="11"/>
        <color theme="1"/>
        <rFont val="Calibri"/>
        <family val="2"/>
      </rPr>
      <t>공속</t>
    </r>
    <r>
      <rPr>
        <sz val="11"/>
        <color theme="1"/>
        <rFont val="Calibri"/>
        <family val="2"/>
      </rPr>
      <t xml:space="preserve"> +75%</t>
    </r>
  </si>
  <si>
    <r>
      <rPr>
        <sz val="11"/>
        <color theme="1"/>
        <rFont val="Calibri"/>
        <family val="2"/>
      </rPr>
      <t>변신류</t>
    </r>
    <r>
      <rPr>
        <sz val="11"/>
        <color theme="1"/>
        <rFont val="Calibri"/>
        <family val="2"/>
      </rPr>
      <t xml:space="preserve"> </t>
    </r>
    <r>
      <rPr>
        <sz val="11"/>
        <color theme="1"/>
        <rFont val="Calibri"/>
        <family val="2"/>
      </rPr>
      <t>공격속도</t>
    </r>
    <r>
      <rPr>
        <sz val="11"/>
        <color theme="1"/>
        <rFont val="Calibri"/>
        <family val="2"/>
      </rPr>
      <t xml:space="preserve"> +2%</t>
    </r>
  </si>
  <si>
    <t>풀브링</t>
  </si>
  <si>
    <r>
      <rPr>
        <sz val="11"/>
        <color theme="1"/>
        <rFont val="Calibri"/>
        <family val="2"/>
      </rPr>
      <t>초당</t>
    </r>
    <r>
      <rPr>
        <sz val="11"/>
        <color theme="1"/>
        <rFont val="Calibri"/>
        <family val="2"/>
      </rPr>
      <t xml:space="preserve"> 24</t>
    </r>
  </si>
  <si>
    <r>
      <rPr>
        <sz val="11"/>
        <color theme="1"/>
        <rFont val="Calibri"/>
        <family val="2"/>
      </rPr>
      <t>이속</t>
    </r>
    <r>
      <rPr>
        <sz val="11"/>
        <color theme="1"/>
        <rFont val="Calibri"/>
        <family val="2"/>
      </rPr>
      <t xml:space="preserve"> +48%, </t>
    </r>
    <r>
      <rPr>
        <sz val="11"/>
        <color theme="1"/>
        <rFont val="Calibri"/>
        <family val="2"/>
      </rPr>
      <t>공속</t>
    </r>
    <r>
      <rPr>
        <sz val="11"/>
        <color theme="1"/>
        <rFont val="Calibri"/>
        <family val="2"/>
      </rPr>
      <t xml:space="preserve"> +90%</t>
    </r>
  </si>
  <si>
    <t>변신시 최대체력 증가 +2%</t>
  </si>
  <si>
    <t>풀브링 시해</t>
  </si>
  <si>
    <r>
      <rPr>
        <sz val="11"/>
        <color theme="1"/>
        <rFont val="Calibri"/>
        <family val="2"/>
      </rPr>
      <t>초당</t>
    </r>
    <r>
      <rPr>
        <sz val="11"/>
        <color theme="1"/>
        <rFont val="Calibri"/>
        <family val="2"/>
      </rPr>
      <t xml:space="preserve"> 56</t>
    </r>
  </si>
  <si>
    <r>
      <rPr>
        <sz val="11"/>
        <color theme="1"/>
        <rFont val="Calibri"/>
        <family val="2"/>
      </rPr>
      <t>이속</t>
    </r>
    <r>
      <rPr>
        <sz val="11"/>
        <color theme="1"/>
        <rFont val="Calibri"/>
        <family val="2"/>
      </rPr>
      <t xml:space="preserve"> </t>
    </r>
    <r>
      <rPr>
        <sz val="11"/>
        <color rgb="FFFF0000"/>
        <rFont val="Calibri"/>
        <family val="2"/>
      </rPr>
      <t>-50%</t>
    </r>
    <r>
      <rPr>
        <sz val="11"/>
        <color theme="1"/>
        <rFont val="Calibri"/>
        <family val="2"/>
      </rPr>
      <t xml:space="preserve">, </t>
    </r>
    <r>
      <rPr>
        <sz val="11"/>
        <color theme="1"/>
        <rFont val="Calibri"/>
        <family val="2"/>
      </rPr>
      <t>공속</t>
    </r>
    <r>
      <rPr>
        <sz val="11"/>
        <color theme="1"/>
        <rFont val="Calibri"/>
        <family val="2"/>
      </rPr>
      <t xml:space="preserve"> +180%</t>
    </r>
  </si>
  <si>
    <t>변신류 공격속도 +2%</t>
  </si>
  <si>
    <t>풀브링 만해</t>
  </si>
  <si>
    <t>스컬 클래드</t>
  </si>
  <si>
    <r>
      <rPr>
        <sz val="11"/>
        <color theme="1"/>
        <rFont val="Calibri"/>
        <family val="2"/>
      </rPr>
      <t>초당</t>
    </r>
    <r>
      <rPr>
        <sz val="11"/>
        <color theme="1"/>
        <rFont val="Calibri"/>
        <family val="2"/>
      </rPr>
      <t xml:space="preserve"> 28</t>
    </r>
  </si>
  <si>
    <r>
      <rPr>
        <sz val="11"/>
        <color theme="1"/>
        <rFont val="Calibri"/>
        <family val="2"/>
      </rPr>
      <t>이속</t>
    </r>
    <r>
      <rPr>
        <sz val="11"/>
        <color theme="1"/>
        <rFont val="Calibri"/>
        <family val="2"/>
      </rPr>
      <t xml:space="preserve"> +55%, </t>
    </r>
    <r>
      <rPr>
        <sz val="11"/>
        <color theme="1"/>
        <rFont val="Calibri"/>
        <family val="2"/>
      </rPr>
      <t>공속</t>
    </r>
    <r>
      <rPr>
        <sz val="11"/>
        <color theme="1"/>
        <rFont val="Calibri"/>
        <family val="2"/>
      </rPr>
      <t xml:space="preserve"> +105%</t>
    </r>
  </si>
  <si>
    <r>
      <rPr>
        <sz val="11"/>
        <color theme="1"/>
        <rFont val="Calibri"/>
        <family val="2"/>
      </rPr>
      <t>변신류</t>
    </r>
    <r>
      <rPr>
        <sz val="11"/>
        <color theme="1"/>
        <rFont val="Calibri"/>
        <family val="2"/>
      </rPr>
      <t xml:space="preserve"> </t>
    </r>
    <r>
      <rPr>
        <sz val="11"/>
        <color theme="1"/>
        <rFont val="Calibri"/>
        <family val="2"/>
      </rPr>
      <t>시전시간</t>
    </r>
    <r>
      <rPr>
        <sz val="11"/>
        <color theme="1"/>
        <rFont val="Calibri"/>
        <family val="2"/>
      </rPr>
      <t xml:space="preserve"> -2%</t>
    </r>
  </si>
  <si>
    <t>진참월</t>
  </si>
  <si>
    <r>
      <rPr>
        <sz val="11"/>
        <color theme="1"/>
        <rFont val="Calibri"/>
        <family val="2"/>
      </rPr>
      <t>초당</t>
    </r>
    <r>
      <rPr>
        <sz val="11"/>
        <color theme="1"/>
        <rFont val="Calibri"/>
        <family val="2"/>
      </rPr>
      <t xml:space="preserve"> 32</t>
    </r>
  </si>
  <si>
    <r>
      <rPr>
        <sz val="11"/>
        <color theme="1"/>
        <rFont val="Calibri"/>
        <family val="2"/>
      </rPr>
      <t>이속</t>
    </r>
    <r>
      <rPr>
        <sz val="11"/>
        <color theme="1"/>
        <rFont val="Calibri"/>
        <family val="2"/>
      </rPr>
      <t xml:space="preserve"> +62%, </t>
    </r>
    <r>
      <rPr>
        <sz val="11"/>
        <color theme="1"/>
        <rFont val="Calibri"/>
        <family val="2"/>
      </rPr>
      <t>공속</t>
    </r>
    <r>
      <rPr>
        <sz val="11"/>
        <color theme="1"/>
        <rFont val="Calibri"/>
        <family val="2"/>
      </rPr>
      <t xml:space="preserve"> +120%</t>
    </r>
  </si>
  <si>
    <r>
      <rPr>
        <sz val="11"/>
        <color theme="1"/>
        <rFont val="Calibri"/>
        <family val="2"/>
      </rPr>
      <t>변신류</t>
    </r>
    <r>
      <rPr>
        <sz val="11"/>
        <color theme="1"/>
        <rFont val="Calibri"/>
        <family val="2"/>
      </rPr>
      <t xml:space="preserve"> </t>
    </r>
    <r>
      <rPr>
        <sz val="11"/>
        <color theme="1"/>
        <rFont val="Calibri"/>
        <family val="2"/>
      </rPr>
      <t>이동속도</t>
    </r>
    <r>
      <rPr>
        <sz val="11"/>
        <color theme="1"/>
        <rFont val="Calibri"/>
        <family val="2"/>
      </rPr>
      <t xml:space="preserve"> +2%</t>
    </r>
  </si>
  <si>
    <r>
      <rPr>
        <sz val="11"/>
        <color theme="1"/>
        <rFont val="Calibri"/>
        <family val="2"/>
      </rPr>
      <t>진참월</t>
    </r>
    <r>
      <rPr>
        <sz val="11"/>
        <color theme="1"/>
        <rFont val="Calibri"/>
        <family val="2"/>
      </rPr>
      <t xml:space="preserve"> </t>
    </r>
    <r>
      <rPr>
        <sz val="11"/>
        <color theme="1"/>
        <rFont val="Calibri"/>
        <family val="2"/>
      </rPr>
      <t>호로화</t>
    </r>
  </si>
  <si>
    <r>
      <rPr>
        <sz val="11"/>
        <color theme="1"/>
        <rFont val="Calibri"/>
        <family val="2"/>
      </rPr>
      <t>초당</t>
    </r>
    <r>
      <rPr>
        <sz val="11"/>
        <color theme="1"/>
        <rFont val="Calibri"/>
        <family val="2"/>
      </rPr>
      <t xml:space="preserve"> 36</t>
    </r>
  </si>
  <si>
    <r>
      <rPr>
        <sz val="11"/>
        <color theme="1"/>
        <rFont val="Calibri"/>
        <family val="2"/>
      </rPr>
      <t>이속</t>
    </r>
    <r>
      <rPr>
        <sz val="11"/>
        <color theme="1"/>
        <rFont val="Calibri"/>
        <family val="2"/>
      </rPr>
      <t xml:space="preserve"> +69%, </t>
    </r>
    <r>
      <rPr>
        <sz val="11"/>
        <color theme="1"/>
        <rFont val="Calibri"/>
        <family val="2"/>
      </rPr>
      <t>공속</t>
    </r>
    <r>
      <rPr>
        <sz val="11"/>
        <color theme="1"/>
        <rFont val="Calibri"/>
        <family val="2"/>
      </rPr>
      <t xml:space="preserve"> +135%</t>
    </r>
  </si>
  <si>
    <r>
      <rPr>
        <sz val="11"/>
        <color theme="1"/>
        <rFont val="Calibri"/>
        <family val="2"/>
      </rPr>
      <t>변신류</t>
    </r>
    <r>
      <rPr>
        <sz val="11"/>
        <color theme="1"/>
        <rFont val="Calibri"/>
        <family val="2"/>
      </rPr>
      <t xml:space="preserve"> </t>
    </r>
    <r>
      <rPr>
        <sz val="11"/>
        <color theme="1"/>
        <rFont val="Calibri"/>
        <family val="2"/>
      </rPr>
      <t>마나소모</t>
    </r>
    <r>
      <rPr>
        <sz val="11"/>
        <color theme="1"/>
        <rFont val="Calibri"/>
        <family val="2"/>
      </rPr>
      <t xml:space="preserve"> -2%</t>
    </r>
  </si>
  <si>
    <r>
      <rPr>
        <sz val="11"/>
        <color theme="1"/>
        <rFont val="Calibri"/>
        <family val="2"/>
      </rPr>
      <t>진참월</t>
    </r>
    <r>
      <rPr>
        <sz val="11"/>
        <color theme="1"/>
        <rFont val="Calibri"/>
        <family val="2"/>
      </rPr>
      <t xml:space="preserve"> </t>
    </r>
    <r>
      <rPr>
        <sz val="11"/>
        <color theme="1"/>
        <rFont val="Calibri"/>
        <family val="2"/>
      </rPr>
      <t>만해</t>
    </r>
  </si>
  <si>
    <r>
      <rPr>
        <sz val="11"/>
        <color theme="1"/>
        <rFont val="Calibri"/>
        <family val="2"/>
      </rPr>
      <t>초당</t>
    </r>
    <r>
      <rPr>
        <sz val="11"/>
        <color theme="1"/>
        <rFont val="Calibri"/>
        <family val="2"/>
      </rPr>
      <t xml:space="preserve"> 40</t>
    </r>
  </si>
  <si>
    <r>
      <rPr>
        <sz val="11"/>
        <color theme="1"/>
        <rFont val="Calibri"/>
        <family val="2"/>
      </rPr>
      <t>이속</t>
    </r>
    <r>
      <rPr>
        <sz val="11"/>
        <color theme="1"/>
        <rFont val="Calibri"/>
        <family val="2"/>
      </rPr>
      <t xml:space="preserve"> +76%, </t>
    </r>
    <r>
      <rPr>
        <sz val="11"/>
        <color theme="1"/>
        <rFont val="Calibri"/>
        <family val="2"/>
      </rPr>
      <t>공속</t>
    </r>
    <r>
      <rPr>
        <sz val="11"/>
        <color theme="1"/>
        <rFont val="Calibri"/>
        <family val="2"/>
      </rPr>
      <t xml:space="preserve"> +150%</t>
    </r>
  </si>
  <si>
    <r>
      <rPr>
        <sz val="11"/>
        <color theme="1"/>
        <rFont val="Calibri"/>
        <family val="2"/>
      </rPr>
      <t>변신시</t>
    </r>
    <r>
      <rPr>
        <sz val="11"/>
        <color theme="1"/>
        <rFont val="Calibri"/>
        <family val="2"/>
      </rPr>
      <t xml:space="preserve"> </t>
    </r>
    <r>
      <rPr>
        <sz val="11"/>
        <color theme="1"/>
        <rFont val="Calibri"/>
        <family val="2"/>
      </rPr>
      <t>피해감소</t>
    </r>
    <r>
      <rPr>
        <sz val="11"/>
        <color theme="1"/>
        <rFont val="Calibri"/>
        <family val="2"/>
      </rPr>
      <t xml:space="preserve"> +2%</t>
    </r>
  </si>
  <si>
    <r>
      <rPr>
        <sz val="9"/>
        <color theme="1"/>
        <rFont val="Calibri"/>
        <family val="2"/>
      </rPr>
      <t>*</t>
    </r>
    <r>
      <rPr>
        <sz val="9"/>
        <color theme="1"/>
        <rFont val="Calibri"/>
        <family val="2"/>
      </rPr>
      <t>변신류는</t>
    </r>
    <r>
      <rPr>
        <sz val="9"/>
        <color theme="1"/>
        <rFont val="Calibri"/>
        <family val="2"/>
      </rPr>
      <t xml:space="preserve"> </t>
    </r>
    <r>
      <rPr>
        <sz val="9"/>
        <color theme="1"/>
        <rFont val="Calibri"/>
        <family val="2"/>
      </rPr>
      <t>특별</t>
    </r>
    <r>
      <rPr>
        <sz val="9"/>
        <color theme="1"/>
        <rFont val="Calibri"/>
        <family val="2"/>
      </rPr>
      <t xml:space="preserve"> </t>
    </r>
    <r>
      <rPr>
        <sz val="9"/>
        <color theme="1"/>
        <rFont val="Calibri"/>
        <family val="2"/>
      </rPr>
      <t>포인트</t>
    </r>
    <r>
      <rPr>
        <sz val="9"/>
        <color theme="1"/>
        <rFont val="Calibri"/>
        <family val="2"/>
      </rPr>
      <t>(</t>
    </r>
    <r>
      <rPr>
        <sz val="9"/>
        <color theme="1"/>
        <rFont val="Calibri"/>
        <family val="2"/>
      </rPr>
      <t>퀘스트</t>
    </r>
    <r>
      <rPr>
        <sz val="9"/>
        <color theme="1"/>
        <rFont val="Calibri"/>
        <family val="2"/>
      </rPr>
      <t>)</t>
    </r>
    <r>
      <rPr>
        <sz val="9"/>
        <color theme="1"/>
        <rFont val="Calibri"/>
        <family val="2"/>
      </rPr>
      <t>로</t>
    </r>
    <r>
      <rPr>
        <sz val="9"/>
        <color theme="1"/>
        <rFont val="Calibri"/>
        <family val="2"/>
      </rPr>
      <t xml:space="preserve"> </t>
    </r>
    <r>
      <rPr>
        <sz val="9"/>
        <color theme="1"/>
        <rFont val="Calibri"/>
        <family val="2"/>
      </rPr>
      <t>습득</t>
    </r>
    <r>
      <rPr>
        <sz val="9"/>
        <color theme="1"/>
        <rFont val="Calibri"/>
        <family val="2"/>
      </rPr>
      <t>/</t>
    </r>
    <r>
      <rPr>
        <sz val="9"/>
        <color theme="1"/>
        <rFont val="Calibri"/>
        <family val="2"/>
      </rPr>
      <t>강화</t>
    </r>
  </si>
  <si>
    <r>
      <rPr>
        <sz val="11"/>
        <color theme="1"/>
        <rFont val="Calibri"/>
        <family val="2"/>
      </rPr>
      <t>초당</t>
    </r>
    <r>
      <rPr>
        <sz val="11"/>
        <color theme="1"/>
        <rFont val="Calibri"/>
        <family val="2"/>
      </rPr>
      <t xml:space="preserve"> 44</t>
    </r>
  </si>
  <si>
    <r>
      <rPr>
        <sz val="11"/>
        <color theme="1"/>
        <rFont val="Calibri"/>
        <family val="2"/>
      </rPr>
      <t>이속</t>
    </r>
    <r>
      <rPr>
        <sz val="11"/>
        <color theme="1"/>
        <rFont val="Calibri"/>
        <family val="2"/>
      </rPr>
      <t xml:space="preserve"> +83%, </t>
    </r>
    <r>
      <rPr>
        <sz val="11"/>
        <color theme="1"/>
        <rFont val="Calibri"/>
        <family val="2"/>
      </rPr>
      <t>공속</t>
    </r>
    <r>
      <rPr>
        <sz val="11"/>
        <color theme="1"/>
        <rFont val="Calibri"/>
        <family val="2"/>
      </rPr>
      <t xml:space="preserve"> +165%</t>
    </r>
  </si>
  <si>
    <t>변신류 시전시간 -0.1초</t>
  </si>
  <si>
    <t>진참월 호로화</t>
  </si>
  <si>
    <r>
      <rPr>
        <sz val="11"/>
        <color theme="1"/>
        <rFont val="Calibri"/>
        <family val="2"/>
      </rPr>
      <t>초당</t>
    </r>
    <r>
      <rPr>
        <sz val="11"/>
        <color theme="1"/>
        <rFont val="Calibri"/>
        <family val="2"/>
      </rPr>
      <t xml:space="preserve"> 48</t>
    </r>
  </si>
  <si>
    <r>
      <rPr>
        <sz val="11"/>
        <color theme="1"/>
        <rFont val="Calibri"/>
        <family val="2"/>
      </rPr>
      <t>이속</t>
    </r>
    <r>
      <rPr>
        <sz val="11"/>
        <color theme="1"/>
        <rFont val="Calibri"/>
        <family val="2"/>
      </rPr>
      <t xml:space="preserve"> +90%, </t>
    </r>
    <r>
      <rPr>
        <sz val="11"/>
        <color theme="1"/>
        <rFont val="Calibri"/>
        <family val="2"/>
      </rPr>
      <t>공속</t>
    </r>
    <r>
      <rPr>
        <sz val="11"/>
        <color theme="1"/>
        <rFont val="Calibri"/>
        <family val="2"/>
      </rPr>
      <t xml:space="preserve"> +180%</t>
    </r>
  </si>
  <si>
    <r>
      <rPr>
        <sz val="11"/>
        <color theme="1"/>
        <rFont val="Calibri"/>
        <family val="2"/>
      </rPr>
      <t>변신시</t>
    </r>
    <r>
      <rPr>
        <sz val="11"/>
        <color theme="1"/>
        <rFont val="Calibri"/>
        <family val="2"/>
      </rPr>
      <t xml:space="preserve"> </t>
    </r>
    <r>
      <rPr>
        <sz val="11"/>
        <color theme="1"/>
        <rFont val="Calibri"/>
        <family val="2"/>
      </rPr>
      <t>치명타</t>
    </r>
    <r>
      <rPr>
        <sz val="11"/>
        <color theme="1"/>
        <rFont val="Calibri"/>
        <family val="2"/>
      </rPr>
      <t xml:space="preserve"> </t>
    </r>
    <r>
      <rPr>
        <sz val="11"/>
        <color theme="1"/>
        <rFont val="Calibri"/>
        <family val="2"/>
      </rPr>
      <t>피해</t>
    </r>
    <r>
      <rPr>
        <sz val="11"/>
        <color theme="1"/>
        <rFont val="Calibri"/>
        <family val="2"/>
      </rPr>
      <t xml:space="preserve"> +0.02x</t>
    </r>
  </si>
  <si>
    <r>
      <rPr>
        <b/>
        <sz val="20"/>
        <color theme="1"/>
        <rFont val="Calibri"/>
        <family val="2"/>
      </rPr>
      <t>[</t>
    </r>
    <r>
      <rPr>
        <b/>
        <sz val="20"/>
        <color theme="1"/>
        <rFont val="Calibri"/>
        <family val="2"/>
      </rPr>
      <t>특성</t>
    </r>
    <r>
      <rPr>
        <b/>
        <sz val="20"/>
        <color theme="1"/>
        <rFont val="Calibri"/>
        <family val="2"/>
      </rPr>
      <t>]</t>
    </r>
  </si>
  <si>
    <t>진참월 만해</t>
  </si>
  <si>
    <r>
      <rPr>
        <sz val="11"/>
        <color theme="1"/>
        <rFont val="Calibri"/>
        <family val="2"/>
      </rPr>
      <t>초당</t>
    </r>
    <r>
      <rPr>
        <sz val="11"/>
        <color theme="1"/>
        <rFont val="Calibri"/>
        <family val="2"/>
      </rPr>
      <t xml:space="preserve"> 52</t>
    </r>
  </si>
  <si>
    <r>
      <rPr>
        <sz val="11"/>
        <color theme="1"/>
        <rFont val="Calibri"/>
        <family val="2"/>
      </rPr>
      <t>이속</t>
    </r>
    <r>
      <rPr>
        <sz val="11"/>
        <color theme="1"/>
        <rFont val="Calibri"/>
        <family val="2"/>
      </rPr>
      <t xml:space="preserve"> +100%, </t>
    </r>
    <r>
      <rPr>
        <sz val="11"/>
        <color theme="1"/>
        <rFont val="Calibri"/>
        <family val="2"/>
      </rPr>
      <t>공속</t>
    </r>
    <r>
      <rPr>
        <sz val="11"/>
        <color theme="1"/>
        <rFont val="Calibri"/>
        <family val="2"/>
      </rPr>
      <t xml:space="preserve"> +200%</t>
    </r>
  </si>
  <si>
    <t>※해제시, 15초간 상승분의 50%만큼 공격속도 감소</t>
  </si>
  <si>
    <r>
      <rPr>
        <sz val="11"/>
        <color theme="1"/>
        <rFont val="Calibri"/>
        <family val="2"/>
      </rPr>
      <t>공격력</t>
    </r>
    <r>
      <rPr>
        <sz val="11"/>
        <color theme="1"/>
        <rFont val="Calibri"/>
        <family val="2"/>
      </rPr>
      <t xml:space="preserve"> </t>
    </r>
    <r>
      <rPr>
        <sz val="11"/>
        <color theme="1"/>
        <rFont val="Calibri"/>
        <family val="2"/>
      </rPr>
      <t>강화</t>
    </r>
  </si>
  <si>
    <r>
      <rPr>
        <sz val="11"/>
        <color theme="1"/>
        <rFont val="Calibri"/>
        <family val="2"/>
      </rPr>
      <t>치명타</t>
    </r>
    <r>
      <rPr>
        <sz val="11"/>
        <color theme="1"/>
        <rFont val="Calibri"/>
        <family val="2"/>
      </rPr>
      <t xml:space="preserve"> </t>
    </r>
    <r>
      <rPr>
        <sz val="11"/>
        <color theme="1"/>
        <rFont val="Calibri"/>
        <family val="2"/>
      </rPr>
      <t>강화</t>
    </r>
  </si>
  <si>
    <t>[특성]</t>
  </si>
  <si>
    <t>세로</t>
  </si>
  <si>
    <r>
      <rPr>
        <sz val="11"/>
        <color theme="1"/>
        <rFont val="Calibri"/>
        <family val="2"/>
      </rPr>
      <t>빔</t>
    </r>
    <r>
      <rPr>
        <sz val="11"/>
        <color theme="1"/>
        <rFont val="Calibri"/>
        <family val="2"/>
      </rPr>
      <t>류</t>
    </r>
    <r>
      <rPr>
        <sz val="11"/>
        <color theme="1"/>
        <rFont val="Calibri"/>
        <family val="2"/>
      </rPr>
      <t xml:space="preserve"> </t>
    </r>
    <r>
      <rPr>
        <sz val="11"/>
        <color theme="1"/>
        <rFont val="Calibri"/>
        <family val="2"/>
      </rPr>
      <t>시전시간</t>
    </r>
    <r>
      <rPr>
        <sz val="11"/>
        <color theme="1"/>
        <rFont val="Calibri"/>
        <family val="2"/>
      </rPr>
      <t xml:space="preserve"> -3%</t>
    </r>
  </si>
  <si>
    <r>
      <rPr>
        <sz val="11"/>
        <color theme="1"/>
        <rFont val="Calibri"/>
        <family val="2"/>
      </rPr>
      <t>공격속도</t>
    </r>
    <r>
      <rPr>
        <sz val="11"/>
        <color theme="1"/>
        <rFont val="Calibri"/>
        <family val="2"/>
      </rPr>
      <t xml:space="preserve"> </t>
    </r>
    <r>
      <rPr>
        <sz val="11"/>
        <color theme="1"/>
        <rFont val="Calibri"/>
        <family val="2"/>
      </rPr>
      <t>강화</t>
    </r>
  </si>
  <si>
    <r>
      <rPr>
        <sz val="11"/>
        <color theme="1"/>
        <rFont val="Calibri"/>
        <family val="2"/>
      </rPr>
      <t>그랑</t>
    </r>
    <r>
      <rPr>
        <sz val="11"/>
        <color theme="1"/>
        <rFont val="Calibri"/>
        <family val="2"/>
      </rPr>
      <t xml:space="preserve"> </t>
    </r>
    <r>
      <rPr>
        <sz val="11"/>
        <color theme="1"/>
        <rFont val="Calibri"/>
        <family val="2"/>
      </rPr>
      <t>레이</t>
    </r>
    <r>
      <rPr>
        <sz val="11"/>
        <color theme="1"/>
        <rFont val="Calibri"/>
        <family val="2"/>
      </rPr>
      <t xml:space="preserve"> </t>
    </r>
    <r>
      <rPr>
        <sz val="11"/>
        <color theme="1"/>
        <rFont val="Calibri"/>
        <family val="2"/>
      </rPr>
      <t>세로</t>
    </r>
  </si>
  <si>
    <r>
      <rPr>
        <sz val="11"/>
        <color theme="1"/>
        <rFont val="Calibri"/>
        <family val="2"/>
      </rPr>
      <t>빔류</t>
    </r>
    <r>
      <rPr>
        <sz val="11"/>
        <color theme="1"/>
        <rFont val="Calibri"/>
        <family val="2"/>
      </rPr>
      <t xml:space="preserve"> </t>
    </r>
    <r>
      <rPr>
        <sz val="11"/>
        <color theme="1"/>
        <rFont val="Calibri"/>
        <family val="2"/>
      </rPr>
      <t>사정거리</t>
    </r>
    <r>
      <rPr>
        <sz val="11"/>
        <color theme="1"/>
        <rFont val="Calibri"/>
        <family val="2"/>
      </rPr>
      <t xml:space="preserve"> +0.2</t>
    </r>
    <r>
      <rPr>
        <sz val="11"/>
        <color theme="1"/>
        <rFont val="Calibri"/>
        <family val="2"/>
      </rPr>
      <t>칸</t>
    </r>
  </si>
  <si>
    <r>
      <rPr>
        <sz val="11"/>
        <color theme="1"/>
        <rFont val="Calibri"/>
        <family val="2"/>
      </rPr>
      <t>마법력</t>
    </r>
    <r>
      <rPr>
        <sz val="11"/>
        <color theme="1"/>
        <rFont val="Calibri"/>
        <family val="2"/>
      </rPr>
      <t xml:space="preserve"> </t>
    </r>
    <r>
      <rPr>
        <sz val="11"/>
        <color theme="1"/>
        <rFont val="Calibri"/>
        <family val="2"/>
      </rPr>
      <t>강화</t>
    </r>
  </si>
  <si>
    <r>
      <rPr>
        <sz val="11"/>
        <color theme="1"/>
        <rFont val="Calibri"/>
        <family val="2"/>
      </rPr>
      <t>풀스크린</t>
    </r>
    <r>
      <rPr>
        <sz val="11"/>
        <color theme="1"/>
        <rFont val="Calibri"/>
        <family val="2"/>
      </rPr>
      <t xml:space="preserve"> </t>
    </r>
    <r>
      <rPr>
        <sz val="11"/>
        <color theme="1"/>
        <rFont val="Calibri"/>
        <family val="2"/>
      </rPr>
      <t>세로</t>
    </r>
  </si>
  <si>
    <r>
      <rPr>
        <sz val="11"/>
        <color theme="1"/>
        <rFont val="Calibri"/>
        <family val="2"/>
      </rPr>
      <t>2</t>
    </r>
    <r>
      <rPr>
        <sz val="11"/>
        <color theme="1"/>
        <rFont val="Calibri"/>
        <family val="2"/>
      </rPr>
      <t>50~350%, 7</t>
    </r>
    <r>
      <rPr>
        <sz val="11"/>
        <color theme="1"/>
        <rFont val="Calibri"/>
        <family val="2"/>
      </rPr>
      <t>칸</t>
    </r>
  </si>
  <si>
    <r>
      <rPr>
        <sz val="11"/>
        <color theme="1"/>
        <rFont val="Calibri"/>
        <family val="2"/>
      </rPr>
      <t>빔류</t>
    </r>
    <r>
      <rPr>
        <sz val="11"/>
        <color theme="1"/>
        <rFont val="Calibri"/>
        <family val="2"/>
      </rPr>
      <t xml:space="preserve"> </t>
    </r>
    <r>
      <rPr>
        <sz val="11"/>
        <color theme="1"/>
        <rFont val="Calibri"/>
        <family val="2"/>
      </rPr>
      <t>마나소모</t>
    </r>
    <r>
      <rPr>
        <sz val="11"/>
        <color theme="1"/>
        <rFont val="Calibri"/>
        <family val="2"/>
      </rPr>
      <t xml:space="preserve"> -3%</t>
    </r>
  </si>
  <si>
    <r>
      <rPr>
        <sz val="9"/>
        <color theme="1"/>
        <rFont val="Calibri"/>
        <family val="2"/>
      </rPr>
      <t>*</t>
    </r>
    <r>
      <rPr>
        <sz val="9"/>
        <color theme="1"/>
        <rFont val="Calibri"/>
        <family val="2"/>
      </rPr>
      <t>공용</t>
    </r>
    <r>
      <rPr>
        <sz val="9"/>
        <color theme="1"/>
        <rFont val="Calibri"/>
        <family val="2"/>
      </rPr>
      <t xml:space="preserve"> </t>
    </r>
    <r>
      <rPr>
        <sz val="9"/>
        <color theme="1"/>
        <rFont val="Calibri"/>
        <family val="2"/>
      </rPr>
      <t>패시브</t>
    </r>
    <r>
      <rPr>
        <sz val="9"/>
        <color theme="1"/>
        <rFont val="Calibri"/>
        <family val="2"/>
      </rPr>
      <t xml:space="preserve">, </t>
    </r>
    <r>
      <rPr>
        <sz val="9"/>
        <color theme="1"/>
        <rFont val="Calibri"/>
        <family val="2"/>
      </rPr>
      <t>선행</t>
    </r>
    <r>
      <rPr>
        <sz val="9"/>
        <color theme="1"/>
        <rFont val="Calibri"/>
        <family val="2"/>
      </rPr>
      <t xml:space="preserve"> </t>
    </r>
    <r>
      <rPr>
        <sz val="9"/>
        <color theme="1"/>
        <rFont val="Calibri"/>
        <family val="2"/>
      </rPr>
      <t>관계</t>
    </r>
    <r>
      <rPr>
        <sz val="9"/>
        <color theme="1"/>
        <rFont val="Calibri"/>
        <family val="2"/>
      </rPr>
      <t xml:space="preserve"> </t>
    </r>
    <r>
      <rPr>
        <sz val="9"/>
        <color theme="1"/>
        <rFont val="Calibri"/>
        <family val="2"/>
      </rPr>
      <t>없으며</t>
    </r>
    <r>
      <rPr>
        <sz val="9"/>
        <color theme="1"/>
        <rFont val="Calibri"/>
        <family val="2"/>
      </rPr>
      <t xml:space="preserve"> 1</t>
    </r>
    <r>
      <rPr>
        <sz val="9"/>
        <color theme="1"/>
        <rFont val="Calibri"/>
        <family val="2"/>
      </rPr>
      <t>개만</t>
    </r>
    <r>
      <rPr>
        <sz val="9"/>
        <color theme="1"/>
        <rFont val="Calibri"/>
        <family val="2"/>
      </rPr>
      <t xml:space="preserve"> </t>
    </r>
    <r>
      <rPr>
        <sz val="9"/>
        <color theme="1"/>
        <rFont val="Calibri"/>
        <family val="2"/>
      </rPr>
      <t>습득가능</t>
    </r>
  </si>
  <si>
    <t>원류파</t>
  </si>
  <si>
    <t>60~180</t>
  </si>
  <si>
    <r>
      <rPr>
        <sz val="11"/>
        <color theme="1"/>
        <rFont val="Calibri"/>
        <family val="2"/>
      </rPr>
      <t>2</t>
    </r>
    <r>
      <rPr>
        <sz val="11"/>
        <color theme="1"/>
        <rFont val="Calibri"/>
        <family val="2"/>
      </rPr>
      <t>75~375%, 5</t>
    </r>
    <r>
      <rPr>
        <sz val="11"/>
        <color theme="1"/>
        <rFont val="Calibri"/>
        <family val="2"/>
      </rPr>
      <t>칸</t>
    </r>
    <r>
      <rPr>
        <sz val="11"/>
        <color theme="1"/>
        <rFont val="Calibri"/>
        <family val="2"/>
      </rPr>
      <t>*2</t>
    </r>
    <r>
      <rPr>
        <sz val="11"/>
        <color theme="1"/>
        <rFont val="Calibri"/>
        <family val="2"/>
      </rPr>
      <t>배범위</t>
    </r>
  </si>
  <si>
    <r>
      <rPr>
        <sz val="11"/>
        <color theme="1"/>
        <rFont val="Calibri"/>
        <family val="2"/>
      </rPr>
      <t>빔</t>
    </r>
    <r>
      <rPr>
        <sz val="11"/>
        <color theme="1"/>
        <rFont val="Calibri"/>
        <family val="2"/>
      </rPr>
      <t xml:space="preserve"> </t>
    </r>
    <r>
      <rPr>
        <sz val="11"/>
        <color theme="1"/>
        <rFont val="Calibri"/>
        <family val="2"/>
      </rPr>
      <t>류</t>
    </r>
    <r>
      <rPr>
        <sz val="11"/>
        <color theme="1"/>
        <rFont val="Calibri"/>
        <family val="2"/>
      </rPr>
      <t xml:space="preserve"> </t>
    </r>
    <r>
      <rPr>
        <sz val="11"/>
        <color theme="1"/>
        <rFont val="Calibri"/>
        <family val="2"/>
      </rPr>
      <t>총데미지</t>
    </r>
    <r>
      <rPr>
        <sz val="11"/>
        <color theme="1"/>
        <rFont val="Calibri"/>
        <family val="2"/>
      </rPr>
      <t xml:space="preserve"> +3%</t>
    </r>
  </si>
  <si>
    <r>
      <rPr>
        <sz val="9"/>
        <color theme="1"/>
        <rFont val="Calibri"/>
        <family val="2"/>
      </rPr>
      <t>*</t>
    </r>
    <r>
      <rPr>
        <sz val="9"/>
        <color theme="1"/>
        <rFont val="Calibri"/>
        <family val="2"/>
      </rPr>
      <t>여러</t>
    </r>
    <r>
      <rPr>
        <sz val="9"/>
        <color theme="1"/>
        <rFont val="Calibri"/>
        <family val="2"/>
      </rPr>
      <t xml:space="preserve"> </t>
    </r>
    <r>
      <rPr>
        <sz val="9"/>
        <color theme="1"/>
        <rFont val="Calibri"/>
        <family val="2"/>
      </rPr>
      <t>개</t>
    </r>
    <r>
      <rPr>
        <sz val="9"/>
        <color theme="1"/>
        <rFont val="Calibri"/>
        <family val="2"/>
      </rPr>
      <t xml:space="preserve"> </t>
    </r>
    <r>
      <rPr>
        <sz val="9"/>
        <color theme="1"/>
        <rFont val="Calibri"/>
        <family val="2"/>
      </rPr>
      <t>습득시</t>
    </r>
    <r>
      <rPr>
        <sz val="9"/>
        <color theme="1"/>
        <rFont val="Calibri"/>
        <family val="2"/>
      </rPr>
      <t xml:space="preserve"> </t>
    </r>
    <r>
      <rPr>
        <sz val="9"/>
        <color theme="1"/>
        <rFont val="Calibri"/>
        <family val="2"/>
      </rPr>
      <t>갈아끼기</t>
    </r>
    <r>
      <rPr>
        <sz val="9"/>
        <color theme="1"/>
        <rFont val="Calibri"/>
        <family val="2"/>
      </rPr>
      <t xml:space="preserve"> </t>
    </r>
    <r>
      <rPr>
        <sz val="9"/>
        <color theme="1"/>
        <rFont val="Calibri"/>
        <family val="2"/>
      </rPr>
      <t>가능하지만</t>
    </r>
    <r>
      <rPr>
        <sz val="9"/>
        <color theme="1"/>
        <rFont val="Calibri"/>
        <family val="2"/>
      </rPr>
      <t xml:space="preserve"> </t>
    </r>
    <r>
      <rPr>
        <sz val="9"/>
        <color theme="1"/>
        <rFont val="Calibri"/>
        <family val="2"/>
      </rPr>
      <t>효과는</t>
    </r>
    <r>
      <rPr>
        <sz val="9"/>
        <color theme="1"/>
        <rFont val="Calibri"/>
        <family val="2"/>
      </rPr>
      <t xml:space="preserve"> 1</t>
    </r>
    <r>
      <rPr>
        <sz val="9"/>
        <color theme="1"/>
        <rFont val="Calibri"/>
        <family val="2"/>
      </rPr>
      <t>개만</t>
    </r>
    <r>
      <rPr>
        <sz val="9"/>
        <color theme="1"/>
        <rFont val="Calibri"/>
        <family val="2"/>
      </rPr>
      <t xml:space="preserve"> </t>
    </r>
    <r>
      <rPr>
        <sz val="9"/>
        <color theme="1"/>
        <rFont val="Calibri"/>
        <family val="2"/>
      </rPr>
      <t>적용</t>
    </r>
  </si>
  <si>
    <r>
      <rPr>
        <sz val="11"/>
        <color theme="1"/>
        <rFont val="Calibri"/>
        <family val="2"/>
      </rPr>
      <t>[</t>
    </r>
    <r>
      <rPr>
        <sz val="11"/>
        <color theme="1"/>
        <rFont val="Calibri"/>
        <family val="2"/>
      </rPr>
      <t>검압</t>
    </r>
    <r>
      <rPr>
        <sz val="11"/>
        <color theme="1"/>
        <rFont val="Calibri"/>
        <family val="2"/>
      </rPr>
      <t>]</t>
    </r>
  </si>
  <si>
    <t>검압</t>
  </si>
  <si>
    <t>핵심기술에 영력 1-10% 추가데미지</t>
  </si>
  <si>
    <t>기술에 영압을 추가하여 데미지를 준다.</t>
  </si>
  <si>
    <t>[블루트베네]</t>
  </si>
  <si>
    <t>블루트베네</t>
  </si>
  <si>
    <t>영력 1-10%에 달하는 피해 감소</t>
  </si>
  <si>
    <r>
      <rPr>
        <sz val="11"/>
        <color theme="1"/>
        <rFont val="Calibri"/>
        <family val="2"/>
      </rPr>
      <t>퀸시</t>
    </r>
    <r>
      <rPr>
        <sz val="11"/>
        <color theme="1"/>
        <rFont val="Calibri"/>
        <family val="2"/>
      </rPr>
      <t xml:space="preserve"> </t>
    </r>
    <r>
      <rPr>
        <sz val="11"/>
        <color theme="1"/>
        <rFont val="Calibri"/>
        <family val="2"/>
      </rPr>
      <t>특유의</t>
    </r>
    <r>
      <rPr>
        <sz val="11"/>
        <color theme="1"/>
        <rFont val="Calibri"/>
        <family val="2"/>
      </rPr>
      <t xml:space="preserve"> </t>
    </r>
    <r>
      <rPr>
        <sz val="11"/>
        <color theme="1"/>
        <rFont val="Calibri"/>
        <family val="2"/>
      </rPr>
      <t>방어술</t>
    </r>
    <r>
      <rPr>
        <sz val="11"/>
        <color theme="1"/>
        <rFont val="Calibri"/>
        <family val="2"/>
      </rPr>
      <t xml:space="preserve">. </t>
    </r>
    <r>
      <rPr>
        <sz val="11"/>
        <color theme="1"/>
        <rFont val="Calibri"/>
        <family val="2"/>
      </rPr>
      <t>영자를</t>
    </r>
    <r>
      <rPr>
        <sz val="11"/>
        <color theme="1"/>
        <rFont val="Calibri"/>
        <family val="2"/>
      </rPr>
      <t xml:space="preserve"> </t>
    </r>
    <r>
      <rPr>
        <sz val="11"/>
        <color theme="1"/>
        <rFont val="Calibri"/>
        <family val="2"/>
      </rPr>
      <t>핏속에</t>
    </r>
    <r>
      <rPr>
        <sz val="11"/>
        <color theme="1"/>
        <rFont val="Calibri"/>
        <family val="2"/>
      </rPr>
      <t xml:space="preserve"> </t>
    </r>
    <r>
      <rPr>
        <sz val="11"/>
        <color theme="1"/>
        <rFont val="Calibri"/>
        <family val="2"/>
      </rPr>
      <t>흘려넣어</t>
    </r>
    <r>
      <rPr>
        <sz val="11"/>
        <color theme="1"/>
        <rFont val="Calibri"/>
        <family val="2"/>
      </rPr>
      <t xml:space="preserve"> </t>
    </r>
    <r>
      <rPr>
        <sz val="11"/>
        <color theme="1"/>
        <rFont val="Calibri"/>
        <family val="2"/>
      </rPr>
      <t>방어력을</t>
    </r>
    <r>
      <rPr>
        <sz val="11"/>
        <color theme="1"/>
        <rFont val="Calibri"/>
        <family val="2"/>
      </rPr>
      <t xml:space="preserve"> </t>
    </r>
    <r>
      <rPr>
        <sz val="11"/>
        <color theme="1"/>
        <rFont val="Calibri"/>
        <family val="2"/>
      </rPr>
      <t>비약적으로</t>
    </r>
    <r>
      <rPr>
        <sz val="11"/>
        <color theme="1"/>
        <rFont val="Calibri"/>
        <family val="2"/>
      </rPr>
      <t xml:space="preserve"> </t>
    </r>
    <r>
      <rPr>
        <sz val="11"/>
        <color theme="1"/>
        <rFont val="Calibri"/>
        <family val="2"/>
      </rPr>
      <t>상승시킨다</t>
    </r>
    <r>
      <rPr>
        <sz val="11"/>
        <color theme="1"/>
        <rFont val="Calibri"/>
        <family val="2"/>
      </rPr>
      <t>.</t>
    </r>
  </si>
  <si>
    <r>
      <rPr>
        <sz val="9"/>
        <color theme="1"/>
        <rFont val="Calibri"/>
        <family val="2"/>
      </rPr>
      <t>*</t>
    </r>
    <r>
      <rPr>
        <sz val="9"/>
        <color theme="1"/>
        <rFont val="Calibri"/>
        <family val="2"/>
      </rPr>
      <t>전용</t>
    </r>
    <r>
      <rPr>
        <sz val="9"/>
        <color theme="1"/>
        <rFont val="Calibri"/>
        <family val="2"/>
      </rPr>
      <t xml:space="preserve"> </t>
    </r>
    <r>
      <rPr>
        <sz val="9"/>
        <color theme="1"/>
        <rFont val="Calibri"/>
        <family val="2"/>
      </rPr>
      <t>패시브</t>
    </r>
    <r>
      <rPr>
        <sz val="9"/>
        <color theme="1"/>
        <rFont val="Calibri"/>
        <family val="2"/>
      </rPr>
      <t xml:space="preserve">, </t>
    </r>
    <r>
      <rPr>
        <sz val="9"/>
        <color theme="1"/>
        <rFont val="Calibri"/>
        <family val="2"/>
      </rPr>
      <t>조건에</t>
    </r>
    <r>
      <rPr>
        <sz val="9"/>
        <color theme="1"/>
        <rFont val="Calibri"/>
        <family val="2"/>
      </rPr>
      <t xml:space="preserve"> </t>
    </r>
    <r>
      <rPr>
        <sz val="9"/>
        <color theme="1"/>
        <rFont val="Calibri"/>
        <family val="2"/>
      </rPr>
      <t>따라</t>
    </r>
    <r>
      <rPr>
        <sz val="9"/>
        <color theme="1"/>
        <rFont val="Calibri"/>
        <family val="2"/>
      </rPr>
      <t xml:space="preserve"> </t>
    </r>
    <r>
      <rPr>
        <sz val="9"/>
        <color theme="1"/>
        <rFont val="Calibri"/>
        <family val="2"/>
      </rPr>
      <t>습득</t>
    </r>
    <r>
      <rPr>
        <sz val="9"/>
        <color theme="1"/>
        <rFont val="Calibri"/>
        <family val="2"/>
      </rPr>
      <t xml:space="preserve"> </t>
    </r>
    <r>
      <rPr>
        <sz val="9"/>
        <color theme="1"/>
        <rFont val="Calibri"/>
        <family val="2"/>
      </rPr>
      <t>가능</t>
    </r>
  </si>
  <si>
    <t>루키아</t>
  </si>
  <si>
    <t>귀도</t>
  </si>
  <si>
    <t>파괴술 1. 충</t>
  </si>
  <si>
    <t>10~5</t>
  </si>
  <si>
    <t>15~30</t>
  </si>
  <si>
    <t>데미지 150-250</t>
  </si>
  <si>
    <r>
      <rPr>
        <sz val="11"/>
        <color theme="1"/>
        <rFont val="Calibri"/>
        <family val="2"/>
      </rPr>
      <t>영압을</t>
    </r>
    <r>
      <rPr>
        <sz val="11"/>
        <color theme="1"/>
        <rFont val="Calibri"/>
        <family val="2"/>
      </rPr>
      <t xml:space="preserve"> </t>
    </r>
    <r>
      <rPr>
        <sz val="11"/>
        <color theme="1"/>
        <rFont val="Calibri"/>
        <family val="2"/>
      </rPr>
      <t>모아</t>
    </r>
    <r>
      <rPr>
        <sz val="11"/>
        <color theme="1"/>
        <rFont val="Calibri"/>
        <family val="2"/>
      </rPr>
      <t xml:space="preserve"> </t>
    </r>
    <r>
      <rPr>
        <sz val="11"/>
        <color theme="1"/>
        <rFont val="Calibri"/>
        <family val="2"/>
      </rPr>
      <t>손가락</t>
    </r>
    <r>
      <rPr>
        <sz val="11"/>
        <color theme="1"/>
        <rFont val="Calibri"/>
        <family val="2"/>
      </rPr>
      <t xml:space="preserve"> </t>
    </r>
    <r>
      <rPr>
        <sz val="11"/>
        <color theme="1"/>
        <rFont val="Calibri"/>
        <family val="2"/>
      </rPr>
      <t>끝에서</t>
    </r>
    <r>
      <rPr>
        <sz val="11"/>
        <color theme="1"/>
        <rFont val="Calibri"/>
        <family val="2"/>
      </rPr>
      <t xml:space="preserve"> </t>
    </r>
    <r>
      <rPr>
        <sz val="11"/>
        <color theme="1"/>
        <rFont val="Calibri"/>
        <family val="2"/>
      </rPr>
      <t>충격파를</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맞은</t>
    </r>
    <r>
      <rPr>
        <sz val="11"/>
        <color theme="1"/>
        <rFont val="Calibri"/>
        <family val="2"/>
      </rPr>
      <t xml:space="preserve"> </t>
    </r>
    <r>
      <rPr>
        <sz val="11"/>
        <color theme="1"/>
        <rFont val="Calibri"/>
        <family val="2"/>
      </rPr>
      <t>대상에게</t>
    </r>
    <r>
      <rPr>
        <sz val="11"/>
        <color theme="1"/>
        <rFont val="Calibri"/>
        <family val="2"/>
      </rPr>
      <t xml:space="preserve"> </t>
    </r>
    <r>
      <rPr>
        <sz val="11"/>
        <color theme="1"/>
        <rFont val="Calibri"/>
        <family val="2"/>
      </rPr>
      <t>피해를</t>
    </r>
    <r>
      <rPr>
        <sz val="11"/>
        <color theme="1"/>
        <rFont val="Calibri"/>
        <family val="2"/>
      </rPr>
      <t xml:space="preserve"> </t>
    </r>
    <r>
      <rPr>
        <sz val="11"/>
        <color theme="1"/>
        <rFont val="Calibri"/>
        <family val="2"/>
      </rPr>
      <t>줍니다</t>
    </r>
    <r>
      <rPr>
        <sz val="11"/>
        <color theme="1"/>
        <rFont val="Calibri"/>
        <family val="2"/>
      </rPr>
      <t>.</t>
    </r>
  </si>
  <si>
    <r>
      <rPr>
        <sz val="11"/>
        <color theme="1"/>
        <rFont val="Calibri"/>
        <family val="2"/>
      </rPr>
      <t>귀도류</t>
    </r>
    <r>
      <rPr>
        <sz val="11"/>
        <color theme="1"/>
        <rFont val="Calibri"/>
        <family val="2"/>
      </rPr>
      <t xml:space="preserve"> </t>
    </r>
    <r>
      <rPr>
        <sz val="11"/>
        <color theme="1"/>
        <rFont val="Calibri"/>
        <family val="2"/>
      </rPr>
      <t>데미지</t>
    </r>
    <r>
      <rPr>
        <sz val="11"/>
        <color theme="1"/>
        <rFont val="Calibri"/>
        <family val="2"/>
      </rPr>
      <t xml:space="preserve"> +3%</t>
    </r>
  </si>
  <si>
    <r>
      <rPr>
        <sz val="11"/>
        <color theme="1"/>
        <rFont val="Calibri"/>
        <family val="2"/>
      </rPr>
      <t>파괴술</t>
    </r>
    <r>
      <rPr>
        <sz val="11"/>
        <color theme="1"/>
        <rFont val="Calibri"/>
        <family val="2"/>
      </rPr>
      <t xml:space="preserve"> 4. </t>
    </r>
    <r>
      <rPr>
        <sz val="11"/>
        <color theme="1"/>
        <rFont val="Calibri"/>
        <family val="2"/>
      </rPr>
      <t>백뢰</t>
    </r>
  </si>
  <si>
    <r>
      <rPr>
        <sz val="11"/>
        <color theme="1"/>
        <rFont val="Calibri"/>
        <family val="2"/>
      </rPr>
      <t>1</t>
    </r>
    <r>
      <rPr>
        <sz val="11"/>
        <color theme="1"/>
        <rFont val="Calibri"/>
        <family val="2"/>
      </rPr>
      <t>2~6</t>
    </r>
  </si>
  <si>
    <t>30~60</t>
  </si>
  <si>
    <r>
      <rPr>
        <sz val="11"/>
        <color theme="1"/>
        <rFont val="Calibri"/>
        <family val="2"/>
      </rPr>
      <t>데미지</t>
    </r>
    <r>
      <rPr>
        <sz val="11"/>
        <color theme="1"/>
        <rFont val="Calibri"/>
        <family val="2"/>
      </rPr>
      <t xml:space="preserve"> 200~330</t>
    </r>
  </si>
  <si>
    <r>
      <rPr>
        <sz val="11"/>
        <color theme="1"/>
        <rFont val="Calibri"/>
        <family val="2"/>
      </rPr>
      <t>영압을</t>
    </r>
    <r>
      <rPr>
        <sz val="11"/>
        <color theme="1"/>
        <rFont val="Calibri"/>
        <family val="2"/>
      </rPr>
      <t xml:space="preserve"> </t>
    </r>
    <r>
      <rPr>
        <sz val="11"/>
        <color theme="1"/>
        <rFont val="Calibri"/>
        <family val="2"/>
      </rPr>
      <t>모아</t>
    </r>
    <r>
      <rPr>
        <sz val="11"/>
        <color theme="1"/>
        <rFont val="Calibri"/>
        <family val="2"/>
      </rPr>
      <t xml:space="preserve"> </t>
    </r>
    <r>
      <rPr>
        <sz val="11"/>
        <color theme="1"/>
        <rFont val="Calibri"/>
        <family val="2"/>
      </rPr>
      <t>손가락</t>
    </r>
    <r>
      <rPr>
        <sz val="11"/>
        <color theme="1"/>
        <rFont val="Calibri"/>
        <family val="2"/>
      </rPr>
      <t xml:space="preserve"> </t>
    </r>
    <r>
      <rPr>
        <sz val="11"/>
        <color theme="1"/>
        <rFont val="Calibri"/>
        <family val="2"/>
      </rPr>
      <t>끝에서</t>
    </r>
    <r>
      <rPr>
        <sz val="11"/>
        <color theme="1"/>
        <rFont val="Calibri"/>
        <family val="2"/>
      </rPr>
      <t xml:space="preserve"> </t>
    </r>
    <r>
      <rPr>
        <sz val="11"/>
        <color theme="1"/>
        <rFont val="Calibri"/>
        <family val="2"/>
      </rPr>
      <t>관통성을</t>
    </r>
    <r>
      <rPr>
        <sz val="11"/>
        <color theme="1"/>
        <rFont val="Calibri"/>
        <family val="2"/>
      </rPr>
      <t xml:space="preserve"> </t>
    </r>
    <r>
      <rPr>
        <sz val="11"/>
        <color theme="1"/>
        <rFont val="Calibri"/>
        <family val="2"/>
      </rPr>
      <t>지니는</t>
    </r>
    <r>
      <rPr>
        <sz val="11"/>
        <color theme="1"/>
        <rFont val="Calibri"/>
        <family val="2"/>
      </rPr>
      <t xml:space="preserve"> </t>
    </r>
    <r>
      <rPr>
        <sz val="11"/>
        <color theme="1"/>
        <rFont val="Calibri"/>
        <family val="2"/>
      </rPr>
      <t>흰색</t>
    </r>
    <r>
      <rPr>
        <sz val="11"/>
        <color theme="1"/>
        <rFont val="Calibri"/>
        <family val="2"/>
      </rPr>
      <t xml:space="preserve"> </t>
    </r>
    <r>
      <rPr>
        <sz val="11"/>
        <color theme="1"/>
        <rFont val="Calibri"/>
        <family val="2"/>
      </rPr>
      <t>번개를</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피해를</t>
    </r>
    <r>
      <rPr>
        <sz val="11"/>
        <color theme="1"/>
        <rFont val="Calibri"/>
        <family val="2"/>
      </rPr>
      <t xml:space="preserve"> </t>
    </r>
    <r>
      <rPr>
        <sz val="11"/>
        <color theme="1"/>
        <rFont val="Calibri"/>
        <family val="2"/>
      </rPr>
      <t>줍니다</t>
    </r>
    <r>
      <rPr>
        <sz val="11"/>
        <color theme="1"/>
        <rFont val="Calibri"/>
        <family val="2"/>
      </rPr>
      <t>.</t>
    </r>
  </si>
  <si>
    <r>
      <rPr>
        <sz val="11"/>
        <color theme="1"/>
        <rFont val="Calibri"/>
        <family val="2"/>
      </rPr>
      <t>귀도류</t>
    </r>
    <r>
      <rPr>
        <sz val="11"/>
        <color theme="1"/>
        <rFont val="Calibri"/>
        <family val="2"/>
      </rPr>
      <t xml:space="preserve"> </t>
    </r>
    <r>
      <rPr>
        <sz val="11"/>
        <color theme="1"/>
        <rFont val="Calibri"/>
        <family val="2"/>
      </rPr>
      <t>쿨</t>
    </r>
    <r>
      <rPr>
        <sz val="11"/>
        <color theme="1"/>
        <rFont val="Calibri"/>
        <family val="2"/>
      </rPr>
      <t xml:space="preserve"> -3%</t>
    </r>
  </si>
  <si>
    <r>
      <rPr>
        <sz val="11"/>
        <color theme="1"/>
        <rFont val="Calibri"/>
        <family val="2"/>
      </rPr>
      <t>파괴술</t>
    </r>
    <r>
      <rPr>
        <sz val="11"/>
        <color theme="1"/>
        <rFont val="Calibri"/>
        <family val="2"/>
      </rPr>
      <t xml:space="preserve"> 31 </t>
    </r>
    <r>
      <rPr>
        <sz val="11"/>
        <color theme="1"/>
        <rFont val="Calibri"/>
        <family val="2"/>
      </rPr>
      <t>적화포</t>
    </r>
  </si>
  <si>
    <r>
      <rPr>
        <sz val="11"/>
        <color theme="1"/>
        <rFont val="Calibri"/>
        <family val="2"/>
      </rPr>
      <t>데미지</t>
    </r>
    <r>
      <rPr>
        <sz val="11"/>
        <color theme="1"/>
        <rFont val="Calibri"/>
        <family val="2"/>
      </rPr>
      <t xml:space="preserve"> 250-400</t>
    </r>
  </si>
  <si>
    <r>
      <rPr>
        <sz val="11"/>
        <color theme="1"/>
        <rFont val="Calibri"/>
        <family val="2"/>
      </rPr>
      <t>불꽃을</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입히고</t>
    </r>
    <r>
      <rPr>
        <sz val="11"/>
        <color theme="1"/>
        <rFont val="Calibri"/>
        <family val="2"/>
      </rPr>
      <t xml:space="preserve"> </t>
    </r>
    <r>
      <rPr>
        <sz val="11"/>
        <color theme="1"/>
        <rFont val="Calibri"/>
        <family val="2"/>
      </rPr>
      <t>화상을</t>
    </r>
    <r>
      <rPr>
        <sz val="11"/>
        <color theme="1"/>
        <rFont val="Calibri"/>
        <family val="2"/>
      </rPr>
      <t xml:space="preserve"> </t>
    </r>
    <r>
      <rPr>
        <sz val="11"/>
        <color theme="1"/>
        <rFont val="Calibri"/>
        <family val="2"/>
      </rPr>
      <t>입힙니다</t>
    </r>
    <r>
      <rPr>
        <sz val="11"/>
        <color theme="1"/>
        <rFont val="Calibri"/>
        <family val="2"/>
      </rPr>
      <t>.</t>
    </r>
  </si>
  <si>
    <r>
      <rPr>
        <sz val="11"/>
        <color theme="1"/>
        <rFont val="Calibri"/>
        <family val="2"/>
      </rPr>
      <t>귀도류</t>
    </r>
    <r>
      <rPr>
        <sz val="11"/>
        <color theme="1"/>
        <rFont val="Calibri"/>
        <family val="2"/>
      </rPr>
      <t xml:space="preserve"> </t>
    </r>
    <r>
      <rPr>
        <sz val="11"/>
        <color theme="1"/>
        <rFont val="Calibri"/>
        <family val="2"/>
      </rPr>
      <t>시전</t>
    </r>
    <r>
      <rPr>
        <sz val="11"/>
        <color theme="1"/>
        <rFont val="Calibri"/>
        <family val="2"/>
      </rPr>
      <t xml:space="preserve"> -3%</t>
    </r>
  </si>
  <si>
    <r>
      <rPr>
        <sz val="11"/>
        <color theme="1"/>
        <rFont val="Calibri"/>
        <family val="2"/>
      </rPr>
      <t>파괴술</t>
    </r>
    <r>
      <rPr>
        <sz val="11"/>
        <color theme="1"/>
        <rFont val="Calibri"/>
        <family val="2"/>
      </rPr>
      <t xml:space="preserve"> 33 </t>
    </r>
    <r>
      <rPr>
        <sz val="11"/>
        <color theme="1"/>
        <rFont val="Calibri"/>
        <family val="2"/>
      </rPr>
      <t>창화추</t>
    </r>
  </si>
  <si>
    <t>24~12</t>
  </si>
  <si>
    <t>60~120</t>
  </si>
  <si>
    <r>
      <rPr>
        <sz val="11"/>
        <color theme="1"/>
        <rFont val="Calibri"/>
        <family val="2"/>
      </rPr>
      <t>데미지</t>
    </r>
    <r>
      <rPr>
        <sz val="11"/>
        <color theme="1"/>
        <rFont val="Calibri"/>
        <family val="2"/>
      </rPr>
      <t xml:space="preserve"> 350-550</t>
    </r>
  </si>
  <si>
    <r>
      <rPr>
        <sz val="11"/>
        <color theme="1"/>
        <rFont val="Calibri"/>
        <family val="2"/>
      </rPr>
      <t>푸른</t>
    </r>
    <r>
      <rPr>
        <sz val="11"/>
        <color theme="1"/>
        <rFont val="Calibri"/>
        <family val="2"/>
      </rPr>
      <t xml:space="preserve"> </t>
    </r>
    <r>
      <rPr>
        <sz val="11"/>
        <color theme="1"/>
        <rFont val="Calibri"/>
        <family val="2"/>
      </rPr>
      <t>불꽃을</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입히고</t>
    </r>
    <r>
      <rPr>
        <sz val="11"/>
        <color theme="1"/>
        <rFont val="Calibri"/>
        <family val="2"/>
      </rPr>
      <t xml:space="preserve"> </t>
    </r>
    <r>
      <rPr>
        <sz val="11"/>
        <color theme="1"/>
        <rFont val="Calibri"/>
        <family val="2"/>
      </rPr>
      <t>화상을</t>
    </r>
    <r>
      <rPr>
        <sz val="11"/>
        <color theme="1"/>
        <rFont val="Calibri"/>
        <family val="2"/>
      </rPr>
      <t xml:space="preserve"> </t>
    </r>
    <r>
      <rPr>
        <sz val="11"/>
        <color theme="1"/>
        <rFont val="Calibri"/>
        <family val="2"/>
      </rPr>
      <t>입힙니다</t>
    </r>
    <r>
      <rPr>
        <sz val="11"/>
        <color theme="1"/>
        <rFont val="Calibri"/>
        <family val="2"/>
      </rPr>
      <t>.</t>
    </r>
  </si>
  <si>
    <r>
      <rPr>
        <sz val="11"/>
        <color theme="1"/>
        <rFont val="Calibri"/>
        <family val="2"/>
      </rPr>
      <t>파괴술</t>
    </r>
    <r>
      <rPr>
        <sz val="11"/>
        <color theme="1"/>
        <rFont val="Calibri"/>
        <family val="2"/>
      </rPr>
      <t xml:space="preserve"> 73 </t>
    </r>
    <r>
      <rPr>
        <sz val="11"/>
        <color theme="1"/>
        <rFont val="Calibri"/>
        <family val="2"/>
      </rPr>
      <t>쌍련창화추</t>
    </r>
  </si>
  <si>
    <t>36~18</t>
  </si>
  <si>
    <t>120~240</t>
  </si>
  <si>
    <r>
      <rPr>
        <sz val="11"/>
        <color theme="1"/>
        <rFont val="Calibri"/>
        <family val="2"/>
      </rPr>
      <t>데미지</t>
    </r>
    <r>
      <rPr>
        <sz val="11"/>
        <color theme="1"/>
        <rFont val="Calibri"/>
        <family val="2"/>
      </rPr>
      <t xml:space="preserve"> 700-1100</t>
    </r>
  </si>
  <si>
    <r>
      <rPr>
        <sz val="11"/>
        <color theme="1"/>
        <rFont val="Calibri"/>
        <family val="2"/>
      </rPr>
      <t>33. 창화추를</t>
    </r>
    <r>
      <rPr>
        <sz val="11"/>
        <color theme="1"/>
        <rFont val="Calibri"/>
        <family val="2"/>
      </rPr>
      <t xml:space="preserve"> 2</t>
    </r>
    <r>
      <rPr>
        <sz val="11"/>
        <color theme="1"/>
        <rFont val="Calibri"/>
        <family val="2"/>
      </rPr>
      <t>배로</t>
    </r>
    <r>
      <rPr>
        <sz val="11"/>
        <color theme="1"/>
        <rFont val="Calibri"/>
        <family val="2"/>
      </rPr>
      <t xml:space="preserve"> </t>
    </r>
    <r>
      <rPr>
        <sz val="11"/>
        <color theme="1"/>
        <rFont val="Calibri"/>
        <family val="2"/>
      </rPr>
      <t>시전하고</t>
    </r>
    <r>
      <rPr>
        <sz val="11"/>
        <color theme="1"/>
        <rFont val="Calibri"/>
        <family val="2"/>
      </rPr>
      <t xml:space="preserve"> </t>
    </r>
    <r>
      <rPr>
        <sz val="11"/>
        <color theme="1"/>
        <rFont val="Calibri"/>
        <family val="2"/>
      </rPr>
      <t>강한</t>
    </r>
    <r>
      <rPr>
        <sz val="11"/>
        <color theme="1"/>
        <rFont val="Calibri"/>
        <family val="2"/>
      </rPr>
      <t xml:space="preserve"> </t>
    </r>
    <r>
      <rPr>
        <sz val="11"/>
        <color theme="1"/>
        <rFont val="Calibri"/>
        <family val="2"/>
      </rPr>
      <t>화상을</t>
    </r>
    <r>
      <rPr>
        <sz val="11"/>
        <color theme="1"/>
        <rFont val="Calibri"/>
        <family val="2"/>
      </rPr>
      <t xml:space="preserve"> </t>
    </r>
    <r>
      <rPr>
        <sz val="11"/>
        <color theme="1"/>
        <rFont val="Calibri"/>
        <family val="2"/>
      </rPr>
      <t>입힙니다</t>
    </r>
    <r>
      <rPr>
        <sz val="11"/>
        <color theme="1"/>
        <rFont val="Calibri"/>
        <family val="2"/>
      </rPr>
      <t>.</t>
    </r>
  </si>
  <si>
    <r>
      <rPr>
        <sz val="11"/>
        <color theme="1"/>
        <rFont val="Calibri"/>
        <family val="2"/>
      </rPr>
      <t>주박술</t>
    </r>
    <r>
      <rPr>
        <sz val="11"/>
        <color theme="1"/>
        <rFont val="Calibri"/>
        <family val="2"/>
      </rPr>
      <t xml:space="preserve"> 1 </t>
    </r>
    <r>
      <rPr>
        <sz val="11"/>
        <color theme="1"/>
        <rFont val="Calibri"/>
        <family val="2"/>
      </rPr>
      <t>새</t>
    </r>
  </si>
  <si>
    <t>14~7</t>
  </si>
  <si>
    <r>
      <rPr>
        <sz val="11"/>
        <color theme="1"/>
        <rFont val="Calibri"/>
        <family val="2"/>
      </rPr>
      <t>공격력</t>
    </r>
    <r>
      <rPr>
        <sz val="11"/>
        <color theme="1"/>
        <rFont val="Calibri"/>
        <family val="2"/>
      </rPr>
      <t xml:space="preserve"> -30%, 5~10</t>
    </r>
    <r>
      <rPr>
        <sz val="11"/>
        <color theme="1"/>
        <rFont val="Calibri"/>
        <family val="2"/>
      </rPr>
      <t>초</t>
    </r>
  </si>
  <si>
    <r>
      <rPr>
        <sz val="11"/>
        <color theme="1"/>
        <rFont val="Calibri"/>
        <family val="2"/>
      </rPr>
      <t>상대에게</t>
    </r>
    <r>
      <rPr>
        <sz val="11"/>
        <color theme="1"/>
        <rFont val="Calibri"/>
        <family val="2"/>
      </rPr>
      <t xml:space="preserve"> </t>
    </r>
    <r>
      <rPr>
        <sz val="11"/>
        <color theme="1"/>
        <rFont val="Calibri"/>
        <family val="2"/>
      </rPr>
      <t>수갑을</t>
    </r>
    <r>
      <rPr>
        <sz val="11"/>
        <color theme="1"/>
        <rFont val="Calibri"/>
        <family val="2"/>
      </rPr>
      <t xml:space="preserve"> </t>
    </r>
    <r>
      <rPr>
        <sz val="11"/>
        <color theme="1"/>
        <rFont val="Calibri"/>
        <family val="2"/>
      </rPr>
      <t>채워</t>
    </r>
    <r>
      <rPr>
        <sz val="11"/>
        <color theme="1"/>
        <rFont val="Calibri"/>
        <family val="2"/>
      </rPr>
      <t xml:space="preserve"> </t>
    </r>
    <r>
      <rPr>
        <sz val="11"/>
        <color theme="1"/>
        <rFont val="Calibri"/>
        <family val="2"/>
      </rPr>
      <t>양손을</t>
    </r>
    <r>
      <rPr>
        <sz val="11"/>
        <color theme="1"/>
        <rFont val="Calibri"/>
        <family val="2"/>
      </rPr>
      <t xml:space="preserve"> </t>
    </r>
    <r>
      <rPr>
        <sz val="11"/>
        <color theme="1"/>
        <rFont val="Calibri"/>
        <family val="2"/>
      </rPr>
      <t>못쓰게</t>
    </r>
    <r>
      <rPr>
        <sz val="11"/>
        <color theme="1"/>
        <rFont val="Calibri"/>
        <family val="2"/>
      </rPr>
      <t xml:space="preserve"> </t>
    </r>
    <r>
      <rPr>
        <sz val="11"/>
        <color theme="1"/>
        <rFont val="Calibri"/>
        <family val="2"/>
      </rPr>
      <t>합니다</t>
    </r>
    <r>
      <rPr>
        <sz val="11"/>
        <color theme="1"/>
        <rFont val="Calibri"/>
        <family val="2"/>
      </rPr>
      <t>.</t>
    </r>
  </si>
  <si>
    <r>
      <rPr>
        <sz val="11"/>
        <color theme="1"/>
        <rFont val="Calibri"/>
        <family val="2"/>
      </rPr>
      <t>주박술</t>
    </r>
    <r>
      <rPr>
        <sz val="11"/>
        <color theme="1"/>
        <rFont val="Calibri"/>
        <family val="2"/>
      </rPr>
      <t xml:space="preserve"> 4 </t>
    </r>
    <r>
      <rPr>
        <sz val="11"/>
        <color theme="1"/>
        <rFont val="Calibri"/>
        <family val="2"/>
      </rPr>
      <t>저승</t>
    </r>
  </si>
  <si>
    <r>
      <rPr>
        <sz val="11"/>
        <color theme="1"/>
        <rFont val="Calibri"/>
        <family val="2"/>
      </rPr>
      <t>속박</t>
    </r>
    <r>
      <rPr>
        <sz val="11"/>
        <color theme="1"/>
        <rFont val="Calibri"/>
        <family val="2"/>
      </rPr>
      <t xml:space="preserve"> 5~10</t>
    </r>
    <r>
      <rPr>
        <sz val="11"/>
        <color theme="1"/>
        <rFont val="Calibri"/>
        <family val="2"/>
      </rPr>
      <t>초</t>
    </r>
  </si>
  <si>
    <r>
      <rPr>
        <sz val="11"/>
        <color theme="1"/>
        <rFont val="Calibri"/>
        <family val="2"/>
      </rPr>
      <t>상대를</t>
    </r>
    <r>
      <rPr>
        <sz val="11"/>
        <color theme="1"/>
        <rFont val="Calibri"/>
        <family val="2"/>
      </rPr>
      <t xml:space="preserve"> </t>
    </r>
    <r>
      <rPr>
        <sz val="11"/>
        <color theme="1"/>
        <rFont val="Calibri"/>
        <family val="2"/>
      </rPr>
      <t>속박시킵니다</t>
    </r>
    <r>
      <rPr>
        <sz val="11"/>
        <color theme="1"/>
        <rFont val="Calibri"/>
        <family val="2"/>
      </rPr>
      <t>.</t>
    </r>
  </si>
  <si>
    <r>
      <rPr>
        <sz val="11"/>
        <color theme="1"/>
        <rFont val="Calibri"/>
        <family val="2"/>
      </rPr>
      <t xml:space="preserve">- </t>
    </r>
    <r>
      <rPr>
        <sz val="11"/>
        <color theme="1"/>
        <rFont val="Calibri"/>
        <family val="2"/>
      </rPr>
      <t>루키아</t>
    </r>
    <r>
      <rPr>
        <sz val="11"/>
        <color theme="1"/>
        <rFont val="Calibri"/>
        <family val="2"/>
      </rPr>
      <t xml:space="preserve">: </t>
    </r>
    <r>
      <rPr>
        <sz val="11"/>
        <color theme="1"/>
        <rFont val="Calibri"/>
        <family val="2"/>
      </rPr>
      <t>근접마법사</t>
    </r>
    <r>
      <rPr>
        <sz val="11"/>
        <color theme="1"/>
        <rFont val="Calibri"/>
        <family val="2"/>
      </rPr>
      <t xml:space="preserve">, </t>
    </r>
    <r>
      <rPr>
        <sz val="11"/>
        <color theme="1"/>
        <rFont val="Calibri"/>
        <family val="2"/>
      </rPr>
      <t>높은</t>
    </r>
    <r>
      <rPr>
        <sz val="11"/>
        <color theme="1"/>
        <rFont val="Calibri"/>
        <family val="2"/>
      </rPr>
      <t xml:space="preserve"> CC</t>
    </r>
  </si>
  <si>
    <r>
      <rPr>
        <sz val="11"/>
        <color theme="1"/>
        <rFont val="Calibri"/>
        <family val="2"/>
      </rPr>
      <t>주박술</t>
    </r>
    <r>
      <rPr>
        <sz val="11"/>
        <color theme="1"/>
        <rFont val="Calibri"/>
        <family val="2"/>
      </rPr>
      <t xml:space="preserve"> 61 </t>
    </r>
    <r>
      <rPr>
        <sz val="11"/>
        <color theme="1"/>
        <rFont val="Calibri"/>
        <family val="2"/>
      </rPr>
      <t>육장광뇌</t>
    </r>
  </si>
  <si>
    <r>
      <rPr>
        <sz val="11"/>
        <color theme="1"/>
        <rFont val="Calibri"/>
        <family val="2"/>
      </rPr>
      <t>스턴</t>
    </r>
    <r>
      <rPr>
        <sz val="11"/>
        <color theme="1"/>
        <rFont val="Calibri"/>
        <family val="2"/>
      </rPr>
      <t xml:space="preserve"> 3~6</t>
    </r>
    <r>
      <rPr>
        <sz val="11"/>
        <color theme="1"/>
        <rFont val="Calibri"/>
        <family val="2"/>
      </rPr>
      <t>초</t>
    </r>
  </si>
  <si>
    <r>
      <rPr>
        <sz val="11"/>
        <color theme="1"/>
        <rFont val="Calibri"/>
        <family val="2"/>
      </rPr>
      <t>판떼기를</t>
    </r>
    <r>
      <rPr>
        <sz val="11"/>
        <color theme="1"/>
        <rFont val="Calibri"/>
        <family val="2"/>
      </rPr>
      <t xml:space="preserve"> 6</t>
    </r>
    <r>
      <rPr>
        <sz val="11"/>
        <color theme="1"/>
        <rFont val="Calibri"/>
        <family val="2"/>
      </rPr>
      <t>개</t>
    </r>
    <r>
      <rPr>
        <sz val="11"/>
        <color theme="1"/>
        <rFont val="Calibri"/>
        <family val="2"/>
      </rPr>
      <t xml:space="preserve"> </t>
    </r>
    <r>
      <rPr>
        <sz val="11"/>
        <color theme="1"/>
        <rFont val="Calibri"/>
        <family val="2"/>
      </rPr>
      <t>박아서</t>
    </r>
    <r>
      <rPr>
        <sz val="11"/>
        <color theme="1"/>
        <rFont val="Calibri"/>
        <family val="2"/>
      </rPr>
      <t xml:space="preserve"> </t>
    </r>
    <r>
      <rPr>
        <sz val="11"/>
        <color theme="1"/>
        <rFont val="Calibri"/>
        <family val="2"/>
      </rPr>
      <t>고정시킵니다</t>
    </r>
    <r>
      <rPr>
        <sz val="11"/>
        <color theme="1"/>
        <rFont val="Calibri"/>
        <family val="2"/>
      </rPr>
      <t>.</t>
    </r>
  </si>
  <si>
    <r>
      <rPr>
        <sz val="11"/>
        <color theme="1"/>
        <rFont val="Calibri"/>
        <family val="2"/>
      </rPr>
      <t xml:space="preserve">- </t>
    </r>
    <r>
      <rPr>
        <sz val="11"/>
        <color theme="1"/>
        <rFont val="Calibri"/>
        <family val="2"/>
      </rPr>
      <t>주변공격</t>
    </r>
    <r>
      <rPr>
        <sz val="11"/>
        <color theme="1"/>
        <rFont val="Calibri"/>
        <family val="2"/>
      </rPr>
      <t xml:space="preserve">, </t>
    </r>
    <r>
      <rPr>
        <sz val="11"/>
        <color theme="1"/>
        <rFont val="Calibri"/>
        <family val="2"/>
      </rPr>
      <t>광역슬로우</t>
    </r>
    <r>
      <rPr>
        <sz val="11"/>
        <color theme="1"/>
        <rFont val="Calibri"/>
        <family val="2"/>
      </rPr>
      <t xml:space="preserve">, </t>
    </r>
    <r>
      <rPr>
        <sz val="11"/>
        <color theme="1"/>
        <rFont val="Calibri"/>
        <family val="2"/>
      </rPr>
      <t>중첩시</t>
    </r>
    <r>
      <rPr>
        <sz val="11"/>
        <color theme="1"/>
        <rFont val="Calibri"/>
        <family val="2"/>
      </rPr>
      <t xml:space="preserve"> </t>
    </r>
    <r>
      <rPr>
        <sz val="11"/>
        <color theme="1"/>
        <rFont val="Calibri"/>
        <family val="2"/>
      </rPr>
      <t>스턴</t>
    </r>
    <r>
      <rPr>
        <sz val="11"/>
        <color theme="1"/>
        <rFont val="Calibri"/>
        <family val="2"/>
      </rPr>
      <t xml:space="preserve">, CC </t>
    </r>
    <r>
      <rPr>
        <sz val="11"/>
        <color theme="1"/>
        <rFont val="Calibri"/>
        <family val="2"/>
      </rPr>
      <t>제어</t>
    </r>
    <r>
      <rPr>
        <sz val="11"/>
        <color theme="1"/>
        <rFont val="Calibri"/>
        <family val="2"/>
      </rPr>
      <t>(</t>
    </r>
    <r>
      <rPr>
        <sz val="11"/>
        <color theme="1"/>
        <rFont val="Calibri"/>
        <family val="2"/>
      </rPr>
      <t>추가딜</t>
    </r>
    <r>
      <rPr>
        <sz val="11"/>
        <color theme="1"/>
        <rFont val="Calibri"/>
        <family val="2"/>
      </rPr>
      <t>)</t>
    </r>
  </si>
  <si>
    <r>
      <rPr>
        <sz val="11"/>
        <color theme="1"/>
        <rFont val="Calibri"/>
        <family val="2"/>
      </rPr>
      <t>주박술</t>
    </r>
    <r>
      <rPr>
        <sz val="11"/>
        <color theme="1"/>
        <rFont val="Calibri"/>
        <family val="2"/>
      </rPr>
      <t xml:space="preserve"> 81. </t>
    </r>
    <r>
      <rPr>
        <sz val="11"/>
        <color theme="1"/>
        <rFont val="Calibri"/>
        <family val="2"/>
      </rPr>
      <t>단공</t>
    </r>
  </si>
  <si>
    <t>30~15</t>
  </si>
  <si>
    <t>150~300</t>
  </si>
  <si>
    <r>
      <rPr>
        <sz val="11"/>
        <color theme="1"/>
        <rFont val="Calibri"/>
        <family val="2"/>
      </rPr>
      <t>채널링</t>
    </r>
    <r>
      <rPr>
        <sz val="11"/>
        <color theme="1"/>
        <rFont val="Calibri"/>
        <family val="2"/>
      </rPr>
      <t xml:space="preserve"> / </t>
    </r>
    <r>
      <rPr>
        <sz val="11"/>
        <color theme="1"/>
        <rFont val="Calibri"/>
        <family val="2"/>
      </rPr>
      <t>주변무적</t>
    </r>
  </si>
  <si>
    <r>
      <rPr>
        <sz val="11"/>
        <color theme="1"/>
        <rFont val="Calibri"/>
        <family val="2"/>
      </rPr>
      <t>영압으로</t>
    </r>
    <r>
      <rPr>
        <sz val="11"/>
        <color theme="1"/>
        <rFont val="Calibri"/>
        <family val="2"/>
      </rPr>
      <t xml:space="preserve"> </t>
    </r>
    <r>
      <rPr>
        <sz val="11"/>
        <color theme="1"/>
        <rFont val="Calibri"/>
        <family val="2"/>
      </rPr>
      <t>구성된</t>
    </r>
    <r>
      <rPr>
        <sz val="11"/>
        <color theme="1"/>
        <rFont val="Calibri"/>
        <family val="2"/>
      </rPr>
      <t xml:space="preserve"> </t>
    </r>
    <r>
      <rPr>
        <sz val="11"/>
        <color theme="1"/>
        <rFont val="Calibri"/>
        <family val="2"/>
      </rPr>
      <t>투명하고</t>
    </r>
    <r>
      <rPr>
        <sz val="11"/>
        <color theme="1"/>
        <rFont val="Calibri"/>
        <family val="2"/>
      </rPr>
      <t xml:space="preserve"> </t>
    </r>
    <r>
      <rPr>
        <sz val="11"/>
        <color theme="1"/>
        <rFont val="Calibri"/>
        <family val="2"/>
      </rPr>
      <t>거대한</t>
    </r>
    <r>
      <rPr>
        <sz val="11"/>
        <color theme="1"/>
        <rFont val="Calibri"/>
        <family val="2"/>
      </rPr>
      <t xml:space="preserve"> </t>
    </r>
    <r>
      <rPr>
        <sz val="11"/>
        <color theme="1"/>
        <rFont val="Calibri"/>
        <family val="2"/>
      </rPr>
      <t>벽을</t>
    </r>
    <r>
      <rPr>
        <sz val="11"/>
        <color theme="1"/>
        <rFont val="Calibri"/>
        <family val="2"/>
      </rPr>
      <t xml:space="preserve"> </t>
    </r>
    <r>
      <rPr>
        <sz val="11"/>
        <color theme="1"/>
        <rFont val="Calibri"/>
        <family val="2"/>
      </rPr>
      <t>생성해</t>
    </r>
    <r>
      <rPr>
        <sz val="11"/>
        <color theme="1"/>
        <rFont val="Calibri"/>
        <family val="2"/>
      </rPr>
      <t xml:space="preserve"> 89</t>
    </r>
    <r>
      <rPr>
        <sz val="11"/>
        <color theme="1"/>
        <rFont val="Calibri"/>
        <family val="2"/>
      </rPr>
      <t>번</t>
    </r>
    <r>
      <rPr>
        <sz val="11"/>
        <color theme="1"/>
        <rFont val="Calibri"/>
        <family val="2"/>
      </rPr>
      <t xml:space="preserve"> </t>
    </r>
    <r>
      <rPr>
        <sz val="11"/>
        <color theme="1"/>
        <rFont val="Calibri"/>
        <family val="2"/>
      </rPr>
      <t>이하의</t>
    </r>
    <r>
      <rPr>
        <sz val="11"/>
        <color theme="1"/>
        <rFont val="Calibri"/>
        <family val="2"/>
      </rPr>
      <t xml:space="preserve"> </t>
    </r>
    <r>
      <rPr>
        <sz val="11"/>
        <color theme="1"/>
        <rFont val="Calibri"/>
        <family val="2"/>
      </rPr>
      <t>모든</t>
    </r>
    <r>
      <rPr>
        <sz val="11"/>
        <color theme="1"/>
        <rFont val="Calibri"/>
        <family val="2"/>
      </rPr>
      <t xml:space="preserve"> </t>
    </r>
    <r>
      <rPr>
        <sz val="11"/>
        <color theme="1"/>
        <rFont val="Calibri"/>
        <family val="2"/>
      </rPr>
      <t>파도를</t>
    </r>
    <r>
      <rPr>
        <sz val="11"/>
        <color theme="1"/>
        <rFont val="Calibri"/>
        <family val="2"/>
      </rPr>
      <t xml:space="preserve"> </t>
    </r>
    <r>
      <rPr>
        <sz val="11"/>
        <color theme="1"/>
        <rFont val="Calibri"/>
        <family val="2"/>
      </rPr>
      <t>완전방어합니다</t>
    </r>
    <r>
      <rPr>
        <sz val="11"/>
        <color theme="1"/>
        <rFont val="Calibri"/>
        <family val="2"/>
      </rPr>
      <t>.</t>
    </r>
  </si>
  <si>
    <r>
      <rPr>
        <sz val="11"/>
        <color theme="1"/>
        <rFont val="Calibri"/>
        <family val="2"/>
      </rPr>
      <t xml:space="preserve">- </t>
    </r>
    <r>
      <rPr>
        <sz val="11"/>
        <color theme="1"/>
        <rFont val="Calibri"/>
        <family val="2"/>
      </rPr>
      <t>핵심</t>
    </r>
    <r>
      <rPr>
        <sz val="11"/>
        <color theme="1"/>
        <rFont val="Calibri"/>
        <family val="2"/>
      </rPr>
      <t xml:space="preserve"> CC - </t>
    </r>
    <r>
      <rPr>
        <sz val="11"/>
        <color theme="1"/>
        <rFont val="Calibri"/>
        <family val="2"/>
      </rPr>
      <t>오한</t>
    </r>
    <r>
      <rPr>
        <sz val="11"/>
        <color theme="1"/>
        <rFont val="Calibri"/>
        <family val="2"/>
      </rPr>
      <t>(</t>
    </r>
    <r>
      <rPr>
        <sz val="11"/>
        <color theme="1"/>
        <rFont val="Calibri"/>
        <family val="2"/>
      </rPr>
      <t>슬로우</t>
    </r>
    <r>
      <rPr>
        <sz val="11"/>
        <color theme="1"/>
        <rFont val="Calibri"/>
        <family val="2"/>
      </rPr>
      <t xml:space="preserve">) / </t>
    </r>
    <r>
      <rPr>
        <sz val="11"/>
        <color theme="1"/>
        <rFont val="Calibri"/>
        <family val="2"/>
      </rPr>
      <t>빙결</t>
    </r>
    <r>
      <rPr>
        <sz val="11"/>
        <color theme="1"/>
        <rFont val="Calibri"/>
        <family val="2"/>
      </rPr>
      <t>(</t>
    </r>
    <r>
      <rPr>
        <sz val="11"/>
        <color theme="1"/>
        <rFont val="Calibri"/>
        <family val="2"/>
      </rPr>
      <t>스턴</t>
    </r>
    <r>
      <rPr>
        <sz val="11"/>
        <color theme="1"/>
        <rFont val="Calibri"/>
        <family val="2"/>
      </rPr>
      <t xml:space="preserve">) / </t>
    </r>
    <r>
      <rPr>
        <sz val="11"/>
        <color theme="1"/>
        <rFont val="Calibri"/>
        <family val="2"/>
      </rPr>
      <t>동상</t>
    </r>
    <r>
      <rPr>
        <sz val="11"/>
        <color theme="1"/>
        <rFont val="Calibri"/>
        <family val="2"/>
      </rPr>
      <t>(</t>
    </r>
    <r>
      <rPr>
        <sz val="11"/>
        <color theme="1"/>
        <rFont val="Calibri"/>
        <family val="2"/>
      </rPr>
      <t>도트딜</t>
    </r>
    <r>
      <rPr>
        <sz val="11"/>
        <color theme="1"/>
        <rFont val="Calibri"/>
        <family val="2"/>
      </rPr>
      <t xml:space="preserve">) / </t>
    </r>
    <r>
      <rPr>
        <sz val="11"/>
        <color theme="1"/>
        <rFont val="Calibri"/>
        <family val="2"/>
      </rPr>
      <t>표식</t>
    </r>
    <r>
      <rPr>
        <sz val="11"/>
        <color theme="1"/>
        <rFont val="Calibri"/>
        <family val="2"/>
      </rPr>
      <t>(</t>
    </r>
    <r>
      <rPr>
        <sz val="11"/>
        <color theme="1"/>
        <rFont val="Calibri"/>
        <family val="2"/>
      </rPr>
      <t>효과없음</t>
    </r>
    <r>
      <rPr>
        <sz val="11"/>
        <color theme="1"/>
        <rFont val="Calibri"/>
        <family val="2"/>
      </rPr>
      <t>)</t>
    </r>
  </si>
  <si>
    <r>
      <rPr>
        <b/>
        <sz val="20"/>
        <color theme="1"/>
        <rFont val="Calibri"/>
        <family val="2"/>
      </rPr>
      <t>[</t>
    </r>
    <r>
      <rPr>
        <b/>
        <sz val="20"/>
        <color theme="1"/>
        <rFont val="Calibri"/>
        <family val="2"/>
      </rPr>
      <t>핵심</t>
    </r>
    <r>
      <rPr>
        <b/>
        <sz val="20"/>
        <color theme="1"/>
        <rFont val="Calibri"/>
        <family val="2"/>
      </rPr>
      <t>]</t>
    </r>
  </si>
  <si>
    <t>검무</t>
  </si>
  <si>
    <t>기본의 춤, 백묘</t>
  </si>
  <si>
    <t>20~30</t>
  </si>
  <si>
    <t>검을 들고 아름다운 춤을 추어 주변에 데미지를 가합니다.</t>
  </si>
  <si>
    <t>쿨 -3%</t>
  </si>
  <si>
    <r>
      <rPr>
        <sz val="11"/>
        <color theme="1"/>
        <rFont val="Calibri"/>
        <family val="2"/>
      </rPr>
      <t>데미지</t>
    </r>
    <r>
      <rPr>
        <sz val="11"/>
        <color theme="1"/>
        <rFont val="Calibri"/>
        <family val="2"/>
      </rPr>
      <t xml:space="preserve"> +4-20%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</si>
  <si>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 (</t>
    </r>
    <r>
      <rPr>
        <sz val="11"/>
        <color theme="1"/>
        <rFont val="Calibri"/>
        <family val="2"/>
      </rPr>
      <t>공</t>
    </r>
    <r>
      <rPr>
        <sz val="11"/>
        <color theme="1"/>
        <rFont val="Calibri"/>
        <family val="2"/>
      </rPr>
      <t>/</t>
    </r>
    <r>
      <rPr>
        <sz val="11"/>
        <color theme="1"/>
        <rFont val="Calibri"/>
        <family val="2"/>
      </rPr>
      <t>이속</t>
    </r>
    <r>
      <rPr>
        <sz val="11"/>
        <color theme="1"/>
        <rFont val="Calibri"/>
        <family val="2"/>
      </rPr>
      <t xml:space="preserve"> </t>
    </r>
    <r>
      <rPr>
        <sz val="11"/>
        <color theme="1"/>
        <rFont val="Calibri"/>
        <family val="2"/>
      </rPr>
      <t>감소</t>
    </r>
    <r>
      <rPr>
        <sz val="11"/>
        <color theme="1"/>
        <rFont val="Calibri"/>
        <family val="2"/>
      </rPr>
      <t>)</t>
    </r>
  </si>
  <si>
    <r>
      <rPr>
        <sz val="11"/>
        <color theme="1"/>
        <rFont val="Calibri"/>
        <family val="2"/>
      </rPr>
      <t xml:space="preserve">10-30% </t>
    </r>
    <r>
      <rPr>
        <sz val="11"/>
        <color theme="1"/>
        <rFont val="Calibri"/>
        <family val="2"/>
      </rPr>
      <t>오한</t>
    </r>
    <r>
      <rPr>
        <sz val="11"/>
        <color theme="1"/>
        <rFont val="Calibri"/>
        <family val="2"/>
      </rPr>
      <t xml:space="preserve"> +30%</t>
    </r>
  </si>
  <si>
    <r>
      <rPr>
        <sz val="11"/>
        <color theme="1"/>
        <rFont val="Calibri"/>
        <family val="2"/>
      </rPr>
      <t>쿨감</t>
    </r>
    <r>
      <rPr>
        <sz val="11"/>
        <color theme="1"/>
        <rFont val="Calibri"/>
        <family val="2"/>
      </rPr>
      <t xml:space="preserve">: </t>
    </r>
    <r>
      <rPr>
        <sz val="11"/>
        <color theme="1"/>
        <rFont val="Calibri"/>
        <family val="2"/>
      </rPr>
      <t>오한</t>
    </r>
    <r>
      <rPr>
        <sz val="11"/>
        <color theme="1"/>
        <rFont val="Calibri"/>
        <family val="2"/>
      </rPr>
      <t xml:space="preserve"> 0.5, </t>
    </r>
    <r>
      <rPr>
        <sz val="11"/>
        <color theme="1"/>
        <rFont val="Calibri"/>
        <family val="2"/>
      </rPr>
      <t>빙결</t>
    </r>
    <r>
      <rPr>
        <sz val="11"/>
        <color theme="1"/>
        <rFont val="Calibri"/>
        <family val="2"/>
      </rPr>
      <t xml:space="preserve"> 1</t>
    </r>
    <r>
      <rPr>
        <sz val="11"/>
        <color theme="1"/>
        <rFont val="Calibri"/>
        <family val="2"/>
      </rPr>
      <t>초</t>
    </r>
    <r>
      <rPr>
        <sz val="9"/>
        <color theme="1"/>
        <rFont val="Calibri"/>
        <family val="2"/>
      </rPr>
      <t xml:space="preserve"> (</t>
    </r>
    <r>
      <rPr>
        <sz val="9"/>
        <color theme="1"/>
        <rFont val="Calibri"/>
        <family val="2"/>
      </rPr>
      <t>개체당</t>
    </r>
    <r>
      <rPr>
        <sz val="9"/>
        <color theme="1"/>
        <rFont val="Calibri"/>
        <family val="2"/>
      </rPr>
      <t>)</t>
    </r>
  </si>
  <si>
    <r>
      <rPr>
        <sz val="11"/>
        <color theme="1"/>
        <rFont val="Calibri"/>
        <family val="2"/>
      </rPr>
      <t>오한</t>
    </r>
    <r>
      <rPr>
        <sz val="11"/>
        <color theme="1"/>
        <rFont val="Calibri"/>
        <family val="2"/>
      </rPr>
      <t xml:space="preserve">: </t>
    </r>
    <r>
      <rPr>
        <sz val="11"/>
        <color theme="1"/>
        <rFont val="Calibri"/>
        <family val="2"/>
      </rPr>
      <t>공</t>
    </r>
    <r>
      <rPr>
        <sz val="11"/>
        <color theme="1"/>
        <rFont val="Calibri"/>
        <family val="2"/>
      </rPr>
      <t>/</t>
    </r>
    <r>
      <rPr>
        <sz val="11"/>
        <color theme="1"/>
        <rFont val="Calibri"/>
        <family val="2"/>
      </rPr>
      <t>이속</t>
    </r>
    <r>
      <rPr>
        <sz val="11"/>
        <color theme="1"/>
        <rFont val="Calibri"/>
        <family val="2"/>
      </rPr>
      <t xml:space="preserve"> </t>
    </r>
    <r>
      <rPr>
        <sz val="11"/>
        <color theme="1"/>
        <rFont val="Calibri"/>
        <family val="2"/>
      </rPr>
      <t>감소</t>
    </r>
    <r>
      <rPr>
        <sz val="11"/>
        <color theme="1"/>
        <rFont val="Calibri"/>
        <family val="2"/>
      </rPr>
      <t xml:space="preserve"> (</t>
    </r>
    <r>
      <rPr>
        <sz val="11"/>
        <color theme="1"/>
        <rFont val="Calibri"/>
        <family val="2"/>
      </rPr>
      <t>슬로우</t>
    </r>
    <r>
      <rPr>
        <sz val="11"/>
        <color theme="1"/>
        <rFont val="Calibri"/>
        <family val="2"/>
      </rPr>
      <t xml:space="preserve">), </t>
    </r>
    <r>
      <rPr>
        <sz val="11"/>
        <color theme="1"/>
        <rFont val="Calibri"/>
        <family val="2"/>
      </rPr>
      <t>중첩가능</t>
    </r>
  </si>
  <si>
    <t>시작의 춤, 월백</t>
  </si>
  <si>
    <r>
      <rPr>
        <sz val="11"/>
        <color theme="1"/>
        <rFont val="Calibri"/>
        <family val="2"/>
      </rPr>
      <t>1</t>
    </r>
    <r>
      <rPr>
        <sz val="11"/>
        <color theme="1"/>
        <rFont val="Calibri"/>
        <family val="2"/>
      </rPr>
      <t>6~8</t>
    </r>
  </si>
  <si>
    <t>30~45</t>
  </si>
  <si>
    <t>125~250%, 속박 표식 4초</t>
  </si>
  <si>
    <r>
      <rPr>
        <sz val="11"/>
        <color theme="1"/>
        <rFont val="Calibri"/>
        <family val="2"/>
      </rPr>
      <t>주변을</t>
    </r>
    <r>
      <rPr>
        <sz val="11"/>
        <color theme="1"/>
        <rFont val="Calibri"/>
        <family val="2"/>
      </rPr>
      <t xml:space="preserve"> </t>
    </r>
    <r>
      <rPr>
        <sz val="11"/>
        <color theme="1"/>
        <rFont val="Calibri"/>
        <family val="2"/>
      </rPr>
      <t>속박시키고</t>
    </r>
    <r>
      <rPr>
        <sz val="11"/>
        <color theme="1"/>
        <rFont val="Calibri"/>
        <family val="2"/>
      </rPr>
      <t xml:space="preserve"> </t>
    </r>
    <r>
      <rPr>
        <sz val="11"/>
        <color theme="1"/>
        <rFont val="Calibri"/>
        <family val="2"/>
      </rPr>
      <t>표식을</t>
    </r>
    <r>
      <rPr>
        <sz val="11"/>
        <color theme="1"/>
        <rFont val="Calibri"/>
        <family val="2"/>
      </rPr>
      <t xml:space="preserve"> </t>
    </r>
    <r>
      <rPr>
        <sz val="11"/>
        <color theme="1"/>
        <rFont val="Calibri"/>
        <family val="2"/>
      </rPr>
      <t>생성합니다</t>
    </r>
    <r>
      <rPr>
        <sz val="11"/>
        <color theme="1"/>
        <rFont val="Calibri"/>
        <family val="2"/>
      </rPr>
      <t>.</t>
    </r>
  </si>
  <si>
    <r>
      <rPr>
        <sz val="11"/>
        <color theme="1"/>
        <rFont val="Calibri"/>
        <family val="2"/>
      </rPr>
      <t>뎀</t>
    </r>
    <r>
      <rPr>
        <sz val="11"/>
        <color theme="1"/>
        <rFont val="Calibri"/>
        <family val="2"/>
      </rPr>
      <t xml:space="preserve"> +3%</t>
    </r>
  </si>
  <si>
    <r>
      <rPr>
        <sz val="11"/>
        <color theme="1"/>
        <rFont val="Calibri"/>
        <family val="2"/>
      </rPr>
      <t>범위</t>
    </r>
    <r>
      <rPr>
        <sz val="11"/>
        <color theme="1"/>
        <rFont val="Calibri"/>
        <family val="2"/>
      </rPr>
      <t xml:space="preserve"> +6-30%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</si>
  <si>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</si>
  <si>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오한</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속박</t>
    </r>
    <r>
      <rPr>
        <sz val="11"/>
        <color theme="1"/>
        <rFont val="Calibri"/>
        <family val="2"/>
      </rPr>
      <t xml:space="preserve"> 2-4</t>
    </r>
    <r>
      <rPr>
        <sz val="11"/>
        <color theme="1"/>
        <rFont val="Calibri"/>
        <family val="2"/>
      </rPr>
      <t>초</t>
    </r>
  </si>
  <si>
    <r>
      <rPr>
        <sz val="11"/>
        <color theme="1"/>
        <rFont val="Calibri"/>
        <family val="2"/>
      </rPr>
      <t>5</t>
    </r>
    <r>
      <rPr>
        <sz val="11"/>
        <color theme="1"/>
        <rFont val="Calibri"/>
        <family val="2"/>
      </rPr>
      <t>초간</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생성</t>
    </r>
  </si>
  <si>
    <r>
      <rPr>
        <sz val="11"/>
        <color theme="1"/>
        <rFont val="Calibri"/>
        <family val="2"/>
      </rPr>
      <t>표식</t>
    </r>
    <r>
      <rPr>
        <sz val="11"/>
        <color theme="1"/>
        <rFont val="Calibri"/>
        <family val="2"/>
      </rPr>
      <t xml:space="preserve">: </t>
    </r>
    <r>
      <rPr>
        <sz val="11"/>
        <color theme="1"/>
        <rFont val="Calibri"/>
        <family val="2"/>
      </rPr>
      <t>그</t>
    </r>
    <r>
      <rPr>
        <sz val="11"/>
        <color theme="1"/>
        <rFont val="Calibri"/>
        <family val="2"/>
      </rPr>
      <t xml:space="preserve"> </t>
    </r>
    <r>
      <rPr>
        <sz val="11"/>
        <color theme="1"/>
        <rFont val="Calibri"/>
        <family val="2"/>
      </rPr>
      <t>자체론</t>
    </r>
    <r>
      <rPr>
        <sz val="11"/>
        <color theme="1"/>
        <rFont val="Calibri"/>
        <family val="2"/>
      </rPr>
      <t xml:space="preserve"> </t>
    </r>
    <r>
      <rPr>
        <sz val="11"/>
        <color theme="1"/>
        <rFont val="Calibri"/>
        <family val="2"/>
      </rPr>
      <t>아무런</t>
    </r>
    <r>
      <rPr>
        <sz val="11"/>
        <color theme="1"/>
        <rFont val="Calibri"/>
        <family val="2"/>
      </rPr>
      <t xml:space="preserve"> </t>
    </r>
    <r>
      <rPr>
        <sz val="11"/>
        <color theme="1"/>
        <rFont val="Calibri"/>
        <family val="2"/>
      </rPr>
      <t>효과</t>
    </r>
    <r>
      <rPr>
        <sz val="11"/>
        <color theme="1"/>
        <rFont val="Calibri"/>
        <family val="2"/>
      </rPr>
      <t xml:space="preserve"> </t>
    </r>
    <r>
      <rPr>
        <sz val="11"/>
        <color theme="1"/>
        <rFont val="Calibri"/>
        <family val="2"/>
      </rPr>
      <t>없음</t>
    </r>
    <r>
      <rPr>
        <sz val="11"/>
        <color theme="1"/>
        <rFont val="Calibri"/>
        <family val="2"/>
      </rPr>
      <t>.</t>
    </r>
  </si>
  <si>
    <t>[백묘]</t>
  </si>
  <si>
    <r>
      <rPr>
        <sz val="11"/>
        <color theme="1"/>
        <rFont val="Calibri"/>
        <family val="2"/>
      </rPr>
      <t>다음의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백련</t>
    </r>
  </si>
  <si>
    <t>40~60</t>
  </si>
  <si>
    <t>150~300%</t>
  </si>
  <si>
    <r>
      <rPr>
        <sz val="11"/>
        <color theme="1"/>
        <rFont val="Calibri"/>
        <family val="2"/>
      </rPr>
      <t>춤을</t>
    </r>
    <r>
      <rPr>
        <sz val="11"/>
        <color theme="1"/>
        <rFont val="Calibri"/>
        <family val="2"/>
      </rPr>
      <t xml:space="preserve"> </t>
    </r>
    <r>
      <rPr>
        <sz val="11"/>
        <color theme="1"/>
        <rFont val="Calibri"/>
        <family val="2"/>
      </rPr>
      <t>추고</t>
    </r>
    <r>
      <rPr>
        <sz val="11"/>
        <color theme="1"/>
        <rFont val="Calibri"/>
        <family val="2"/>
      </rPr>
      <t xml:space="preserve">, </t>
    </r>
    <r>
      <rPr>
        <sz val="11"/>
        <color theme="1"/>
        <rFont val="Calibri"/>
        <family val="2"/>
      </rPr>
      <t>주변에</t>
    </r>
    <r>
      <rPr>
        <sz val="11"/>
        <color theme="1"/>
        <rFont val="Calibri"/>
        <family val="2"/>
      </rPr>
      <t xml:space="preserve"> </t>
    </r>
    <r>
      <rPr>
        <sz val="11"/>
        <color theme="1"/>
        <rFont val="Calibri"/>
        <family val="2"/>
      </rPr>
      <t>있는</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방해효과를</t>
    </r>
    <r>
      <rPr>
        <sz val="11"/>
        <color theme="1"/>
        <rFont val="Calibri"/>
        <family val="2"/>
      </rPr>
      <t xml:space="preserve"> </t>
    </r>
    <r>
      <rPr>
        <sz val="11"/>
        <color theme="1"/>
        <rFont val="Calibri"/>
        <family val="2"/>
      </rPr>
      <t>폭발시켜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</si>
  <si>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범위</t>
    </r>
    <r>
      <rPr>
        <sz val="11"/>
        <color theme="1"/>
        <rFont val="Calibri"/>
        <family val="2"/>
      </rPr>
      <t xml:space="preserve"> +3%</t>
    </r>
  </si>
  <si>
    <r>
      <rPr>
        <sz val="11"/>
        <color theme="1"/>
        <rFont val="Calibri"/>
        <family val="2"/>
      </rPr>
      <t>시전</t>
    </r>
    <r>
      <rPr>
        <sz val="11"/>
        <color theme="1"/>
        <rFont val="Calibri"/>
        <family val="2"/>
      </rPr>
      <t xml:space="preserve"> -10-50%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</si>
  <si>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</si>
  <si>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t>거리 13-40%</t>
  </si>
  <si>
    <r>
      <rPr>
        <sz val="11"/>
        <color theme="1"/>
        <rFont val="Calibri"/>
        <family val="2"/>
      </rPr>
      <t xml:space="preserve">CC </t>
    </r>
    <r>
      <rPr>
        <sz val="11"/>
        <color theme="1"/>
        <rFont val="Calibri"/>
        <family val="2"/>
      </rPr>
      <t>폭발하며</t>
    </r>
    <r>
      <rPr>
        <sz val="11"/>
        <color theme="1"/>
        <rFont val="Calibri"/>
        <family val="2"/>
      </rPr>
      <t xml:space="preserve"> +50% </t>
    </r>
    <r>
      <rPr>
        <sz val="11"/>
        <color theme="1"/>
        <rFont val="Calibri"/>
        <family val="2"/>
      </rPr>
      <t>데미지</t>
    </r>
    <r>
      <rPr>
        <sz val="11"/>
        <color theme="1"/>
        <rFont val="Calibri"/>
        <family val="2"/>
      </rPr>
      <t xml:space="preserve"> </t>
    </r>
    <r>
      <rPr>
        <sz val="9"/>
        <color theme="1"/>
        <rFont val="Calibri"/>
        <family val="2"/>
      </rPr>
      <t>(</t>
    </r>
    <r>
      <rPr>
        <sz val="9"/>
        <color theme="1"/>
        <rFont val="Calibri"/>
        <family val="2"/>
      </rPr>
      <t>표식</t>
    </r>
    <r>
      <rPr>
        <sz val="9"/>
        <color theme="1"/>
        <rFont val="Calibri"/>
        <family val="2"/>
      </rPr>
      <t>&gt;</t>
    </r>
    <r>
      <rPr>
        <sz val="9"/>
        <color theme="1"/>
        <rFont val="Calibri"/>
        <family val="2"/>
      </rPr>
      <t>오한</t>
    </r>
    <r>
      <rPr>
        <sz val="9"/>
        <color theme="1"/>
        <rFont val="Calibri"/>
        <family val="2"/>
      </rPr>
      <t>&gt;</t>
    </r>
    <r>
      <rPr>
        <sz val="9"/>
        <color theme="1"/>
        <rFont val="Calibri"/>
        <family val="2"/>
      </rPr>
      <t>빙결</t>
    </r>
    <r>
      <rPr>
        <sz val="9"/>
        <color theme="1"/>
        <rFont val="Calibri"/>
        <family val="2"/>
      </rPr>
      <t>&gt;</t>
    </r>
    <r>
      <rPr>
        <sz val="9"/>
        <color theme="1"/>
        <rFont val="Calibri"/>
        <family val="2"/>
      </rPr>
      <t>동상</t>
    </r>
    <r>
      <rPr>
        <sz val="9"/>
        <color theme="1"/>
        <rFont val="Calibri"/>
        <family val="2"/>
      </rPr>
      <t>)</t>
    </r>
  </si>
  <si>
    <r>
      <rPr>
        <sz val="11"/>
        <color theme="1"/>
        <rFont val="Calibri"/>
        <family val="2"/>
      </rPr>
      <t>폭발</t>
    </r>
    <r>
      <rPr>
        <sz val="11"/>
        <color theme="1"/>
        <rFont val="Calibri"/>
        <family val="2"/>
      </rPr>
      <t xml:space="preserve">: </t>
    </r>
    <r>
      <rPr>
        <sz val="11"/>
        <color theme="1"/>
        <rFont val="Calibri"/>
        <family val="2"/>
      </rPr>
      <t>해당</t>
    </r>
    <r>
      <rPr>
        <sz val="11"/>
        <color theme="1"/>
        <rFont val="Calibri"/>
        <family val="2"/>
      </rPr>
      <t xml:space="preserve"> CC </t>
    </r>
    <r>
      <rPr>
        <sz val="11"/>
        <color theme="1"/>
        <rFont val="Calibri"/>
        <family val="2"/>
      </rPr>
      <t>사라지며</t>
    </r>
    <r>
      <rPr>
        <sz val="11"/>
        <color theme="1"/>
        <rFont val="Calibri"/>
        <family val="2"/>
      </rPr>
      <t xml:space="preserve"> </t>
    </r>
    <r>
      <rPr>
        <sz val="11"/>
        <color theme="1"/>
        <rFont val="Calibri"/>
        <family val="2"/>
      </rPr>
      <t>추가</t>
    </r>
    <r>
      <rPr>
        <sz val="11"/>
        <color theme="1"/>
        <rFont val="Calibri"/>
        <family val="2"/>
      </rPr>
      <t xml:space="preserve"> </t>
    </r>
    <r>
      <rPr>
        <sz val="11"/>
        <color theme="1"/>
        <rFont val="Calibri"/>
        <family val="2"/>
      </rPr>
      <t>데미지</t>
    </r>
  </si>
  <si>
    <t>[월백]</t>
  </si>
  <si>
    <t>┫</t>
  </si>
  <si>
    <r>
      <rPr>
        <sz val="11"/>
        <color theme="1"/>
        <rFont val="Calibri"/>
        <family val="2"/>
      </rPr>
      <t>세번째</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백도</t>
    </r>
  </si>
  <si>
    <t>20~10</t>
  </si>
  <si>
    <t>50~75</t>
  </si>
  <si>
    <r>
      <rPr>
        <sz val="11"/>
        <color theme="1"/>
        <rFont val="Calibri"/>
        <family val="2"/>
      </rPr>
      <t>175~325%, 45</t>
    </r>
    <r>
      <rPr>
        <sz val="11"/>
        <color theme="1"/>
        <rFont val="Calibri"/>
        <family val="2"/>
      </rPr>
      <t>˚직선</t>
    </r>
  </si>
  <si>
    <r>
      <rPr>
        <sz val="11"/>
        <color theme="1"/>
        <rFont val="Calibri"/>
        <family val="2"/>
      </rPr>
      <t>일직선상으로</t>
    </r>
    <r>
      <rPr>
        <sz val="11"/>
        <color theme="1"/>
        <rFont val="Calibri"/>
        <family val="2"/>
      </rPr>
      <t xml:space="preserve"> </t>
    </r>
    <r>
      <rPr>
        <sz val="11"/>
        <color theme="1"/>
        <rFont val="Calibri"/>
        <family val="2"/>
      </rPr>
      <t>냉기를</t>
    </r>
    <r>
      <rPr>
        <sz val="11"/>
        <color theme="1"/>
        <rFont val="Calibri"/>
        <family val="2"/>
      </rPr>
      <t xml:space="preserve"> </t>
    </r>
    <r>
      <rPr>
        <sz val="11"/>
        <color theme="1"/>
        <rFont val="Calibri"/>
        <family val="2"/>
      </rPr>
      <t>뿜어내</t>
    </r>
    <r>
      <rPr>
        <sz val="11"/>
        <color theme="1"/>
        <rFont val="Calibri"/>
        <family val="2"/>
      </rPr>
      <t xml:space="preserve">, </t>
    </r>
    <r>
      <rPr>
        <sz val="11"/>
        <color theme="1"/>
        <rFont val="Calibri"/>
        <family val="2"/>
      </rPr>
      <t>관통한</t>
    </r>
    <r>
      <rPr>
        <sz val="11"/>
        <color theme="1"/>
        <rFont val="Calibri"/>
        <family val="2"/>
      </rPr>
      <t xml:space="preserve"> </t>
    </r>
    <r>
      <rPr>
        <sz val="11"/>
        <color theme="1"/>
        <rFont val="Calibri"/>
        <family val="2"/>
      </rPr>
      <t>적에게</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</si>
  <si>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시전</t>
    </r>
    <r>
      <rPr>
        <sz val="11"/>
        <color theme="1"/>
        <rFont val="Calibri"/>
        <family val="2"/>
      </rPr>
      <t xml:space="preserve"> -3%</t>
    </r>
  </si>
  <si>
    <r>
      <rPr>
        <sz val="11"/>
        <color theme="1"/>
        <rFont val="Calibri"/>
        <family val="2"/>
      </rPr>
      <t>거리</t>
    </r>
    <r>
      <rPr>
        <sz val="11"/>
        <color theme="1"/>
        <rFont val="Calibri"/>
        <family val="2"/>
      </rPr>
      <t xml:space="preserve"> +6-30%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</si>
  <si>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</si>
  <si>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 xml:space="preserve">10/20/30% </t>
    </r>
    <r>
      <rPr>
        <sz val="11"/>
        <color theme="1"/>
        <rFont val="Calibri"/>
        <family val="2"/>
      </rPr>
      <t>시전</t>
    </r>
    <r>
      <rPr>
        <sz val="11"/>
        <color theme="1"/>
        <rFont val="Calibri"/>
        <family val="2"/>
      </rPr>
      <t xml:space="preserve"> +1</t>
    </r>
  </si>
  <si>
    <t>오한 대상 관통</t>
  </si>
  <si>
    <t>├</t>
  </si>
  <si>
    <r>
      <rPr>
        <sz val="11"/>
        <color theme="1"/>
        <rFont val="Calibri"/>
        <family val="2"/>
      </rPr>
      <t>[</t>
    </r>
    <r>
      <rPr>
        <sz val="11"/>
        <color theme="1"/>
        <rFont val="Calibri"/>
        <family val="2"/>
      </rPr>
      <t>백련</t>
    </r>
    <r>
      <rPr>
        <sz val="11"/>
        <color theme="1"/>
        <rFont val="Calibri"/>
        <family val="2"/>
      </rPr>
      <t>]</t>
    </r>
  </si>
  <si>
    <r>
      <rPr>
        <sz val="11"/>
        <color theme="1"/>
        <rFont val="Calibri"/>
        <family val="2"/>
      </rPr>
      <t>기쁨의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고백</t>
    </r>
  </si>
  <si>
    <t>22~11</t>
  </si>
  <si>
    <t>60~90</t>
  </si>
  <si>
    <r>
      <rPr>
        <sz val="11"/>
        <color theme="1"/>
        <rFont val="Calibri"/>
        <family val="2"/>
      </rPr>
      <t xml:space="preserve">200~350%, </t>
    </r>
    <r>
      <rPr>
        <sz val="11"/>
        <color theme="1"/>
        <rFont val="Calibri"/>
        <family val="2"/>
      </rPr>
      <t>화상</t>
    </r>
    <r>
      <rPr>
        <sz val="11"/>
        <color theme="1"/>
        <rFont val="Calibri"/>
        <family val="2"/>
      </rPr>
      <t xml:space="preserve"> 4</t>
    </r>
    <r>
      <rPr>
        <sz val="11"/>
        <color theme="1"/>
        <rFont val="Calibri"/>
        <family val="2"/>
      </rPr>
      <t>초</t>
    </r>
  </si>
  <si>
    <r>
      <rPr>
        <sz val="11"/>
        <color theme="1"/>
        <rFont val="Calibri"/>
        <family val="2"/>
      </rPr>
      <t>주변에</t>
    </r>
    <r>
      <rPr>
        <sz val="11"/>
        <color theme="1"/>
        <rFont val="Calibri"/>
        <family val="2"/>
      </rPr>
      <t xml:space="preserve"> </t>
    </r>
    <r>
      <rPr>
        <sz val="11"/>
        <color theme="1"/>
        <rFont val="Calibri"/>
        <family val="2"/>
      </rPr>
      <t>적용된</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효과를</t>
    </r>
    <r>
      <rPr>
        <sz val="11"/>
        <color theme="1"/>
        <rFont val="Calibri"/>
        <family val="2"/>
      </rPr>
      <t xml:space="preserve"> </t>
    </r>
    <r>
      <rPr>
        <sz val="11"/>
        <color theme="1"/>
        <rFont val="Calibri"/>
        <family val="2"/>
      </rPr>
      <t>드러내고</t>
    </r>
    <r>
      <rPr>
        <sz val="11"/>
        <color theme="1"/>
        <rFont val="Calibri"/>
        <family val="2"/>
      </rPr>
      <t xml:space="preserve">, </t>
    </r>
    <r>
      <rPr>
        <sz val="11"/>
        <color theme="1"/>
        <rFont val="Calibri"/>
        <family val="2"/>
      </rPr>
      <t>추가데미지를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</si>
  <si>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데미지</t>
    </r>
    <r>
      <rPr>
        <sz val="11"/>
        <color theme="1"/>
        <rFont val="Calibri"/>
        <family val="2"/>
      </rPr>
      <t xml:space="preserve"> +4-20%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</si>
  <si>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</si>
  <si>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CC 폭발,</t>
    </r>
    <r>
      <rPr>
        <sz val="11"/>
        <color theme="1"/>
        <rFont val="Calibri"/>
        <family val="2"/>
      </rPr>
      <t xml:space="preserve"> </t>
    </r>
    <r>
      <rPr>
        <sz val="11"/>
        <color theme="1"/>
        <rFont val="Calibri"/>
        <family val="2"/>
      </rPr>
      <t>마나회복</t>
    </r>
    <r>
      <rPr>
        <sz val="11"/>
        <color theme="1"/>
        <rFont val="Calibri"/>
        <family val="2"/>
      </rPr>
      <t xml:space="preserve"> +3% </t>
    </r>
    <r>
      <rPr>
        <sz val="9"/>
        <color theme="1"/>
        <rFont val="Calibri"/>
        <family val="2"/>
      </rPr>
      <t>(x1-3</t>
    </r>
    <r>
      <rPr>
        <sz val="9"/>
        <color theme="1"/>
        <rFont val="Calibri"/>
        <family val="2"/>
      </rPr>
      <t>회</t>
    </r>
    <r>
      <rPr>
        <sz val="9"/>
        <color theme="1"/>
        <rFont val="Calibri"/>
        <family val="2"/>
      </rPr>
      <t>)</t>
    </r>
  </si>
  <si>
    <t>[백도]</t>
  </si>
  <si>
    <t>[영하 18도]</t>
  </si>
  <si>
    <r>
      <rPr>
        <sz val="11"/>
        <color theme="1"/>
        <rFont val="Calibri"/>
        <family val="2"/>
      </rPr>
      <t>슬픔의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탄백</t>
    </r>
  </si>
  <si>
    <t>70~105</t>
  </si>
  <si>
    <r>
      <rPr>
        <sz val="11"/>
        <color theme="1"/>
        <rFont val="Calibri"/>
        <family val="2"/>
      </rPr>
      <t xml:space="preserve">225~375%, </t>
    </r>
    <r>
      <rPr>
        <sz val="11"/>
        <color theme="1"/>
        <rFont val="Calibri"/>
        <family val="2"/>
      </rPr>
      <t>추가뎀</t>
    </r>
    <r>
      <rPr>
        <sz val="11"/>
        <color theme="1"/>
        <rFont val="Calibri"/>
        <family val="2"/>
      </rPr>
      <t xml:space="preserve"> 20%</t>
    </r>
  </si>
  <si>
    <r>
      <rPr>
        <sz val="11"/>
        <color theme="1"/>
        <rFont val="Calibri"/>
        <family val="2"/>
      </rPr>
      <t>주변에</t>
    </r>
    <r>
      <rPr>
        <sz val="11"/>
        <color theme="1"/>
        <rFont val="Calibri"/>
        <family val="2"/>
      </rPr>
      <t xml:space="preserve"> </t>
    </r>
    <r>
      <rPr>
        <sz val="11"/>
        <color theme="1"/>
        <rFont val="Calibri"/>
        <family val="2"/>
      </rPr>
      <t>적용된</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효과를</t>
    </r>
    <r>
      <rPr>
        <sz val="11"/>
        <color theme="1"/>
        <rFont val="Calibri"/>
        <family val="2"/>
      </rPr>
      <t xml:space="preserve"> </t>
    </r>
    <r>
      <rPr>
        <sz val="11"/>
        <color theme="1"/>
        <rFont val="Calibri"/>
        <family val="2"/>
      </rPr>
      <t>한번</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적용하여</t>
    </r>
    <r>
      <rPr>
        <sz val="11"/>
        <color theme="1"/>
        <rFont val="Calibri"/>
        <family val="2"/>
      </rPr>
      <t xml:space="preserve"> </t>
    </r>
    <r>
      <rPr>
        <sz val="11"/>
        <color theme="1"/>
        <rFont val="Calibri"/>
        <family val="2"/>
      </rPr>
      <t>추가</t>
    </r>
    <r>
      <rPr>
        <sz val="11"/>
        <color theme="1"/>
        <rFont val="Calibri"/>
        <family val="2"/>
      </rPr>
      <t xml:space="preserve"> </t>
    </r>
    <r>
      <rPr>
        <sz val="11"/>
        <color theme="1"/>
        <rFont val="Calibri"/>
        <family val="2"/>
      </rPr>
      <t>피해를</t>
    </r>
    <r>
      <rPr>
        <sz val="11"/>
        <color theme="1"/>
        <rFont val="Calibri"/>
        <family val="2"/>
      </rPr>
      <t xml:space="preserve"> </t>
    </r>
    <r>
      <rPr>
        <sz val="11"/>
        <color theme="1"/>
        <rFont val="Calibri"/>
        <family val="2"/>
      </rPr>
      <t>입힙니다</t>
    </r>
    <r>
      <rPr>
        <sz val="11"/>
        <color theme="1"/>
        <rFont val="Calibri"/>
        <family val="2"/>
      </rPr>
      <t>.</t>
    </r>
  </si>
  <si>
    <r>
      <rPr>
        <sz val="11"/>
        <color theme="1"/>
        <rFont val="Calibri"/>
        <family val="2"/>
      </rPr>
      <t>범위</t>
    </r>
    <r>
      <rPr>
        <sz val="11"/>
        <color theme="1"/>
        <rFont val="Calibri"/>
        <family val="2"/>
      </rPr>
      <t xml:space="preserve"> +3%</t>
    </r>
  </si>
  <si>
    <r>
      <rPr>
        <sz val="11"/>
        <color theme="1"/>
        <rFont val="Calibri"/>
        <family val="2"/>
      </rPr>
      <t>시전</t>
    </r>
    <r>
      <rPr>
        <sz val="11"/>
        <color theme="1"/>
        <rFont val="Calibri"/>
        <family val="2"/>
      </rPr>
      <t xml:space="preserve"> -10-50%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</si>
  <si>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</si>
  <si>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13-40%, 범위</t>
    </r>
    <r>
      <rPr>
        <sz val="11"/>
        <color theme="1"/>
        <rFont val="Calibri"/>
        <family val="2"/>
      </rPr>
      <t xml:space="preserve"> 2</t>
    </r>
    <r>
      <rPr>
        <sz val="11"/>
        <color theme="1"/>
        <rFont val="Calibri"/>
        <family val="2"/>
      </rPr>
      <t>배</t>
    </r>
  </si>
  <si>
    <r>
      <rPr>
        <sz val="11"/>
        <color theme="1"/>
        <rFont val="Calibri"/>
        <family val="2"/>
      </rPr>
      <t>남은</t>
    </r>
    <r>
      <rPr>
        <sz val="11"/>
        <color theme="1"/>
        <rFont val="Calibri"/>
        <family val="2"/>
      </rPr>
      <t xml:space="preserve"> CC </t>
    </r>
    <r>
      <rPr>
        <sz val="11"/>
        <color theme="1"/>
        <rFont val="Calibri"/>
        <family val="2"/>
      </rPr>
      <t>지속</t>
    </r>
    <r>
      <rPr>
        <sz val="11"/>
        <color theme="1"/>
        <rFont val="Calibri"/>
        <family val="2"/>
      </rPr>
      <t xml:space="preserve"> +2</t>
    </r>
    <r>
      <rPr>
        <sz val="11"/>
        <color theme="1"/>
        <rFont val="Calibri"/>
        <family val="2"/>
      </rPr>
      <t>초</t>
    </r>
  </si>
  <si>
    <t>[고백]</t>
  </si>
  <si>
    <r>
      <rPr>
        <sz val="11"/>
        <color theme="1"/>
        <rFont val="Calibri"/>
        <family val="2"/>
      </rPr>
      <t>질풍의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백풍</t>
    </r>
  </si>
  <si>
    <t>26~13</t>
  </si>
  <si>
    <t>80~120</t>
  </si>
  <si>
    <r>
      <rPr>
        <sz val="11"/>
        <color theme="1"/>
        <rFont val="Calibri"/>
        <family val="2"/>
      </rPr>
      <t xml:space="preserve">250~400%, </t>
    </r>
    <r>
      <rPr>
        <sz val="11"/>
        <color theme="1"/>
        <rFont val="Calibri"/>
        <family val="2"/>
      </rPr>
      <t>넉백속박</t>
    </r>
    <r>
      <rPr>
        <sz val="11"/>
        <color theme="1"/>
        <rFont val="Calibri"/>
        <family val="2"/>
      </rPr>
      <t xml:space="preserve"> 2</t>
    </r>
    <r>
      <rPr>
        <sz val="11"/>
        <color theme="1"/>
        <rFont val="Calibri"/>
        <family val="2"/>
      </rPr>
      <t>초</t>
    </r>
  </si>
  <si>
    <r>
      <rPr>
        <sz val="11"/>
        <color theme="1"/>
        <rFont val="Calibri"/>
        <family val="2"/>
      </rPr>
      <t>춤추듯</t>
    </r>
    <r>
      <rPr>
        <sz val="11"/>
        <color theme="1"/>
        <rFont val="Calibri"/>
        <family val="2"/>
      </rPr>
      <t xml:space="preserve"> </t>
    </r>
    <r>
      <rPr>
        <sz val="11"/>
        <color theme="1"/>
        <rFont val="Calibri"/>
        <family val="2"/>
      </rPr>
      <t>지상에</t>
    </r>
    <r>
      <rPr>
        <sz val="11"/>
        <color theme="1"/>
        <rFont val="Calibri"/>
        <family val="2"/>
      </rPr>
      <t xml:space="preserve"> </t>
    </r>
    <r>
      <rPr>
        <sz val="11"/>
        <color theme="1"/>
        <rFont val="Calibri"/>
        <family val="2"/>
      </rPr>
      <t>내리며</t>
    </r>
    <r>
      <rPr>
        <sz val="11"/>
        <color theme="1"/>
        <rFont val="Calibri"/>
        <family val="2"/>
      </rPr>
      <t xml:space="preserve"> </t>
    </r>
    <r>
      <rPr>
        <sz val="11"/>
        <color theme="1"/>
        <rFont val="Calibri"/>
        <family val="2"/>
      </rPr>
      <t>강렬한</t>
    </r>
    <r>
      <rPr>
        <sz val="11"/>
        <color theme="1"/>
        <rFont val="Calibri"/>
        <family val="2"/>
      </rPr>
      <t xml:space="preserve"> </t>
    </r>
    <r>
      <rPr>
        <sz val="11"/>
        <color theme="1"/>
        <rFont val="Calibri"/>
        <family val="2"/>
      </rPr>
      <t>바람을</t>
    </r>
    <r>
      <rPr>
        <sz val="11"/>
        <color theme="1"/>
        <rFont val="Calibri"/>
        <family val="2"/>
      </rPr>
      <t xml:space="preserve"> </t>
    </r>
    <r>
      <rPr>
        <sz val="11"/>
        <color theme="1"/>
        <rFont val="Calibri"/>
        <family val="2"/>
      </rPr>
      <t>일으켜</t>
    </r>
    <r>
      <rPr>
        <sz val="11"/>
        <color theme="1"/>
        <rFont val="Calibri"/>
        <family val="2"/>
      </rPr>
      <t xml:space="preserve">, </t>
    </r>
    <r>
      <rPr>
        <sz val="11"/>
        <color theme="1"/>
        <rFont val="Calibri"/>
        <family val="2"/>
      </rPr>
      <t>명중한</t>
    </r>
    <r>
      <rPr>
        <sz val="11"/>
        <color theme="1"/>
        <rFont val="Calibri"/>
        <family val="2"/>
      </rPr>
      <t xml:space="preserve"> </t>
    </r>
    <r>
      <rPr>
        <sz val="11"/>
        <color theme="1"/>
        <rFont val="Calibri"/>
        <family val="2"/>
      </rPr>
      <t>적</t>
    </r>
    <r>
      <rPr>
        <sz val="11"/>
        <color theme="1"/>
        <rFont val="Calibri"/>
        <family val="2"/>
      </rPr>
      <t xml:space="preserve"> </t>
    </r>
    <r>
      <rPr>
        <sz val="11"/>
        <color theme="1"/>
        <rFont val="Calibri"/>
        <family val="2"/>
      </rPr>
      <t>모두에게</t>
    </r>
    <r>
      <rPr>
        <sz val="11"/>
        <color theme="1"/>
        <rFont val="Calibri"/>
        <family val="2"/>
      </rPr>
      <t xml:space="preserve"> </t>
    </r>
    <r>
      <rPr>
        <sz val="11"/>
        <color theme="1"/>
        <rFont val="Calibri"/>
        <family val="2"/>
      </rPr>
      <t>절대</t>
    </r>
    <r>
      <rPr>
        <sz val="11"/>
        <color theme="1"/>
        <rFont val="Calibri"/>
        <family val="2"/>
      </rPr>
      <t xml:space="preserve"> </t>
    </r>
    <r>
      <rPr>
        <sz val="11"/>
        <color theme="1"/>
        <rFont val="Calibri"/>
        <family val="2"/>
      </rPr>
      <t>대미지를</t>
    </r>
    <r>
      <rPr>
        <sz val="11"/>
        <color theme="1"/>
        <rFont val="Calibri"/>
        <family val="2"/>
      </rPr>
      <t xml:space="preserve"> </t>
    </r>
    <r>
      <rPr>
        <sz val="11"/>
        <color theme="1"/>
        <rFont val="Calibri"/>
        <family val="2"/>
      </rPr>
      <t>주고</t>
    </r>
    <r>
      <rPr>
        <sz val="11"/>
        <color theme="1"/>
        <rFont val="Calibri"/>
        <family val="2"/>
      </rPr>
      <t xml:space="preserve"> </t>
    </r>
    <r>
      <rPr>
        <sz val="11"/>
        <color theme="1"/>
        <rFont val="Calibri"/>
        <family val="2"/>
      </rPr>
      <t>동상</t>
    </r>
    <r>
      <rPr>
        <sz val="11"/>
        <color theme="1"/>
        <rFont val="Calibri"/>
        <family val="2"/>
      </rPr>
      <t xml:space="preserve"> </t>
    </r>
    <r>
      <rPr>
        <sz val="11"/>
        <color theme="1"/>
        <rFont val="Calibri"/>
        <family val="2"/>
      </rPr>
      <t>상태로</t>
    </r>
    <r>
      <rPr>
        <sz val="11"/>
        <color theme="1"/>
        <rFont val="Calibri"/>
        <family val="2"/>
      </rPr>
      <t xml:space="preserve"> </t>
    </r>
    <r>
      <rPr>
        <sz val="11"/>
        <color theme="1"/>
        <rFont val="Calibri"/>
        <family val="2"/>
      </rPr>
      <t>만든다</t>
    </r>
    <r>
      <rPr>
        <sz val="11"/>
        <color theme="1"/>
        <rFont val="Calibri"/>
        <family val="2"/>
      </rPr>
      <t>.</t>
    </r>
  </si>
  <si>
    <r>
      <rPr>
        <sz val="11"/>
        <color theme="1"/>
        <rFont val="Calibri"/>
        <family val="2"/>
      </rPr>
      <t>마나</t>
    </r>
    <r>
      <rPr>
        <sz val="11"/>
        <color theme="1"/>
        <rFont val="Calibri"/>
        <family val="2"/>
      </rPr>
      <t xml:space="preserve"> -3%</t>
    </r>
  </si>
  <si>
    <r>
      <rPr>
        <sz val="11"/>
        <color theme="1"/>
        <rFont val="Calibri"/>
        <family val="2"/>
      </rPr>
      <t>대상</t>
    </r>
    <r>
      <rPr>
        <sz val="11"/>
        <color theme="1"/>
        <rFont val="Calibri"/>
        <family val="2"/>
      </rPr>
      <t xml:space="preserve"> </t>
    </r>
    <r>
      <rPr>
        <sz val="11"/>
        <color theme="1"/>
        <rFont val="Calibri"/>
        <family val="2"/>
      </rPr>
      <t>동상</t>
    </r>
    <r>
      <rPr>
        <sz val="11"/>
        <color theme="1"/>
        <rFont val="Calibri"/>
        <family val="2"/>
      </rPr>
      <t xml:space="preserve"> HP 3%*1-5</t>
    </r>
    <r>
      <rPr>
        <sz val="11"/>
        <color theme="1"/>
        <rFont val="Calibri"/>
        <family val="2"/>
      </rPr>
      <t>회</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</si>
  <si>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</si>
  <si>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마나</t>
    </r>
    <r>
      <rPr>
        <sz val="11"/>
        <color theme="1"/>
        <rFont val="Calibri"/>
        <family val="2"/>
      </rPr>
      <t xml:space="preserve"> </t>
    </r>
    <r>
      <rPr>
        <sz val="11"/>
        <color rgb="FFFF0000"/>
        <rFont val="Calibri"/>
        <family val="2"/>
      </rPr>
      <t>+10~30%</t>
    </r>
    <r>
      <rPr>
        <sz val="11"/>
        <color theme="1"/>
        <rFont val="Calibri"/>
        <family val="2"/>
      </rPr>
      <t xml:space="preserve">, </t>
    </r>
    <r>
      <rPr>
        <sz val="11"/>
        <color theme="1"/>
        <rFont val="Calibri"/>
        <family val="2"/>
      </rPr>
      <t>뎀</t>
    </r>
    <r>
      <rPr>
        <sz val="11"/>
        <color theme="1"/>
        <rFont val="Calibri"/>
        <family val="2"/>
      </rPr>
      <t xml:space="preserve"> +15-45%</t>
    </r>
  </si>
  <si>
    <r>
      <rPr>
        <sz val="11"/>
        <color theme="1"/>
        <rFont val="Calibri"/>
        <family val="2"/>
      </rPr>
      <t>체력</t>
    </r>
    <r>
      <rPr>
        <sz val="11"/>
        <color theme="1"/>
        <rFont val="Calibri"/>
        <family val="2"/>
      </rPr>
      <t xml:space="preserve"> 10% </t>
    </r>
    <r>
      <rPr>
        <sz val="11"/>
        <color theme="1"/>
        <rFont val="Calibri"/>
        <family val="2"/>
      </rPr>
      <t>절대데미지</t>
    </r>
  </si>
  <si>
    <r>
      <rPr>
        <sz val="11"/>
        <color theme="1"/>
        <rFont val="Calibri"/>
        <family val="2"/>
      </rPr>
      <t>*체력비례류 보스류</t>
    </r>
    <r>
      <rPr>
        <sz val="11"/>
        <color theme="1"/>
        <rFont val="Calibri"/>
        <family val="2"/>
      </rPr>
      <t xml:space="preserve"> </t>
    </r>
    <r>
      <rPr>
        <sz val="11"/>
        <color theme="1"/>
        <rFont val="Calibri"/>
        <family val="2"/>
      </rPr>
      <t>효과</t>
    </r>
    <r>
      <rPr>
        <sz val="11"/>
        <color theme="1"/>
        <rFont val="Calibri"/>
        <family val="2"/>
      </rPr>
      <t xml:space="preserve"> </t>
    </r>
    <r>
      <rPr>
        <sz val="11"/>
        <color theme="1"/>
        <rFont val="Calibri"/>
        <family val="2"/>
      </rPr>
      <t>반감</t>
    </r>
  </si>
  <si>
    <t>[탄백]</t>
  </si>
  <si>
    <r>
      <rPr>
        <sz val="11"/>
        <color theme="1"/>
        <rFont val="Calibri"/>
        <family val="2"/>
      </rPr>
      <t>[</t>
    </r>
    <r>
      <rPr>
        <sz val="11"/>
        <color theme="1"/>
        <rFont val="Calibri"/>
        <family val="2"/>
      </rPr>
      <t>영하</t>
    </r>
    <r>
      <rPr>
        <sz val="11"/>
        <color theme="1"/>
        <rFont val="Calibri"/>
        <family val="2"/>
      </rPr>
      <t xml:space="preserve"> 50</t>
    </r>
    <r>
      <rPr>
        <sz val="11"/>
        <color theme="1"/>
        <rFont val="Calibri"/>
        <family val="2"/>
      </rPr>
      <t>도</t>
    </r>
    <r>
      <rPr>
        <sz val="11"/>
        <color theme="1"/>
        <rFont val="Calibri"/>
        <family val="2"/>
      </rPr>
      <t>]</t>
    </r>
  </si>
  <si>
    <r>
      <rPr>
        <sz val="11"/>
        <color theme="1"/>
        <rFont val="Calibri"/>
        <family val="2"/>
      </rPr>
      <t>표현의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자백</t>
    </r>
  </si>
  <si>
    <t>28~14</t>
  </si>
  <si>
    <t>90~135</t>
  </si>
  <si>
    <r>
      <rPr>
        <sz val="11"/>
        <color theme="1"/>
        <rFont val="Calibri"/>
        <family val="2"/>
      </rPr>
      <t xml:space="preserve">300~480%, </t>
    </r>
    <r>
      <rPr>
        <sz val="11"/>
        <color theme="1"/>
        <rFont val="Calibri"/>
        <family val="2"/>
      </rPr>
      <t>추가</t>
    </r>
    <r>
      <rPr>
        <sz val="11"/>
        <color theme="1"/>
        <rFont val="Calibri"/>
        <family val="2"/>
      </rPr>
      <t xml:space="preserve"> </t>
    </r>
    <r>
      <rPr>
        <sz val="11"/>
        <color theme="1"/>
        <rFont val="Calibri"/>
        <family val="2"/>
      </rPr>
      <t>표식</t>
    </r>
  </si>
  <si>
    <r>
      <rPr>
        <sz val="11"/>
        <color theme="1"/>
        <rFont val="Calibri"/>
        <family val="2"/>
      </rPr>
      <t>주변에</t>
    </r>
    <r>
      <rPr>
        <sz val="11"/>
        <color theme="1"/>
        <rFont val="Calibri"/>
        <family val="2"/>
      </rPr>
      <t xml:space="preserve"> </t>
    </r>
    <r>
      <rPr>
        <sz val="11"/>
        <color theme="1"/>
        <rFont val="Calibri"/>
        <family val="2"/>
      </rPr>
      <t>적용된</t>
    </r>
    <r>
      <rPr>
        <sz val="11"/>
        <color theme="1"/>
        <rFont val="Calibri"/>
        <family val="2"/>
      </rPr>
      <t xml:space="preserve"> </t>
    </r>
    <r>
      <rPr>
        <sz val="11"/>
        <color theme="1"/>
        <rFont val="Calibri"/>
        <family val="2"/>
      </rPr>
      <t>표식의</t>
    </r>
    <r>
      <rPr>
        <sz val="11"/>
        <color theme="1"/>
        <rFont val="Calibri"/>
        <family val="2"/>
      </rPr>
      <t xml:space="preserve"> </t>
    </r>
    <r>
      <rPr>
        <sz val="11"/>
        <color theme="1"/>
        <rFont val="Calibri"/>
        <family val="2"/>
      </rPr>
      <t>지속시간을</t>
    </r>
    <r>
      <rPr>
        <sz val="11"/>
        <color theme="1"/>
        <rFont val="Calibri"/>
        <family val="2"/>
      </rPr>
      <t xml:space="preserve"> 2</t>
    </r>
    <r>
      <rPr>
        <sz val="11"/>
        <color theme="1"/>
        <rFont val="Calibri"/>
        <family val="2"/>
      </rPr>
      <t>배로</t>
    </r>
    <r>
      <rPr>
        <sz val="11"/>
        <color theme="1"/>
        <rFont val="Calibri"/>
        <family val="2"/>
      </rPr>
      <t xml:space="preserve"> </t>
    </r>
    <r>
      <rPr>
        <sz val="11"/>
        <color theme="1"/>
        <rFont val="Calibri"/>
        <family val="2"/>
      </rPr>
      <t>적용하고</t>
    </r>
    <r>
      <rPr>
        <sz val="11"/>
        <color theme="1"/>
        <rFont val="Calibri"/>
        <family val="2"/>
      </rPr>
      <t xml:space="preserve"> </t>
    </r>
    <r>
      <rPr>
        <sz val="11"/>
        <color theme="1"/>
        <rFont val="Calibri"/>
        <family val="2"/>
      </rPr>
      <t>빙결상태로</t>
    </r>
    <r>
      <rPr>
        <sz val="11"/>
        <color theme="1"/>
        <rFont val="Calibri"/>
        <family val="2"/>
      </rPr>
      <t xml:space="preserve"> </t>
    </r>
    <r>
      <rPr>
        <sz val="11"/>
        <color theme="1"/>
        <rFont val="Calibri"/>
        <family val="2"/>
      </rPr>
      <t>만듭니다</t>
    </r>
    <r>
      <rPr>
        <sz val="11"/>
        <color theme="1"/>
        <rFont val="Calibri"/>
        <family val="2"/>
      </rPr>
      <t>.</t>
    </r>
  </si>
  <si>
    <r>
      <rPr>
        <sz val="11"/>
        <color theme="1"/>
        <rFont val="Calibri"/>
        <family val="2"/>
      </rPr>
      <t>시전</t>
    </r>
    <r>
      <rPr>
        <sz val="11"/>
        <color theme="1"/>
        <rFont val="Calibri"/>
        <family val="2"/>
      </rPr>
      <t xml:space="preserve"> -3%</t>
    </r>
  </si>
  <si>
    <r>
      <rPr>
        <sz val="11"/>
        <color theme="1"/>
        <rFont val="Calibri"/>
        <family val="2"/>
      </rPr>
      <t>거리</t>
    </r>
    <r>
      <rPr>
        <sz val="11"/>
        <color theme="1"/>
        <rFont val="Calibri"/>
        <family val="2"/>
      </rPr>
      <t xml:space="preserve"> +6-30%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</si>
  <si>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</si>
  <si>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t>15/30/45% 오한 대신 빙결</t>
  </si>
  <si>
    <r>
      <rPr>
        <sz val="11"/>
        <color theme="1"/>
        <rFont val="Calibri"/>
        <family val="2"/>
      </rPr>
      <t>남은</t>
    </r>
    <r>
      <rPr>
        <sz val="11"/>
        <color theme="1"/>
        <rFont val="Calibri"/>
        <family val="2"/>
      </rPr>
      <t xml:space="preserve"> CC </t>
    </r>
    <r>
      <rPr>
        <sz val="11"/>
        <color theme="1"/>
        <rFont val="Calibri"/>
        <family val="2"/>
      </rPr>
      <t>지속</t>
    </r>
    <r>
      <rPr>
        <sz val="11"/>
        <color theme="1"/>
        <rFont val="Calibri"/>
        <family val="2"/>
      </rPr>
      <t xml:space="preserve"> 2</t>
    </r>
    <r>
      <rPr>
        <sz val="11"/>
        <color theme="1"/>
        <rFont val="Calibri"/>
        <family val="2"/>
      </rPr>
      <t>배</t>
    </r>
  </si>
  <si>
    <r>
      <rPr>
        <sz val="11"/>
        <color theme="1"/>
        <rFont val="Calibri"/>
        <family val="2"/>
      </rPr>
      <t>[</t>
    </r>
    <r>
      <rPr>
        <sz val="11"/>
        <color theme="1"/>
        <rFont val="Calibri"/>
        <family val="2"/>
      </rPr>
      <t>백풍</t>
    </r>
    <r>
      <rPr>
        <sz val="11"/>
        <color theme="1"/>
        <rFont val="Calibri"/>
        <family val="2"/>
      </rPr>
      <t>]</t>
    </r>
  </si>
  <si>
    <t>분노의 춤, 백화</t>
  </si>
  <si>
    <t>100~150</t>
  </si>
  <si>
    <r>
      <rPr>
        <sz val="11"/>
        <color theme="1"/>
        <rFont val="Calibri"/>
        <family val="2"/>
      </rPr>
      <t xml:space="preserve">350~600%, </t>
    </r>
    <r>
      <rPr>
        <sz val="11"/>
        <color theme="1"/>
        <rFont val="Calibri"/>
        <family val="2"/>
      </rPr>
      <t>지속</t>
    </r>
    <r>
      <rPr>
        <sz val="11"/>
        <color theme="1"/>
        <rFont val="Calibri"/>
        <family val="2"/>
      </rPr>
      <t xml:space="preserve"> 2</t>
    </r>
    <r>
      <rPr>
        <sz val="11"/>
        <color theme="1"/>
        <rFont val="Calibri"/>
        <family val="2"/>
      </rPr>
      <t>배</t>
    </r>
  </si>
  <si>
    <t>분노의 춤으로 주변을 밀쳐내고 경직시킵니다.</t>
  </si>
  <si>
    <r>
      <rPr>
        <sz val="11"/>
        <color theme="1"/>
        <rFont val="Calibri"/>
        <family val="2"/>
      </rPr>
      <t>뎀</t>
    </r>
    <r>
      <rPr>
        <sz val="11"/>
        <color theme="1"/>
        <rFont val="Calibri"/>
        <family val="2"/>
      </rPr>
      <t xml:space="preserve"> +3%</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</si>
  <si>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</si>
  <si>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t>데미지 +10% / 넉백거리 +20%</t>
  </si>
  <si>
    <r>
      <rPr>
        <sz val="11"/>
        <color theme="1"/>
        <rFont val="Calibri"/>
        <family val="2"/>
      </rPr>
      <t>넉백</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오한</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빙결</t>
    </r>
  </si>
  <si>
    <r>
      <rPr>
        <sz val="11"/>
        <color theme="1"/>
        <rFont val="Calibri"/>
        <family val="2"/>
      </rPr>
      <t>빙결</t>
    </r>
    <r>
      <rPr>
        <sz val="11"/>
        <color theme="1"/>
        <rFont val="Calibri"/>
        <family val="2"/>
      </rPr>
      <t xml:space="preserve">: </t>
    </r>
    <r>
      <rPr>
        <sz val="11"/>
        <color theme="1"/>
        <rFont val="Calibri"/>
        <family val="2"/>
      </rPr>
      <t>오한</t>
    </r>
    <r>
      <rPr>
        <sz val="11"/>
        <color theme="1"/>
        <rFont val="Calibri"/>
        <family val="2"/>
      </rPr>
      <t xml:space="preserve"> </t>
    </r>
    <r>
      <rPr>
        <sz val="11"/>
        <color theme="1"/>
        <rFont val="Calibri"/>
        <family val="2"/>
      </rPr>
      <t>상위</t>
    </r>
    <r>
      <rPr>
        <sz val="11"/>
        <color theme="1"/>
        <rFont val="Calibri"/>
        <family val="2"/>
      </rPr>
      <t xml:space="preserve"> </t>
    </r>
    <r>
      <rPr>
        <sz val="11"/>
        <color theme="1"/>
        <rFont val="Calibri"/>
        <family val="2"/>
      </rPr>
      <t>상태이상</t>
    </r>
    <r>
      <rPr>
        <sz val="11"/>
        <color theme="1"/>
        <rFont val="Calibri"/>
        <family val="2"/>
      </rPr>
      <t>, =</t>
    </r>
    <r>
      <rPr>
        <sz val="11"/>
        <color theme="1"/>
        <rFont val="Calibri"/>
        <family val="2"/>
      </rPr>
      <t>스턴</t>
    </r>
  </si>
  <si>
    <r>
      <rPr>
        <sz val="11"/>
        <color theme="1"/>
        <rFont val="Calibri"/>
        <family val="2"/>
      </rPr>
      <t>[</t>
    </r>
    <r>
      <rPr>
        <sz val="11"/>
        <color theme="1"/>
        <rFont val="Calibri"/>
        <family val="2"/>
      </rPr>
      <t>자백</t>
    </r>
    <r>
      <rPr>
        <sz val="11"/>
        <color theme="1"/>
        <rFont val="Calibri"/>
        <family val="2"/>
      </rPr>
      <t>]</t>
    </r>
  </si>
  <si>
    <r>
      <rPr>
        <sz val="11"/>
        <color theme="1"/>
        <rFont val="Calibri"/>
        <family val="2"/>
      </rPr>
      <t>[</t>
    </r>
    <r>
      <rPr>
        <sz val="11"/>
        <color theme="1"/>
        <rFont val="Calibri"/>
        <family val="2"/>
      </rPr>
      <t>영하</t>
    </r>
    <r>
      <rPr>
        <sz val="11"/>
        <color theme="1"/>
        <rFont val="Calibri"/>
        <family val="2"/>
      </rPr>
      <t xml:space="preserve"> 273.15]</t>
    </r>
  </si>
  <si>
    <t>새하얀 춤, 설백</t>
  </si>
  <si>
    <t>32~16</t>
  </si>
  <si>
    <t>110~165</t>
  </si>
  <si>
    <r>
      <rPr>
        <sz val="11"/>
        <color theme="1"/>
        <rFont val="Calibri"/>
        <family val="2"/>
      </rPr>
      <t xml:space="preserve">400~700%, </t>
    </r>
    <r>
      <rPr>
        <sz val="11"/>
        <color theme="1"/>
        <rFont val="Calibri"/>
        <family val="2"/>
      </rPr>
      <t>재적용</t>
    </r>
  </si>
  <si>
    <r>
      <rPr>
        <sz val="11"/>
        <color theme="1"/>
        <rFont val="Calibri"/>
        <family val="2"/>
      </rPr>
      <t>강력한</t>
    </r>
    <r>
      <rPr>
        <sz val="11"/>
        <color theme="1"/>
        <rFont val="Calibri"/>
        <family val="2"/>
      </rPr>
      <t xml:space="preserve"> </t>
    </r>
    <r>
      <rPr>
        <sz val="11"/>
        <color theme="1"/>
        <rFont val="Calibri"/>
        <family val="2"/>
      </rPr>
      <t>냉기를</t>
    </r>
    <r>
      <rPr>
        <sz val="11"/>
        <color theme="1"/>
        <rFont val="Calibri"/>
        <family val="2"/>
      </rPr>
      <t xml:space="preserve"> </t>
    </r>
    <r>
      <rPr>
        <sz val="11"/>
        <color theme="1"/>
        <rFont val="Calibri"/>
        <family val="2"/>
      </rPr>
      <t>뿜어</t>
    </r>
    <r>
      <rPr>
        <sz val="11"/>
        <color theme="1"/>
        <rFont val="Calibri"/>
        <family val="2"/>
      </rPr>
      <t xml:space="preserve"> </t>
    </r>
    <r>
      <rPr>
        <sz val="11"/>
        <color theme="1"/>
        <rFont val="Calibri"/>
        <family val="2"/>
      </rPr>
      <t>주변에</t>
    </r>
    <r>
      <rPr>
        <sz val="11"/>
        <color theme="1"/>
        <rFont val="Calibri"/>
        <family val="2"/>
      </rPr>
      <t xml:space="preserve"> </t>
    </r>
    <r>
      <rPr>
        <sz val="11"/>
        <color theme="1"/>
        <rFont val="Calibri"/>
        <family val="2"/>
      </rPr>
      <t>적용된</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효과를</t>
    </r>
    <r>
      <rPr>
        <sz val="11"/>
        <color theme="1"/>
        <rFont val="Calibri"/>
        <family val="2"/>
      </rPr>
      <t xml:space="preserve"> </t>
    </r>
    <r>
      <rPr>
        <sz val="11"/>
        <color theme="1"/>
        <rFont val="Calibri"/>
        <family val="2"/>
      </rPr>
      <t>폭발시키고</t>
    </r>
    <r>
      <rPr>
        <sz val="11"/>
        <color theme="1"/>
        <rFont val="Calibri"/>
        <family val="2"/>
      </rPr>
      <t xml:space="preserve"> </t>
    </r>
    <r>
      <rPr>
        <sz val="11"/>
        <color theme="1"/>
        <rFont val="Calibri"/>
        <family val="2"/>
      </rPr>
      <t>다시</t>
    </r>
    <r>
      <rPr>
        <sz val="11"/>
        <color theme="1"/>
        <rFont val="Calibri"/>
        <family val="2"/>
      </rPr>
      <t xml:space="preserve"> </t>
    </r>
    <r>
      <rPr>
        <sz val="11"/>
        <color theme="1"/>
        <rFont val="Calibri"/>
        <family val="2"/>
      </rPr>
      <t>적용합니다</t>
    </r>
    <r>
      <rPr>
        <sz val="11"/>
        <color theme="1"/>
        <rFont val="Calibri"/>
        <family val="2"/>
      </rPr>
      <t>.</t>
    </r>
  </si>
  <si>
    <r>
      <rPr>
        <sz val="11"/>
        <color theme="1"/>
        <rFont val="Calibri"/>
        <family val="2"/>
      </rPr>
      <t>마나</t>
    </r>
    <r>
      <rPr>
        <sz val="11"/>
        <color theme="1"/>
        <rFont val="Calibri"/>
        <family val="2"/>
      </rPr>
      <t xml:space="preserve"> -3%</t>
    </r>
  </si>
  <si>
    <r>
      <rPr>
        <sz val="11"/>
        <color theme="1"/>
        <rFont val="Calibri"/>
        <family val="2"/>
      </rPr>
      <t>대상</t>
    </r>
    <r>
      <rPr>
        <sz val="11"/>
        <color theme="1"/>
        <rFont val="Calibri"/>
        <family val="2"/>
      </rPr>
      <t xml:space="preserve"> </t>
    </r>
    <r>
      <rPr>
        <sz val="11"/>
        <color theme="1"/>
        <rFont val="Calibri"/>
        <family val="2"/>
      </rPr>
      <t>동상</t>
    </r>
    <r>
      <rPr>
        <sz val="11"/>
        <color theme="1"/>
        <rFont val="Calibri"/>
        <family val="2"/>
      </rPr>
      <t xml:space="preserve"> HP 3%*1-5</t>
    </r>
    <r>
      <rPr>
        <sz val="11"/>
        <color theme="1"/>
        <rFont val="Calibri"/>
        <family val="2"/>
      </rPr>
      <t>회</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</si>
  <si>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</si>
  <si>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 xml:space="preserve">10/20/30% </t>
    </r>
    <r>
      <rPr>
        <sz val="11"/>
        <color theme="1"/>
        <rFont val="Calibri"/>
        <family val="2"/>
      </rPr>
      <t>시전</t>
    </r>
    <r>
      <rPr>
        <sz val="11"/>
        <color theme="1"/>
        <rFont val="Calibri"/>
        <family val="2"/>
      </rPr>
      <t xml:space="preserve"> +1</t>
    </r>
  </si>
  <si>
    <r>
      <rPr>
        <sz val="11"/>
        <color theme="1"/>
        <rFont val="Calibri"/>
        <family val="2"/>
      </rPr>
      <t>CC 폭발</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재적용</t>
    </r>
    <r>
      <rPr>
        <sz val="11"/>
        <color theme="1"/>
        <rFont val="Calibri"/>
        <family val="2"/>
      </rPr>
      <t xml:space="preserve"> </t>
    </r>
    <r>
      <rPr>
        <sz val="9"/>
        <color theme="1"/>
        <rFont val="Calibri"/>
        <family val="2"/>
      </rPr>
      <t>(</t>
    </r>
    <r>
      <rPr>
        <sz val="9"/>
        <color theme="1"/>
        <rFont val="Calibri"/>
        <family val="2"/>
      </rPr>
      <t>총데미지</t>
    </r>
    <r>
      <rPr>
        <sz val="9"/>
        <color theme="1"/>
        <rFont val="Calibri"/>
        <family val="2"/>
      </rPr>
      <t xml:space="preserve"> </t>
    </r>
    <r>
      <rPr>
        <sz val="9"/>
        <color theme="1"/>
        <rFont val="Calibri"/>
        <family val="2"/>
      </rPr>
      <t>즉시적용</t>
    </r>
    <r>
      <rPr>
        <sz val="9"/>
        <color theme="1"/>
        <rFont val="Calibri"/>
        <family val="2"/>
      </rPr>
      <t>)</t>
    </r>
  </si>
  <si>
    <r>
      <rPr>
        <sz val="11"/>
        <color theme="1"/>
        <rFont val="Calibri"/>
        <family val="2"/>
      </rPr>
      <t>재적용</t>
    </r>
    <r>
      <rPr>
        <sz val="11"/>
        <color theme="1"/>
        <rFont val="Calibri"/>
        <family val="2"/>
      </rPr>
      <t xml:space="preserve">: </t>
    </r>
    <r>
      <rPr>
        <sz val="11"/>
        <color theme="1"/>
        <rFont val="Calibri"/>
        <family val="2"/>
      </rPr>
      <t>도트딜</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지속시간</t>
    </r>
    <r>
      <rPr>
        <sz val="11"/>
        <color theme="1"/>
        <rFont val="Calibri"/>
        <family val="2"/>
      </rPr>
      <t xml:space="preserve"> </t>
    </r>
    <r>
      <rPr>
        <sz val="11"/>
        <color theme="1"/>
        <rFont val="Calibri"/>
        <family val="2"/>
      </rPr>
      <t>처음부터</t>
    </r>
    <r>
      <rPr>
        <sz val="11"/>
        <color theme="1"/>
        <rFont val="Calibri"/>
        <family val="2"/>
      </rPr>
      <t xml:space="preserve"> </t>
    </r>
    <r>
      <rPr>
        <sz val="11"/>
        <color theme="1"/>
        <rFont val="Calibri"/>
        <family val="2"/>
      </rPr>
      <t>갱신</t>
    </r>
    <r>
      <rPr>
        <sz val="11"/>
        <color theme="1"/>
        <rFont val="Calibri"/>
        <family val="2"/>
      </rPr>
      <t>.</t>
    </r>
  </si>
  <si>
    <r>
      <rPr>
        <sz val="11"/>
        <color theme="1"/>
        <rFont val="Calibri"/>
        <family val="2"/>
      </rPr>
      <t>[</t>
    </r>
    <r>
      <rPr>
        <sz val="11"/>
        <color theme="1"/>
        <rFont val="Calibri"/>
        <family val="2"/>
      </rPr>
      <t>백화</t>
    </r>
    <r>
      <rPr>
        <sz val="11"/>
        <color theme="1"/>
        <rFont val="Calibri"/>
        <family val="2"/>
      </rPr>
      <t>]</t>
    </r>
  </si>
  <si>
    <r>
      <rPr>
        <sz val="11"/>
        <color theme="1"/>
        <rFont val="Calibri"/>
        <family val="2"/>
      </rPr>
      <t>전부</t>
    </r>
    <r>
      <rPr>
        <sz val="11"/>
        <color theme="1"/>
        <rFont val="Calibri"/>
        <family val="2"/>
      </rPr>
      <t xml:space="preserve"> </t>
    </r>
    <r>
      <rPr>
        <sz val="11"/>
        <color theme="1"/>
        <rFont val="Calibri"/>
        <family val="2"/>
      </rPr>
      <t>범위</t>
    </r>
    <r>
      <rPr>
        <sz val="11"/>
        <color theme="1"/>
        <rFont val="Calibri"/>
        <family val="2"/>
      </rPr>
      <t xml:space="preserve"> (2</t>
    </r>
    <r>
      <rPr>
        <sz val="11"/>
        <color theme="1"/>
        <rFont val="Calibri"/>
        <family val="2"/>
      </rPr>
      <t>칸</t>
    </r>
    <r>
      <rPr>
        <sz val="11"/>
        <color theme="1"/>
        <rFont val="Calibri"/>
        <family val="2"/>
      </rPr>
      <t>)</t>
    </r>
  </si>
  <si>
    <r>
      <rPr>
        <sz val="11"/>
        <color theme="1"/>
        <rFont val="Calibri"/>
        <family val="2"/>
      </rPr>
      <t>*CC</t>
    </r>
    <r>
      <rPr>
        <sz val="11"/>
        <color theme="1"/>
        <rFont val="Calibri"/>
        <family val="2"/>
      </rPr>
      <t>관련</t>
    </r>
    <r>
      <rPr>
        <sz val="11"/>
        <color theme="1"/>
        <rFont val="Calibri"/>
        <family val="2"/>
      </rPr>
      <t xml:space="preserve">, </t>
    </r>
    <r>
      <rPr>
        <sz val="11"/>
        <color theme="1"/>
        <rFont val="Calibri"/>
        <family val="2"/>
      </rPr>
      <t>루키아가</t>
    </r>
    <r>
      <rPr>
        <sz val="11"/>
        <color theme="1"/>
        <rFont val="Calibri"/>
        <family val="2"/>
      </rPr>
      <t xml:space="preserve"> </t>
    </r>
    <r>
      <rPr>
        <sz val="11"/>
        <color theme="1"/>
        <rFont val="Calibri"/>
        <family val="2"/>
      </rPr>
      <t>건</t>
    </r>
    <r>
      <rPr>
        <sz val="11"/>
        <color theme="1"/>
        <rFont val="Calibri"/>
        <family val="2"/>
      </rPr>
      <t xml:space="preserve"> CC</t>
    </r>
    <r>
      <rPr>
        <sz val="11"/>
        <color theme="1"/>
        <rFont val="Calibri"/>
        <family val="2"/>
      </rPr>
      <t>만</t>
    </r>
    <r>
      <rPr>
        <sz val="11"/>
        <color theme="1"/>
        <rFont val="Calibri"/>
        <family val="2"/>
      </rPr>
      <t xml:space="preserve"> </t>
    </r>
    <r>
      <rPr>
        <sz val="11"/>
        <color theme="1"/>
        <rFont val="Calibri"/>
        <family val="2"/>
      </rPr>
      <t>적용</t>
    </r>
  </si>
  <si>
    <r>
      <rPr>
        <sz val="11"/>
        <color theme="1"/>
        <rFont val="Calibri"/>
        <family val="2"/>
      </rPr>
      <t>[</t>
    </r>
    <r>
      <rPr>
        <sz val="11"/>
        <color theme="1"/>
        <rFont val="Calibri"/>
        <family val="2"/>
      </rPr>
      <t>설백</t>
    </r>
    <r>
      <rPr>
        <sz val="11"/>
        <color theme="1"/>
        <rFont val="Calibri"/>
        <family val="2"/>
      </rPr>
      <t>]</t>
    </r>
  </si>
  <si>
    <t>온도제어</t>
  </si>
  <si>
    <t>영하 18도</t>
  </si>
  <si>
    <r>
      <rPr>
        <sz val="11"/>
        <color theme="1"/>
        <rFont val="Calibri"/>
        <family val="2"/>
      </rPr>
      <t>3% (</t>
    </r>
    <r>
      <rPr>
        <sz val="11"/>
        <color theme="1"/>
        <rFont val="Calibri"/>
        <family val="2"/>
      </rPr>
      <t>최소</t>
    </r>
    <r>
      <rPr>
        <sz val="11"/>
        <color theme="1"/>
        <rFont val="Calibri"/>
        <family val="2"/>
      </rPr>
      <t xml:space="preserve"> 60)</t>
    </r>
  </si>
  <si>
    <t>200범위 빙결 2초</t>
  </si>
  <si>
    <r>
      <rPr>
        <sz val="11"/>
        <color theme="1"/>
        <rFont val="Calibri"/>
        <family val="2"/>
      </rPr>
      <t>주변</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베고</t>
    </r>
    <r>
      <rPr>
        <sz val="11"/>
        <color theme="1"/>
        <rFont val="Calibri"/>
        <family val="2"/>
      </rPr>
      <t xml:space="preserve"> </t>
    </r>
    <r>
      <rPr>
        <sz val="11"/>
        <color theme="1"/>
        <rFont val="Calibri"/>
        <family val="2"/>
      </rPr>
      <t>빙결</t>
    </r>
  </si>
  <si>
    <r>
      <rPr>
        <sz val="11"/>
        <color theme="1"/>
        <rFont val="Calibri"/>
        <family val="2"/>
      </rPr>
      <t>시전</t>
    </r>
    <r>
      <rPr>
        <sz val="11"/>
        <color theme="1"/>
        <rFont val="Calibri"/>
        <family val="2"/>
      </rPr>
      <t xml:space="preserve"> -3%</t>
    </r>
  </si>
  <si>
    <t>체력 1-5% 절대데미지</t>
  </si>
  <si>
    <r>
      <rPr>
        <sz val="11"/>
        <color theme="1"/>
        <rFont val="Calibri"/>
        <family val="2"/>
      </rPr>
      <t>지속</t>
    </r>
    <r>
      <rPr>
        <sz val="11"/>
        <color theme="1"/>
        <rFont val="Calibri"/>
        <family val="2"/>
      </rPr>
      <t xml:space="preserve"> +10-30%</t>
    </r>
  </si>
  <si>
    <r>
      <rPr>
        <sz val="11"/>
        <color theme="1"/>
        <rFont val="Calibri"/>
        <family val="2"/>
      </rPr>
      <t>15-45% 마나소모</t>
    </r>
    <r>
      <rPr>
        <sz val="11"/>
        <color theme="1"/>
        <rFont val="Calibri"/>
        <family val="2"/>
      </rPr>
      <t xml:space="preserve"> </t>
    </r>
    <r>
      <rPr>
        <sz val="11"/>
        <color theme="1"/>
        <rFont val="Calibri"/>
        <family val="2"/>
      </rPr>
      <t>없음</t>
    </r>
  </si>
  <si>
    <r>
      <rPr>
        <sz val="11"/>
        <color theme="1"/>
        <rFont val="Calibri"/>
        <family val="2"/>
      </rPr>
      <t>범위</t>
    </r>
    <r>
      <rPr>
        <sz val="11"/>
        <color theme="1"/>
        <rFont val="Calibri"/>
        <family val="2"/>
      </rPr>
      <t xml:space="preserve"> +30%</t>
    </r>
  </si>
  <si>
    <r>
      <rPr>
        <sz val="11"/>
        <color theme="1"/>
        <rFont val="Calibri"/>
        <family val="2"/>
      </rPr>
      <t>vs오한</t>
    </r>
    <r>
      <rPr>
        <sz val="11"/>
        <color theme="1"/>
        <rFont val="Calibri"/>
        <family val="2"/>
      </rPr>
      <t xml:space="preserve">, </t>
    </r>
    <r>
      <rPr>
        <sz val="11"/>
        <color theme="1"/>
        <rFont val="Calibri"/>
        <family val="2"/>
      </rPr>
      <t>빙결→동상</t>
    </r>
    <r>
      <rPr>
        <sz val="11"/>
        <color theme="1"/>
        <rFont val="Calibri"/>
        <family val="2"/>
      </rPr>
      <t xml:space="preserve"> (Hp 3% </t>
    </r>
    <r>
      <rPr>
        <sz val="11"/>
        <color theme="1"/>
        <rFont val="Calibri"/>
        <family val="2"/>
      </rPr>
      <t>데미지</t>
    </r>
    <r>
      <rPr>
        <sz val="11"/>
        <color theme="1"/>
        <rFont val="Calibri"/>
        <family val="2"/>
      </rPr>
      <t xml:space="preserve"> x 2</t>
    </r>
    <r>
      <rPr>
        <sz val="11"/>
        <color theme="1"/>
        <rFont val="Calibri"/>
        <family val="2"/>
      </rPr>
      <t>초</t>
    </r>
    <r>
      <rPr>
        <sz val="11"/>
        <color theme="1"/>
        <rFont val="Calibri"/>
        <family val="2"/>
      </rPr>
      <t>)</t>
    </r>
  </si>
  <si>
    <r>
      <rPr>
        <sz val="11"/>
        <color theme="1"/>
        <rFont val="Calibri"/>
        <family val="2"/>
      </rPr>
      <t>영하</t>
    </r>
    <r>
      <rPr>
        <sz val="11"/>
        <color theme="1"/>
        <rFont val="Calibri"/>
        <family val="2"/>
      </rPr>
      <t xml:space="preserve"> 50</t>
    </r>
    <r>
      <rPr>
        <sz val="11"/>
        <color theme="1"/>
        <rFont val="Calibri"/>
        <family val="2"/>
      </rPr>
      <t>도</t>
    </r>
  </si>
  <si>
    <r>
      <rPr>
        <sz val="11"/>
        <color theme="1"/>
        <rFont val="Calibri"/>
        <family val="2"/>
      </rPr>
      <t>2</t>
    </r>
    <r>
      <rPr>
        <sz val="11"/>
        <color theme="1"/>
        <rFont val="Calibri"/>
        <family val="2"/>
      </rPr>
      <t>0</t>
    </r>
    <r>
      <rPr>
        <sz val="11"/>
        <color theme="1"/>
        <rFont val="Calibri"/>
        <family val="2"/>
      </rPr>
      <t>초</t>
    </r>
  </si>
  <si>
    <r>
      <rPr>
        <sz val="11"/>
        <color theme="1"/>
        <rFont val="Calibri"/>
        <family val="2"/>
      </rPr>
      <t>5</t>
    </r>
    <r>
      <rPr>
        <sz val="11"/>
        <color theme="1"/>
        <rFont val="Calibri"/>
        <family val="2"/>
      </rPr>
      <t>% (</t>
    </r>
    <r>
      <rPr>
        <sz val="11"/>
        <color theme="1"/>
        <rFont val="Calibri"/>
        <family val="2"/>
      </rPr>
      <t>최소</t>
    </r>
    <r>
      <rPr>
        <sz val="11"/>
        <color theme="1"/>
        <rFont val="Calibri"/>
        <family val="2"/>
      </rPr>
      <t xml:space="preserve"> 100)</t>
    </r>
  </si>
  <si>
    <t>300범위 50%오한, 6초</t>
  </si>
  <si>
    <r>
      <rPr>
        <sz val="11"/>
        <color theme="1"/>
        <rFont val="Calibri"/>
        <family val="2"/>
      </rPr>
      <t>주변에</t>
    </r>
    <r>
      <rPr>
        <sz val="11"/>
        <color theme="1"/>
        <rFont val="Calibri"/>
        <family val="2"/>
      </rPr>
      <t xml:space="preserve"> </t>
    </r>
    <r>
      <rPr>
        <sz val="11"/>
        <color theme="1"/>
        <rFont val="Calibri"/>
        <family val="2"/>
      </rPr>
      <t>지진을</t>
    </r>
    <r>
      <rPr>
        <sz val="11"/>
        <color theme="1"/>
        <rFont val="Calibri"/>
        <family val="2"/>
      </rPr>
      <t xml:space="preserve"> </t>
    </r>
    <r>
      <rPr>
        <sz val="11"/>
        <color theme="1"/>
        <rFont val="Calibri"/>
        <family val="2"/>
      </rPr>
      <t>일으킴</t>
    </r>
  </si>
  <si>
    <r>
      <rPr>
        <sz val="11"/>
        <color theme="1"/>
        <rFont val="Calibri"/>
        <family val="2"/>
      </rPr>
      <t>뎀</t>
    </r>
    <r>
      <rPr>
        <sz val="11"/>
        <color theme="1"/>
        <rFont val="Calibri"/>
        <family val="2"/>
      </rPr>
      <t xml:space="preserve"> +3%</t>
    </r>
  </si>
  <si>
    <r>
      <rPr>
        <sz val="11"/>
        <color theme="1"/>
        <rFont val="Calibri"/>
        <family val="2"/>
      </rPr>
      <t>효과</t>
    </r>
    <r>
      <rPr>
        <sz val="11"/>
        <color theme="1"/>
        <rFont val="Calibri"/>
        <family val="2"/>
      </rPr>
      <t xml:space="preserve"> +5-25%</t>
    </r>
  </si>
  <si>
    <r>
      <rPr>
        <sz val="11"/>
        <color theme="1"/>
        <rFont val="Calibri"/>
        <family val="2"/>
      </rPr>
      <t>지속</t>
    </r>
    <r>
      <rPr>
        <sz val="11"/>
        <color theme="1"/>
        <rFont val="Calibri"/>
        <family val="2"/>
      </rPr>
      <t xml:space="preserve"> +10-30%</t>
    </r>
  </si>
  <si>
    <r>
      <rPr>
        <sz val="11"/>
        <color theme="1"/>
        <rFont val="Calibri"/>
        <family val="2"/>
      </rPr>
      <t>C</t>
    </r>
    <r>
      <rPr>
        <sz val="11"/>
        <color theme="1"/>
        <rFont val="Calibri"/>
        <family val="2"/>
      </rPr>
      <t xml:space="preserve">C </t>
    </r>
    <r>
      <rPr>
        <sz val="11"/>
        <color theme="1"/>
        <rFont val="Calibri"/>
        <family val="2"/>
      </rPr>
      <t>폭발</t>
    </r>
    <r>
      <rPr>
        <sz val="11"/>
        <color theme="1"/>
        <rFont val="Calibri"/>
        <family val="2"/>
      </rPr>
      <t xml:space="preserve">, </t>
    </r>
    <r>
      <rPr>
        <sz val="11"/>
        <color theme="1"/>
        <rFont val="Calibri"/>
        <family val="2"/>
      </rPr>
      <t>체력</t>
    </r>
    <r>
      <rPr>
        <sz val="11"/>
        <color theme="1"/>
        <rFont val="Calibri"/>
        <family val="2"/>
      </rPr>
      <t xml:space="preserve"> </t>
    </r>
    <r>
      <rPr>
        <sz val="11"/>
        <color theme="1"/>
        <rFont val="Calibri"/>
        <family val="2"/>
      </rPr>
      <t>회복</t>
    </r>
    <r>
      <rPr>
        <sz val="11"/>
        <color theme="1"/>
        <rFont val="Calibri"/>
        <family val="2"/>
      </rPr>
      <t xml:space="preserve"> 3% </t>
    </r>
    <r>
      <rPr>
        <sz val="9"/>
        <color theme="1"/>
        <rFont val="Calibri"/>
        <family val="2"/>
      </rPr>
      <t>(</t>
    </r>
    <r>
      <rPr>
        <sz val="9"/>
        <color theme="1"/>
        <rFont val="Calibri"/>
        <family val="2"/>
      </rPr>
      <t>최대</t>
    </r>
    <r>
      <rPr>
        <sz val="9"/>
        <color theme="1"/>
        <rFont val="Calibri"/>
        <family val="2"/>
      </rPr>
      <t xml:space="preserve"> 15%)</t>
    </r>
  </si>
  <si>
    <r>
      <rPr>
        <sz val="11"/>
        <color theme="1"/>
        <rFont val="Calibri"/>
        <family val="2"/>
      </rPr>
      <t>범위</t>
    </r>
    <r>
      <rPr>
        <sz val="11"/>
        <color theme="1"/>
        <rFont val="Calibri"/>
        <family val="2"/>
      </rPr>
      <t xml:space="preserve"> +30%</t>
    </r>
  </si>
  <si>
    <t>주변 대상을 1칸 앞까지 끌어당김</t>
  </si>
  <si>
    <r>
      <rPr>
        <sz val="11"/>
        <color theme="1"/>
        <rFont val="Calibri"/>
        <family val="2"/>
      </rPr>
      <t>영하</t>
    </r>
    <r>
      <rPr>
        <sz val="11"/>
        <color theme="1"/>
        <rFont val="Calibri"/>
        <family val="2"/>
      </rPr>
      <t xml:space="preserve"> 273.15(</t>
    </r>
    <r>
      <rPr>
        <sz val="11"/>
        <color theme="1"/>
        <rFont val="Calibri"/>
        <family val="2"/>
      </rPr>
      <t>절대영도</t>
    </r>
    <r>
      <rPr>
        <sz val="11"/>
        <color theme="1"/>
        <rFont val="Calibri"/>
        <family val="2"/>
      </rPr>
      <t>)</t>
    </r>
  </si>
  <si>
    <r>
      <rPr>
        <sz val="11"/>
        <color theme="1"/>
        <rFont val="Calibri"/>
        <family val="2"/>
      </rPr>
      <t>2</t>
    </r>
    <r>
      <rPr>
        <sz val="11"/>
        <color theme="1"/>
        <rFont val="Calibri"/>
        <family val="2"/>
      </rPr>
      <t>8</t>
    </r>
    <r>
      <rPr>
        <sz val="11"/>
        <color theme="1"/>
        <rFont val="Calibri"/>
        <family val="2"/>
      </rPr>
      <t>초</t>
    </r>
  </si>
  <si>
    <r>
      <rPr>
        <sz val="11"/>
        <color theme="1"/>
        <rFont val="Calibri"/>
        <family val="2"/>
      </rPr>
      <t>7% (</t>
    </r>
    <r>
      <rPr>
        <sz val="11"/>
        <color theme="1"/>
        <rFont val="Calibri"/>
        <family val="2"/>
      </rPr>
      <t>최소</t>
    </r>
    <r>
      <rPr>
        <sz val="11"/>
        <color theme="1"/>
        <rFont val="Calibri"/>
        <family val="2"/>
      </rPr>
      <t xml:space="preserve"> 140)</t>
    </r>
  </si>
  <si>
    <t>400범위 빙결 4초</t>
  </si>
  <si>
    <r>
      <rPr>
        <sz val="11"/>
        <color theme="1"/>
        <rFont val="Calibri"/>
        <family val="2"/>
      </rPr>
      <t>모두</t>
    </r>
    <r>
      <rPr>
        <sz val="11"/>
        <color theme="1"/>
        <rFont val="Calibri"/>
        <family val="2"/>
      </rPr>
      <t xml:space="preserve"> </t>
    </r>
    <r>
      <rPr>
        <sz val="11"/>
        <color theme="1"/>
        <rFont val="Calibri"/>
        <family val="2"/>
      </rPr>
      <t>얼림</t>
    </r>
    <r>
      <rPr>
        <sz val="11"/>
        <color theme="1"/>
        <rFont val="Calibri"/>
        <family val="2"/>
      </rPr>
      <t>.</t>
    </r>
  </si>
  <si>
    <r>
      <rPr>
        <sz val="11"/>
        <color theme="1"/>
        <rFont val="Calibri"/>
        <family val="2"/>
      </rPr>
      <t>마나</t>
    </r>
    <r>
      <rPr>
        <sz val="11"/>
        <color theme="1"/>
        <rFont val="Calibri"/>
        <family val="2"/>
      </rPr>
      <t xml:space="preserve"> -3%</t>
    </r>
  </si>
  <si>
    <r>
      <rPr>
        <sz val="11"/>
        <color theme="1"/>
        <rFont val="Calibri"/>
        <family val="2"/>
      </rPr>
      <t>범위</t>
    </r>
    <r>
      <rPr>
        <sz val="11"/>
        <color theme="1"/>
        <rFont val="Calibri"/>
        <family val="2"/>
      </rPr>
      <t xml:space="preserve"> +6-30%</t>
    </r>
  </si>
  <si>
    <r>
      <rPr>
        <sz val="11"/>
        <color theme="1"/>
        <rFont val="Calibri"/>
        <family val="2"/>
      </rPr>
      <t>지속</t>
    </r>
    <r>
      <rPr>
        <sz val="11"/>
        <color theme="1"/>
        <rFont val="Calibri"/>
        <family val="2"/>
      </rPr>
      <t xml:space="preserve"> +10-30%</t>
    </r>
  </si>
  <si>
    <r>
      <rPr>
        <sz val="11"/>
        <color theme="1"/>
        <rFont val="Calibri"/>
        <family val="2"/>
      </rPr>
      <t>10/20/30% 시전</t>
    </r>
    <r>
      <rPr>
        <sz val="11"/>
        <color theme="1"/>
        <rFont val="Calibri"/>
        <family val="2"/>
      </rPr>
      <t xml:space="preserve"> +1</t>
    </r>
  </si>
  <si>
    <r>
      <rPr>
        <sz val="11"/>
        <color theme="1"/>
        <rFont val="Calibri"/>
        <family val="2"/>
      </rPr>
      <t>범위</t>
    </r>
    <r>
      <rPr>
        <sz val="11"/>
        <color theme="1"/>
        <rFont val="Calibri"/>
        <family val="2"/>
      </rPr>
      <t xml:space="preserve"> +30%</t>
    </r>
  </si>
  <si>
    <r>
      <rPr>
        <sz val="11"/>
        <color theme="1"/>
        <rFont val="Calibri"/>
        <family val="2"/>
      </rPr>
      <t>vs</t>
    </r>
    <r>
      <rPr>
        <sz val="11"/>
        <color theme="1"/>
        <rFont val="Calibri"/>
        <family val="2"/>
      </rPr>
      <t>오한</t>
    </r>
    <r>
      <rPr>
        <sz val="11"/>
        <color theme="1"/>
        <rFont val="Calibri"/>
        <family val="2"/>
      </rPr>
      <t xml:space="preserve">, CC </t>
    </r>
    <r>
      <rPr>
        <sz val="11"/>
        <color theme="1"/>
        <rFont val="Calibri"/>
        <family val="2"/>
      </rPr>
      <t>업그레이드</t>
    </r>
    <r>
      <rPr>
        <sz val="9"/>
        <color theme="1"/>
        <rFont val="Calibri"/>
        <family val="2"/>
      </rPr>
      <t xml:space="preserve"> </t>
    </r>
    <r>
      <rPr>
        <sz val="9"/>
        <color theme="1"/>
        <rFont val="Calibri"/>
        <family val="2"/>
      </rPr>
      <t>및</t>
    </r>
    <r>
      <rPr>
        <sz val="11"/>
        <color theme="1"/>
        <rFont val="Calibri"/>
        <family val="2"/>
      </rPr>
      <t xml:space="preserve"> </t>
    </r>
    <r>
      <rPr>
        <sz val="11"/>
        <color theme="1"/>
        <rFont val="Calibri"/>
        <family val="2"/>
      </rPr>
      <t>체력</t>
    </r>
    <r>
      <rPr>
        <sz val="11"/>
        <color theme="1"/>
        <rFont val="Calibri"/>
        <family val="2"/>
      </rPr>
      <t xml:space="preserve"> 10% </t>
    </r>
    <r>
      <rPr>
        <sz val="11"/>
        <color theme="1"/>
        <rFont val="Calibri"/>
        <family val="2"/>
      </rPr>
      <t>절대데미지</t>
    </r>
  </si>
  <si>
    <t>냉정</t>
  </si>
  <si>
    <t>후 15초</t>
  </si>
  <si>
    <r>
      <rPr>
        <sz val="11"/>
        <color theme="1"/>
        <rFont val="Calibri"/>
        <family val="2"/>
      </rPr>
      <t>초당</t>
    </r>
    <r>
      <rPr>
        <sz val="11"/>
        <color theme="1"/>
        <rFont val="Calibri"/>
        <family val="2"/>
      </rPr>
      <t xml:space="preserve"> 4</t>
    </r>
  </si>
  <si>
    <t>본인 공속 +8%</t>
  </si>
  <si>
    <t>침착하고 정확하게 공격합니다.</t>
  </si>
  <si>
    <r>
      <rPr>
        <sz val="11"/>
        <color theme="1"/>
        <rFont val="Calibri"/>
        <family val="2"/>
      </rPr>
      <t>변신류</t>
    </r>
    <r>
      <rPr>
        <sz val="11"/>
        <color theme="1"/>
        <rFont val="Calibri"/>
        <family val="2"/>
      </rPr>
      <t xml:space="preserve"> </t>
    </r>
    <r>
      <rPr>
        <sz val="11"/>
        <color theme="1"/>
        <rFont val="Calibri"/>
        <family val="2"/>
      </rPr>
      <t>마나소모</t>
    </r>
    <r>
      <rPr>
        <sz val="11"/>
        <color theme="1"/>
        <rFont val="Calibri"/>
        <family val="2"/>
      </rPr>
      <t xml:space="preserve"> -3%</t>
    </r>
  </si>
  <si>
    <t>수백설 Lv1</t>
  </si>
  <si>
    <t>초당 8</t>
  </si>
  <si>
    <r>
      <rPr>
        <sz val="11"/>
        <color theme="1"/>
        <rFont val="Calibri"/>
        <family val="2"/>
      </rPr>
      <t>적</t>
    </r>
    <r>
      <rPr>
        <sz val="11"/>
        <color theme="1"/>
        <rFont val="Calibri"/>
        <family val="2"/>
      </rPr>
      <t xml:space="preserve">-7%, </t>
    </r>
    <r>
      <rPr>
        <sz val="11"/>
        <color theme="1"/>
        <rFont val="Calibri"/>
        <family val="2"/>
      </rPr>
      <t>아군</t>
    </r>
    <r>
      <rPr>
        <sz val="11"/>
        <color theme="1"/>
        <rFont val="Calibri"/>
        <family val="2"/>
      </rPr>
      <t xml:space="preserve"> +8%</t>
    </r>
  </si>
  <si>
    <r>
      <rPr>
        <sz val="11"/>
        <color theme="1"/>
        <rFont val="Calibri"/>
        <family val="2"/>
      </rPr>
      <t>1</t>
    </r>
    <r>
      <rPr>
        <sz val="11"/>
        <color theme="1"/>
        <rFont val="Calibri"/>
        <family val="2"/>
      </rPr>
      <t>단계</t>
    </r>
    <r>
      <rPr>
        <sz val="11"/>
        <color theme="1"/>
        <rFont val="Calibri"/>
        <family val="2"/>
      </rPr>
      <t xml:space="preserve"> </t>
    </r>
    <r>
      <rPr>
        <sz val="11"/>
        <color theme="1"/>
        <rFont val="Calibri"/>
        <family val="2"/>
      </rPr>
      <t>초입</t>
    </r>
  </si>
  <si>
    <t>수백설 Lv2</t>
  </si>
  <si>
    <t>초당 12</t>
  </si>
  <si>
    <r>
      <rPr>
        <sz val="11"/>
        <color theme="1"/>
        <rFont val="Calibri"/>
        <family val="2"/>
      </rPr>
      <t>적</t>
    </r>
    <r>
      <rPr>
        <sz val="11"/>
        <color theme="1"/>
        <rFont val="Calibri"/>
        <family val="2"/>
      </rPr>
      <t xml:space="preserve">-9%, </t>
    </r>
    <r>
      <rPr>
        <sz val="11"/>
        <color theme="1"/>
        <rFont val="Calibri"/>
        <family val="2"/>
      </rPr>
      <t>아군</t>
    </r>
    <r>
      <rPr>
        <sz val="11"/>
        <color theme="1"/>
        <rFont val="Calibri"/>
        <family val="2"/>
      </rPr>
      <t xml:space="preserve"> +11%</t>
    </r>
  </si>
  <si>
    <r>
      <rPr>
        <sz val="11"/>
        <color theme="1"/>
        <rFont val="Calibri"/>
        <family val="2"/>
      </rPr>
      <t>2</t>
    </r>
    <r>
      <rPr>
        <sz val="11"/>
        <color theme="1"/>
        <rFont val="Calibri"/>
        <family val="2"/>
      </rPr>
      <t>단계</t>
    </r>
    <r>
      <rPr>
        <sz val="11"/>
        <color theme="1"/>
        <rFont val="Calibri"/>
        <family val="2"/>
      </rPr>
      <t xml:space="preserve"> </t>
    </r>
    <r>
      <rPr>
        <sz val="11"/>
        <color theme="1"/>
        <rFont val="Calibri"/>
        <family val="2"/>
      </rPr>
      <t>완숙</t>
    </r>
  </si>
  <si>
    <t>수백설 Lv3</t>
  </si>
  <si>
    <t>초당 16</t>
  </si>
  <si>
    <r>
      <rPr>
        <sz val="11"/>
        <color theme="1"/>
        <rFont val="Calibri"/>
        <family val="2"/>
      </rPr>
      <t>적</t>
    </r>
    <r>
      <rPr>
        <sz val="11"/>
        <color theme="1"/>
        <rFont val="Calibri"/>
        <family val="2"/>
      </rPr>
      <t xml:space="preserve">-11%, </t>
    </r>
    <r>
      <rPr>
        <sz val="11"/>
        <color theme="1"/>
        <rFont val="Calibri"/>
        <family val="2"/>
      </rPr>
      <t>아군</t>
    </r>
    <r>
      <rPr>
        <sz val="11"/>
        <color theme="1"/>
        <rFont val="Calibri"/>
        <family val="2"/>
      </rPr>
      <t xml:space="preserve"> +14%</t>
    </r>
  </si>
  <si>
    <r>
      <rPr>
        <sz val="11"/>
        <color theme="1"/>
        <rFont val="Calibri"/>
        <family val="2"/>
      </rPr>
      <t>3</t>
    </r>
    <r>
      <rPr>
        <sz val="11"/>
        <color theme="1"/>
        <rFont val="Calibri"/>
        <family val="2"/>
      </rPr>
      <t>단계</t>
    </r>
    <r>
      <rPr>
        <sz val="11"/>
        <color theme="1"/>
        <rFont val="Calibri"/>
        <family val="2"/>
      </rPr>
      <t xml:space="preserve"> </t>
    </r>
    <r>
      <rPr>
        <sz val="11"/>
        <color theme="1"/>
        <rFont val="Calibri"/>
        <family val="2"/>
      </rPr>
      <t>극</t>
    </r>
  </si>
  <si>
    <t>백하벌 Lv1</t>
  </si>
  <si>
    <t>초당 20</t>
  </si>
  <si>
    <r>
      <rPr>
        <sz val="11"/>
        <color theme="1"/>
        <rFont val="Calibri"/>
        <family val="2"/>
      </rPr>
      <t>적</t>
    </r>
    <r>
      <rPr>
        <sz val="11"/>
        <color theme="1"/>
        <rFont val="Calibri"/>
        <family val="2"/>
      </rPr>
      <t xml:space="preserve">-13%, </t>
    </r>
    <r>
      <rPr>
        <sz val="11"/>
        <color theme="1"/>
        <rFont val="Calibri"/>
        <family val="2"/>
      </rPr>
      <t>아군</t>
    </r>
    <r>
      <rPr>
        <sz val="11"/>
        <color theme="1"/>
        <rFont val="Calibri"/>
        <family val="2"/>
      </rPr>
      <t xml:space="preserve"> +17%</t>
    </r>
  </si>
  <si>
    <r>
      <rPr>
        <sz val="11"/>
        <color theme="1"/>
        <rFont val="Calibri"/>
        <family val="2"/>
      </rPr>
      <t>1</t>
    </r>
    <r>
      <rPr>
        <sz val="11"/>
        <color theme="1"/>
        <rFont val="Calibri"/>
        <family val="2"/>
      </rPr>
      <t>단계</t>
    </r>
    <r>
      <rPr>
        <sz val="11"/>
        <color theme="1"/>
        <rFont val="Calibri"/>
        <family val="2"/>
      </rPr>
      <t xml:space="preserve"> </t>
    </r>
    <r>
      <rPr>
        <sz val="11"/>
        <color theme="1"/>
        <rFont val="Calibri"/>
        <family val="2"/>
      </rPr>
      <t>초입</t>
    </r>
  </si>
  <si>
    <t>백하벌 Lv2</t>
  </si>
  <si>
    <t>초당 24</t>
  </si>
  <si>
    <r>
      <rPr>
        <sz val="11"/>
        <color theme="1"/>
        <rFont val="Calibri"/>
        <family val="2"/>
      </rPr>
      <t>적</t>
    </r>
    <r>
      <rPr>
        <sz val="11"/>
        <color theme="1"/>
        <rFont val="Calibri"/>
        <family val="2"/>
      </rPr>
      <t xml:space="preserve">-15%, </t>
    </r>
    <r>
      <rPr>
        <sz val="11"/>
        <color theme="1"/>
        <rFont val="Calibri"/>
        <family val="2"/>
      </rPr>
      <t>아군</t>
    </r>
    <r>
      <rPr>
        <sz val="11"/>
        <color theme="1"/>
        <rFont val="Calibri"/>
        <family val="2"/>
      </rPr>
      <t xml:space="preserve"> +20%</t>
    </r>
  </si>
  <si>
    <r>
      <rPr>
        <sz val="11"/>
        <color theme="1"/>
        <rFont val="Calibri"/>
        <family val="2"/>
      </rPr>
      <t>2</t>
    </r>
    <r>
      <rPr>
        <sz val="11"/>
        <color theme="1"/>
        <rFont val="Calibri"/>
        <family val="2"/>
      </rPr>
      <t>단계</t>
    </r>
    <r>
      <rPr>
        <sz val="11"/>
        <color theme="1"/>
        <rFont val="Calibri"/>
        <family val="2"/>
      </rPr>
      <t xml:space="preserve"> </t>
    </r>
    <r>
      <rPr>
        <sz val="11"/>
        <color theme="1"/>
        <rFont val="Calibri"/>
        <family val="2"/>
      </rPr>
      <t>완숙</t>
    </r>
  </si>
  <si>
    <t>백하벌 Lv3</t>
  </si>
  <si>
    <t>초당 28</t>
  </si>
  <si>
    <r>
      <rPr>
        <sz val="11"/>
        <color theme="1"/>
        <rFont val="Calibri"/>
        <family val="2"/>
      </rPr>
      <t>적</t>
    </r>
    <r>
      <rPr>
        <sz val="11"/>
        <color theme="1"/>
        <rFont val="Calibri"/>
        <family val="2"/>
      </rPr>
      <t xml:space="preserve">-17%, </t>
    </r>
    <r>
      <rPr>
        <sz val="11"/>
        <color theme="1"/>
        <rFont val="Calibri"/>
        <family val="2"/>
      </rPr>
      <t>아군</t>
    </r>
    <r>
      <rPr>
        <sz val="11"/>
        <color theme="1"/>
        <rFont val="Calibri"/>
        <family val="2"/>
      </rPr>
      <t xml:space="preserve"> +23%</t>
    </r>
  </si>
  <si>
    <r>
      <rPr>
        <sz val="11"/>
        <color theme="1"/>
        <rFont val="Calibri"/>
        <family val="2"/>
      </rPr>
      <t>3</t>
    </r>
    <r>
      <rPr>
        <sz val="11"/>
        <color theme="1"/>
        <rFont val="Calibri"/>
        <family val="2"/>
      </rPr>
      <t>단계</t>
    </r>
    <r>
      <rPr>
        <sz val="11"/>
        <color theme="1"/>
        <rFont val="Calibri"/>
        <family val="2"/>
      </rPr>
      <t xml:space="preserve"> </t>
    </r>
    <r>
      <rPr>
        <sz val="11"/>
        <color theme="1"/>
        <rFont val="Calibri"/>
        <family val="2"/>
      </rPr>
      <t>극</t>
    </r>
  </si>
  <si>
    <t>다크 Lv1</t>
  </si>
  <si>
    <t>초당 32</t>
  </si>
  <si>
    <r>
      <rPr>
        <sz val="11"/>
        <color theme="1"/>
        <rFont val="Calibri"/>
        <family val="2"/>
      </rPr>
      <t>적</t>
    </r>
    <r>
      <rPr>
        <sz val="11"/>
        <color theme="1"/>
        <rFont val="Calibri"/>
        <family val="2"/>
      </rPr>
      <t xml:space="preserve">-19%, </t>
    </r>
    <r>
      <rPr>
        <sz val="11"/>
        <color theme="1"/>
        <rFont val="Calibri"/>
        <family val="2"/>
      </rPr>
      <t>아군</t>
    </r>
    <r>
      <rPr>
        <sz val="11"/>
        <color theme="1"/>
        <rFont val="Calibri"/>
        <family val="2"/>
      </rPr>
      <t xml:space="preserve"> +26%</t>
    </r>
  </si>
  <si>
    <r>
      <rPr>
        <sz val="11"/>
        <color theme="1"/>
        <rFont val="Calibri"/>
        <family val="2"/>
      </rPr>
      <t>Fade of Black 1</t>
    </r>
    <r>
      <rPr>
        <sz val="11"/>
        <color theme="1"/>
        <rFont val="Calibri"/>
        <family val="2"/>
      </rPr>
      <t>단계</t>
    </r>
    <r>
      <rPr>
        <sz val="11"/>
        <color theme="1"/>
        <rFont val="Calibri"/>
        <family val="2"/>
      </rPr>
      <t xml:space="preserve"> </t>
    </r>
    <r>
      <rPr>
        <sz val="11"/>
        <color theme="1"/>
        <rFont val="Calibri"/>
        <family val="2"/>
      </rPr>
      <t>초입</t>
    </r>
  </si>
  <si>
    <t>다크 Lv2</t>
  </si>
  <si>
    <t>초당 36</t>
  </si>
  <si>
    <r>
      <rPr>
        <sz val="11"/>
        <color theme="1"/>
        <rFont val="Calibri"/>
        <family val="2"/>
      </rPr>
      <t>적</t>
    </r>
    <r>
      <rPr>
        <sz val="11"/>
        <color theme="1"/>
        <rFont val="Calibri"/>
        <family val="2"/>
      </rPr>
      <t xml:space="preserve">-21%, </t>
    </r>
    <r>
      <rPr>
        <sz val="11"/>
        <color theme="1"/>
        <rFont val="Calibri"/>
        <family val="2"/>
      </rPr>
      <t>아군</t>
    </r>
    <r>
      <rPr>
        <sz val="11"/>
        <color theme="1"/>
        <rFont val="Calibri"/>
        <family val="2"/>
      </rPr>
      <t xml:space="preserve"> +29%</t>
    </r>
  </si>
  <si>
    <r>
      <rPr>
        <sz val="11"/>
        <color theme="1"/>
        <rFont val="Calibri"/>
        <family val="2"/>
      </rPr>
      <t>Fade of Black 2</t>
    </r>
    <r>
      <rPr>
        <sz val="11"/>
        <color theme="1"/>
        <rFont val="Calibri"/>
        <family val="2"/>
      </rPr>
      <t>단계</t>
    </r>
    <r>
      <rPr>
        <sz val="11"/>
        <color theme="1"/>
        <rFont val="Calibri"/>
        <family val="2"/>
      </rPr>
      <t xml:space="preserve"> </t>
    </r>
    <r>
      <rPr>
        <sz val="11"/>
        <color theme="1"/>
        <rFont val="Calibri"/>
        <family val="2"/>
      </rPr>
      <t>완숙</t>
    </r>
  </si>
  <si>
    <r>
      <rPr>
        <sz val="11"/>
        <color theme="1"/>
        <rFont val="Calibri"/>
        <family val="2"/>
      </rPr>
      <t>다크</t>
    </r>
    <r>
      <rPr>
        <sz val="11"/>
        <color theme="1"/>
        <rFont val="Calibri"/>
        <family val="2"/>
      </rPr>
      <t xml:space="preserve"> Lv3</t>
    </r>
  </si>
  <si>
    <t>초당 40</t>
  </si>
  <si>
    <r>
      <rPr>
        <sz val="11"/>
        <color theme="1"/>
        <rFont val="Calibri"/>
        <family val="2"/>
      </rPr>
      <t>Fade of Black 3</t>
    </r>
    <r>
      <rPr>
        <sz val="11"/>
        <color theme="1"/>
        <rFont val="Calibri"/>
        <family val="2"/>
      </rPr>
      <t>단계</t>
    </r>
    <r>
      <rPr>
        <sz val="11"/>
        <color theme="1"/>
        <rFont val="Calibri"/>
        <family val="2"/>
      </rPr>
      <t xml:space="preserve"> </t>
    </r>
    <r>
      <rPr>
        <sz val="11"/>
        <color theme="1"/>
        <rFont val="Calibri"/>
        <family val="2"/>
      </rPr>
      <t>극</t>
    </r>
  </si>
  <si>
    <t>우류</t>
  </si>
  <si>
    <r>
      <rPr>
        <sz val="11"/>
        <color theme="1"/>
        <rFont val="Calibri"/>
        <family val="2"/>
      </rPr>
      <t>20~10</t>
    </r>
    <r>
      <rPr>
        <sz val="11"/>
        <color theme="1"/>
        <rFont val="Calibri"/>
        <family val="2"/>
      </rPr>
      <t>초</t>
    </r>
  </si>
  <si>
    <r>
      <rPr>
        <sz val="11"/>
        <color theme="1"/>
        <rFont val="Calibri"/>
        <family val="2"/>
      </rPr>
      <t>해당</t>
    </r>
    <r>
      <rPr>
        <sz val="11"/>
        <color theme="1"/>
        <rFont val="Calibri"/>
        <family val="2"/>
      </rPr>
      <t xml:space="preserve"> </t>
    </r>
    <r>
      <rPr>
        <sz val="11"/>
        <color theme="1"/>
        <rFont val="Calibri"/>
        <family val="2"/>
      </rPr>
      <t>방향으로</t>
    </r>
    <r>
      <rPr>
        <sz val="11"/>
        <color theme="1"/>
        <rFont val="Calibri"/>
        <family val="2"/>
      </rPr>
      <t xml:space="preserve"> </t>
    </r>
    <r>
      <rPr>
        <sz val="11"/>
        <color theme="1"/>
        <rFont val="Calibri"/>
        <family val="2"/>
      </rPr>
      <t>빠르게</t>
    </r>
    <r>
      <rPr>
        <sz val="11"/>
        <color theme="1"/>
        <rFont val="Calibri"/>
        <family val="2"/>
      </rPr>
      <t xml:space="preserve"> </t>
    </r>
    <r>
      <rPr>
        <sz val="11"/>
        <color theme="1"/>
        <rFont val="Calibri"/>
        <family val="2"/>
      </rPr>
      <t>내달립니다</t>
    </r>
    <r>
      <rPr>
        <sz val="11"/>
        <color theme="1"/>
        <rFont val="Calibri"/>
        <family val="2"/>
      </rPr>
      <t>.</t>
    </r>
  </si>
  <si>
    <r>
      <rPr>
        <sz val="11"/>
        <color theme="1"/>
        <rFont val="Calibri"/>
        <family val="2"/>
      </rPr>
      <t>대쉬류</t>
    </r>
    <r>
      <rPr>
        <sz val="11"/>
        <color theme="1"/>
        <rFont val="Calibri"/>
        <family val="2"/>
      </rPr>
      <t xml:space="preserve"> </t>
    </r>
    <r>
      <rPr>
        <sz val="11"/>
        <color theme="1"/>
        <rFont val="Calibri"/>
        <family val="2"/>
      </rPr>
      <t>거리</t>
    </r>
    <r>
      <rPr>
        <sz val="11"/>
        <color theme="1"/>
        <rFont val="Calibri"/>
        <family val="2"/>
      </rPr>
      <t xml:space="preserve"> +3%</t>
    </r>
  </si>
  <si>
    <t>비염각</t>
  </si>
  <si>
    <r>
      <rPr>
        <sz val="11"/>
        <color theme="1"/>
        <rFont val="Calibri"/>
        <family val="2"/>
      </rPr>
      <t>12~6</t>
    </r>
    <r>
      <rPr>
        <sz val="11"/>
        <color theme="1"/>
        <rFont val="Calibri"/>
        <family val="2"/>
      </rPr>
      <t>초</t>
    </r>
  </si>
  <si>
    <r>
      <rPr>
        <sz val="11"/>
        <color theme="1"/>
        <rFont val="Calibri"/>
        <family val="2"/>
      </rPr>
      <t>1</t>
    </r>
    <r>
      <rPr>
        <sz val="11"/>
        <color theme="1"/>
        <rFont val="Calibri"/>
        <family val="2"/>
      </rPr>
      <t>75</t>
    </r>
    <r>
      <rPr>
        <sz val="11"/>
        <color theme="1"/>
        <rFont val="Calibri"/>
        <family val="2"/>
      </rPr>
      <t>거리</t>
    </r>
    <r>
      <rPr>
        <sz val="11"/>
        <color theme="1"/>
        <rFont val="Calibri"/>
        <family val="2"/>
      </rPr>
      <t xml:space="preserve"> </t>
    </r>
    <r>
      <rPr>
        <sz val="11"/>
        <color theme="1"/>
        <rFont val="Calibri"/>
        <family val="2"/>
      </rPr>
      <t>이동</t>
    </r>
  </si>
  <si>
    <r>
      <rPr>
        <sz val="11"/>
        <color theme="1"/>
        <rFont val="Calibri"/>
        <family val="2"/>
      </rPr>
      <t>대기</t>
    </r>
    <r>
      <rPr>
        <sz val="11"/>
        <color theme="1"/>
        <rFont val="Calibri"/>
        <family val="2"/>
      </rPr>
      <t xml:space="preserve"> </t>
    </r>
    <r>
      <rPr>
        <sz val="11"/>
        <color theme="1"/>
        <rFont val="Calibri"/>
        <family val="2"/>
      </rPr>
      <t>중의</t>
    </r>
    <r>
      <rPr>
        <sz val="11"/>
        <color theme="1"/>
        <rFont val="Calibri"/>
        <family val="2"/>
      </rPr>
      <t xml:space="preserve"> </t>
    </r>
    <r>
      <rPr>
        <sz val="11"/>
        <color theme="1"/>
        <rFont val="Calibri"/>
        <family val="2"/>
      </rPr>
      <t>영자의</t>
    </r>
    <r>
      <rPr>
        <sz val="11"/>
        <color theme="1"/>
        <rFont val="Calibri"/>
        <family val="2"/>
      </rPr>
      <t xml:space="preserve"> </t>
    </r>
    <r>
      <rPr>
        <sz val="11"/>
        <color theme="1"/>
        <rFont val="Calibri"/>
        <family val="2"/>
      </rPr>
      <t>흐름을</t>
    </r>
    <r>
      <rPr>
        <sz val="11"/>
        <color theme="1"/>
        <rFont val="Calibri"/>
        <family val="2"/>
      </rPr>
      <t xml:space="preserve"> </t>
    </r>
    <r>
      <rPr>
        <sz val="11"/>
        <color theme="1"/>
        <rFont val="Calibri"/>
        <family val="2"/>
      </rPr>
      <t>타고</t>
    </r>
    <r>
      <rPr>
        <sz val="11"/>
        <color theme="1"/>
        <rFont val="Calibri"/>
        <family val="2"/>
      </rPr>
      <t xml:space="preserve"> </t>
    </r>
    <r>
      <rPr>
        <sz val="11"/>
        <color theme="1"/>
        <rFont val="Calibri"/>
        <family val="2"/>
      </rPr>
      <t>고속</t>
    </r>
    <r>
      <rPr>
        <sz val="11"/>
        <color theme="1"/>
        <rFont val="Calibri"/>
        <family val="2"/>
      </rPr>
      <t xml:space="preserve"> </t>
    </r>
    <r>
      <rPr>
        <sz val="11"/>
        <color theme="1"/>
        <rFont val="Calibri"/>
        <family val="2"/>
      </rPr>
      <t>이동하는</t>
    </r>
    <r>
      <rPr>
        <sz val="11"/>
        <color theme="1"/>
        <rFont val="Calibri"/>
        <family val="2"/>
      </rPr>
      <t xml:space="preserve"> </t>
    </r>
    <r>
      <rPr>
        <sz val="11"/>
        <color theme="1"/>
        <rFont val="Calibri"/>
        <family val="2"/>
      </rPr>
      <t>퀸시들의</t>
    </r>
    <r>
      <rPr>
        <sz val="11"/>
        <color theme="1"/>
        <rFont val="Calibri"/>
        <family val="2"/>
      </rPr>
      <t xml:space="preserve"> </t>
    </r>
    <r>
      <rPr>
        <sz val="11"/>
        <color theme="1"/>
        <rFont val="Calibri"/>
        <family val="2"/>
      </rPr>
      <t>고등</t>
    </r>
    <r>
      <rPr>
        <sz val="11"/>
        <color theme="1"/>
        <rFont val="Calibri"/>
        <family val="2"/>
      </rPr>
      <t xml:space="preserve"> </t>
    </r>
    <r>
      <rPr>
        <sz val="11"/>
        <color theme="1"/>
        <rFont val="Calibri"/>
        <family val="2"/>
      </rPr>
      <t>보법</t>
    </r>
  </si>
  <si>
    <r>
      <rPr>
        <sz val="11"/>
        <color theme="1"/>
        <rFont val="Calibri"/>
        <family val="2"/>
      </rPr>
      <t>대쉬류</t>
    </r>
    <r>
      <rPr>
        <sz val="11"/>
        <color theme="1"/>
        <rFont val="Calibri"/>
        <family val="2"/>
      </rPr>
      <t xml:space="preserve"> </t>
    </r>
    <r>
      <rPr>
        <sz val="11"/>
        <color theme="1"/>
        <rFont val="Calibri"/>
        <family val="2"/>
      </rPr>
      <t>소모마나</t>
    </r>
    <r>
      <rPr>
        <sz val="11"/>
        <color theme="1"/>
        <rFont val="Calibri"/>
        <family val="2"/>
      </rPr>
      <t xml:space="preserve"> -3%</t>
    </r>
  </si>
  <si>
    <t>난장천괴</t>
  </si>
  <si>
    <t>후 60초</t>
  </si>
  <si>
    <r>
      <rPr>
        <sz val="11"/>
        <color theme="1"/>
        <rFont val="Calibri"/>
        <family val="2"/>
      </rPr>
      <t>영자를</t>
    </r>
    <r>
      <rPr>
        <sz val="11"/>
        <color theme="1"/>
        <rFont val="Calibri"/>
        <family val="2"/>
      </rPr>
      <t xml:space="preserve"> </t>
    </r>
    <r>
      <rPr>
        <sz val="11"/>
        <color theme="1"/>
        <rFont val="Calibri"/>
        <family val="2"/>
      </rPr>
      <t>꼬아</t>
    </r>
    <r>
      <rPr>
        <sz val="11"/>
        <color theme="1"/>
        <rFont val="Calibri"/>
        <family val="2"/>
      </rPr>
      <t xml:space="preserve"> </t>
    </r>
    <r>
      <rPr>
        <sz val="11"/>
        <color theme="1"/>
        <rFont val="Calibri"/>
        <family val="2"/>
      </rPr>
      <t>자신을</t>
    </r>
    <r>
      <rPr>
        <sz val="11"/>
        <color theme="1"/>
        <rFont val="Calibri"/>
        <family val="2"/>
      </rPr>
      <t xml:space="preserve"> </t>
    </r>
    <r>
      <rPr>
        <sz val="11"/>
        <color theme="1"/>
        <rFont val="Calibri"/>
        <family val="2"/>
      </rPr>
      <t>강제로</t>
    </r>
    <r>
      <rPr>
        <sz val="11"/>
        <color theme="1"/>
        <rFont val="Calibri"/>
        <family val="2"/>
      </rPr>
      <t xml:space="preserve"> </t>
    </r>
    <r>
      <rPr>
        <sz val="11"/>
        <color theme="1"/>
        <rFont val="Calibri"/>
        <family val="2"/>
      </rPr>
      <t>조종합니다</t>
    </r>
    <r>
      <rPr>
        <sz val="11"/>
        <color theme="1"/>
        <rFont val="Calibri"/>
        <family val="2"/>
      </rPr>
      <t xml:space="preserve">. </t>
    </r>
    <r>
      <rPr>
        <sz val="11"/>
        <color theme="1"/>
        <rFont val="Calibri"/>
        <family val="2"/>
      </rPr>
      <t>모든</t>
    </r>
    <r>
      <rPr>
        <sz val="11"/>
        <color theme="1"/>
        <rFont val="Calibri"/>
        <family val="2"/>
      </rPr>
      <t xml:space="preserve"> </t>
    </r>
    <r>
      <rPr>
        <sz val="11"/>
        <color theme="1"/>
        <rFont val="Calibri"/>
        <family val="2"/>
      </rPr>
      <t>방해효과에</t>
    </r>
    <r>
      <rPr>
        <sz val="11"/>
        <color theme="1"/>
        <rFont val="Calibri"/>
        <family val="2"/>
      </rPr>
      <t xml:space="preserve"> </t>
    </r>
    <r>
      <rPr>
        <sz val="11"/>
        <color theme="1"/>
        <rFont val="Calibri"/>
        <family val="2"/>
      </rPr>
      <t>면역이되며</t>
    </r>
    <r>
      <rPr>
        <sz val="11"/>
        <color theme="1"/>
        <rFont val="Calibri"/>
        <family val="2"/>
      </rPr>
      <t xml:space="preserve">, </t>
    </r>
    <r>
      <rPr>
        <sz val="11"/>
        <color theme="1"/>
        <rFont val="Calibri"/>
        <family val="2"/>
      </rPr>
      <t>영자만</t>
    </r>
    <r>
      <rPr>
        <sz val="11"/>
        <color theme="1"/>
        <rFont val="Calibri"/>
        <family val="2"/>
      </rPr>
      <t xml:space="preserve"> </t>
    </r>
    <r>
      <rPr>
        <sz val="11"/>
        <color theme="1"/>
        <rFont val="Calibri"/>
        <family val="2"/>
      </rPr>
      <t>남아있다면</t>
    </r>
    <r>
      <rPr>
        <sz val="11"/>
        <color theme="1"/>
        <rFont val="Calibri"/>
        <family val="2"/>
      </rPr>
      <t xml:space="preserve"> </t>
    </r>
    <r>
      <rPr>
        <sz val="11"/>
        <color theme="1"/>
        <rFont val="Calibri"/>
        <family val="2"/>
      </rPr>
      <t>계속</t>
    </r>
    <r>
      <rPr>
        <sz val="11"/>
        <color theme="1"/>
        <rFont val="Calibri"/>
        <family val="2"/>
      </rPr>
      <t xml:space="preserve"> </t>
    </r>
    <r>
      <rPr>
        <sz val="11"/>
        <color theme="1"/>
        <rFont val="Calibri"/>
        <family val="2"/>
      </rPr>
      <t>움직일</t>
    </r>
    <r>
      <rPr>
        <sz val="11"/>
        <color theme="1"/>
        <rFont val="Calibri"/>
        <family val="2"/>
      </rPr>
      <t xml:space="preserve"> </t>
    </r>
    <r>
      <rPr>
        <sz val="11"/>
        <color theme="1"/>
        <rFont val="Calibri"/>
        <family val="2"/>
      </rPr>
      <t>수</t>
    </r>
    <r>
      <rPr>
        <sz val="11"/>
        <color theme="1"/>
        <rFont val="Calibri"/>
        <family val="2"/>
      </rPr>
      <t xml:space="preserve"> </t>
    </r>
    <r>
      <rPr>
        <sz val="11"/>
        <color theme="1"/>
        <rFont val="Calibri"/>
        <family val="2"/>
      </rPr>
      <t>있습니다</t>
    </r>
    <r>
      <rPr>
        <sz val="11"/>
        <color theme="1"/>
        <rFont val="Calibri"/>
        <family val="2"/>
      </rPr>
      <t>.</t>
    </r>
  </si>
  <si>
    <r>
      <rPr>
        <sz val="11"/>
        <color theme="1"/>
        <rFont val="Calibri"/>
        <family val="2"/>
      </rPr>
      <t xml:space="preserve">- </t>
    </r>
    <r>
      <rPr>
        <sz val="11"/>
        <color theme="1"/>
        <rFont val="Calibri"/>
        <family val="2"/>
      </rPr>
      <t>우류</t>
    </r>
    <r>
      <rPr>
        <sz val="11"/>
        <color theme="1"/>
        <rFont val="Calibri"/>
        <family val="2"/>
      </rPr>
      <t xml:space="preserve">: </t>
    </r>
    <r>
      <rPr>
        <sz val="11"/>
        <color theme="1"/>
        <rFont val="Calibri"/>
        <family val="2"/>
      </rPr>
      <t>원거리궁수</t>
    </r>
    <r>
      <rPr>
        <sz val="11"/>
        <color theme="1"/>
        <rFont val="Calibri"/>
        <family val="2"/>
      </rPr>
      <t>, Hit &amp; Run (</t>
    </r>
    <r>
      <rPr>
        <sz val="11"/>
        <color theme="1"/>
        <rFont val="Calibri"/>
        <family val="2"/>
      </rPr>
      <t>슬로우</t>
    </r>
    <r>
      <rPr>
        <sz val="11"/>
        <color theme="1"/>
        <rFont val="Calibri"/>
        <family val="2"/>
      </rPr>
      <t>&amp;</t>
    </r>
    <r>
      <rPr>
        <sz val="11"/>
        <color theme="1"/>
        <rFont val="Calibri"/>
        <family val="2"/>
      </rPr>
      <t>가속</t>
    </r>
    <r>
      <rPr>
        <sz val="11"/>
        <color theme="1"/>
        <rFont val="Calibri"/>
        <family val="2"/>
      </rPr>
      <t xml:space="preserve">) </t>
    </r>
    <r>
      <rPr>
        <sz val="11"/>
        <color theme="1"/>
        <rFont val="Calibri"/>
        <family val="2"/>
      </rPr>
      <t>특화</t>
    </r>
  </si>
  <si>
    <t>렛트슈틸</t>
  </si>
  <si>
    <r>
      <rPr>
        <sz val="11"/>
        <color theme="1"/>
        <rFont val="Calibri"/>
        <family val="2"/>
      </rPr>
      <t>후</t>
    </r>
    <r>
      <rPr>
        <sz val="11"/>
        <color theme="1"/>
        <rFont val="Calibri"/>
        <family val="2"/>
      </rPr>
      <t xml:space="preserve"> 60</t>
    </r>
    <r>
      <rPr>
        <sz val="11"/>
        <color theme="1"/>
        <rFont val="Calibri"/>
        <family val="2"/>
      </rPr>
      <t>초</t>
    </r>
  </si>
  <si>
    <r>
      <rPr>
        <sz val="11"/>
        <color theme="1"/>
        <rFont val="Calibri"/>
        <family val="2"/>
      </rPr>
      <t>초당</t>
    </r>
    <r>
      <rPr>
        <sz val="11"/>
        <color theme="1"/>
        <rFont val="Calibri"/>
        <family val="2"/>
      </rPr>
      <t xml:space="preserve"> 48</t>
    </r>
  </si>
  <si>
    <r>
      <rPr>
        <sz val="11"/>
        <color theme="1"/>
        <rFont val="Calibri"/>
        <family val="2"/>
      </rPr>
      <t>공속</t>
    </r>
    <r>
      <rPr>
        <sz val="11"/>
        <color theme="1"/>
        <rFont val="Calibri"/>
        <family val="2"/>
      </rPr>
      <t xml:space="preserve"> +100%,</t>
    </r>
  </si>
  <si>
    <r>
      <rPr>
        <sz val="11"/>
        <color theme="1"/>
        <rFont val="Calibri"/>
        <family val="2"/>
      </rPr>
      <t xml:space="preserve">- </t>
    </r>
    <r>
      <rPr>
        <sz val="11"/>
        <color theme="1"/>
        <rFont val="Calibri"/>
        <family val="2"/>
      </rPr>
      <t>광역공격</t>
    </r>
    <r>
      <rPr>
        <sz val="11"/>
        <color theme="1"/>
        <rFont val="Calibri"/>
        <family val="2"/>
      </rPr>
      <t xml:space="preserve">, </t>
    </r>
    <r>
      <rPr>
        <sz val="11"/>
        <color theme="1"/>
        <rFont val="Calibri"/>
        <family val="2"/>
      </rPr>
      <t>은통을</t>
    </r>
    <r>
      <rPr>
        <sz val="11"/>
        <color theme="1"/>
        <rFont val="Calibri"/>
        <family val="2"/>
      </rPr>
      <t xml:space="preserve"> </t>
    </r>
    <r>
      <rPr>
        <sz val="11"/>
        <color theme="1"/>
        <rFont val="Calibri"/>
        <family val="2"/>
      </rPr>
      <t>이용한</t>
    </r>
    <r>
      <rPr>
        <sz val="11"/>
        <color theme="1"/>
        <rFont val="Calibri"/>
        <family val="2"/>
      </rPr>
      <t xml:space="preserve"> </t>
    </r>
    <r>
      <rPr>
        <sz val="11"/>
        <color theme="1"/>
        <rFont val="Calibri"/>
        <family val="2"/>
      </rPr>
      <t>보조기술과</t>
    </r>
    <r>
      <rPr>
        <sz val="11"/>
        <color theme="1"/>
        <rFont val="Calibri"/>
        <family val="2"/>
      </rPr>
      <t xml:space="preserve"> </t>
    </r>
    <r>
      <rPr>
        <sz val="11"/>
        <color theme="1"/>
        <rFont val="Calibri"/>
        <family val="2"/>
      </rPr>
      <t>빛</t>
    </r>
    <r>
      <rPr>
        <sz val="11"/>
        <color theme="1"/>
        <rFont val="Calibri"/>
        <family val="2"/>
      </rPr>
      <t xml:space="preserve">, </t>
    </r>
    <r>
      <rPr>
        <sz val="11"/>
        <color theme="1"/>
        <rFont val="Calibri"/>
        <family val="2"/>
      </rPr>
      <t>화살공격</t>
    </r>
    <r>
      <rPr>
        <sz val="11"/>
        <color theme="1"/>
        <rFont val="Calibri"/>
        <family val="2"/>
      </rPr>
      <t xml:space="preserve"> </t>
    </r>
    <r>
      <rPr>
        <sz val="11"/>
        <color theme="1"/>
        <rFont val="Calibri"/>
        <family val="2"/>
      </rPr>
      <t>특화</t>
    </r>
  </si>
  <si>
    <t>폴슈텐디히</t>
  </si>
  <si>
    <r>
      <rPr>
        <sz val="11"/>
        <color theme="1"/>
        <rFont val="Calibri"/>
        <family val="2"/>
      </rPr>
      <t>초당</t>
    </r>
    <r>
      <rPr>
        <sz val="11"/>
        <color theme="1"/>
        <rFont val="Calibri"/>
        <family val="2"/>
      </rPr>
      <t xml:space="preserve"> 64</t>
    </r>
  </si>
  <si>
    <r>
      <rPr>
        <sz val="11"/>
        <color theme="1"/>
        <rFont val="Calibri"/>
        <family val="2"/>
      </rPr>
      <t>공속</t>
    </r>
    <r>
      <rPr>
        <sz val="11"/>
        <color theme="1"/>
        <rFont val="Calibri"/>
        <family val="2"/>
      </rPr>
      <t xml:space="preserve"> +150%</t>
    </r>
  </si>
  <si>
    <r>
      <rPr>
        <sz val="11"/>
        <color theme="1"/>
        <rFont val="Calibri"/>
        <family val="2"/>
      </rPr>
      <t>퀸시의</t>
    </r>
    <r>
      <rPr>
        <sz val="11"/>
        <color theme="1"/>
        <rFont val="Calibri"/>
        <family val="2"/>
      </rPr>
      <t xml:space="preserve"> </t>
    </r>
    <r>
      <rPr>
        <sz val="11"/>
        <color theme="1"/>
        <rFont val="Calibri"/>
        <family val="2"/>
      </rPr>
      <t>힘을</t>
    </r>
    <r>
      <rPr>
        <sz val="11"/>
        <color theme="1"/>
        <rFont val="Calibri"/>
        <family val="2"/>
      </rPr>
      <t xml:space="preserve"> </t>
    </r>
    <r>
      <rPr>
        <sz val="11"/>
        <color theme="1"/>
        <rFont val="Calibri"/>
        <family val="2"/>
      </rPr>
      <t>끌어올려</t>
    </r>
    <r>
      <rPr>
        <sz val="11"/>
        <color theme="1"/>
        <rFont val="Calibri"/>
        <family val="2"/>
      </rPr>
      <t xml:space="preserve"> </t>
    </r>
    <r>
      <rPr>
        <sz val="11"/>
        <color theme="1"/>
        <rFont val="Calibri"/>
        <family val="2"/>
      </rPr>
      <t>몸에</t>
    </r>
    <r>
      <rPr>
        <sz val="11"/>
        <color theme="1"/>
        <rFont val="Calibri"/>
        <family val="2"/>
      </rPr>
      <t xml:space="preserve"> </t>
    </r>
    <r>
      <rPr>
        <sz val="11"/>
        <color theme="1"/>
        <rFont val="Calibri"/>
        <family val="2"/>
      </rPr>
      <t>두르고</t>
    </r>
    <r>
      <rPr>
        <sz val="11"/>
        <color theme="1"/>
        <rFont val="Calibri"/>
        <family val="2"/>
      </rPr>
      <t xml:space="preserve"> </t>
    </r>
    <r>
      <rPr>
        <sz val="11"/>
        <color theme="1"/>
        <rFont val="Calibri"/>
        <family val="2"/>
      </rPr>
      <t>싸웁니다</t>
    </r>
    <r>
      <rPr>
        <sz val="11"/>
        <color theme="1"/>
        <rFont val="Calibri"/>
        <family val="2"/>
      </rPr>
      <t>.</t>
    </r>
  </si>
  <si>
    <r>
      <rPr>
        <sz val="11"/>
        <color theme="1"/>
        <rFont val="Calibri"/>
        <family val="2"/>
      </rPr>
      <t xml:space="preserve">- </t>
    </r>
    <r>
      <rPr>
        <sz val="11"/>
        <color theme="1"/>
        <rFont val="Calibri"/>
        <family val="2"/>
      </rPr>
      <t>핵심</t>
    </r>
    <r>
      <rPr>
        <sz val="11"/>
        <color theme="1"/>
        <rFont val="Calibri"/>
        <family val="2"/>
      </rPr>
      <t xml:space="preserve"> CC - </t>
    </r>
    <r>
      <rPr>
        <sz val="11"/>
        <color theme="1"/>
        <rFont val="Calibri"/>
        <family val="2"/>
      </rPr>
      <t>빛바램</t>
    </r>
    <r>
      <rPr>
        <sz val="11"/>
        <color theme="1"/>
        <rFont val="Calibri"/>
        <family val="2"/>
      </rPr>
      <t>(</t>
    </r>
    <r>
      <rPr>
        <sz val="11"/>
        <color theme="1"/>
        <rFont val="Calibri"/>
        <family val="2"/>
      </rPr>
      <t>슬로우</t>
    </r>
    <r>
      <rPr>
        <sz val="11"/>
        <color theme="1"/>
        <rFont val="Calibri"/>
        <family val="2"/>
      </rPr>
      <t xml:space="preserve">) / </t>
    </r>
    <r>
      <rPr>
        <sz val="11"/>
        <color theme="1"/>
        <rFont val="Calibri"/>
        <family val="2"/>
      </rPr>
      <t>속박</t>
    </r>
    <r>
      <rPr>
        <sz val="11"/>
        <color theme="1"/>
        <rFont val="Calibri"/>
        <family val="2"/>
      </rPr>
      <t xml:space="preserve"> / </t>
    </r>
    <r>
      <rPr>
        <sz val="11"/>
        <color theme="1"/>
        <rFont val="Calibri"/>
        <family val="2"/>
      </rPr>
      <t>작열</t>
    </r>
    <r>
      <rPr>
        <sz val="11"/>
        <color theme="1"/>
        <rFont val="Calibri"/>
        <family val="2"/>
      </rPr>
      <t>(</t>
    </r>
    <r>
      <rPr>
        <sz val="11"/>
        <color theme="1"/>
        <rFont val="Calibri"/>
        <family val="2"/>
      </rPr>
      <t>도트딜</t>
    </r>
    <r>
      <rPr>
        <sz val="11"/>
        <color theme="1"/>
        <rFont val="Calibri"/>
        <family val="2"/>
      </rPr>
      <t xml:space="preserve">) / </t>
    </r>
    <r>
      <rPr>
        <sz val="11"/>
        <color theme="1"/>
        <rFont val="Calibri"/>
        <family val="2"/>
      </rPr>
      <t>실명</t>
    </r>
    <r>
      <rPr>
        <sz val="11"/>
        <color theme="1"/>
        <rFont val="Calibri"/>
        <family val="2"/>
      </rPr>
      <t>(</t>
    </r>
    <r>
      <rPr>
        <sz val="11"/>
        <color theme="1"/>
        <rFont val="Calibri"/>
        <family val="2"/>
      </rPr>
      <t>스턴</t>
    </r>
    <r>
      <rPr>
        <sz val="11"/>
        <color theme="1"/>
        <rFont val="Calibri"/>
        <family val="2"/>
      </rPr>
      <t xml:space="preserve">) / </t>
    </r>
    <r>
      <rPr>
        <sz val="11"/>
        <color theme="1"/>
        <rFont val="Calibri"/>
        <family val="2"/>
      </rPr>
      <t>가속</t>
    </r>
    <r>
      <rPr>
        <sz val="11"/>
        <color theme="1"/>
        <rFont val="Calibri"/>
        <family val="2"/>
      </rPr>
      <t>(</t>
    </r>
    <r>
      <rPr>
        <sz val="11"/>
        <color theme="1"/>
        <rFont val="Calibri"/>
        <family val="2"/>
      </rPr>
      <t>내</t>
    </r>
    <r>
      <rPr>
        <sz val="11"/>
        <color theme="1"/>
        <rFont val="Calibri"/>
        <family val="2"/>
      </rPr>
      <t xml:space="preserve"> </t>
    </r>
    <r>
      <rPr>
        <sz val="11"/>
        <color theme="1"/>
        <rFont val="Calibri"/>
        <family val="2"/>
      </rPr>
      <t>속도</t>
    </r>
    <r>
      <rPr>
        <sz val="11"/>
        <color theme="1"/>
        <rFont val="Calibri"/>
        <family val="2"/>
      </rPr>
      <t>)</t>
    </r>
  </si>
  <si>
    <r>
      <rPr>
        <sz val="11"/>
        <color theme="1"/>
        <rFont val="Calibri"/>
        <family val="2"/>
      </rPr>
      <t>은통</t>
    </r>
    <r>
      <rPr>
        <sz val="11"/>
        <color theme="1"/>
        <rFont val="Calibri"/>
        <family val="2"/>
      </rPr>
      <t>/</t>
    </r>
    <r>
      <rPr>
        <sz val="11"/>
        <color theme="1"/>
        <rFont val="Calibri"/>
        <family val="2"/>
      </rPr>
      <t>보조</t>
    </r>
  </si>
  <si>
    <t>은통</t>
  </si>
  <si>
    <t>충전</t>
  </si>
  <si>
    <r>
      <rPr>
        <sz val="11"/>
        <color theme="1"/>
        <rFont val="Calibri"/>
        <family val="2"/>
      </rPr>
      <t>60</t>
    </r>
    <r>
      <rPr>
        <sz val="11"/>
        <color theme="1"/>
        <rFont val="Calibri"/>
        <family val="2"/>
      </rPr>
      <t>초에</t>
    </r>
    <r>
      <rPr>
        <sz val="11"/>
        <color theme="1"/>
        <rFont val="Calibri"/>
        <family val="2"/>
      </rPr>
      <t xml:space="preserve"> </t>
    </r>
    <r>
      <rPr>
        <sz val="11"/>
        <color theme="1"/>
        <rFont val="Calibri"/>
        <family val="2"/>
      </rPr>
      <t>한번</t>
    </r>
    <r>
      <rPr>
        <sz val="11"/>
        <color theme="1"/>
        <rFont val="Calibri"/>
        <family val="2"/>
      </rPr>
      <t xml:space="preserve"> </t>
    </r>
    <r>
      <rPr>
        <sz val="11"/>
        <color theme="1"/>
        <rFont val="Calibri"/>
        <family val="2"/>
      </rPr>
      <t>주변의</t>
    </r>
    <r>
      <rPr>
        <sz val="11"/>
        <color theme="1"/>
        <rFont val="Calibri"/>
        <family val="2"/>
      </rPr>
      <t xml:space="preserve"> </t>
    </r>
    <r>
      <rPr>
        <sz val="11"/>
        <color theme="1"/>
        <rFont val="Calibri"/>
        <family val="2"/>
      </rPr>
      <t>영자를</t>
    </r>
    <r>
      <rPr>
        <sz val="11"/>
        <color theme="1"/>
        <rFont val="Calibri"/>
        <family val="2"/>
      </rPr>
      <t xml:space="preserve"> </t>
    </r>
    <r>
      <rPr>
        <sz val="11"/>
        <color theme="1"/>
        <rFont val="Calibri"/>
        <family val="2"/>
      </rPr>
      <t>은통에</t>
    </r>
    <r>
      <rPr>
        <sz val="11"/>
        <color theme="1"/>
        <rFont val="Calibri"/>
        <family val="2"/>
      </rPr>
      <t xml:space="preserve"> </t>
    </r>
    <r>
      <rPr>
        <sz val="11"/>
        <color theme="1"/>
        <rFont val="Calibri"/>
        <family val="2"/>
      </rPr>
      <t>저장합니다</t>
    </r>
    <r>
      <rPr>
        <sz val="11"/>
        <color theme="1"/>
        <rFont val="Calibri"/>
        <family val="2"/>
      </rPr>
      <t xml:space="preserve">. / </t>
    </r>
    <r>
      <rPr>
        <sz val="11"/>
        <color theme="1"/>
        <rFont val="Calibri"/>
        <family val="2"/>
      </rPr>
      <t>최대</t>
    </r>
    <r>
      <rPr>
        <sz val="11"/>
        <color theme="1"/>
        <rFont val="Calibri"/>
        <family val="2"/>
      </rPr>
      <t xml:space="preserve"> 1/7/10</t>
    </r>
    <r>
      <rPr>
        <sz val="11"/>
        <color theme="1"/>
        <rFont val="Calibri"/>
        <family val="2"/>
      </rPr>
      <t>레벨에</t>
    </r>
    <r>
      <rPr>
        <sz val="11"/>
        <color theme="1"/>
        <rFont val="Calibri"/>
        <family val="2"/>
      </rPr>
      <t xml:space="preserve"> 1/2/3</t>
    </r>
    <r>
      <rPr>
        <sz val="11"/>
        <color theme="1"/>
        <rFont val="Calibri"/>
        <family val="2"/>
      </rPr>
      <t>개</t>
    </r>
    <r>
      <rPr>
        <sz val="11"/>
        <color theme="1"/>
        <rFont val="Calibri"/>
        <family val="2"/>
      </rPr>
      <t>.</t>
    </r>
  </si>
  <si>
    <t>은통류 효과 +2%</t>
  </si>
  <si>
    <r>
      <rPr>
        <sz val="11"/>
        <color theme="1"/>
        <rFont val="Calibri"/>
        <family val="2"/>
      </rPr>
      <t>충전속도</t>
    </r>
    <r>
      <rPr>
        <sz val="11"/>
        <color theme="1"/>
        <rFont val="Calibri"/>
        <family val="2"/>
      </rPr>
      <t xml:space="preserve"> </t>
    </r>
    <r>
      <rPr>
        <sz val="11"/>
        <color theme="1"/>
        <rFont val="Calibri"/>
        <family val="2"/>
      </rPr>
      <t>증가</t>
    </r>
    <r>
      <rPr>
        <sz val="11"/>
        <color theme="1"/>
        <rFont val="Calibri"/>
        <family val="2"/>
      </rPr>
      <t xml:space="preserve"> 10-50%</t>
    </r>
  </si>
  <si>
    <t>은통 1</t>
  </si>
  <si>
    <t>1-10%회복</t>
  </si>
  <si>
    <r>
      <rPr>
        <sz val="11"/>
        <color theme="1"/>
        <rFont val="Calibri"/>
        <family val="2"/>
      </rPr>
      <t>└사용시</t>
    </r>
    <r>
      <rPr>
        <sz val="11"/>
        <color theme="1"/>
        <rFont val="Calibri"/>
        <family val="2"/>
      </rPr>
      <t xml:space="preserve">: </t>
    </r>
    <r>
      <rPr>
        <sz val="11"/>
        <color theme="1"/>
        <rFont val="Calibri"/>
        <family val="2"/>
      </rPr>
      <t>은통을</t>
    </r>
    <r>
      <rPr>
        <sz val="11"/>
        <color theme="1"/>
        <rFont val="Calibri"/>
        <family val="2"/>
      </rPr>
      <t xml:space="preserve"> </t>
    </r>
    <r>
      <rPr>
        <sz val="11"/>
        <color theme="1"/>
        <rFont val="Calibri"/>
        <family val="2"/>
      </rPr>
      <t>소모하여</t>
    </r>
    <r>
      <rPr>
        <sz val="11"/>
        <color theme="1"/>
        <rFont val="Calibri"/>
        <family val="2"/>
      </rPr>
      <t xml:space="preserve"> </t>
    </r>
    <r>
      <rPr>
        <sz val="11"/>
        <color theme="1"/>
        <rFont val="Calibri"/>
        <family val="2"/>
      </rPr>
      <t>마나를</t>
    </r>
    <r>
      <rPr>
        <sz val="11"/>
        <color theme="1"/>
        <rFont val="Calibri"/>
        <family val="2"/>
      </rPr>
      <t xml:space="preserve"> </t>
    </r>
    <r>
      <rPr>
        <sz val="11"/>
        <color theme="1"/>
        <rFont val="Calibri"/>
        <family val="2"/>
      </rPr>
      <t>회복합니다</t>
    </r>
    <r>
      <rPr>
        <sz val="11"/>
        <color theme="1"/>
        <rFont val="Calibri"/>
        <family val="2"/>
      </rPr>
      <t>.</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</si>
  <si>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</si>
  <si>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t>사용 후 가속 +10/20/30%</t>
  </si>
  <si>
    <r>
      <rPr>
        <sz val="10"/>
        <color theme="1"/>
        <rFont val="Calibri"/>
        <family val="2"/>
      </rPr>
      <t>주변</t>
    </r>
    <r>
      <rPr>
        <sz val="10"/>
        <color theme="1"/>
        <rFont val="Calibri"/>
        <family val="2"/>
      </rPr>
      <t xml:space="preserve"> </t>
    </r>
    <r>
      <rPr>
        <sz val="10"/>
        <color theme="1"/>
        <rFont val="Calibri"/>
        <family val="2"/>
      </rPr>
      <t>아군</t>
    </r>
    <r>
      <rPr>
        <sz val="10"/>
        <color theme="1"/>
        <rFont val="Calibri"/>
        <family val="2"/>
      </rPr>
      <t xml:space="preserve"> 50% </t>
    </r>
    <r>
      <rPr>
        <sz val="10"/>
        <color theme="1"/>
        <rFont val="Calibri"/>
        <family val="2"/>
      </rPr>
      <t>적용</t>
    </r>
  </si>
  <si>
    <r>
      <rPr>
        <sz val="11"/>
        <color theme="1"/>
        <rFont val="Calibri"/>
        <family val="2"/>
      </rPr>
      <t>공격속도</t>
    </r>
    <r>
      <rPr>
        <sz val="11"/>
        <color theme="1"/>
        <rFont val="Calibri"/>
        <family val="2"/>
      </rPr>
      <t xml:space="preserve"> </t>
    </r>
    <r>
      <rPr>
        <sz val="11"/>
        <color theme="1"/>
        <rFont val="Calibri"/>
        <family val="2"/>
      </rPr>
      <t>동시증가</t>
    </r>
  </si>
  <si>
    <t>보르콜</t>
  </si>
  <si>
    <r>
      <rPr>
        <sz val="11"/>
        <color theme="1"/>
        <rFont val="Calibri"/>
        <family val="2"/>
      </rPr>
      <t>뎀감</t>
    </r>
    <r>
      <rPr>
        <sz val="11"/>
        <color theme="1"/>
        <rFont val="Calibri"/>
        <family val="2"/>
      </rPr>
      <t xml:space="preserve"> 100~300 (</t>
    </r>
    <r>
      <rPr>
        <sz val="11"/>
        <color theme="1"/>
        <rFont val="Calibri"/>
        <family val="2"/>
      </rPr>
      <t>최소</t>
    </r>
    <r>
      <rPr>
        <sz val="11"/>
        <color theme="1"/>
        <rFont val="Calibri"/>
        <family val="2"/>
      </rPr>
      <t xml:space="preserve"> 10%)</t>
    </r>
  </si>
  <si>
    <t>활성화시 5초간 은통의 영력을 몸에 둘러, 피해를 감소시킵니다.</t>
  </si>
  <si>
    <r>
      <rPr>
        <sz val="11"/>
        <color theme="1"/>
        <rFont val="Calibri"/>
        <family val="2"/>
      </rPr>
      <t>은통류</t>
    </r>
    <r>
      <rPr>
        <sz val="11"/>
        <color theme="1"/>
        <rFont val="Calibri"/>
        <family val="2"/>
      </rPr>
      <t xml:space="preserve"> </t>
    </r>
    <r>
      <rPr>
        <sz val="11"/>
        <color theme="1"/>
        <rFont val="Calibri"/>
        <family val="2"/>
      </rPr>
      <t>쿨</t>
    </r>
    <r>
      <rPr>
        <sz val="11"/>
        <color theme="1"/>
        <rFont val="Calibri"/>
        <family val="2"/>
      </rPr>
      <t xml:space="preserve"> -2%</t>
    </r>
  </si>
  <si>
    <r>
      <rPr>
        <sz val="11"/>
        <color theme="1"/>
        <rFont val="Calibri"/>
        <family val="2"/>
      </rPr>
      <t>지속시간</t>
    </r>
    <r>
      <rPr>
        <sz val="11"/>
        <color theme="1"/>
        <rFont val="Calibri"/>
        <family val="2"/>
      </rPr>
      <t xml:space="preserve"> </t>
    </r>
    <r>
      <rPr>
        <sz val="11"/>
        <color theme="1"/>
        <rFont val="Calibri"/>
        <family val="2"/>
      </rPr>
      <t>증가</t>
    </r>
    <r>
      <rPr>
        <sz val="11"/>
        <color theme="1"/>
        <rFont val="Calibri"/>
        <family val="2"/>
      </rPr>
      <t xml:space="preserve"> 20-100%</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</si>
  <si>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</si>
  <si>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r>
      <rPr>
        <sz val="11"/>
        <color theme="1"/>
        <rFont val="Calibri"/>
        <family val="2"/>
      </rPr>
      <t>사용시</t>
    </r>
    <r>
      <rPr>
        <sz val="11"/>
        <color theme="1"/>
        <rFont val="Calibri"/>
        <family val="2"/>
      </rPr>
      <t xml:space="preserve"> </t>
    </r>
    <r>
      <rPr>
        <sz val="11"/>
        <color theme="1"/>
        <rFont val="Calibri"/>
        <family val="2"/>
      </rPr>
      <t>데미지</t>
    </r>
    <r>
      <rPr>
        <sz val="11"/>
        <color theme="1"/>
        <rFont val="Calibri"/>
        <family val="2"/>
      </rPr>
      <t xml:space="preserve"> 100-200%</t>
    </r>
  </si>
  <si>
    <r>
      <rPr>
        <sz val="10"/>
        <color theme="1"/>
        <rFont val="Calibri"/>
        <family val="2"/>
      </rPr>
      <t>주변</t>
    </r>
    <r>
      <rPr>
        <sz val="10"/>
        <color theme="1"/>
        <rFont val="Calibri"/>
        <family val="2"/>
      </rPr>
      <t xml:space="preserve"> </t>
    </r>
    <r>
      <rPr>
        <sz val="10"/>
        <color theme="1"/>
        <rFont val="Calibri"/>
        <family val="2"/>
      </rPr>
      <t>아군</t>
    </r>
    <r>
      <rPr>
        <sz val="10"/>
        <color theme="1"/>
        <rFont val="Calibri"/>
        <family val="2"/>
      </rPr>
      <t xml:space="preserve"> 50% </t>
    </r>
    <r>
      <rPr>
        <sz val="10"/>
        <color theme="1"/>
        <rFont val="Calibri"/>
        <family val="2"/>
      </rPr>
      <t>적용</t>
    </r>
  </si>
  <si>
    <t>자동 시전(쿨 돌아감)</t>
  </si>
  <si>
    <t>짜이헨</t>
  </si>
  <si>
    <r>
      <rPr>
        <sz val="11"/>
        <color theme="1"/>
        <rFont val="Calibri"/>
        <family val="2"/>
      </rPr>
      <t>은통</t>
    </r>
    <r>
      <rPr>
        <sz val="11"/>
        <color theme="1"/>
        <rFont val="Calibri"/>
        <family val="2"/>
      </rPr>
      <t xml:space="preserve"> 1</t>
    </r>
  </si>
  <si>
    <r>
      <rPr>
        <sz val="11"/>
        <color theme="1"/>
        <rFont val="Calibri"/>
        <family val="2"/>
      </rPr>
      <t>속박</t>
    </r>
    <r>
      <rPr>
        <sz val="11"/>
        <color theme="1"/>
        <rFont val="Calibri"/>
        <family val="2"/>
      </rPr>
      <t xml:space="preserve"> 3</t>
    </r>
    <r>
      <rPr>
        <sz val="11"/>
        <color theme="1"/>
        <rFont val="Calibri"/>
        <family val="2"/>
      </rPr>
      <t>초</t>
    </r>
  </si>
  <si>
    <r>
      <rPr>
        <sz val="11"/>
        <color theme="1"/>
        <rFont val="Calibri"/>
        <family val="2"/>
      </rPr>
      <t>마법진을</t>
    </r>
    <r>
      <rPr>
        <sz val="11"/>
        <color theme="1"/>
        <rFont val="Calibri"/>
        <family val="2"/>
      </rPr>
      <t xml:space="preserve"> </t>
    </r>
    <r>
      <rPr>
        <sz val="11"/>
        <color theme="1"/>
        <rFont val="Calibri"/>
        <family val="2"/>
      </rPr>
      <t>그려</t>
    </r>
    <r>
      <rPr>
        <sz val="11"/>
        <color theme="1"/>
        <rFont val="Calibri"/>
        <family val="2"/>
      </rPr>
      <t xml:space="preserve">, </t>
    </r>
    <r>
      <rPr>
        <sz val="11"/>
        <color theme="1"/>
        <rFont val="Calibri"/>
        <family val="2"/>
      </rPr>
      <t>상대를</t>
    </r>
    <r>
      <rPr>
        <sz val="11"/>
        <color theme="1"/>
        <rFont val="Calibri"/>
        <family val="2"/>
      </rPr>
      <t xml:space="preserve"> </t>
    </r>
    <r>
      <rPr>
        <sz val="11"/>
        <color theme="1"/>
        <rFont val="Calibri"/>
        <family val="2"/>
      </rPr>
      <t>속박합니다</t>
    </r>
    <r>
      <rPr>
        <sz val="11"/>
        <color theme="1"/>
        <rFont val="Calibri"/>
        <family val="2"/>
      </rPr>
      <t>.</t>
    </r>
  </si>
  <si>
    <t>은통류 시전 -2%</t>
  </si>
  <si>
    <r>
      <rPr>
        <sz val="11"/>
        <color theme="1"/>
        <rFont val="Calibri"/>
        <family val="2"/>
      </rPr>
      <t>시전시간</t>
    </r>
    <r>
      <rPr>
        <sz val="11"/>
        <color theme="1"/>
        <rFont val="Calibri"/>
        <family val="2"/>
      </rPr>
      <t xml:space="preserve"> </t>
    </r>
    <r>
      <rPr>
        <sz val="11"/>
        <color theme="1"/>
        <rFont val="Calibri"/>
        <family val="2"/>
      </rPr>
      <t>감소</t>
    </r>
    <r>
      <rPr>
        <sz val="11"/>
        <color theme="1"/>
        <rFont val="Calibri"/>
        <family val="2"/>
      </rPr>
      <t xml:space="preserve"> 6-30%</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</si>
  <si>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</si>
  <si>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빛바램</t>
    </r>
    <r>
      <rPr>
        <sz val="11"/>
        <color theme="1"/>
        <rFont val="Calibri"/>
        <family val="2"/>
      </rPr>
      <t xml:space="preserve"> 15/30/45%</t>
    </r>
  </si>
  <si>
    <r>
      <rPr>
        <sz val="10"/>
        <color theme="1"/>
        <rFont val="Calibri"/>
        <family val="2"/>
      </rPr>
      <t>vs빛바램</t>
    </r>
    <r>
      <rPr>
        <sz val="10"/>
        <color theme="1"/>
        <rFont val="Calibri"/>
        <family val="2"/>
      </rPr>
      <t xml:space="preserve"> </t>
    </r>
    <r>
      <rPr>
        <sz val="10"/>
        <color theme="1"/>
        <rFont val="Calibri"/>
        <family val="2"/>
      </rPr>
      <t>주변</t>
    </r>
    <r>
      <rPr>
        <sz val="10"/>
        <color theme="1"/>
        <rFont val="Calibri"/>
        <family val="2"/>
      </rPr>
      <t xml:space="preserve"> </t>
    </r>
    <r>
      <rPr>
        <sz val="10"/>
        <color theme="1"/>
        <rFont val="Calibri"/>
        <family val="2"/>
      </rPr>
      <t>적용</t>
    </r>
  </si>
  <si>
    <r>
      <rPr>
        <sz val="11"/>
        <color theme="1"/>
        <rFont val="Calibri"/>
        <family val="2"/>
      </rPr>
      <t>체력</t>
    </r>
    <r>
      <rPr>
        <sz val="11"/>
        <color theme="1"/>
        <rFont val="Calibri"/>
        <family val="2"/>
      </rPr>
      <t xml:space="preserve"> 10% </t>
    </r>
    <r>
      <rPr>
        <sz val="11"/>
        <color theme="1"/>
        <rFont val="Calibri"/>
        <family val="2"/>
      </rPr>
      <t>절대데미지</t>
    </r>
  </si>
  <si>
    <r>
      <rPr>
        <sz val="11"/>
        <color theme="1"/>
        <rFont val="Calibri"/>
        <family val="2"/>
      </rPr>
      <t>빛바램</t>
    </r>
    <r>
      <rPr>
        <sz val="11"/>
        <color theme="1"/>
        <rFont val="Calibri"/>
        <family val="2"/>
      </rPr>
      <t xml:space="preserve"> = </t>
    </r>
    <r>
      <rPr>
        <sz val="11"/>
        <color theme="1"/>
        <rFont val="Calibri"/>
        <family val="2"/>
      </rPr>
      <t>둔화</t>
    </r>
  </si>
  <si>
    <r>
      <rPr>
        <b/>
        <sz val="20"/>
        <color theme="1"/>
        <rFont val="Calibri"/>
        <family val="2"/>
      </rPr>
      <t>[</t>
    </r>
    <r>
      <rPr>
        <b/>
        <sz val="20"/>
        <color theme="1"/>
        <rFont val="Calibri"/>
        <family val="2"/>
      </rPr>
      <t>핵심</t>
    </r>
    <r>
      <rPr>
        <b/>
        <sz val="20"/>
        <color theme="1"/>
        <rFont val="Calibri"/>
        <family val="2"/>
      </rPr>
      <t>]</t>
    </r>
  </si>
  <si>
    <t>그리츠</t>
  </si>
  <si>
    <r>
      <rPr>
        <sz val="11"/>
        <color theme="1"/>
        <rFont val="Calibri"/>
        <family val="2"/>
      </rPr>
      <t>은통</t>
    </r>
    <r>
      <rPr>
        <sz val="11"/>
        <color theme="1"/>
        <rFont val="Calibri"/>
        <family val="2"/>
      </rPr>
      <t xml:space="preserve"> 2</t>
    </r>
  </si>
  <si>
    <t>속박 4초, 뎀감 5-50%</t>
  </si>
  <si>
    <r>
      <rPr>
        <sz val="11"/>
        <color theme="1"/>
        <rFont val="Calibri"/>
        <family val="2"/>
      </rPr>
      <t>은통을</t>
    </r>
    <r>
      <rPr>
        <sz val="11"/>
        <color theme="1"/>
        <rFont val="Calibri"/>
        <family val="2"/>
      </rPr>
      <t xml:space="preserve"> </t>
    </r>
    <r>
      <rPr>
        <sz val="11"/>
        <color theme="1"/>
        <rFont val="Calibri"/>
        <family val="2"/>
      </rPr>
      <t>던져</t>
    </r>
    <r>
      <rPr>
        <sz val="11"/>
        <color theme="1"/>
        <rFont val="Calibri"/>
        <family val="2"/>
      </rPr>
      <t xml:space="preserve">, </t>
    </r>
    <r>
      <rPr>
        <sz val="11"/>
        <color theme="1"/>
        <rFont val="Calibri"/>
        <family val="2"/>
      </rPr>
      <t>5</t>
    </r>
    <r>
      <rPr>
        <sz val="11"/>
        <color theme="1"/>
        <rFont val="Calibri"/>
        <family val="2"/>
      </rPr>
      <t>갈래</t>
    </r>
    <r>
      <rPr>
        <sz val="11"/>
        <color theme="1"/>
        <rFont val="Calibri"/>
        <family val="2"/>
      </rPr>
      <t xml:space="preserve"> </t>
    </r>
    <r>
      <rPr>
        <sz val="11"/>
        <color theme="1"/>
        <rFont val="Calibri"/>
        <family val="2"/>
      </rPr>
      <t>무늬</t>
    </r>
    <r>
      <rPr>
        <sz val="11"/>
        <color theme="1"/>
        <rFont val="Calibri"/>
        <family val="2"/>
      </rPr>
      <t xml:space="preserve"> </t>
    </r>
    <r>
      <rPr>
        <sz val="11"/>
        <color theme="1"/>
        <rFont val="Calibri"/>
        <family val="2"/>
      </rPr>
      <t>벽으로</t>
    </r>
    <r>
      <rPr>
        <sz val="11"/>
        <color theme="1"/>
        <rFont val="Calibri"/>
        <family val="2"/>
      </rPr>
      <t xml:space="preserve"> </t>
    </r>
    <r>
      <rPr>
        <sz val="11"/>
        <color theme="1"/>
        <rFont val="Calibri"/>
        <family val="2"/>
      </rPr>
      <t>포박하고</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막습니다</t>
    </r>
    <r>
      <rPr>
        <sz val="11"/>
        <color theme="1"/>
        <rFont val="Calibri"/>
        <family val="2"/>
      </rPr>
      <t>.</t>
    </r>
  </si>
  <si>
    <r>
      <rPr>
        <sz val="11"/>
        <color theme="1"/>
        <rFont val="Calibri"/>
        <family val="2"/>
      </rPr>
      <t>지속시간</t>
    </r>
    <r>
      <rPr>
        <sz val="11"/>
        <color theme="1"/>
        <rFont val="Calibri"/>
        <family val="2"/>
      </rPr>
      <t xml:space="preserve"> </t>
    </r>
    <r>
      <rPr>
        <sz val="11"/>
        <color theme="1"/>
        <rFont val="Calibri"/>
        <family val="2"/>
      </rPr>
      <t>작열</t>
    </r>
    <r>
      <rPr>
        <sz val="11"/>
        <color theme="1"/>
        <rFont val="Calibri"/>
        <family val="2"/>
      </rPr>
      <t xml:space="preserve"> </t>
    </r>
    <r>
      <rPr>
        <sz val="10"/>
        <color theme="1"/>
        <rFont val="Calibri"/>
        <family val="2"/>
      </rPr>
      <t>D15-75%/</t>
    </r>
    <r>
      <rPr>
        <sz val="10"/>
        <color theme="1"/>
        <rFont val="Calibri"/>
        <family val="2"/>
      </rPr>
      <t>초</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</si>
  <si>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</si>
  <si>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r>
      <rPr>
        <sz val="11"/>
        <color theme="1"/>
        <rFont val="Calibri"/>
        <family val="2"/>
      </rPr>
      <t>작열</t>
    </r>
    <r>
      <rPr>
        <sz val="11"/>
        <color theme="1"/>
        <rFont val="Calibri"/>
        <family val="2"/>
      </rPr>
      <t xml:space="preserve"> </t>
    </r>
    <r>
      <rPr>
        <sz val="11"/>
        <color theme="1"/>
        <rFont val="Calibri"/>
        <family val="2"/>
      </rPr>
      <t>효과</t>
    </r>
    <r>
      <rPr>
        <sz val="11"/>
        <color theme="1"/>
        <rFont val="Calibri"/>
        <family val="2"/>
      </rPr>
      <t xml:space="preserve"> +40/70/100%</t>
    </r>
  </si>
  <si>
    <r>
      <rPr>
        <sz val="10"/>
        <color theme="1"/>
        <rFont val="Calibri"/>
        <family val="2"/>
      </rPr>
      <t>vs빛바램</t>
    </r>
    <r>
      <rPr>
        <sz val="10"/>
        <color theme="1"/>
        <rFont val="Calibri"/>
        <family val="2"/>
      </rPr>
      <t xml:space="preserve"> </t>
    </r>
    <r>
      <rPr>
        <sz val="10"/>
        <color theme="1"/>
        <rFont val="Calibri"/>
        <family val="2"/>
      </rPr>
      <t>주변</t>
    </r>
    <r>
      <rPr>
        <sz val="10"/>
        <color theme="1"/>
        <rFont val="Calibri"/>
        <family val="2"/>
      </rPr>
      <t xml:space="preserve"> </t>
    </r>
    <r>
      <rPr>
        <sz val="10"/>
        <color theme="1"/>
        <rFont val="Calibri"/>
        <family val="2"/>
      </rPr>
      <t>적용</t>
    </r>
  </si>
  <si>
    <r>
      <rPr>
        <sz val="11"/>
        <color theme="1"/>
        <rFont val="Calibri"/>
        <family val="2"/>
      </rPr>
      <t>작열</t>
    </r>
    <r>
      <rPr>
        <sz val="11"/>
        <color theme="1"/>
        <rFont val="Calibri"/>
        <family val="2"/>
      </rPr>
      <t xml:space="preserve"> </t>
    </r>
    <r>
      <rPr>
        <sz val="11"/>
        <color theme="1"/>
        <rFont val="Calibri"/>
        <family val="2"/>
      </rPr>
      <t>도중</t>
    </r>
    <r>
      <rPr>
        <sz val="11"/>
        <color theme="1"/>
        <rFont val="Calibri"/>
        <family val="2"/>
      </rPr>
      <t xml:space="preserve"> </t>
    </r>
    <r>
      <rPr>
        <sz val="11"/>
        <color theme="1"/>
        <rFont val="Calibri"/>
        <family val="2"/>
      </rPr>
      <t>사망시</t>
    </r>
    <r>
      <rPr>
        <sz val="11"/>
        <color theme="1"/>
        <rFont val="Calibri"/>
        <family val="2"/>
      </rPr>
      <t xml:space="preserve"> </t>
    </r>
    <r>
      <rPr>
        <sz val="11"/>
        <color theme="1"/>
        <rFont val="Calibri"/>
        <family val="2"/>
      </rPr>
      <t>옆으로</t>
    </r>
    <r>
      <rPr>
        <sz val="11"/>
        <color theme="1"/>
        <rFont val="Calibri"/>
        <family val="2"/>
      </rPr>
      <t xml:space="preserve"> </t>
    </r>
    <r>
      <rPr>
        <sz val="11"/>
        <color theme="1"/>
        <rFont val="Calibri"/>
        <family val="2"/>
      </rPr>
      <t>퍼짐</t>
    </r>
  </si>
  <si>
    <t>작열 = 도트딜</t>
  </si>
  <si>
    <t>하이젠</t>
  </si>
  <si>
    <r>
      <rPr>
        <sz val="11"/>
        <color theme="1"/>
        <rFont val="Calibri"/>
        <family val="2"/>
      </rPr>
      <t>은통</t>
    </r>
    <r>
      <rPr>
        <sz val="11"/>
        <color theme="1"/>
        <rFont val="Calibri"/>
        <family val="2"/>
      </rPr>
      <t xml:space="preserve"> 2</t>
    </r>
  </si>
  <si>
    <r>
      <rPr>
        <sz val="11"/>
        <color theme="1"/>
        <rFont val="Calibri"/>
        <family val="2"/>
      </rPr>
      <t>속박</t>
    </r>
    <r>
      <rPr>
        <sz val="11"/>
        <color theme="1"/>
        <rFont val="Calibri"/>
        <family val="2"/>
      </rPr>
      <t xml:space="preserve"> 5</t>
    </r>
    <r>
      <rPr>
        <sz val="11"/>
        <color theme="1"/>
        <rFont val="Calibri"/>
        <family val="2"/>
      </rPr>
      <t>초</t>
    </r>
    <r>
      <rPr>
        <sz val="11"/>
        <color theme="1"/>
        <rFont val="Calibri"/>
        <family val="2"/>
      </rPr>
      <t xml:space="preserve">, </t>
    </r>
    <r>
      <rPr>
        <sz val="11"/>
        <color theme="1"/>
        <rFont val="Calibri"/>
        <family val="2"/>
      </rPr>
      <t>후</t>
    </r>
    <r>
      <rPr>
        <sz val="11"/>
        <color theme="1"/>
        <rFont val="Calibri"/>
        <family val="2"/>
      </rPr>
      <t xml:space="preserve"> 250~350% </t>
    </r>
    <r>
      <rPr>
        <sz val="11"/>
        <color theme="1"/>
        <rFont val="Calibri"/>
        <family val="2"/>
      </rPr>
      <t>데미지</t>
    </r>
  </si>
  <si>
    <r>
      <rPr>
        <sz val="11"/>
        <color theme="1"/>
        <rFont val="Calibri"/>
        <family val="2"/>
      </rPr>
      <t>은통을</t>
    </r>
    <r>
      <rPr>
        <sz val="11"/>
        <color theme="1"/>
        <rFont val="Calibri"/>
        <family val="2"/>
      </rPr>
      <t xml:space="preserve"> </t>
    </r>
    <r>
      <rPr>
        <sz val="11"/>
        <color theme="1"/>
        <rFont val="Calibri"/>
        <family val="2"/>
      </rPr>
      <t>던져</t>
    </r>
    <r>
      <rPr>
        <sz val="11"/>
        <color theme="1"/>
        <rFont val="Calibri"/>
        <family val="2"/>
      </rPr>
      <t xml:space="preserve">, </t>
    </r>
    <r>
      <rPr>
        <sz val="11"/>
        <color theme="1"/>
        <rFont val="Calibri"/>
        <family val="2"/>
      </rPr>
      <t>속박</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폭발시킵니다</t>
    </r>
    <r>
      <rPr>
        <sz val="11"/>
        <color theme="1"/>
        <rFont val="Calibri"/>
        <family val="2"/>
      </rPr>
      <t>.</t>
    </r>
  </si>
  <si>
    <t>은통류 쿨 -2%</t>
  </si>
  <si>
    <r>
      <rPr>
        <sz val="11"/>
        <color theme="1"/>
        <rFont val="Calibri"/>
        <family val="2"/>
      </rPr>
      <t>데미지</t>
    </r>
    <r>
      <rPr>
        <sz val="11"/>
        <color theme="1"/>
        <rFont val="Calibri"/>
        <family val="2"/>
      </rPr>
      <t xml:space="preserve"> </t>
    </r>
    <r>
      <rPr>
        <sz val="11"/>
        <color theme="1"/>
        <rFont val="Calibri"/>
        <family val="2"/>
      </rPr>
      <t>증가</t>
    </r>
    <r>
      <rPr>
        <sz val="11"/>
        <color theme="1"/>
        <rFont val="Calibri"/>
        <family val="2"/>
      </rPr>
      <t xml:space="preserve"> +6-30%</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</si>
  <si>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</si>
  <si>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빛바램</t>
    </r>
    <r>
      <rPr>
        <sz val="11"/>
        <color theme="1"/>
        <rFont val="Calibri"/>
        <family val="2"/>
      </rPr>
      <t xml:space="preserve"> 20/40/60%</t>
    </r>
  </si>
  <si>
    <r>
      <rPr>
        <sz val="10"/>
        <color theme="1"/>
        <rFont val="Calibri"/>
        <family val="2"/>
      </rPr>
      <t>vs빛바램</t>
    </r>
    <r>
      <rPr>
        <sz val="10"/>
        <color theme="1"/>
        <rFont val="Calibri"/>
        <family val="2"/>
      </rPr>
      <t xml:space="preserve"> </t>
    </r>
    <r>
      <rPr>
        <sz val="10"/>
        <color theme="1"/>
        <rFont val="Calibri"/>
        <family val="2"/>
      </rPr>
      <t>주변</t>
    </r>
    <r>
      <rPr>
        <sz val="10"/>
        <color theme="1"/>
        <rFont val="Calibri"/>
        <family val="2"/>
      </rPr>
      <t xml:space="preserve"> </t>
    </r>
    <r>
      <rPr>
        <sz val="10"/>
        <color theme="1"/>
        <rFont val="Calibri"/>
        <family val="2"/>
      </rPr>
      <t>적용</t>
    </r>
  </si>
  <si>
    <r>
      <rPr>
        <sz val="11"/>
        <color theme="1"/>
        <rFont val="Calibri"/>
        <family val="2"/>
      </rPr>
      <t>이동하면서</t>
    </r>
    <r>
      <rPr>
        <sz val="11"/>
        <color theme="1"/>
        <rFont val="Calibri"/>
        <family val="2"/>
      </rPr>
      <t xml:space="preserve"> </t>
    </r>
    <r>
      <rPr>
        <sz val="11"/>
        <color theme="1"/>
        <rFont val="Calibri"/>
        <family val="2"/>
      </rPr>
      <t>사용가능</t>
    </r>
  </si>
  <si>
    <r>
      <rPr>
        <sz val="9"/>
        <color theme="1"/>
        <rFont val="Calibri"/>
        <family val="2"/>
      </rPr>
      <t>[</t>
    </r>
    <r>
      <rPr>
        <sz val="9"/>
        <color theme="1"/>
        <rFont val="Calibri"/>
        <family val="2"/>
      </rPr>
      <t>은통</t>
    </r>
    <r>
      <rPr>
        <sz val="9"/>
        <color theme="1"/>
        <rFont val="Calibri"/>
        <family val="2"/>
      </rPr>
      <t>/</t>
    </r>
    <r>
      <rPr>
        <sz val="9"/>
        <color theme="1"/>
        <rFont val="Calibri"/>
        <family val="2"/>
      </rPr>
      <t>보조</t>
    </r>
    <r>
      <rPr>
        <sz val="9"/>
        <color theme="1"/>
        <rFont val="Calibri"/>
        <family val="2"/>
      </rPr>
      <t>]</t>
    </r>
  </si>
  <si>
    <r>
      <rPr>
        <sz val="11"/>
        <color theme="1"/>
        <rFont val="Calibri"/>
        <family val="2"/>
      </rPr>
      <t>[</t>
    </r>
    <r>
      <rPr>
        <sz val="11"/>
        <color theme="1"/>
        <rFont val="Calibri"/>
        <family val="2"/>
      </rPr>
      <t>전투류</t>
    </r>
    <r>
      <rPr>
        <sz val="11"/>
        <color theme="1"/>
        <rFont val="Calibri"/>
        <family val="2"/>
      </rPr>
      <t>]</t>
    </r>
  </si>
  <si>
    <r>
      <rPr>
        <sz val="10"/>
        <color theme="1"/>
        <rFont val="Calibri"/>
        <family val="2"/>
      </rPr>
      <t>[</t>
    </r>
    <r>
      <rPr>
        <sz val="10"/>
        <color theme="1"/>
        <rFont val="Calibri"/>
        <family val="2"/>
      </rPr>
      <t>영자병장</t>
    </r>
    <r>
      <rPr>
        <sz val="10"/>
        <color theme="1"/>
        <rFont val="Calibri"/>
        <family val="2"/>
      </rPr>
      <t>]</t>
    </r>
  </si>
  <si>
    <t>슈프렝거</t>
  </si>
  <si>
    <r>
      <rPr>
        <sz val="11"/>
        <color theme="1"/>
        <rFont val="Calibri"/>
        <family val="2"/>
      </rPr>
      <t>은통</t>
    </r>
    <r>
      <rPr>
        <sz val="11"/>
        <color theme="1"/>
        <rFont val="Calibri"/>
        <family val="2"/>
      </rPr>
      <t xml:space="preserve"> 3</t>
    </r>
  </si>
  <si>
    <r>
      <rPr>
        <sz val="11"/>
        <color theme="1"/>
        <rFont val="Calibri"/>
        <family val="2"/>
      </rPr>
      <t>속박</t>
    </r>
    <r>
      <rPr>
        <sz val="11"/>
        <color theme="1"/>
        <rFont val="Calibri"/>
        <family val="2"/>
      </rPr>
      <t xml:space="preserve"> 6</t>
    </r>
    <r>
      <rPr>
        <sz val="11"/>
        <color theme="1"/>
        <rFont val="Calibri"/>
        <family val="2"/>
      </rPr>
      <t>초</t>
    </r>
    <r>
      <rPr>
        <sz val="11"/>
        <color theme="1"/>
        <rFont val="Calibri"/>
        <family val="2"/>
      </rPr>
      <t xml:space="preserve">, 300~450% </t>
    </r>
    <r>
      <rPr>
        <sz val="11"/>
        <color theme="1"/>
        <rFont val="Calibri"/>
        <family val="2"/>
      </rPr>
      <t>데미지</t>
    </r>
  </si>
  <si>
    <r>
      <rPr>
        <sz val="11"/>
        <color theme="1"/>
        <rFont val="Calibri"/>
        <family val="2"/>
      </rPr>
      <t>퀸시</t>
    </r>
    <r>
      <rPr>
        <sz val="11"/>
        <color theme="1"/>
        <rFont val="Calibri"/>
        <family val="2"/>
      </rPr>
      <t xml:space="preserve"> </t>
    </r>
    <r>
      <rPr>
        <sz val="11"/>
        <color theme="1"/>
        <rFont val="Calibri"/>
        <family val="2"/>
      </rPr>
      <t>크로스</t>
    </r>
    <r>
      <rPr>
        <sz val="11"/>
        <color theme="1"/>
        <rFont val="Calibri"/>
        <family val="2"/>
      </rPr>
      <t xml:space="preserve"> </t>
    </r>
    <r>
      <rPr>
        <sz val="11"/>
        <color theme="1"/>
        <rFont val="Calibri"/>
        <family val="2"/>
      </rPr>
      <t>모양의</t>
    </r>
    <r>
      <rPr>
        <sz val="11"/>
        <color theme="1"/>
        <rFont val="Calibri"/>
        <family val="2"/>
      </rPr>
      <t xml:space="preserve"> </t>
    </r>
    <r>
      <rPr>
        <sz val="11"/>
        <color theme="1"/>
        <rFont val="Calibri"/>
        <family val="2"/>
      </rPr>
      <t>진을</t>
    </r>
    <r>
      <rPr>
        <sz val="11"/>
        <color theme="1"/>
        <rFont val="Calibri"/>
        <family val="2"/>
      </rPr>
      <t xml:space="preserve"> </t>
    </r>
    <r>
      <rPr>
        <sz val="11"/>
        <color theme="1"/>
        <rFont val="Calibri"/>
        <family val="2"/>
      </rPr>
      <t>그리고</t>
    </r>
    <r>
      <rPr>
        <sz val="11"/>
        <color theme="1"/>
        <rFont val="Calibri"/>
        <family val="2"/>
      </rPr>
      <t xml:space="preserve"> </t>
    </r>
    <r>
      <rPr>
        <sz val="11"/>
        <color theme="1"/>
        <rFont val="Calibri"/>
        <family val="2"/>
      </rPr>
      <t>농축</t>
    </r>
    <r>
      <rPr>
        <sz val="11"/>
        <color theme="1"/>
        <rFont val="Calibri"/>
        <family val="2"/>
      </rPr>
      <t xml:space="preserve"> </t>
    </r>
    <r>
      <rPr>
        <sz val="11"/>
        <color theme="1"/>
        <rFont val="Calibri"/>
        <family val="2"/>
      </rPr>
      <t>영자를</t>
    </r>
    <r>
      <rPr>
        <sz val="11"/>
        <color theme="1"/>
        <rFont val="Calibri"/>
        <family val="2"/>
      </rPr>
      <t xml:space="preserve"> </t>
    </r>
    <r>
      <rPr>
        <sz val="11"/>
        <color theme="1"/>
        <rFont val="Calibri"/>
        <family val="2"/>
      </rPr>
      <t>폭발시켜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</si>
  <si>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시전시간</t>
    </r>
    <r>
      <rPr>
        <sz val="11"/>
        <color theme="1"/>
        <rFont val="Calibri"/>
        <family val="2"/>
      </rPr>
      <t xml:space="preserve"> </t>
    </r>
    <r>
      <rPr>
        <sz val="11"/>
        <color theme="1"/>
        <rFont val="Calibri"/>
        <family val="2"/>
      </rPr>
      <t>감소</t>
    </r>
    <r>
      <rPr>
        <sz val="11"/>
        <color theme="1"/>
        <rFont val="Calibri"/>
        <family val="2"/>
      </rPr>
      <t xml:space="preserve"> 6-30%</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</si>
  <si>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</si>
  <si>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t>13-40% 쿨초</t>
  </si>
  <si>
    <r>
      <rPr>
        <sz val="10"/>
        <color theme="1"/>
        <rFont val="Calibri"/>
        <family val="2"/>
      </rPr>
      <t>vs빛바램</t>
    </r>
    <r>
      <rPr>
        <sz val="10"/>
        <color theme="1"/>
        <rFont val="Calibri"/>
        <family val="2"/>
      </rPr>
      <t xml:space="preserve"> </t>
    </r>
    <r>
      <rPr>
        <sz val="10"/>
        <color theme="1"/>
        <rFont val="Calibri"/>
        <family val="2"/>
      </rPr>
      <t>주변</t>
    </r>
    <r>
      <rPr>
        <sz val="10"/>
        <color theme="1"/>
        <rFont val="Calibri"/>
        <family val="2"/>
      </rPr>
      <t xml:space="preserve"> </t>
    </r>
    <r>
      <rPr>
        <sz val="10"/>
        <color theme="1"/>
        <rFont val="Calibri"/>
        <family val="2"/>
      </rPr>
      <t>적용</t>
    </r>
  </si>
  <si>
    <r>
      <rPr>
        <sz val="11"/>
        <color theme="1"/>
        <rFont val="Calibri"/>
        <family val="2"/>
      </rPr>
      <t>속박</t>
    </r>
    <r>
      <rPr>
        <sz val="11"/>
        <color theme="1"/>
        <rFont val="Calibri"/>
        <family val="2"/>
      </rPr>
      <t xml:space="preserve"> </t>
    </r>
    <r>
      <rPr>
        <sz val="11"/>
        <color theme="1"/>
        <rFont val="Calibri"/>
        <family val="2"/>
      </rPr>
      <t>대신</t>
    </r>
    <r>
      <rPr>
        <sz val="11"/>
        <color theme="1"/>
        <rFont val="Calibri"/>
        <family val="2"/>
      </rPr>
      <t xml:space="preserve"> </t>
    </r>
    <r>
      <rPr>
        <sz val="11"/>
        <color theme="1"/>
        <rFont val="Calibri"/>
        <family val="2"/>
      </rPr>
      <t>스턴</t>
    </r>
  </si>
  <si>
    <t>하일리히</t>
  </si>
  <si>
    <r>
      <rPr>
        <sz val="11"/>
        <color theme="1"/>
        <rFont val="Calibri"/>
        <family val="2"/>
      </rPr>
      <t>호작</t>
    </r>
  </si>
  <si>
    <t>겔트슈랑크</t>
  </si>
  <si>
    <r>
      <rPr>
        <sz val="11"/>
        <color theme="1"/>
        <rFont val="Calibri"/>
        <family val="2"/>
      </rPr>
      <t>은통</t>
    </r>
    <r>
      <rPr>
        <sz val="11"/>
        <color theme="1"/>
        <rFont val="Calibri"/>
        <family val="2"/>
      </rPr>
      <t xml:space="preserve"> 3</t>
    </r>
  </si>
  <si>
    <r>
      <rPr>
        <sz val="11"/>
        <color theme="1"/>
        <rFont val="Calibri"/>
        <family val="2"/>
      </rPr>
      <t>속박</t>
    </r>
    <r>
      <rPr>
        <sz val="11"/>
        <color theme="1"/>
        <rFont val="Calibri"/>
        <family val="2"/>
      </rPr>
      <t xml:space="preserve"> 7</t>
    </r>
    <r>
      <rPr>
        <sz val="11"/>
        <color theme="1"/>
        <rFont val="Calibri"/>
        <family val="2"/>
      </rPr>
      <t>초</t>
    </r>
    <r>
      <rPr>
        <sz val="11"/>
        <color theme="1"/>
        <rFont val="Calibri"/>
        <family val="2"/>
      </rPr>
      <t xml:space="preserve">, 400~600% </t>
    </r>
    <r>
      <rPr>
        <sz val="11"/>
        <color theme="1"/>
        <rFont val="Calibri"/>
        <family val="2"/>
      </rPr>
      <t>데미지</t>
    </r>
  </si>
  <si>
    <r>
      <rPr>
        <sz val="11"/>
        <color theme="1"/>
        <rFont val="Calibri"/>
        <family val="2"/>
      </rPr>
      <t>젤레슈나이더의</t>
    </r>
    <r>
      <rPr>
        <sz val="11"/>
        <color theme="1"/>
        <rFont val="Calibri"/>
        <family val="2"/>
      </rPr>
      <t xml:space="preserve"> </t>
    </r>
    <r>
      <rPr>
        <sz val="11"/>
        <color theme="1"/>
        <rFont val="Calibri"/>
        <family val="2"/>
      </rPr>
      <t>고밀도</t>
    </r>
    <r>
      <rPr>
        <sz val="11"/>
        <color theme="1"/>
        <rFont val="Calibri"/>
        <family val="2"/>
      </rPr>
      <t xml:space="preserve"> </t>
    </r>
    <r>
      <rPr>
        <sz val="11"/>
        <color theme="1"/>
        <rFont val="Calibri"/>
        <family val="2"/>
      </rPr>
      <t>영자로</t>
    </r>
    <r>
      <rPr>
        <sz val="11"/>
        <color theme="1"/>
        <rFont val="Calibri"/>
        <family val="2"/>
      </rPr>
      <t xml:space="preserve"> </t>
    </r>
    <r>
      <rPr>
        <sz val="11"/>
        <color theme="1"/>
        <rFont val="Calibri"/>
        <family val="2"/>
      </rPr>
      <t>둘러싸고</t>
    </r>
    <r>
      <rPr>
        <sz val="11"/>
        <color theme="1"/>
        <rFont val="Calibri"/>
        <family val="2"/>
      </rPr>
      <t xml:space="preserve">, </t>
    </r>
    <r>
      <rPr>
        <sz val="11"/>
        <color theme="1"/>
        <rFont val="Calibri"/>
        <family val="2"/>
      </rPr>
      <t>농축</t>
    </r>
    <r>
      <rPr>
        <sz val="11"/>
        <color theme="1"/>
        <rFont val="Calibri"/>
        <family val="2"/>
      </rPr>
      <t xml:space="preserve"> </t>
    </r>
    <r>
      <rPr>
        <sz val="11"/>
        <color theme="1"/>
        <rFont val="Calibri"/>
        <family val="2"/>
      </rPr>
      <t>영자를</t>
    </r>
    <r>
      <rPr>
        <sz val="11"/>
        <color theme="1"/>
        <rFont val="Calibri"/>
        <family val="2"/>
      </rPr>
      <t xml:space="preserve"> </t>
    </r>
    <r>
      <rPr>
        <sz val="11"/>
        <color theme="1"/>
        <rFont val="Calibri"/>
        <family val="2"/>
      </rPr>
      <t>폭발시켜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</si>
  <si>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지속시간</t>
    </r>
    <r>
      <rPr>
        <sz val="11"/>
        <color theme="1"/>
        <rFont val="Calibri"/>
        <family val="2"/>
      </rPr>
      <t xml:space="preserve"> </t>
    </r>
    <r>
      <rPr>
        <sz val="11"/>
        <color theme="1"/>
        <rFont val="Calibri"/>
        <family val="2"/>
      </rPr>
      <t>작열</t>
    </r>
    <r>
      <rPr>
        <sz val="11"/>
        <color theme="1"/>
        <rFont val="Calibri"/>
        <family val="2"/>
      </rPr>
      <t xml:space="preserve"> </t>
    </r>
    <r>
      <rPr>
        <sz val="10"/>
        <color theme="1"/>
        <rFont val="Calibri"/>
        <family val="2"/>
      </rPr>
      <t>D20-100%/</t>
    </r>
    <r>
      <rPr>
        <sz val="10"/>
        <color theme="1"/>
        <rFont val="Calibri"/>
        <family val="2"/>
      </rPr>
      <t>초</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</si>
  <si>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</si>
  <si>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r>
      <rPr>
        <sz val="11"/>
        <color theme="1"/>
        <rFont val="Calibri"/>
        <family val="2"/>
      </rPr>
      <t>작열</t>
    </r>
    <r>
      <rPr>
        <sz val="11"/>
        <color theme="1"/>
        <rFont val="Calibri"/>
        <family val="2"/>
      </rPr>
      <t xml:space="preserve"> </t>
    </r>
    <r>
      <rPr>
        <sz val="11"/>
        <color theme="1"/>
        <rFont val="Calibri"/>
        <family val="2"/>
      </rPr>
      <t>효과</t>
    </r>
    <r>
      <rPr>
        <sz val="11"/>
        <color theme="1"/>
        <rFont val="Calibri"/>
        <family val="2"/>
      </rPr>
      <t xml:space="preserve"> +40/70/100%</t>
    </r>
  </si>
  <si>
    <r>
      <rPr>
        <sz val="10"/>
        <color theme="1"/>
        <rFont val="Calibri"/>
        <family val="2"/>
      </rPr>
      <t>vs빛바램</t>
    </r>
    <r>
      <rPr>
        <sz val="10"/>
        <color theme="1"/>
        <rFont val="Calibri"/>
        <family val="2"/>
      </rPr>
      <t xml:space="preserve"> </t>
    </r>
    <r>
      <rPr>
        <sz val="10"/>
        <color theme="1"/>
        <rFont val="Calibri"/>
        <family val="2"/>
      </rPr>
      <t>주변</t>
    </r>
    <r>
      <rPr>
        <sz val="10"/>
        <color theme="1"/>
        <rFont val="Calibri"/>
        <family val="2"/>
      </rPr>
      <t xml:space="preserve"> </t>
    </r>
    <r>
      <rPr>
        <sz val="10"/>
        <color theme="1"/>
        <rFont val="Calibri"/>
        <family val="2"/>
      </rPr>
      <t>적용</t>
    </r>
  </si>
  <si>
    <r>
      <rPr>
        <sz val="11"/>
        <color theme="1"/>
        <rFont val="Calibri"/>
        <family val="2"/>
      </rPr>
      <t>작열</t>
    </r>
    <r>
      <rPr>
        <sz val="11"/>
        <color theme="1"/>
        <rFont val="Calibri"/>
        <family val="2"/>
      </rPr>
      <t xml:space="preserve"> </t>
    </r>
    <r>
      <rPr>
        <sz val="11"/>
        <color theme="1"/>
        <rFont val="Calibri"/>
        <family val="2"/>
      </rPr>
      <t>도중</t>
    </r>
    <r>
      <rPr>
        <sz val="11"/>
        <color theme="1"/>
        <rFont val="Calibri"/>
        <family val="2"/>
      </rPr>
      <t xml:space="preserve"> </t>
    </r>
    <r>
      <rPr>
        <sz val="11"/>
        <color theme="1"/>
        <rFont val="Calibri"/>
        <family val="2"/>
      </rPr>
      <t>사망시</t>
    </r>
    <r>
      <rPr>
        <sz val="11"/>
        <color theme="1"/>
        <rFont val="Calibri"/>
        <family val="2"/>
      </rPr>
      <t xml:space="preserve"> </t>
    </r>
    <r>
      <rPr>
        <sz val="11"/>
        <color theme="1"/>
        <rFont val="Calibri"/>
        <family val="2"/>
      </rPr>
      <t>옆으로</t>
    </r>
    <r>
      <rPr>
        <sz val="11"/>
        <color theme="1"/>
        <rFont val="Calibri"/>
        <family val="2"/>
      </rPr>
      <t xml:space="preserve"> </t>
    </r>
    <r>
      <rPr>
        <sz val="11"/>
        <color theme="1"/>
        <rFont val="Calibri"/>
        <family val="2"/>
      </rPr>
      <t>퍼짐</t>
    </r>
  </si>
  <si>
    <r>
      <rPr>
        <sz val="9"/>
        <color theme="1"/>
        <rFont val="Calibri"/>
        <family val="2"/>
      </rPr>
      <t>리히트</t>
    </r>
    <r>
      <rPr>
        <sz val="9"/>
        <color theme="1"/>
        <rFont val="Calibri"/>
        <family val="2"/>
      </rPr>
      <t xml:space="preserve"> </t>
    </r>
    <r>
      <rPr>
        <sz val="9"/>
        <color theme="1"/>
        <rFont val="Calibri"/>
        <family val="2"/>
      </rPr>
      <t>레겐</t>
    </r>
  </si>
  <si>
    <t>산령수투</t>
  </si>
  <si>
    <t>전투</t>
  </si>
  <si>
    <r>
      <rPr>
        <sz val="11"/>
        <color theme="1"/>
        <rFont val="Calibri"/>
        <family val="2"/>
      </rPr>
      <t>하일리히</t>
    </r>
    <r>
      <rPr>
        <sz val="11"/>
        <color theme="1"/>
        <rFont val="Calibri"/>
        <family val="2"/>
      </rPr>
      <t xml:space="preserve"> </t>
    </r>
    <r>
      <rPr>
        <sz val="11"/>
        <color theme="1"/>
        <rFont val="Calibri"/>
        <family val="2"/>
      </rPr>
      <t>프파일</t>
    </r>
  </si>
  <si>
    <r>
      <rPr>
        <sz val="11"/>
        <color theme="1"/>
        <rFont val="Calibri"/>
        <family val="2"/>
      </rPr>
      <t>퀸시들이</t>
    </r>
    <r>
      <rPr>
        <sz val="11"/>
        <color theme="1"/>
        <rFont val="Calibri"/>
        <family val="2"/>
      </rPr>
      <t xml:space="preserve"> </t>
    </r>
    <r>
      <rPr>
        <sz val="11"/>
        <color theme="1"/>
        <rFont val="Calibri"/>
        <family val="2"/>
      </rPr>
      <t>사용하는</t>
    </r>
    <r>
      <rPr>
        <sz val="11"/>
        <color theme="1"/>
        <rFont val="Calibri"/>
        <family val="2"/>
      </rPr>
      <t xml:space="preserve"> </t>
    </r>
    <r>
      <rPr>
        <sz val="11"/>
        <color theme="1"/>
        <rFont val="Calibri"/>
        <family val="2"/>
      </rPr>
      <t>영자병장으로</t>
    </r>
    <r>
      <rPr>
        <sz val="11"/>
        <color theme="1"/>
        <rFont val="Calibri"/>
        <family val="2"/>
      </rPr>
      <t xml:space="preserve"> </t>
    </r>
    <r>
      <rPr>
        <sz val="11"/>
        <color theme="1"/>
        <rFont val="Calibri"/>
        <family val="2"/>
      </rPr>
      <t>만들어진</t>
    </r>
    <r>
      <rPr>
        <sz val="11"/>
        <color theme="1"/>
        <rFont val="Calibri"/>
        <family val="2"/>
      </rPr>
      <t xml:space="preserve"> </t>
    </r>
    <r>
      <rPr>
        <sz val="11"/>
        <color theme="1"/>
        <rFont val="Calibri"/>
        <family val="2"/>
      </rPr>
      <t>빛의</t>
    </r>
    <r>
      <rPr>
        <sz val="11"/>
        <color theme="1"/>
        <rFont val="Calibri"/>
        <family val="2"/>
      </rPr>
      <t xml:space="preserve"> </t>
    </r>
    <r>
      <rPr>
        <sz val="11"/>
        <color theme="1"/>
        <rFont val="Calibri"/>
        <family val="2"/>
      </rPr>
      <t>화살을</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관통된</t>
    </r>
    <r>
      <rPr>
        <sz val="11"/>
        <color theme="1"/>
        <rFont val="Calibri"/>
        <family val="2"/>
      </rPr>
      <t xml:space="preserve"> </t>
    </r>
    <r>
      <rPr>
        <sz val="11"/>
        <color theme="1"/>
        <rFont val="Calibri"/>
        <family val="2"/>
      </rPr>
      <t>적에게</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</si>
  <si>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뎀</t>
    </r>
    <r>
      <rPr>
        <sz val="11"/>
        <color theme="1"/>
        <rFont val="Calibri"/>
        <family val="2"/>
      </rPr>
      <t xml:space="preserve"> +3%</t>
    </r>
  </si>
  <si>
    <t>뎀 +4-20%</t>
  </si>
  <si>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</si>
  <si>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r>
      <rPr>
        <sz val="11"/>
        <color theme="1"/>
        <rFont val="Calibri"/>
        <family val="2"/>
      </rPr>
      <t>vs건강</t>
    </r>
    <r>
      <rPr>
        <sz val="11"/>
        <color theme="1"/>
        <rFont val="Calibri"/>
        <family val="2"/>
      </rPr>
      <t xml:space="preserve"> </t>
    </r>
    <r>
      <rPr>
        <sz val="11"/>
        <color theme="1"/>
        <rFont val="Calibri"/>
        <family val="2"/>
      </rPr>
      <t>데미지</t>
    </r>
    <r>
      <rPr>
        <sz val="11"/>
        <color theme="1"/>
        <rFont val="Calibri"/>
        <family val="2"/>
      </rPr>
      <t xml:space="preserve"> 10-30%</t>
    </r>
  </si>
  <si>
    <r>
      <rPr>
        <sz val="10"/>
        <color theme="1"/>
        <rFont val="Calibri"/>
        <family val="2"/>
      </rPr>
      <t>데미지</t>
    </r>
    <r>
      <rPr>
        <sz val="10"/>
        <color theme="1"/>
        <rFont val="Calibri"/>
        <family val="2"/>
      </rPr>
      <t xml:space="preserve"> +30%</t>
    </r>
  </si>
  <si>
    <t>관통당 데미지 +5%</t>
  </si>
  <si>
    <r>
      <rPr>
        <sz val="11"/>
        <color theme="1"/>
        <rFont val="Calibri"/>
        <family val="2"/>
      </rPr>
      <t>건강</t>
    </r>
    <r>
      <rPr>
        <sz val="11"/>
        <color theme="1"/>
        <rFont val="Calibri"/>
        <family val="2"/>
      </rPr>
      <t>: HP&gt;80%</t>
    </r>
  </si>
  <si>
    <r>
      <rPr>
        <sz val="11"/>
        <color theme="1"/>
        <rFont val="Calibri"/>
        <family val="2"/>
      </rPr>
      <t>섬광</t>
    </r>
    <r>
      <rPr>
        <sz val="11"/>
        <color theme="1"/>
        <rFont val="Calibri"/>
        <family val="2"/>
      </rPr>
      <t xml:space="preserve"> </t>
    </r>
    <r>
      <rPr>
        <sz val="11"/>
        <color theme="1"/>
        <rFont val="Calibri"/>
        <family val="2"/>
      </rPr>
      <t>화살</t>
    </r>
  </si>
  <si>
    <r>
      <rPr>
        <sz val="11"/>
        <color theme="1"/>
        <rFont val="Calibri"/>
        <family val="2"/>
      </rPr>
      <t>리히트</t>
    </r>
    <r>
      <rPr>
        <sz val="11"/>
        <color theme="1"/>
        <rFont val="Calibri"/>
        <family val="2"/>
      </rPr>
      <t xml:space="preserve"> </t>
    </r>
    <r>
      <rPr>
        <sz val="11"/>
        <color theme="1"/>
        <rFont val="Calibri"/>
        <family val="2"/>
      </rPr>
      <t>레겐</t>
    </r>
  </si>
  <si>
    <t>넓은 범위에 화살을 쏘아서 광역 공격을 합니다.</t>
  </si>
  <si>
    <r>
      <rPr>
        <sz val="11"/>
        <color theme="1"/>
        <rFont val="Calibri"/>
        <family val="2"/>
      </rPr>
      <t>쿨</t>
    </r>
    <r>
      <rPr>
        <sz val="11"/>
        <color theme="1"/>
        <rFont val="Calibri"/>
        <family val="2"/>
      </rPr>
      <t xml:space="preserve"> -3%</t>
    </r>
  </si>
  <si>
    <r>
      <rPr>
        <sz val="11"/>
        <color theme="1"/>
        <rFont val="Calibri"/>
        <family val="2"/>
      </rPr>
      <t>범위</t>
    </r>
    <r>
      <rPr>
        <sz val="11"/>
        <color theme="1"/>
        <rFont val="Calibri"/>
        <family val="2"/>
      </rPr>
      <t xml:space="preserve"> +6-30%</t>
    </r>
  </si>
  <si>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</si>
  <si>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t>10/20/30% 한번 더 시전</t>
  </si>
  <si>
    <r>
      <rPr>
        <sz val="10"/>
        <color theme="1"/>
        <rFont val="Calibri"/>
        <family val="2"/>
      </rPr>
      <t>데미지</t>
    </r>
    <r>
      <rPr>
        <sz val="10"/>
        <color theme="1"/>
        <rFont val="Calibri"/>
        <family val="2"/>
      </rPr>
      <t xml:space="preserve"> +30%</t>
    </r>
  </si>
  <si>
    <r>
      <rPr>
        <sz val="11"/>
        <color theme="1"/>
        <rFont val="Calibri"/>
        <family val="2"/>
      </rPr>
      <t>3</t>
    </r>
    <r>
      <rPr>
        <sz val="11"/>
        <color theme="1"/>
        <rFont val="Calibri"/>
        <family val="2"/>
      </rPr>
      <t>명</t>
    </r>
    <r>
      <rPr>
        <sz val="11"/>
        <color theme="1"/>
        <rFont val="Calibri"/>
        <family val="2"/>
      </rPr>
      <t xml:space="preserve"> </t>
    </r>
    <r>
      <rPr>
        <sz val="11"/>
        <color theme="1"/>
        <rFont val="Calibri"/>
        <family val="2"/>
      </rPr>
      <t>이상</t>
    </r>
    <r>
      <rPr>
        <sz val="11"/>
        <color theme="1"/>
        <rFont val="Calibri"/>
        <family val="2"/>
      </rPr>
      <t>시</t>
    </r>
    <r>
      <rPr>
        <sz val="11"/>
        <color theme="1"/>
        <rFont val="Calibri"/>
        <family val="2"/>
      </rPr>
      <t xml:space="preserve">, </t>
    </r>
    <r>
      <rPr>
        <sz val="11"/>
        <color theme="1"/>
        <rFont val="Calibri"/>
        <family val="2"/>
      </rPr>
      <t>다음</t>
    </r>
    <r>
      <rPr>
        <sz val="11"/>
        <color theme="1"/>
        <rFont val="Calibri"/>
        <family val="2"/>
      </rPr>
      <t xml:space="preserve"> +50% </t>
    </r>
    <r>
      <rPr>
        <sz val="11"/>
        <color theme="1"/>
        <rFont val="Calibri"/>
        <family val="2"/>
      </rPr>
      <t>데미지</t>
    </r>
  </si>
  <si>
    <r>
      <rPr>
        <sz val="11"/>
        <color theme="1"/>
        <rFont val="Calibri"/>
        <family val="2"/>
      </rPr>
      <t>빛바램</t>
    </r>
    <r>
      <rPr>
        <sz val="11"/>
        <color theme="1"/>
        <rFont val="Calibri"/>
        <family val="2"/>
      </rPr>
      <t xml:space="preserve"> 80% = </t>
    </r>
    <r>
      <rPr>
        <sz val="11"/>
        <color theme="1"/>
        <rFont val="Calibri"/>
        <family val="2"/>
      </rPr>
      <t>실명</t>
    </r>
  </si>
  <si>
    <t>은령호작</t>
  </si>
  <si>
    <r>
      <rPr>
        <sz val="11"/>
        <color theme="1"/>
        <rFont val="Calibri"/>
        <family val="2"/>
      </rPr>
      <t>섬광</t>
    </r>
    <r>
      <rPr>
        <sz val="11"/>
        <color theme="1"/>
        <rFont val="Calibri"/>
        <family val="2"/>
      </rPr>
      <t xml:space="preserve"> </t>
    </r>
    <r>
      <rPr>
        <sz val="11"/>
        <color theme="1"/>
        <rFont val="Calibri"/>
        <family val="2"/>
      </rPr>
      <t>화살</t>
    </r>
  </si>
  <si>
    <t>섬광 화살을 발사하여 데미지를 주고 실명상태로 만듭니다.</t>
  </si>
  <si>
    <r>
      <rPr>
        <sz val="11"/>
        <color theme="1"/>
        <rFont val="Calibri"/>
        <family val="2"/>
      </rPr>
      <t>시전</t>
    </r>
    <r>
      <rPr>
        <sz val="11"/>
        <color theme="1"/>
        <rFont val="Calibri"/>
        <family val="2"/>
      </rPr>
      <t xml:space="preserve"> -3%</t>
    </r>
  </si>
  <si>
    <r>
      <rPr>
        <sz val="11"/>
        <color theme="1"/>
        <rFont val="Calibri"/>
        <family val="2"/>
      </rPr>
      <t>쿨</t>
    </r>
    <r>
      <rPr>
        <sz val="11"/>
        <color theme="1"/>
        <rFont val="Calibri"/>
        <family val="2"/>
      </rPr>
      <t xml:space="preserve"> -6-30%</t>
    </r>
  </si>
  <si>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</si>
  <si>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r>
      <rPr>
        <sz val="11"/>
        <color theme="1"/>
        <rFont val="Calibri"/>
        <family val="2"/>
      </rPr>
      <t>마나</t>
    </r>
    <r>
      <rPr>
        <sz val="11"/>
        <color theme="1"/>
        <rFont val="Calibri"/>
        <family val="2"/>
      </rPr>
      <t xml:space="preserve"> </t>
    </r>
    <r>
      <rPr>
        <sz val="11"/>
        <color rgb="FFFF0000"/>
        <rFont val="Calibri"/>
        <family val="2"/>
      </rPr>
      <t>+10~30%</t>
    </r>
    <r>
      <rPr>
        <sz val="11"/>
        <color theme="1"/>
        <rFont val="Calibri"/>
        <family val="2"/>
      </rPr>
      <t xml:space="preserve">, </t>
    </r>
    <r>
      <rPr>
        <sz val="11"/>
        <color theme="1"/>
        <rFont val="Calibri"/>
        <family val="2"/>
      </rPr>
      <t>뎀</t>
    </r>
    <r>
      <rPr>
        <sz val="11"/>
        <color theme="1"/>
        <rFont val="Calibri"/>
        <family val="2"/>
      </rPr>
      <t xml:space="preserve"> +15-45%</t>
    </r>
  </si>
  <si>
    <r>
      <rPr>
        <sz val="10"/>
        <color theme="1"/>
        <rFont val="Calibri"/>
        <family val="2"/>
      </rPr>
      <t>데미지</t>
    </r>
    <r>
      <rPr>
        <sz val="10"/>
        <color theme="1"/>
        <rFont val="Calibri"/>
        <family val="2"/>
      </rPr>
      <t xml:space="preserve"> +30%</t>
    </r>
  </si>
  <si>
    <t>vs빛바램, 실명+10% 절대데미지</t>
  </si>
  <si>
    <r>
      <rPr>
        <sz val="9"/>
        <color theme="1"/>
        <rFont val="Calibri"/>
        <family val="2"/>
      </rPr>
      <t>천공의</t>
    </r>
    <r>
      <rPr>
        <sz val="9"/>
        <color theme="1"/>
        <rFont val="Calibri"/>
        <family val="2"/>
      </rPr>
      <t xml:space="preserve"> </t>
    </r>
    <r>
      <rPr>
        <sz val="9"/>
        <color theme="1"/>
        <rFont val="Calibri"/>
        <family val="2"/>
      </rPr>
      <t>일격</t>
    </r>
  </si>
  <si>
    <r>
      <rPr>
        <sz val="11"/>
        <color theme="1"/>
        <rFont val="Calibri"/>
        <family val="2"/>
      </rPr>
      <t>천공의</t>
    </r>
    <r>
      <rPr>
        <sz val="11"/>
        <color theme="1"/>
        <rFont val="Calibri"/>
        <family val="2"/>
      </rPr>
      <t xml:space="preserve"> </t>
    </r>
    <r>
      <rPr>
        <sz val="11"/>
        <color theme="1"/>
        <rFont val="Calibri"/>
        <family val="2"/>
      </rPr>
      <t>일격</t>
    </r>
  </si>
  <si>
    <r>
      <rPr>
        <sz val="11"/>
        <color theme="1"/>
        <rFont val="Calibri"/>
        <family val="2"/>
      </rPr>
      <t>높은</t>
    </r>
    <r>
      <rPr>
        <sz val="11"/>
        <color theme="1"/>
        <rFont val="Calibri"/>
        <family val="2"/>
      </rPr>
      <t xml:space="preserve"> </t>
    </r>
    <r>
      <rPr>
        <sz val="11"/>
        <color theme="1"/>
        <rFont val="Calibri"/>
        <family val="2"/>
      </rPr>
      <t>곳에서</t>
    </r>
    <r>
      <rPr>
        <sz val="11"/>
        <color theme="1"/>
        <rFont val="Calibri"/>
        <family val="2"/>
      </rPr>
      <t xml:space="preserve"> </t>
    </r>
    <r>
      <rPr>
        <sz val="11"/>
        <color theme="1"/>
        <rFont val="Calibri"/>
        <family val="2"/>
      </rPr>
      <t>빛으로</t>
    </r>
    <r>
      <rPr>
        <sz val="11"/>
        <color theme="1"/>
        <rFont val="Calibri"/>
        <family val="2"/>
      </rPr>
      <t xml:space="preserve"> </t>
    </r>
    <r>
      <rPr>
        <sz val="11"/>
        <color theme="1"/>
        <rFont val="Calibri"/>
        <family val="2"/>
      </rPr>
      <t>된</t>
    </r>
    <r>
      <rPr>
        <sz val="11"/>
        <color theme="1"/>
        <rFont val="Calibri"/>
        <family val="2"/>
      </rPr>
      <t xml:space="preserve"> </t>
    </r>
    <r>
      <rPr>
        <sz val="11"/>
        <color theme="1"/>
        <rFont val="Calibri"/>
        <family val="2"/>
      </rPr>
      <t>화살을</t>
    </r>
    <r>
      <rPr>
        <sz val="11"/>
        <color theme="1"/>
        <rFont val="Calibri"/>
        <family val="2"/>
      </rPr>
      <t xml:space="preserve"> </t>
    </r>
    <r>
      <rPr>
        <sz val="11"/>
        <color theme="1"/>
        <rFont val="Calibri"/>
        <family val="2"/>
      </rPr>
      <t>집중</t>
    </r>
    <r>
      <rPr>
        <sz val="11"/>
        <color theme="1"/>
        <rFont val="Calibri"/>
        <family val="2"/>
      </rPr>
      <t xml:space="preserve"> </t>
    </r>
    <r>
      <rPr>
        <sz val="11"/>
        <color theme="1"/>
        <rFont val="Calibri"/>
        <family val="2"/>
      </rPr>
      <t>발사하여</t>
    </r>
    <r>
      <rPr>
        <sz val="11"/>
        <color theme="1"/>
        <rFont val="Calibri"/>
        <family val="2"/>
      </rPr>
      <t xml:space="preserve"> </t>
    </r>
    <r>
      <rPr>
        <sz val="11"/>
        <color theme="1"/>
        <rFont val="Calibri"/>
        <family val="2"/>
      </rPr>
      <t>공격합니다</t>
    </r>
    <r>
      <rPr>
        <sz val="11"/>
        <color theme="1"/>
        <rFont val="Calibri"/>
        <family val="2"/>
      </rPr>
      <t xml:space="preserve">. </t>
    </r>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공중에서</t>
    </r>
    <r>
      <rPr>
        <sz val="11"/>
        <color theme="1"/>
        <rFont val="Calibri"/>
        <family val="2"/>
      </rPr>
      <t xml:space="preserve"> </t>
    </r>
    <r>
      <rPr>
        <sz val="11"/>
        <color theme="1"/>
        <rFont val="Calibri"/>
        <family val="2"/>
      </rPr>
      <t>이동이</t>
    </r>
    <r>
      <rPr>
        <sz val="11"/>
        <color theme="1"/>
        <rFont val="Calibri"/>
        <family val="2"/>
      </rPr>
      <t xml:space="preserve"> </t>
    </r>
    <r>
      <rPr>
        <sz val="11"/>
        <color theme="1"/>
        <rFont val="Calibri"/>
        <family val="2"/>
      </rPr>
      <t>가능합니다</t>
    </r>
    <r>
      <rPr>
        <sz val="11"/>
        <color theme="1"/>
        <rFont val="Calibri"/>
        <family val="2"/>
      </rPr>
      <t>.</t>
    </r>
  </si>
  <si>
    <r>
      <rPr>
        <sz val="11"/>
        <color theme="1"/>
        <rFont val="Calibri"/>
        <family val="2"/>
      </rPr>
      <t>뎀</t>
    </r>
    <r>
      <rPr>
        <sz val="11"/>
        <color theme="1"/>
        <rFont val="Calibri"/>
        <family val="2"/>
      </rPr>
      <t xml:space="preserve"> +3%</t>
    </r>
  </si>
  <si>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</si>
  <si>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1/2/3</t>
    </r>
    <r>
      <rPr>
        <sz val="11"/>
        <color theme="1"/>
        <rFont val="Calibri"/>
        <family val="2"/>
      </rPr>
      <t>초</t>
    </r>
    <r>
      <rPr>
        <sz val="11"/>
        <color theme="1"/>
        <rFont val="Calibri"/>
        <family val="2"/>
      </rPr>
      <t xml:space="preserve"> </t>
    </r>
    <r>
      <rPr>
        <sz val="11"/>
        <color theme="1"/>
        <rFont val="Calibri"/>
        <family val="2"/>
      </rPr>
      <t>무적</t>
    </r>
  </si>
  <si>
    <r>
      <rPr>
        <sz val="10"/>
        <color theme="1"/>
        <rFont val="Calibri"/>
        <family val="2"/>
      </rPr>
      <t>데미지</t>
    </r>
    <r>
      <rPr>
        <sz val="10"/>
        <color theme="1"/>
        <rFont val="Calibri"/>
        <family val="2"/>
      </rPr>
      <t xml:space="preserve"> +30%</t>
    </r>
  </si>
  <si>
    <r>
      <rPr>
        <sz val="11"/>
        <color theme="1"/>
        <rFont val="Calibri"/>
        <family val="2"/>
      </rPr>
      <t>이속</t>
    </r>
    <r>
      <rPr>
        <sz val="11"/>
        <color theme="1"/>
        <rFont val="Calibri"/>
        <family val="2"/>
      </rPr>
      <t xml:space="preserve"> 3</t>
    </r>
    <r>
      <rPr>
        <sz val="11"/>
        <color theme="1"/>
        <rFont val="Calibri"/>
        <family val="2"/>
      </rPr>
      <t>초간</t>
    </r>
    <r>
      <rPr>
        <sz val="11"/>
        <color theme="1"/>
        <rFont val="Calibri"/>
        <family val="2"/>
      </rPr>
      <t xml:space="preserve"> +50%, </t>
    </r>
    <r>
      <rPr>
        <sz val="11"/>
        <color theme="1"/>
        <rFont val="Calibri"/>
        <family val="2"/>
      </rPr>
      <t>통과</t>
    </r>
    <r>
      <rPr>
        <sz val="11"/>
        <color theme="1"/>
        <rFont val="Calibri"/>
        <family val="2"/>
      </rPr>
      <t xml:space="preserve"> </t>
    </r>
    <r>
      <rPr>
        <sz val="11"/>
        <color theme="1"/>
        <rFont val="Calibri"/>
        <family val="2"/>
      </rPr>
      <t>상태</t>
    </r>
  </si>
  <si>
    <r>
      <rPr>
        <sz val="10"/>
        <color theme="1"/>
        <rFont val="Calibri"/>
        <family val="2"/>
      </rPr>
      <t>통과</t>
    </r>
    <r>
      <rPr>
        <sz val="10"/>
        <color theme="1"/>
        <rFont val="Calibri"/>
        <family val="2"/>
      </rPr>
      <t xml:space="preserve"> = </t>
    </r>
    <r>
      <rPr>
        <sz val="10"/>
        <color theme="1"/>
        <rFont val="Calibri"/>
        <family val="2"/>
      </rPr>
      <t>유닛</t>
    </r>
    <r>
      <rPr>
        <sz val="10"/>
        <color theme="1"/>
        <rFont val="Calibri"/>
        <family val="2"/>
      </rPr>
      <t xml:space="preserve"> </t>
    </r>
    <r>
      <rPr>
        <sz val="10"/>
        <color theme="1"/>
        <rFont val="Calibri"/>
        <family val="2"/>
      </rPr>
      <t>경로</t>
    </r>
    <r>
      <rPr>
        <sz val="10"/>
        <color theme="1"/>
        <rFont val="Calibri"/>
        <family val="2"/>
      </rPr>
      <t xml:space="preserve"> </t>
    </r>
    <r>
      <rPr>
        <sz val="10"/>
        <color theme="1"/>
        <rFont val="Calibri"/>
        <family val="2"/>
      </rPr>
      <t>무시</t>
    </r>
  </si>
  <si>
    <r>
      <rPr>
        <sz val="11"/>
        <color theme="1"/>
        <rFont val="Calibri"/>
        <family val="2"/>
      </rPr>
      <t>천청의</t>
    </r>
    <r>
      <rPr>
        <sz val="11"/>
        <color theme="1"/>
        <rFont val="Calibri"/>
        <family val="2"/>
      </rPr>
      <t xml:space="preserve"> </t>
    </r>
    <r>
      <rPr>
        <sz val="11"/>
        <color theme="1"/>
        <rFont val="Calibri"/>
        <family val="2"/>
      </rPr>
      <t>빛</t>
    </r>
  </si>
  <si>
    <r>
      <rPr>
        <sz val="11"/>
        <color theme="1"/>
        <rFont val="Calibri"/>
        <family val="2"/>
      </rPr>
      <t>거대한</t>
    </r>
    <r>
      <rPr>
        <sz val="11"/>
        <color theme="1"/>
        <rFont val="Calibri"/>
        <family val="2"/>
      </rPr>
      <t xml:space="preserve"> </t>
    </r>
    <r>
      <rPr>
        <sz val="11"/>
        <color theme="1"/>
        <rFont val="Calibri"/>
        <family val="2"/>
      </rPr>
      <t>화살을</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명중한</t>
    </r>
    <r>
      <rPr>
        <sz val="11"/>
        <color theme="1"/>
        <rFont val="Calibri"/>
        <family val="2"/>
      </rPr>
      <t xml:space="preserve"> </t>
    </r>
    <r>
      <rPr>
        <sz val="11"/>
        <color theme="1"/>
        <rFont val="Calibri"/>
        <family val="2"/>
      </rPr>
      <t>적에게</t>
    </r>
    <r>
      <rPr>
        <sz val="11"/>
        <color theme="1"/>
        <rFont val="Calibri"/>
        <family val="2"/>
      </rPr>
      <t xml:space="preserve"> </t>
    </r>
    <r>
      <rPr>
        <sz val="11"/>
        <color theme="1"/>
        <rFont val="Calibri"/>
        <family val="2"/>
      </rPr>
      <t>절대데미지를</t>
    </r>
    <r>
      <rPr>
        <sz val="11"/>
        <color theme="1"/>
        <rFont val="Calibri"/>
        <family val="2"/>
      </rPr>
      <t xml:space="preserve"> </t>
    </r>
    <r>
      <rPr>
        <sz val="11"/>
        <color theme="1"/>
        <rFont val="Calibri"/>
        <family val="2"/>
      </rPr>
      <t>주고</t>
    </r>
    <r>
      <rPr>
        <sz val="11"/>
        <color theme="1"/>
        <rFont val="Calibri"/>
        <family val="2"/>
      </rPr>
      <t xml:space="preserve"> </t>
    </r>
    <r>
      <rPr>
        <sz val="11"/>
        <color theme="1"/>
        <rFont val="Calibri"/>
        <family val="2"/>
      </rPr>
      <t>능력을</t>
    </r>
    <r>
      <rPr>
        <sz val="11"/>
        <color theme="1"/>
        <rFont val="Calibri"/>
        <family val="2"/>
      </rPr>
      <t xml:space="preserve"> </t>
    </r>
    <r>
      <rPr>
        <sz val="11"/>
        <color theme="1"/>
        <rFont val="Calibri"/>
        <family val="2"/>
      </rPr>
      <t>저하시킵니다</t>
    </r>
    <r>
      <rPr>
        <sz val="11"/>
        <color theme="1"/>
        <rFont val="Calibri"/>
        <family val="2"/>
      </rPr>
      <t>.</t>
    </r>
  </si>
  <si>
    <r>
      <rPr>
        <sz val="11"/>
        <color theme="1"/>
        <rFont val="Calibri"/>
        <family val="2"/>
      </rPr>
      <t>쿨</t>
    </r>
    <r>
      <rPr>
        <sz val="11"/>
        <color theme="1"/>
        <rFont val="Calibri"/>
        <family val="2"/>
      </rPr>
      <t xml:space="preserve"> -3%</t>
    </r>
  </si>
  <si>
    <r>
      <rPr>
        <sz val="11"/>
        <color theme="1"/>
        <rFont val="Calibri"/>
        <family val="2"/>
      </rPr>
      <t>거리</t>
    </r>
    <r>
      <rPr>
        <sz val="11"/>
        <color theme="1"/>
        <rFont val="Calibri"/>
        <family val="2"/>
      </rPr>
      <t xml:space="preserve"> +6-30%</t>
    </r>
  </si>
  <si>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</si>
  <si>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r>
      <rPr>
        <sz val="11"/>
        <color theme="1"/>
        <rFont val="Calibri"/>
        <family val="2"/>
      </rPr>
      <t>체력</t>
    </r>
    <r>
      <rPr>
        <sz val="11"/>
        <color theme="1"/>
        <rFont val="Calibri"/>
        <family val="2"/>
      </rPr>
      <t xml:space="preserve"> 1/3/5% </t>
    </r>
    <r>
      <rPr>
        <sz val="11"/>
        <color theme="1"/>
        <rFont val="Calibri"/>
        <family val="2"/>
      </rPr>
      <t>절대데미지</t>
    </r>
  </si>
  <si>
    <r>
      <rPr>
        <sz val="10"/>
        <color theme="1"/>
        <rFont val="Calibri"/>
        <family val="2"/>
      </rPr>
      <t>데미지</t>
    </r>
    <r>
      <rPr>
        <sz val="10"/>
        <color theme="1"/>
        <rFont val="Calibri"/>
        <family val="2"/>
      </rPr>
      <t xml:space="preserve"> +30%</t>
    </r>
  </si>
  <si>
    <r>
      <rPr>
        <sz val="10"/>
        <color theme="1"/>
        <rFont val="Calibri"/>
        <family val="2"/>
      </rPr>
      <t>천청의</t>
    </r>
    <r>
      <rPr>
        <sz val="10"/>
        <color theme="1"/>
        <rFont val="Calibri"/>
        <family val="2"/>
      </rPr>
      <t xml:space="preserve"> </t>
    </r>
    <r>
      <rPr>
        <sz val="10"/>
        <color theme="1"/>
        <rFont val="Calibri"/>
        <family val="2"/>
      </rPr>
      <t>빛</t>
    </r>
  </si>
  <si>
    <r>
      <rPr>
        <sz val="10"/>
        <color theme="1"/>
        <rFont val="Calibri"/>
        <family val="2"/>
      </rPr>
      <t>산령수투</t>
    </r>
    <r>
      <rPr>
        <sz val="8"/>
        <color theme="1"/>
        <rFont val="Calibri"/>
        <family val="2"/>
      </rPr>
      <t>(</t>
    </r>
    <r>
      <rPr>
        <sz val="8"/>
        <color theme="1"/>
        <rFont val="Calibri"/>
        <family val="2"/>
      </rPr>
      <t>해방</t>
    </r>
    <r>
      <rPr>
        <sz val="8"/>
        <color theme="1"/>
        <rFont val="Calibri"/>
        <family val="2"/>
      </rPr>
      <t>)</t>
    </r>
  </si>
  <si>
    <r>
      <rPr>
        <sz val="11"/>
        <color theme="1"/>
        <rFont val="Calibri"/>
        <family val="2"/>
      </rPr>
      <t>빛의</t>
    </r>
    <r>
      <rPr>
        <sz val="11"/>
        <color theme="1"/>
        <rFont val="Calibri"/>
        <family val="2"/>
      </rPr>
      <t xml:space="preserve"> </t>
    </r>
    <r>
      <rPr>
        <sz val="11"/>
        <color theme="1"/>
        <rFont val="Calibri"/>
        <family val="2"/>
      </rPr>
      <t>방패</t>
    </r>
  </si>
  <si>
    <t>뎀감 50%</t>
  </si>
  <si>
    <r>
      <rPr>
        <sz val="11"/>
        <color theme="1"/>
        <rFont val="Calibri"/>
        <family val="2"/>
      </rPr>
      <t>빛으로</t>
    </r>
    <r>
      <rPr>
        <sz val="11"/>
        <color theme="1"/>
        <rFont val="Calibri"/>
        <family val="2"/>
      </rPr>
      <t xml:space="preserve"> </t>
    </r>
    <r>
      <rPr>
        <sz val="11"/>
        <color theme="1"/>
        <rFont val="Calibri"/>
        <family val="2"/>
      </rPr>
      <t>된</t>
    </r>
    <r>
      <rPr>
        <sz val="11"/>
        <color theme="1"/>
        <rFont val="Calibri"/>
        <family val="2"/>
      </rPr>
      <t xml:space="preserve"> </t>
    </r>
    <r>
      <rPr>
        <sz val="11"/>
        <color theme="1"/>
        <rFont val="Calibri"/>
        <family val="2"/>
      </rPr>
      <t>방패를</t>
    </r>
    <r>
      <rPr>
        <sz val="11"/>
        <color theme="1"/>
        <rFont val="Calibri"/>
        <family val="2"/>
      </rPr>
      <t xml:space="preserve"> </t>
    </r>
    <r>
      <rPr>
        <sz val="11"/>
        <color theme="1"/>
        <rFont val="Calibri"/>
        <family val="2"/>
      </rPr>
      <t>만들어</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방어하고</t>
    </r>
    <r>
      <rPr>
        <sz val="11"/>
        <color theme="1"/>
        <rFont val="Calibri"/>
        <family val="2"/>
      </rPr>
      <t xml:space="preserve">, </t>
    </r>
    <r>
      <rPr>
        <sz val="11"/>
        <color theme="1"/>
        <rFont val="Calibri"/>
        <family val="2"/>
      </rPr>
      <t>방패는</t>
    </r>
    <r>
      <rPr>
        <sz val="11"/>
        <color theme="1"/>
        <rFont val="Calibri"/>
        <family val="2"/>
      </rPr>
      <t xml:space="preserve"> </t>
    </r>
    <r>
      <rPr>
        <sz val="11"/>
        <color theme="1"/>
        <rFont val="Calibri"/>
        <family val="2"/>
      </rPr>
      <t>점점</t>
    </r>
    <r>
      <rPr>
        <sz val="11"/>
        <color theme="1"/>
        <rFont val="Calibri"/>
        <family val="2"/>
      </rPr>
      <t xml:space="preserve"> </t>
    </r>
    <r>
      <rPr>
        <sz val="11"/>
        <color theme="1"/>
        <rFont val="Calibri"/>
        <family val="2"/>
      </rPr>
      <t>강화되어</t>
    </r>
    <r>
      <rPr>
        <sz val="11"/>
        <color theme="1"/>
        <rFont val="Calibri"/>
        <family val="2"/>
      </rPr>
      <t xml:space="preserve"> </t>
    </r>
    <r>
      <rPr>
        <sz val="11"/>
        <color theme="1"/>
        <rFont val="Calibri"/>
        <family val="2"/>
      </rPr>
      <t>폭발하여</t>
    </r>
    <r>
      <rPr>
        <sz val="11"/>
        <color theme="1"/>
        <rFont val="Calibri"/>
        <family val="2"/>
      </rPr>
      <t xml:space="preserve"> </t>
    </r>
    <r>
      <rPr>
        <sz val="11"/>
        <color theme="1"/>
        <rFont val="Calibri"/>
        <family val="2"/>
      </rPr>
      <t>빛</t>
    </r>
    <r>
      <rPr>
        <sz val="11"/>
        <color theme="1"/>
        <rFont val="Calibri"/>
        <family val="2"/>
      </rPr>
      <t xml:space="preserve"> </t>
    </r>
    <r>
      <rPr>
        <sz val="11"/>
        <color theme="1"/>
        <rFont val="Calibri"/>
        <family val="2"/>
      </rPr>
      <t>화살로</t>
    </r>
    <r>
      <rPr>
        <sz val="11"/>
        <color theme="1"/>
        <rFont val="Calibri"/>
        <family val="2"/>
      </rPr>
      <t xml:space="preserve"> </t>
    </r>
    <r>
      <rPr>
        <sz val="11"/>
        <color theme="1"/>
        <rFont val="Calibri"/>
        <family val="2"/>
      </rPr>
      <t>변환되어</t>
    </r>
    <r>
      <rPr>
        <sz val="11"/>
        <color theme="1"/>
        <rFont val="Calibri"/>
        <family val="2"/>
      </rPr>
      <t xml:space="preserve"> </t>
    </r>
    <r>
      <rPr>
        <sz val="11"/>
        <color theme="1"/>
        <rFont val="Calibri"/>
        <family val="2"/>
      </rPr>
      <t>공격합니다</t>
    </r>
    <r>
      <rPr>
        <sz val="11"/>
        <color theme="1"/>
        <rFont val="Calibri"/>
        <family val="2"/>
      </rPr>
      <t>.</t>
    </r>
  </si>
  <si>
    <r>
      <rPr>
        <sz val="11"/>
        <color theme="1"/>
        <rFont val="Calibri"/>
        <family val="2"/>
      </rPr>
      <t>시전</t>
    </r>
    <r>
      <rPr>
        <sz val="11"/>
        <color theme="1"/>
        <rFont val="Calibri"/>
        <family val="2"/>
      </rPr>
      <t xml:space="preserve"> -3%</t>
    </r>
  </si>
  <si>
    <r>
      <rPr>
        <sz val="11"/>
        <color theme="1"/>
        <rFont val="Calibri"/>
        <family val="2"/>
      </rPr>
      <t>쿨</t>
    </r>
    <r>
      <rPr>
        <sz val="11"/>
        <color theme="1"/>
        <rFont val="Calibri"/>
        <family val="2"/>
      </rPr>
      <t xml:space="preserve"> -6-30%</t>
    </r>
  </si>
  <si>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</si>
  <si>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r>
      <rPr>
        <sz val="11"/>
        <color theme="1"/>
        <rFont val="Calibri"/>
        <family val="2"/>
      </rPr>
      <t>지속</t>
    </r>
    <r>
      <rPr>
        <sz val="11"/>
        <color theme="1"/>
        <rFont val="Calibri"/>
        <family val="2"/>
      </rPr>
      <t xml:space="preserve"> +13-40%</t>
    </r>
  </si>
  <si>
    <r>
      <rPr>
        <sz val="10"/>
        <color theme="1"/>
        <rFont val="Calibri"/>
        <family val="2"/>
      </rPr>
      <t>데미지</t>
    </r>
    <r>
      <rPr>
        <sz val="10"/>
        <color theme="1"/>
        <rFont val="Calibri"/>
        <family val="2"/>
      </rPr>
      <t xml:space="preserve"> +30%</t>
    </r>
  </si>
  <si>
    <r>
      <rPr>
        <sz val="11"/>
        <color theme="1"/>
        <rFont val="Calibri"/>
        <family val="2"/>
      </rPr>
      <t>주변</t>
    </r>
    <r>
      <rPr>
        <sz val="11"/>
        <color theme="1"/>
        <rFont val="Calibri"/>
        <family val="2"/>
      </rPr>
      <t xml:space="preserve"> </t>
    </r>
    <r>
      <rPr>
        <sz val="11"/>
        <color theme="1"/>
        <rFont val="Calibri"/>
        <family val="2"/>
      </rPr>
      <t>아군</t>
    </r>
    <r>
      <rPr>
        <sz val="11"/>
        <color theme="1"/>
        <rFont val="Calibri"/>
        <family val="2"/>
      </rPr>
      <t xml:space="preserve"> 50% </t>
    </r>
    <r>
      <rPr>
        <sz val="11"/>
        <color theme="1"/>
        <rFont val="Calibri"/>
        <family val="2"/>
      </rPr>
      <t>적용</t>
    </r>
  </si>
  <si>
    <t>영자병장</t>
  </si>
  <si>
    <t>호작</t>
  </si>
  <si>
    <t>뎀 3-6</t>
  </si>
  <si>
    <t>공격시 영압을 소모하여 추가데미지를 가합니다.</t>
  </si>
  <si>
    <t>뎀 +3%</t>
  </si>
  <si>
    <r>
      <rPr>
        <sz val="11"/>
        <color theme="1"/>
        <rFont val="Calibri"/>
        <family val="2"/>
      </rPr>
      <t>3% 이속</t>
    </r>
    <r>
      <rPr>
        <sz val="11"/>
        <color theme="1"/>
        <rFont val="Calibri"/>
        <family val="2"/>
      </rPr>
      <t xml:space="preserve"> +30% 2-10</t>
    </r>
    <r>
      <rPr>
        <sz val="11"/>
        <color theme="1"/>
        <rFont val="Calibri"/>
        <family val="2"/>
      </rPr>
      <t>초</t>
    </r>
  </si>
  <si>
    <r>
      <rPr>
        <sz val="10"/>
        <color theme="1"/>
        <rFont val="Calibri"/>
        <family val="2"/>
      </rPr>
      <t xml:space="preserve">vs </t>
    </r>
    <r>
      <rPr>
        <sz val="10"/>
        <color theme="1"/>
        <rFont val="Calibri"/>
        <family val="2"/>
      </rPr>
      <t>빛바램</t>
    </r>
    <r>
      <rPr>
        <sz val="10"/>
        <color theme="1"/>
        <rFont val="Calibri"/>
        <family val="2"/>
      </rPr>
      <t xml:space="preserve"> </t>
    </r>
    <r>
      <rPr>
        <sz val="10"/>
        <color theme="1"/>
        <rFont val="Calibri"/>
        <family val="2"/>
      </rPr>
      <t>데미지</t>
    </r>
    <r>
      <rPr>
        <sz val="10"/>
        <color theme="1"/>
        <rFont val="Calibri"/>
        <family val="2"/>
      </rPr>
      <t xml:space="preserve"> +10/20/30%</t>
    </r>
  </si>
  <si>
    <r>
      <rPr>
        <sz val="11"/>
        <color theme="1"/>
        <rFont val="Calibri"/>
        <family val="2"/>
      </rPr>
      <t>vs실명</t>
    </r>
    <r>
      <rPr>
        <sz val="11"/>
        <color theme="1"/>
        <rFont val="Calibri"/>
        <family val="2"/>
      </rPr>
      <t xml:space="preserve"> </t>
    </r>
    <r>
      <rPr>
        <sz val="11"/>
        <color theme="1"/>
        <rFont val="Calibri"/>
        <family val="2"/>
      </rPr>
      <t>데미지</t>
    </r>
    <r>
      <rPr>
        <sz val="11"/>
        <color theme="1"/>
        <rFont val="Calibri"/>
        <family val="2"/>
      </rPr>
      <t xml:space="preserve"> 10-30%</t>
    </r>
  </si>
  <si>
    <r>
      <rPr>
        <sz val="10"/>
        <color theme="1"/>
        <rFont val="Calibri"/>
        <family val="2"/>
      </rPr>
      <t>데미지</t>
    </r>
    <r>
      <rPr>
        <sz val="10"/>
        <color theme="1"/>
        <rFont val="Calibri"/>
        <family val="2"/>
      </rPr>
      <t xml:space="preserve"> +30%</t>
    </r>
  </si>
  <si>
    <r>
      <rPr>
        <sz val="11"/>
        <color theme="1"/>
        <rFont val="Calibri"/>
        <family val="2"/>
      </rPr>
      <t>빛바램</t>
    </r>
    <r>
      <rPr>
        <sz val="11"/>
        <color theme="1"/>
        <rFont val="Calibri"/>
        <family val="2"/>
      </rPr>
      <t xml:space="preserve"> +2% </t>
    </r>
    <r>
      <rPr>
        <sz val="9"/>
        <color theme="1"/>
        <rFont val="Calibri"/>
        <family val="2"/>
      </rPr>
      <t>(</t>
    </r>
    <r>
      <rPr>
        <sz val="9"/>
        <color theme="1"/>
        <rFont val="Calibri"/>
        <family val="2"/>
      </rPr>
      <t>지속은</t>
    </r>
    <r>
      <rPr>
        <sz val="9"/>
        <color theme="1"/>
        <rFont val="Calibri"/>
        <family val="2"/>
      </rPr>
      <t xml:space="preserve"> </t>
    </r>
    <r>
      <rPr>
        <sz val="9"/>
        <color theme="1"/>
        <rFont val="Calibri"/>
        <family val="2"/>
      </rPr>
      <t>동일</t>
    </r>
    <r>
      <rPr>
        <sz val="9"/>
        <color theme="1"/>
        <rFont val="Calibri"/>
        <family val="2"/>
      </rPr>
      <t>)</t>
    </r>
  </si>
  <si>
    <t>공격 강화(자동시전)</t>
  </si>
  <si>
    <r>
      <rPr>
        <sz val="11"/>
        <color theme="1"/>
        <rFont val="Calibri"/>
        <family val="2"/>
      </rPr>
      <t>빛의</t>
    </r>
    <r>
      <rPr>
        <sz val="11"/>
        <color theme="1"/>
        <rFont val="Calibri"/>
        <family val="2"/>
      </rPr>
      <t xml:space="preserve"> </t>
    </r>
    <r>
      <rPr>
        <sz val="11"/>
        <color theme="1"/>
        <rFont val="Calibri"/>
        <family val="2"/>
      </rPr>
      <t>방패</t>
    </r>
  </si>
  <si>
    <r>
      <rPr>
        <sz val="11"/>
        <color theme="1"/>
        <rFont val="Calibri"/>
        <family val="2"/>
      </rPr>
      <t>산령수투</t>
    </r>
    <r>
      <rPr>
        <sz val="11"/>
        <color theme="1"/>
        <rFont val="Calibri"/>
        <family val="2"/>
      </rPr>
      <t xml:space="preserve"> Lv1</t>
    </r>
  </si>
  <si>
    <r>
      <rPr>
        <sz val="11"/>
        <color theme="1"/>
        <rFont val="Calibri"/>
        <family val="2"/>
      </rPr>
      <t>뎀</t>
    </r>
    <r>
      <rPr>
        <sz val="11"/>
        <color theme="1"/>
        <rFont val="Calibri"/>
        <family val="2"/>
      </rPr>
      <t xml:space="preserve"> 7-14</t>
    </r>
  </si>
  <si>
    <t>더 나은 무기를 통해 더 강력한 데미지를 줍니다.</t>
  </si>
  <si>
    <t>3% 치명배율 +0.3x 2-10초</t>
  </si>
  <si>
    <r>
      <rPr>
        <sz val="10"/>
        <color theme="1"/>
        <rFont val="Calibri"/>
        <family val="2"/>
      </rPr>
      <t xml:space="preserve">vs </t>
    </r>
    <r>
      <rPr>
        <sz val="10"/>
        <color theme="1"/>
        <rFont val="Calibri"/>
        <family val="2"/>
      </rPr>
      <t>빛바램</t>
    </r>
    <r>
      <rPr>
        <sz val="10"/>
        <color theme="1"/>
        <rFont val="Calibri"/>
        <family val="2"/>
      </rPr>
      <t xml:space="preserve"> </t>
    </r>
    <r>
      <rPr>
        <sz val="10"/>
        <color theme="1"/>
        <rFont val="Calibri"/>
        <family val="2"/>
      </rPr>
      <t>데미지</t>
    </r>
    <r>
      <rPr>
        <sz val="10"/>
        <color theme="1"/>
        <rFont val="Calibri"/>
        <family val="2"/>
      </rPr>
      <t xml:space="preserve"> +10/20/30%</t>
    </r>
  </si>
  <si>
    <r>
      <rPr>
        <sz val="11"/>
        <color theme="1"/>
        <rFont val="Calibri"/>
        <family val="2"/>
      </rPr>
      <t>vs후방</t>
    </r>
    <r>
      <rPr>
        <sz val="11"/>
        <color theme="1"/>
        <rFont val="Calibri"/>
        <family val="2"/>
      </rPr>
      <t xml:space="preserve"> </t>
    </r>
    <r>
      <rPr>
        <sz val="11"/>
        <color theme="1"/>
        <rFont val="Calibri"/>
        <family val="2"/>
      </rPr>
      <t>데미지</t>
    </r>
    <r>
      <rPr>
        <sz val="11"/>
        <color theme="1"/>
        <rFont val="Calibri"/>
        <family val="2"/>
      </rPr>
      <t xml:space="preserve"> 10-30%</t>
    </r>
  </si>
  <si>
    <r>
      <rPr>
        <sz val="10"/>
        <color theme="1"/>
        <rFont val="Calibri"/>
        <family val="2"/>
      </rPr>
      <t>데미지</t>
    </r>
    <r>
      <rPr>
        <sz val="10"/>
        <color theme="1"/>
        <rFont val="Calibri"/>
        <family val="2"/>
      </rPr>
      <t xml:space="preserve"> +30%</t>
    </r>
  </si>
  <si>
    <r>
      <rPr>
        <sz val="11"/>
        <color theme="1"/>
        <rFont val="Calibri"/>
        <family val="2"/>
      </rPr>
      <t>3</t>
    </r>
    <r>
      <rPr>
        <sz val="11"/>
        <color theme="1"/>
        <rFont val="Calibri"/>
        <family val="2"/>
      </rPr>
      <t xml:space="preserve">0% </t>
    </r>
    <r>
      <rPr>
        <sz val="11"/>
        <color theme="1"/>
        <rFont val="Calibri"/>
        <family val="2"/>
      </rPr>
      <t>추가데미지</t>
    </r>
    <r>
      <rPr>
        <sz val="11"/>
        <color theme="1"/>
        <rFont val="Calibri"/>
        <family val="2"/>
      </rPr>
      <t xml:space="preserve"> 2</t>
    </r>
    <r>
      <rPr>
        <sz val="11"/>
        <color theme="1"/>
        <rFont val="Calibri"/>
        <family val="2"/>
      </rPr>
      <t>배</t>
    </r>
  </si>
  <si>
    <t>은령호작 Lv1</t>
  </si>
  <si>
    <t>뎀 25-50</t>
  </si>
  <si>
    <r>
      <rPr>
        <sz val="10"/>
        <color theme="1"/>
        <rFont val="Calibri"/>
        <family val="2"/>
      </rPr>
      <t>3% 대상</t>
    </r>
    <r>
      <rPr>
        <sz val="10"/>
        <color theme="1"/>
        <rFont val="Calibri"/>
        <family val="2"/>
      </rPr>
      <t xml:space="preserve"> </t>
    </r>
    <r>
      <rPr>
        <sz val="10"/>
        <color theme="1"/>
        <rFont val="Calibri"/>
        <family val="2"/>
      </rPr>
      <t>작열</t>
    </r>
    <r>
      <rPr>
        <sz val="10"/>
        <color theme="1"/>
        <rFont val="Calibri"/>
        <family val="2"/>
      </rPr>
      <t xml:space="preserve"> HP 2-10% </t>
    </r>
    <r>
      <rPr>
        <sz val="10"/>
        <color theme="1"/>
        <rFont val="Calibri"/>
        <family val="2"/>
      </rPr>
      <t>절대뎀</t>
    </r>
  </si>
  <si>
    <r>
      <rPr>
        <sz val="10"/>
        <color theme="1"/>
        <rFont val="Calibri"/>
        <family val="2"/>
      </rPr>
      <t xml:space="preserve">vs </t>
    </r>
    <r>
      <rPr>
        <sz val="10"/>
        <color theme="1"/>
        <rFont val="Calibri"/>
        <family val="2"/>
      </rPr>
      <t>빛바램</t>
    </r>
    <r>
      <rPr>
        <sz val="10"/>
        <color theme="1"/>
        <rFont val="Calibri"/>
        <family val="2"/>
      </rPr>
      <t xml:space="preserve"> </t>
    </r>
    <r>
      <rPr>
        <sz val="10"/>
        <color theme="1"/>
        <rFont val="Calibri"/>
        <family val="2"/>
      </rPr>
      <t>데미지</t>
    </r>
    <r>
      <rPr>
        <sz val="10"/>
        <color theme="1"/>
        <rFont val="Calibri"/>
        <family val="2"/>
      </rPr>
      <t xml:space="preserve"> +10/20/30%</t>
    </r>
  </si>
  <si>
    <t>vs부상 데미지 10-30%</t>
  </si>
  <si>
    <r>
      <rPr>
        <sz val="10"/>
        <color theme="1"/>
        <rFont val="Calibri"/>
        <family val="2"/>
      </rPr>
      <t>데미지</t>
    </r>
    <r>
      <rPr>
        <sz val="10"/>
        <color theme="1"/>
        <rFont val="Calibri"/>
        <family val="2"/>
      </rPr>
      <t xml:space="preserve"> +30%</t>
    </r>
  </si>
  <si>
    <t>vs실명/작열 데미지 +50%</t>
  </si>
  <si>
    <r>
      <rPr>
        <sz val="11"/>
        <color theme="1"/>
        <rFont val="Calibri"/>
        <family val="2"/>
      </rPr>
      <t>산령수투</t>
    </r>
    <r>
      <rPr>
        <sz val="11"/>
        <color theme="1"/>
        <rFont val="Calibri"/>
        <family val="2"/>
      </rPr>
      <t>(</t>
    </r>
    <r>
      <rPr>
        <sz val="11"/>
        <color theme="1"/>
        <rFont val="Calibri"/>
        <family val="2"/>
      </rPr>
      <t>해방</t>
    </r>
    <r>
      <rPr>
        <sz val="11"/>
        <color theme="1"/>
        <rFont val="Calibri"/>
        <family val="2"/>
      </rPr>
      <t>) Lv1</t>
    </r>
  </si>
  <si>
    <t>뎀 52-104</t>
  </si>
  <si>
    <r>
      <rPr>
        <sz val="11"/>
        <color theme="1"/>
        <rFont val="Calibri"/>
        <family val="2"/>
      </rPr>
      <t>3% 모든 스킬</t>
    </r>
    <r>
      <rPr>
        <sz val="11"/>
        <color theme="1"/>
        <rFont val="Calibri"/>
        <family val="2"/>
      </rPr>
      <t xml:space="preserve"> </t>
    </r>
    <r>
      <rPr>
        <sz val="11"/>
        <color theme="1"/>
        <rFont val="Calibri"/>
        <family val="2"/>
      </rPr>
      <t>쿨초</t>
    </r>
  </si>
  <si>
    <r>
      <rPr>
        <sz val="10"/>
        <color theme="1"/>
        <rFont val="Calibri"/>
        <family val="2"/>
      </rPr>
      <t xml:space="preserve">vs </t>
    </r>
    <r>
      <rPr>
        <sz val="10"/>
        <color theme="1"/>
        <rFont val="Calibri"/>
        <family val="2"/>
      </rPr>
      <t>빛바램</t>
    </r>
    <r>
      <rPr>
        <sz val="10"/>
        <color theme="1"/>
        <rFont val="Calibri"/>
        <family val="2"/>
      </rPr>
      <t xml:space="preserve"> </t>
    </r>
    <r>
      <rPr>
        <sz val="10"/>
        <color theme="1"/>
        <rFont val="Calibri"/>
        <family val="2"/>
      </rPr>
      <t>데미지</t>
    </r>
    <r>
      <rPr>
        <sz val="10"/>
        <color theme="1"/>
        <rFont val="Calibri"/>
        <family val="2"/>
      </rPr>
      <t xml:space="preserve"> +10/20/30%</t>
    </r>
  </si>
  <si>
    <r>
      <rPr>
        <sz val="11"/>
        <color theme="1"/>
        <rFont val="Calibri"/>
        <family val="2"/>
      </rPr>
      <t>가속</t>
    </r>
    <r>
      <rPr>
        <sz val="11"/>
        <color theme="1"/>
        <rFont val="Calibri"/>
        <family val="2"/>
      </rPr>
      <t xml:space="preserve"> </t>
    </r>
    <r>
      <rPr>
        <sz val="11"/>
        <color theme="1"/>
        <rFont val="Calibri"/>
        <family val="2"/>
      </rPr>
      <t>상태에서</t>
    </r>
    <r>
      <rPr>
        <sz val="11"/>
        <color theme="1"/>
        <rFont val="Calibri"/>
        <family val="2"/>
      </rPr>
      <t xml:space="preserve"> </t>
    </r>
    <r>
      <rPr>
        <sz val="11"/>
        <color theme="1"/>
        <rFont val="Calibri"/>
        <family val="2"/>
      </rPr>
      <t>데미지</t>
    </r>
    <r>
      <rPr>
        <sz val="11"/>
        <color theme="1"/>
        <rFont val="Calibri"/>
        <family val="2"/>
      </rPr>
      <t xml:space="preserve"> +10-30%</t>
    </r>
  </si>
  <si>
    <r>
      <rPr>
        <sz val="10"/>
        <color theme="1"/>
        <rFont val="Calibri"/>
        <family val="2"/>
      </rPr>
      <t>데미지</t>
    </r>
    <r>
      <rPr>
        <sz val="10"/>
        <color theme="1"/>
        <rFont val="Calibri"/>
        <family val="2"/>
      </rPr>
      <t xml:space="preserve"> +30%</t>
    </r>
  </si>
  <si>
    <r>
      <rPr>
        <sz val="11"/>
        <color rgb="FFFF0000"/>
        <rFont val="Calibri"/>
        <family val="2"/>
      </rPr>
      <t>마나소모</t>
    </r>
    <r>
      <rPr>
        <sz val="11"/>
        <color rgb="FFFF0000"/>
        <rFont val="Calibri"/>
        <family val="2"/>
      </rPr>
      <t xml:space="preserve"> 2</t>
    </r>
    <r>
      <rPr>
        <sz val="11"/>
        <color rgb="FFFF0000"/>
        <rFont val="Calibri"/>
        <family val="2"/>
      </rPr>
      <t>배</t>
    </r>
    <r>
      <rPr>
        <sz val="11"/>
        <color theme="1"/>
        <rFont val="Calibri"/>
        <family val="2"/>
      </rPr>
      <t>, 체력 1% 절대데미지</t>
    </r>
  </si>
  <si>
    <t>패시브
(전투2)</t>
  </si>
  <si>
    <t>영자의 예속</t>
  </si>
  <si>
    <t>주변 영압 흡수</t>
  </si>
  <si>
    <r>
      <rPr>
        <sz val="11"/>
        <color theme="1"/>
        <rFont val="Calibri"/>
        <family val="2"/>
      </rPr>
      <t>마나</t>
    </r>
    <r>
      <rPr>
        <sz val="11"/>
        <color theme="1"/>
        <rFont val="Calibri"/>
        <family val="2"/>
      </rPr>
      <t xml:space="preserve"> -3%</t>
    </r>
  </si>
  <si>
    <t>변신류 - 난장천괴 / 렛트슈틸 / 폴슈텐디히의 효과 강화
* 두번째 필요스킬포인트 2배 / 3번째 3배 (1개만 찍고 우선 진행)</t>
  </si>
  <si>
    <t>영자조작</t>
  </si>
  <si>
    <r>
      <rPr>
        <sz val="11"/>
        <color theme="1"/>
        <rFont val="Calibri"/>
        <family val="2"/>
      </rPr>
      <t>쿨</t>
    </r>
    <r>
      <rPr>
        <sz val="11"/>
        <color theme="1"/>
        <rFont val="Calibri"/>
        <family val="2"/>
      </rPr>
      <t xml:space="preserve"> -5%</t>
    </r>
  </si>
  <si>
    <t>블루트 아르테리에</t>
  </si>
  <si>
    <r>
      <rPr>
        <sz val="11"/>
        <color theme="1"/>
        <rFont val="Calibri"/>
        <family val="2"/>
      </rPr>
      <t>동맥에</t>
    </r>
    <r>
      <rPr>
        <sz val="11"/>
        <color theme="1"/>
        <rFont val="Calibri"/>
        <family val="2"/>
      </rPr>
      <t xml:space="preserve"> </t>
    </r>
    <r>
      <rPr>
        <sz val="11"/>
        <color theme="1"/>
        <rFont val="Calibri"/>
        <family val="2"/>
      </rPr>
      <t>영자를</t>
    </r>
    <r>
      <rPr>
        <sz val="11"/>
        <color theme="1"/>
        <rFont val="Calibri"/>
        <family val="2"/>
      </rPr>
      <t xml:space="preserve"> </t>
    </r>
    <r>
      <rPr>
        <sz val="11"/>
        <color theme="1"/>
        <rFont val="Calibri"/>
        <family val="2"/>
      </rPr>
      <t>주입하여</t>
    </r>
    <r>
      <rPr>
        <sz val="11"/>
        <color theme="1"/>
        <rFont val="Calibri"/>
        <family val="2"/>
      </rPr>
      <t xml:space="preserve"> </t>
    </r>
    <r>
      <rPr>
        <sz val="11"/>
        <color theme="1"/>
        <rFont val="Calibri"/>
        <family val="2"/>
      </rPr>
      <t>공격력을</t>
    </r>
    <r>
      <rPr>
        <sz val="11"/>
        <color theme="1"/>
        <rFont val="Calibri"/>
        <family val="2"/>
      </rPr>
      <t xml:space="preserve"> </t>
    </r>
    <r>
      <rPr>
        <sz val="11"/>
        <color theme="1"/>
        <rFont val="Calibri"/>
        <family val="2"/>
      </rPr>
      <t>증가시킴</t>
    </r>
  </si>
  <si>
    <r>
      <rPr>
        <sz val="11"/>
        <color theme="1"/>
        <rFont val="Calibri"/>
        <family val="2"/>
      </rPr>
      <t>공속</t>
    </r>
    <r>
      <rPr>
        <sz val="11"/>
        <color theme="1"/>
        <rFont val="Calibri"/>
        <family val="2"/>
      </rPr>
      <t xml:space="preserve"> +5%</t>
    </r>
  </si>
  <si>
    <t>슈리프트 - 완전반립</t>
  </si>
  <si>
    <t>오리히메</t>
  </si>
  <si>
    <t>헌신</t>
  </si>
  <si>
    <t>회복 +2/초</t>
  </si>
  <si>
    <t>이속 -10%</t>
  </si>
  <si>
    <t>다른 사람을 위해 희생하고, 정신을 집중하여 마나를 모읍니다.</t>
  </si>
  <si>
    <t>희생</t>
  </si>
  <si>
    <r>
      <rPr>
        <sz val="11"/>
        <color theme="1"/>
        <rFont val="Calibri"/>
        <family val="2"/>
      </rPr>
      <t>회복</t>
    </r>
    <r>
      <rPr>
        <sz val="11"/>
        <color theme="1"/>
        <rFont val="Calibri"/>
        <family val="2"/>
      </rPr>
      <t xml:space="preserve"> +4/</t>
    </r>
    <r>
      <rPr>
        <sz val="11"/>
        <color theme="1"/>
        <rFont val="Calibri"/>
        <family val="2"/>
      </rPr>
      <t>초</t>
    </r>
  </si>
  <si>
    <t>이속 -20%</t>
  </si>
  <si>
    <t>존중</t>
  </si>
  <si>
    <r>
      <rPr>
        <sz val="11"/>
        <color theme="1"/>
        <rFont val="Calibri"/>
        <family val="2"/>
      </rPr>
      <t>회복</t>
    </r>
    <r>
      <rPr>
        <sz val="11"/>
        <color theme="1"/>
        <rFont val="Calibri"/>
        <family val="2"/>
      </rPr>
      <t xml:space="preserve"> +8/</t>
    </r>
    <r>
      <rPr>
        <sz val="11"/>
        <color theme="1"/>
        <rFont val="Calibri"/>
        <family val="2"/>
      </rPr>
      <t>초</t>
    </r>
  </si>
  <si>
    <t>이속 -30%</t>
  </si>
  <si>
    <t>용서</t>
  </si>
  <si>
    <r>
      <rPr>
        <sz val="11"/>
        <color theme="1"/>
        <rFont val="Calibri"/>
        <family val="2"/>
      </rPr>
      <t>회복</t>
    </r>
    <r>
      <rPr>
        <sz val="11"/>
        <color theme="1"/>
        <rFont val="Calibri"/>
        <family val="2"/>
      </rPr>
      <t xml:space="preserve"> +12/</t>
    </r>
    <r>
      <rPr>
        <sz val="11"/>
        <color theme="1"/>
        <rFont val="Calibri"/>
        <family val="2"/>
      </rPr>
      <t>초</t>
    </r>
  </si>
  <si>
    <t>이속 -40%</t>
  </si>
  <si>
    <t>배려</t>
  </si>
  <si>
    <r>
      <rPr>
        <sz val="11"/>
        <color theme="1"/>
        <rFont val="Calibri"/>
        <family val="2"/>
      </rPr>
      <t>회복</t>
    </r>
    <r>
      <rPr>
        <sz val="11"/>
        <color theme="1"/>
        <rFont val="Calibri"/>
        <family val="2"/>
      </rPr>
      <t xml:space="preserve"> +16/</t>
    </r>
    <r>
      <rPr>
        <sz val="11"/>
        <color theme="1"/>
        <rFont val="Calibri"/>
        <family val="2"/>
      </rPr>
      <t>초</t>
    </r>
  </si>
  <si>
    <t>이속 -50%</t>
  </si>
  <si>
    <t>사랑</t>
  </si>
  <si>
    <r>
      <rPr>
        <sz val="11"/>
        <color theme="1"/>
        <rFont val="Calibri"/>
        <family val="2"/>
      </rPr>
      <t>회복</t>
    </r>
    <r>
      <rPr>
        <sz val="11"/>
        <color theme="1"/>
        <rFont val="Calibri"/>
        <family val="2"/>
      </rPr>
      <t xml:space="preserve"> +20/</t>
    </r>
    <r>
      <rPr>
        <sz val="11"/>
        <color theme="1"/>
        <rFont val="Calibri"/>
        <family val="2"/>
      </rPr>
      <t>초</t>
    </r>
  </si>
  <si>
    <t>이속 -60%</t>
  </si>
  <si>
    <t>수용</t>
  </si>
  <si>
    <r>
      <rPr>
        <sz val="11"/>
        <color theme="1"/>
        <rFont val="Calibri"/>
        <family val="2"/>
      </rPr>
      <t>회복</t>
    </r>
    <r>
      <rPr>
        <sz val="11"/>
        <color theme="1"/>
        <rFont val="Calibri"/>
        <family val="2"/>
      </rPr>
      <t xml:space="preserve"> +24/</t>
    </r>
    <r>
      <rPr>
        <sz val="11"/>
        <color theme="1"/>
        <rFont val="Calibri"/>
        <family val="2"/>
      </rPr>
      <t>초</t>
    </r>
  </si>
  <si>
    <t>이속 -70%</t>
  </si>
  <si>
    <t>감사</t>
  </si>
  <si>
    <r>
      <rPr>
        <sz val="11"/>
        <color theme="1"/>
        <rFont val="Calibri"/>
        <family val="2"/>
      </rPr>
      <t>회복</t>
    </r>
    <r>
      <rPr>
        <sz val="11"/>
        <color theme="1"/>
        <rFont val="Calibri"/>
        <family val="2"/>
      </rPr>
      <t xml:space="preserve"> +28/</t>
    </r>
    <r>
      <rPr>
        <sz val="11"/>
        <color theme="1"/>
        <rFont val="Calibri"/>
        <family val="2"/>
      </rPr>
      <t>초</t>
    </r>
  </si>
  <si>
    <t>이속 -80%</t>
  </si>
  <si>
    <t>애정</t>
  </si>
  <si>
    <r>
      <rPr>
        <sz val="11"/>
        <color theme="1"/>
        <rFont val="Calibri"/>
        <family val="2"/>
      </rPr>
      <t>회복</t>
    </r>
    <r>
      <rPr>
        <sz val="11"/>
        <color theme="1"/>
        <rFont val="Calibri"/>
        <family val="2"/>
      </rPr>
      <t xml:space="preserve"> +32/</t>
    </r>
    <r>
      <rPr>
        <sz val="11"/>
        <color theme="1"/>
        <rFont val="Calibri"/>
        <family val="2"/>
      </rPr>
      <t>초</t>
    </r>
  </si>
  <si>
    <t>이속 -90%</t>
  </si>
  <si>
    <t>축복</t>
  </si>
  <si>
    <r>
      <rPr>
        <sz val="11"/>
        <color theme="1"/>
        <rFont val="Calibri"/>
        <family val="2"/>
      </rPr>
      <t>회복</t>
    </r>
    <r>
      <rPr>
        <sz val="11"/>
        <color theme="1"/>
        <rFont val="Calibri"/>
        <family val="2"/>
      </rPr>
      <t xml:space="preserve"> +36/</t>
    </r>
    <r>
      <rPr>
        <sz val="11"/>
        <color theme="1"/>
        <rFont val="Calibri"/>
        <family val="2"/>
      </rPr>
      <t>초</t>
    </r>
  </si>
  <si>
    <t>이속 -99%</t>
  </si>
  <si>
    <r>
      <rPr>
        <sz val="11"/>
        <color theme="1"/>
        <rFont val="Calibri"/>
        <family val="2"/>
      </rPr>
      <t xml:space="preserve">- </t>
    </r>
    <r>
      <rPr>
        <sz val="11"/>
        <color theme="1"/>
        <rFont val="Calibri"/>
        <family val="2"/>
      </rPr>
      <t>오리히메</t>
    </r>
    <r>
      <rPr>
        <sz val="11"/>
        <color theme="1"/>
        <rFont val="Calibri"/>
        <family val="2"/>
      </rPr>
      <t xml:space="preserve">. </t>
    </r>
    <r>
      <rPr>
        <sz val="11"/>
        <color theme="1"/>
        <rFont val="Calibri"/>
        <family val="2"/>
      </rPr>
      <t>원거리</t>
    </r>
    <r>
      <rPr>
        <sz val="11"/>
        <color theme="1"/>
        <rFont val="Calibri"/>
        <family val="2"/>
      </rPr>
      <t xml:space="preserve"> </t>
    </r>
    <r>
      <rPr>
        <sz val="11"/>
        <color theme="1"/>
        <rFont val="Calibri"/>
        <family val="2"/>
      </rPr>
      <t>보조</t>
    </r>
    <r>
      <rPr>
        <sz val="11"/>
        <color theme="1"/>
        <rFont val="Calibri"/>
        <family val="2"/>
      </rPr>
      <t xml:space="preserve"> </t>
    </r>
    <r>
      <rPr>
        <sz val="11"/>
        <color theme="1"/>
        <rFont val="Calibri"/>
        <family val="2"/>
      </rPr>
      <t>캐릭</t>
    </r>
    <r>
      <rPr>
        <sz val="11"/>
        <color theme="1"/>
        <rFont val="Calibri"/>
        <family val="2"/>
      </rPr>
      <t>, 6</t>
    </r>
    <r>
      <rPr>
        <sz val="11"/>
        <color theme="1"/>
        <rFont val="Calibri"/>
        <family val="2"/>
      </rPr>
      <t>개의</t>
    </r>
    <r>
      <rPr>
        <sz val="11"/>
        <color theme="1"/>
        <rFont val="Calibri"/>
        <family val="2"/>
      </rPr>
      <t xml:space="preserve"> </t>
    </r>
    <r>
      <rPr>
        <sz val="11"/>
        <color theme="1"/>
        <rFont val="Calibri"/>
        <family val="2"/>
      </rPr>
      <t>꽃잎</t>
    </r>
    <r>
      <rPr>
        <sz val="11"/>
        <color theme="1"/>
        <rFont val="Calibri"/>
        <family val="2"/>
      </rPr>
      <t xml:space="preserve"> </t>
    </r>
    <r>
      <rPr>
        <sz val="11"/>
        <color theme="1"/>
        <rFont val="Calibri"/>
        <family val="2"/>
      </rPr>
      <t>기반</t>
    </r>
    <r>
      <rPr>
        <sz val="11"/>
        <color theme="1"/>
        <rFont val="Calibri"/>
        <family val="2"/>
      </rPr>
      <t xml:space="preserve"> </t>
    </r>
    <r>
      <rPr>
        <sz val="11"/>
        <color theme="1"/>
        <rFont val="Calibri"/>
        <family val="2"/>
      </rPr>
      <t>스킬로</t>
    </r>
    <r>
      <rPr>
        <sz val="11"/>
        <color theme="1"/>
        <rFont val="Calibri"/>
        <family val="2"/>
      </rPr>
      <t xml:space="preserve"> </t>
    </r>
    <r>
      <rPr>
        <sz val="11"/>
        <color theme="1"/>
        <rFont val="Calibri"/>
        <family val="2"/>
      </rPr>
      <t>독창적이고</t>
    </r>
    <r>
      <rPr>
        <sz val="11"/>
        <color theme="1"/>
        <rFont val="Calibri"/>
        <family val="2"/>
      </rPr>
      <t xml:space="preserve"> </t>
    </r>
    <r>
      <rPr>
        <sz val="11"/>
        <color theme="1"/>
        <rFont val="Calibri"/>
        <family val="2"/>
      </rPr>
      <t>특화된</t>
    </r>
    <r>
      <rPr>
        <sz val="11"/>
        <color theme="1"/>
        <rFont val="Calibri"/>
        <family val="2"/>
      </rPr>
      <t xml:space="preserve"> </t>
    </r>
    <r>
      <rPr>
        <sz val="11"/>
        <color theme="1"/>
        <rFont val="Calibri"/>
        <family val="2"/>
      </rPr>
      <t>육성이</t>
    </r>
    <r>
      <rPr>
        <sz val="11"/>
        <color theme="1"/>
        <rFont val="Calibri"/>
        <family val="2"/>
      </rPr>
      <t xml:space="preserve"> </t>
    </r>
    <r>
      <rPr>
        <sz val="11"/>
        <color theme="1"/>
        <rFont val="Calibri"/>
        <family val="2"/>
      </rPr>
      <t>가능하다</t>
    </r>
    <r>
      <rPr>
        <sz val="11"/>
        <color theme="1"/>
        <rFont val="Calibri"/>
        <family val="2"/>
      </rPr>
      <t>.</t>
    </r>
  </si>
  <si>
    <r>
      <rPr>
        <sz val="11"/>
        <color theme="1"/>
        <rFont val="Calibri"/>
        <family val="2"/>
      </rPr>
      <t>변신</t>
    </r>
    <r>
      <rPr>
        <sz val="11"/>
        <color theme="1"/>
        <rFont val="Calibri"/>
        <family val="2"/>
      </rPr>
      <t xml:space="preserve"> </t>
    </r>
    <r>
      <rPr>
        <sz val="11"/>
        <color theme="1"/>
        <rFont val="Calibri"/>
        <family val="2"/>
      </rPr>
      <t>강화</t>
    </r>
    <r>
      <rPr>
        <sz val="11"/>
        <color theme="1"/>
        <rFont val="Calibri"/>
        <family val="2"/>
      </rPr>
      <t>1</t>
    </r>
  </si>
  <si>
    <r>
      <rPr>
        <sz val="11"/>
        <color theme="1"/>
        <rFont val="Calibri"/>
        <family val="2"/>
      </rPr>
      <t xml:space="preserve">- </t>
    </r>
    <r>
      <rPr>
        <sz val="11"/>
        <color theme="1"/>
        <rFont val="Calibri"/>
        <family val="2"/>
      </rPr>
      <t>핵심은</t>
    </r>
    <r>
      <rPr>
        <sz val="11"/>
        <color theme="1"/>
        <rFont val="Calibri"/>
        <family val="2"/>
      </rPr>
      <t xml:space="preserve"> </t>
    </r>
    <r>
      <rPr>
        <sz val="11"/>
        <color theme="1"/>
        <rFont val="Calibri"/>
        <family val="2"/>
      </rPr>
      <t>크게</t>
    </r>
    <r>
      <rPr>
        <sz val="11"/>
        <color theme="1"/>
        <rFont val="Calibri"/>
        <family val="2"/>
      </rPr>
      <t xml:space="preserve"> </t>
    </r>
    <r>
      <rPr>
        <sz val="11"/>
        <color theme="1"/>
        <rFont val="Calibri"/>
        <family val="2"/>
      </rPr>
      <t>공격</t>
    </r>
    <r>
      <rPr>
        <sz val="11"/>
        <color theme="1"/>
        <rFont val="Calibri"/>
        <family val="2"/>
      </rPr>
      <t xml:space="preserve"> </t>
    </r>
    <r>
      <rPr>
        <sz val="11"/>
        <color theme="1"/>
        <rFont val="Calibri"/>
        <family val="2"/>
      </rPr>
      <t>·</t>
    </r>
    <r>
      <rPr>
        <sz val="11"/>
        <color theme="1"/>
        <rFont val="Calibri"/>
        <family val="2"/>
      </rPr>
      <t xml:space="preserve"> </t>
    </r>
    <r>
      <rPr>
        <sz val="11"/>
        <color theme="1"/>
        <rFont val="Calibri"/>
        <family val="2"/>
      </rPr>
      <t>방어</t>
    </r>
    <r>
      <rPr>
        <sz val="11"/>
        <color theme="1"/>
        <rFont val="Calibri"/>
        <family val="2"/>
      </rPr>
      <t xml:space="preserve"> · </t>
    </r>
    <r>
      <rPr>
        <sz val="11"/>
        <color theme="1"/>
        <rFont val="Calibri"/>
        <family val="2"/>
      </rPr>
      <t>회복</t>
    </r>
    <r>
      <rPr>
        <sz val="11"/>
        <color theme="1"/>
        <rFont val="Calibri"/>
        <family val="2"/>
      </rPr>
      <t xml:space="preserve"> (</t>
    </r>
    <r>
      <rPr>
        <sz val="11"/>
        <color theme="1"/>
        <rFont val="Calibri"/>
        <family val="2"/>
      </rPr>
      <t>조합스킬</t>
    </r>
    <r>
      <rPr>
        <sz val="11"/>
        <color theme="1"/>
        <rFont val="Calibri"/>
        <family val="2"/>
      </rPr>
      <t xml:space="preserve">) / </t>
    </r>
    <r>
      <rPr>
        <sz val="11"/>
        <color theme="1"/>
        <rFont val="Calibri"/>
        <family val="2"/>
      </rPr>
      <t>상태이상</t>
    </r>
    <r>
      <rPr>
        <sz val="11"/>
        <color theme="1"/>
        <rFont val="Calibri"/>
        <family val="2"/>
      </rPr>
      <t xml:space="preserve"> (</t>
    </r>
    <r>
      <rPr>
        <sz val="11"/>
        <color theme="1"/>
        <rFont val="Calibri"/>
        <family val="2"/>
      </rPr>
      <t>꽃잎</t>
    </r>
    <r>
      <rPr>
        <sz val="11"/>
        <color theme="1"/>
        <rFont val="Calibri"/>
        <family val="2"/>
      </rPr>
      <t xml:space="preserve"> </t>
    </r>
    <r>
      <rPr>
        <sz val="11"/>
        <color theme="1"/>
        <rFont val="Calibri"/>
        <family val="2"/>
      </rPr>
      <t>단독</t>
    </r>
    <r>
      <rPr>
        <sz val="11"/>
        <color theme="1"/>
        <rFont val="Calibri"/>
        <family val="2"/>
      </rPr>
      <t xml:space="preserve"> </t>
    </r>
    <r>
      <rPr>
        <sz val="11"/>
        <color theme="1"/>
        <rFont val="Calibri"/>
        <family val="2"/>
      </rPr>
      <t>사용</t>
    </r>
    <r>
      <rPr>
        <sz val="11"/>
        <color theme="1"/>
        <rFont val="Calibri"/>
        <family val="2"/>
      </rPr>
      <t>)</t>
    </r>
  </si>
  <si>
    <r>
      <rPr>
        <sz val="11"/>
        <color theme="1"/>
        <rFont val="Calibri"/>
        <family val="2"/>
      </rPr>
      <t>변신</t>
    </r>
    <r>
      <rPr>
        <sz val="11"/>
        <color theme="1"/>
        <rFont val="Calibri"/>
        <family val="2"/>
      </rPr>
      <t xml:space="preserve"> </t>
    </r>
    <r>
      <rPr>
        <sz val="11"/>
        <color theme="1"/>
        <rFont val="Calibri"/>
        <family val="2"/>
      </rPr>
      <t>강화</t>
    </r>
    <r>
      <rPr>
        <sz val="11"/>
        <color theme="1"/>
        <rFont val="Calibri"/>
        <family val="2"/>
      </rPr>
      <t>2</t>
    </r>
  </si>
  <si>
    <r>
      <rPr>
        <sz val="11"/>
        <color theme="1"/>
        <rFont val="Calibri"/>
        <family val="2"/>
      </rPr>
      <t>마나</t>
    </r>
    <r>
      <rPr>
        <sz val="11"/>
        <color theme="1"/>
        <rFont val="Calibri"/>
        <family val="2"/>
      </rPr>
      <t xml:space="preserve"> </t>
    </r>
    <r>
      <rPr>
        <sz val="11"/>
        <color theme="1"/>
        <rFont val="Calibri"/>
        <family val="2"/>
      </rPr>
      <t>회복</t>
    </r>
    <r>
      <rPr>
        <sz val="11"/>
        <color theme="1"/>
        <rFont val="Calibri"/>
        <family val="2"/>
      </rPr>
      <t xml:space="preserve"> +10%</t>
    </r>
  </si>
  <si>
    <r>
      <rPr>
        <sz val="11"/>
        <color theme="1"/>
        <rFont val="Calibri"/>
        <family val="2"/>
      </rPr>
      <t xml:space="preserve">- </t>
    </r>
    <r>
      <rPr>
        <sz val="11"/>
        <color theme="1"/>
        <rFont val="Calibri"/>
        <family val="2"/>
      </rPr>
      <t>더블</t>
    </r>
    <r>
      <rPr>
        <sz val="9"/>
        <color theme="1"/>
        <rFont val="Calibri"/>
        <family val="2"/>
      </rPr>
      <t>(</t>
    </r>
    <r>
      <rPr>
        <sz val="9"/>
        <color theme="1"/>
        <rFont val="Calibri"/>
        <family val="2"/>
      </rPr>
      <t>트리플</t>
    </r>
    <r>
      <rPr>
        <sz val="9"/>
        <color theme="1"/>
        <rFont val="Calibri"/>
        <family val="2"/>
      </rPr>
      <t>)</t>
    </r>
    <r>
      <rPr>
        <sz val="11"/>
        <color theme="1"/>
        <rFont val="Calibri"/>
        <family val="2"/>
      </rPr>
      <t>캐스팅을</t>
    </r>
    <r>
      <rPr>
        <sz val="11"/>
        <color theme="1"/>
        <rFont val="Calibri"/>
        <family val="2"/>
      </rPr>
      <t xml:space="preserve"> </t>
    </r>
    <r>
      <rPr>
        <sz val="11"/>
        <color theme="1"/>
        <rFont val="Calibri"/>
        <family val="2"/>
      </rPr>
      <t>배우면</t>
    </r>
    <r>
      <rPr>
        <sz val="11"/>
        <color theme="1"/>
        <rFont val="Calibri"/>
        <family val="2"/>
      </rPr>
      <t xml:space="preserve"> </t>
    </r>
    <r>
      <rPr>
        <sz val="11"/>
        <color theme="1"/>
        <rFont val="Calibri"/>
        <family val="2"/>
      </rPr>
      <t>더욱</t>
    </r>
    <r>
      <rPr>
        <sz val="11"/>
        <color theme="1"/>
        <rFont val="Calibri"/>
        <family val="2"/>
      </rPr>
      <t xml:space="preserve"> </t>
    </r>
    <r>
      <rPr>
        <sz val="11"/>
        <color theme="1"/>
        <rFont val="Calibri"/>
        <family val="2"/>
      </rPr>
      <t>강한</t>
    </r>
    <r>
      <rPr>
        <sz val="11"/>
        <color theme="1"/>
        <rFont val="Calibri"/>
        <family val="2"/>
      </rPr>
      <t xml:space="preserve"> </t>
    </r>
    <r>
      <rPr>
        <sz val="11"/>
        <color theme="1"/>
        <rFont val="Calibri"/>
        <family val="2"/>
      </rPr>
      <t>조합</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사용이</t>
    </r>
    <r>
      <rPr>
        <sz val="11"/>
        <color theme="1"/>
        <rFont val="Calibri"/>
        <family val="2"/>
      </rPr>
      <t xml:space="preserve"> </t>
    </r>
    <r>
      <rPr>
        <sz val="11"/>
        <color theme="1"/>
        <rFont val="Calibri"/>
        <family val="2"/>
      </rPr>
      <t>가능하다</t>
    </r>
    <r>
      <rPr>
        <sz val="11"/>
        <color theme="1"/>
        <rFont val="Calibri"/>
        <family val="2"/>
      </rPr>
      <t>.</t>
    </r>
  </si>
  <si>
    <r>
      <rPr>
        <sz val="9"/>
        <color theme="1"/>
        <rFont val="Calibri"/>
        <family val="2"/>
      </rPr>
      <t>공통</t>
    </r>
    <r>
      <rPr>
        <sz val="9"/>
        <color theme="1"/>
        <rFont val="Calibri"/>
        <family val="2"/>
      </rPr>
      <t xml:space="preserve">: </t>
    </r>
    <r>
      <rPr>
        <sz val="11"/>
        <color theme="1"/>
        <rFont val="Calibri"/>
        <family val="2"/>
      </rPr>
      <t xml:space="preserve">마나 추가소모 </t>
    </r>
    <r>
      <rPr>
        <sz val="11"/>
        <color rgb="FFFF0000"/>
        <rFont val="Calibri"/>
        <family val="2"/>
      </rPr>
      <t>2</t>
    </r>
    <r>
      <rPr>
        <sz val="11"/>
        <color rgb="FFFF0000"/>
        <rFont val="Calibri"/>
        <family val="2"/>
      </rPr>
      <t>0+0.4%</t>
    </r>
    <r>
      <rPr>
        <sz val="11"/>
        <color theme="1"/>
        <rFont val="Calibri"/>
        <family val="2"/>
      </rPr>
      <t xml:space="preserve"> </t>
    </r>
    <r>
      <rPr>
        <sz val="9"/>
        <color theme="1"/>
        <rFont val="Calibri"/>
        <family val="2"/>
      </rPr>
      <t>(</t>
    </r>
    <r>
      <rPr>
        <sz val="9"/>
        <color theme="1"/>
        <rFont val="Calibri"/>
        <family val="2"/>
      </rPr>
      <t>강화</t>
    </r>
    <r>
      <rPr>
        <sz val="9"/>
        <color theme="1"/>
        <rFont val="Calibri"/>
        <family val="2"/>
      </rPr>
      <t xml:space="preserve"> 5</t>
    </r>
    <r>
      <rPr>
        <sz val="9"/>
        <color theme="1"/>
        <rFont val="Calibri"/>
        <family val="2"/>
      </rPr>
      <t>레벨시</t>
    </r>
    <r>
      <rPr>
        <sz val="9"/>
        <color theme="1"/>
        <rFont val="Calibri"/>
        <family val="2"/>
      </rPr>
      <t xml:space="preserve"> 100+2%)</t>
    </r>
  </si>
  <si>
    <t>Effect</t>
  </si>
  <si>
    <r>
      <rPr>
        <b/>
        <sz val="20"/>
        <color theme="1"/>
        <rFont val="Calibri"/>
        <family val="2"/>
      </rPr>
      <t>[</t>
    </r>
    <r>
      <rPr>
        <b/>
        <sz val="20"/>
        <color theme="1"/>
        <rFont val="Calibri"/>
        <family val="2"/>
      </rPr>
      <t>핵심</t>
    </r>
    <r>
      <rPr>
        <b/>
        <sz val="20"/>
        <color theme="1"/>
        <rFont val="Calibri"/>
        <family val="2"/>
      </rPr>
      <t>]</t>
    </r>
  </si>
  <si>
    <r>
      <rPr>
        <sz val="11"/>
        <color theme="1"/>
        <rFont val="Calibri"/>
        <family val="2"/>
      </rPr>
      <t>츠바키</t>
    </r>
    <r>
      <rPr>
        <sz val="11"/>
        <color theme="1"/>
        <rFont val="Calibri"/>
        <family val="2"/>
      </rPr>
      <t>(</t>
    </r>
    <r>
      <rPr>
        <sz val="11"/>
        <color theme="1"/>
        <rFont val="Calibri"/>
        <family val="2"/>
      </rPr>
      <t>동백</t>
    </r>
    <r>
      <rPr>
        <sz val="11"/>
        <color theme="1"/>
        <rFont val="Calibri"/>
        <family val="2"/>
      </rPr>
      <t>)</t>
    </r>
  </si>
  <si>
    <t>뎀 15~30</t>
  </si>
  <si>
    <t>효과 +3%</t>
  </si>
  <si>
    <r>
      <rPr>
        <sz val="11"/>
        <color theme="1"/>
        <rFont val="Calibri"/>
        <family val="2"/>
      </rPr>
      <t>+</t>
    </r>
    <r>
      <rPr>
        <sz val="11"/>
        <color theme="1"/>
        <rFont val="Calibri"/>
        <family val="2"/>
      </rPr>
      <t>현재</t>
    </r>
    <r>
      <rPr>
        <sz val="11"/>
        <color theme="1"/>
        <rFont val="Calibri"/>
        <family val="2"/>
      </rPr>
      <t xml:space="preserve"> </t>
    </r>
    <r>
      <rPr>
        <sz val="11"/>
        <color theme="1"/>
        <rFont val="Calibri"/>
        <family val="2"/>
      </rPr>
      <t>체력</t>
    </r>
    <r>
      <rPr>
        <sz val="11"/>
        <color theme="1"/>
        <rFont val="Calibri"/>
        <family val="2"/>
      </rPr>
      <t xml:space="preserve"> 2-10% </t>
    </r>
    <r>
      <rPr>
        <sz val="11"/>
        <color theme="1"/>
        <rFont val="Calibri"/>
        <family val="2"/>
      </rPr>
      <t>뎀</t>
    </r>
  </si>
  <si>
    <r>
      <rPr>
        <sz val="11"/>
        <color theme="1"/>
        <rFont val="Calibri"/>
        <family val="2"/>
      </rPr>
      <t>효과</t>
    </r>
    <r>
      <rPr>
        <sz val="11"/>
        <color theme="1"/>
        <rFont val="Calibri"/>
        <family val="2"/>
      </rPr>
      <t xml:space="preserve"> +13-40%</t>
    </r>
  </si>
  <si>
    <r>
      <rPr>
        <sz val="11"/>
        <color theme="1"/>
        <rFont val="Calibri"/>
        <family val="2"/>
      </rPr>
      <t>총데미지</t>
    </r>
    <r>
      <rPr>
        <sz val="11"/>
        <color theme="1"/>
        <rFont val="Calibri"/>
        <family val="2"/>
      </rPr>
      <t xml:space="preserve"> 40-100% </t>
    </r>
    <r>
      <rPr>
        <sz val="11"/>
        <color theme="1"/>
        <rFont val="Calibri"/>
        <family val="2"/>
      </rPr>
      <t>출혈</t>
    </r>
    <r>
      <rPr>
        <sz val="11"/>
        <color theme="1"/>
        <rFont val="Calibri"/>
        <family val="2"/>
      </rPr>
      <t xml:space="preserve"> (3</t>
    </r>
    <r>
      <rPr>
        <sz val="11"/>
        <color theme="1"/>
        <rFont val="Calibri"/>
        <family val="2"/>
      </rPr>
      <t>초</t>
    </r>
    <r>
      <rPr>
        <sz val="11"/>
        <color theme="1"/>
        <rFont val="Calibri"/>
        <family val="2"/>
      </rPr>
      <t>)</t>
    </r>
  </si>
  <si>
    <t>범위(1.5칸) 적용</t>
  </si>
  <si>
    <r>
      <rPr>
        <sz val="11"/>
        <color theme="1"/>
        <rFont val="Calibri"/>
        <family val="2"/>
      </rPr>
      <t>최대체력</t>
    </r>
    <r>
      <rPr>
        <sz val="11"/>
        <color theme="1"/>
        <rFont val="Calibri"/>
        <family val="2"/>
      </rPr>
      <t xml:space="preserve"> 10% </t>
    </r>
    <r>
      <rPr>
        <sz val="11"/>
        <color theme="1"/>
        <rFont val="Calibri"/>
        <family val="2"/>
      </rPr>
      <t>데미지</t>
    </r>
  </si>
  <si>
    <r>
      <rPr>
        <sz val="11"/>
        <color theme="1"/>
        <rFont val="Calibri"/>
        <family val="2"/>
      </rPr>
      <t>출혈</t>
    </r>
  </si>
  <si>
    <r>
      <rPr>
        <sz val="11"/>
        <color theme="1"/>
        <rFont val="Calibri"/>
        <family val="2"/>
      </rPr>
      <t>뎀</t>
    </r>
    <r>
      <rPr>
        <sz val="11"/>
        <color theme="1"/>
        <rFont val="Calibri"/>
        <family val="2"/>
      </rPr>
      <t xml:space="preserve"> 25~40</t>
    </r>
  </si>
  <si>
    <r>
      <rPr>
        <sz val="11"/>
        <color theme="1"/>
        <rFont val="Calibri"/>
        <family val="2"/>
      </rPr>
      <t>화상</t>
    </r>
    <r>
      <rPr>
        <sz val="11"/>
        <color theme="1"/>
        <rFont val="Calibri"/>
        <family val="2"/>
      </rPr>
      <t xml:space="preserve"> / </t>
    </r>
    <r>
      <rPr>
        <sz val="11"/>
        <color theme="1"/>
        <rFont val="Calibri"/>
        <family val="2"/>
      </rPr>
      <t>잃</t>
    </r>
    <r>
      <rPr>
        <sz val="11"/>
        <color theme="1"/>
        <rFont val="Calibri"/>
        <family val="2"/>
      </rPr>
      <t>.</t>
    </r>
    <r>
      <rPr>
        <sz val="11"/>
        <color theme="1"/>
        <rFont val="Calibri"/>
        <family val="2"/>
      </rPr>
      <t>체</t>
    </r>
    <r>
      <rPr>
        <sz val="11"/>
        <color theme="1"/>
        <rFont val="Calibri"/>
        <family val="2"/>
      </rPr>
      <t xml:space="preserve"> 0.2-2% x 3</t>
    </r>
    <r>
      <rPr>
        <sz val="11"/>
        <color theme="1"/>
        <rFont val="Calibri"/>
        <family val="2"/>
      </rPr>
      <t>회</t>
    </r>
  </si>
  <si>
    <t>지속 +3%</t>
  </si>
  <si>
    <t>화상 횟수 +1-5회</t>
  </si>
  <si>
    <r>
      <rPr>
        <sz val="11"/>
        <color theme="1"/>
        <rFont val="Calibri"/>
        <family val="2"/>
      </rPr>
      <t>효과</t>
    </r>
    <r>
      <rPr>
        <sz val="11"/>
        <color theme="1"/>
        <rFont val="Calibri"/>
        <family val="2"/>
      </rPr>
      <t xml:space="preserve"> +13-40%</t>
    </r>
  </si>
  <si>
    <r>
      <rPr>
        <sz val="11"/>
        <color theme="1"/>
        <rFont val="Calibri"/>
        <family val="2"/>
      </rPr>
      <t>화상</t>
    </r>
    <r>
      <rPr>
        <sz val="11"/>
        <color theme="1"/>
        <rFont val="Calibri"/>
        <family val="2"/>
      </rPr>
      <t xml:space="preserve"> </t>
    </r>
    <r>
      <rPr>
        <sz val="11"/>
        <color theme="1"/>
        <rFont val="Calibri"/>
        <family val="2"/>
      </rPr>
      <t>간격</t>
    </r>
    <r>
      <rPr>
        <sz val="11"/>
        <color theme="1"/>
        <rFont val="Calibri"/>
        <family val="2"/>
      </rPr>
      <t xml:space="preserve"> -30/50/70%</t>
    </r>
  </si>
  <si>
    <r>
      <rPr>
        <sz val="11"/>
        <color theme="1"/>
        <rFont val="Calibri"/>
        <family val="2"/>
      </rPr>
      <t>화상</t>
    </r>
    <r>
      <rPr>
        <sz val="11"/>
        <color theme="1"/>
        <rFont val="Calibri"/>
        <family val="2"/>
      </rPr>
      <t xml:space="preserve"> </t>
    </r>
    <r>
      <rPr>
        <sz val="11"/>
        <color theme="1"/>
        <rFont val="Calibri"/>
        <family val="2"/>
      </rPr>
      <t>도중</t>
    </r>
    <r>
      <rPr>
        <sz val="11"/>
        <color theme="1"/>
        <rFont val="Calibri"/>
        <family val="2"/>
      </rPr>
      <t xml:space="preserve"> </t>
    </r>
    <r>
      <rPr>
        <sz val="11"/>
        <color theme="1"/>
        <rFont val="Calibri"/>
        <family val="2"/>
      </rPr>
      <t>사망시</t>
    </r>
    <r>
      <rPr>
        <sz val="11"/>
        <color theme="1"/>
        <rFont val="Calibri"/>
        <family val="2"/>
      </rPr>
      <t xml:space="preserve"> </t>
    </r>
    <r>
      <rPr>
        <sz val="11"/>
        <color theme="1"/>
        <rFont val="Calibri"/>
        <family val="2"/>
      </rPr>
      <t>옆으로</t>
    </r>
    <r>
      <rPr>
        <sz val="11"/>
        <color theme="1"/>
        <rFont val="Calibri"/>
        <family val="2"/>
      </rPr>
      <t xml:space="preserve"> </t>
    </r>
    <r>
      <rPr>
        <sz val="11"/>
        <color theme="1"/>
        <rFont val="Calibri"/>
        <family val="2"/>
      </rPr>
      <t>퍼짐</t>
    </r>
  </si>
  <si>
    <r>
      <rPr>
        <sz val="11"/>
        <color theme="1"/>
        <rFont val="Calibri"/>
        <family val="2"/>
      </rPr>
      <t>불</t>
    </r>
  </si>
  <si>
    <r>
      <rPr>
        <sz val="11"/>
        <color theme="1"/>
        <rFont val="Calibri"/>
        <family val="2"/>
      </rPr>
      <t>[</t>
    </r>
    <r>
      <rPr>
        <sz val="11"/>
        <color theme="1"/>
        <rFont val="Calibri"/>
        <family val="2"/>
      </rPr>
      <t>꽃</t>
    </r>
    <r>
      <rPr>
        <sz val="11"/>
        <color theme="1"/>
        <rFont val="Calibri"/>
        <family val="2"/>
      </rPr>
      <t>]</t>
    </r>
  </si>
  <si>
    <r>
      <rPr>
        <sz val="11"/>
        <color theme="1"/>
        <rFont val="Calibri"/>
        <family val="2"/>
      </rPr>
      <t>[</t>
    </r>
    <r>
      <rPr>
        <sz val="11"/>
        <color theme="1"/>
        <rFont val="Calibri"/>
        <family val="2"/>
      </rPr>
      <t>조합</t>
    </r>
    <r>
      <rPr>
        <sz val="11"/>
        <color theme="1"/>
        <rFont val="Calibri"/>
        <family val="2"/>
      </rPr>
      <t>]</t>
    </r>
  </si>
  <si>
    <r>
      <rPr>
        <sz val="11"/>
        <color theme="1"/>
        <rFont val="Calibri"/>
        <family val="2"/>
      </rPr>
      <t>아야메</t>
    </r>
    <r>
      <rPr>
        <sz val="11"/>
        <color theme="1"/>
        <rFont val="Calibri"/>
        <family val="2"/>
      </rPr>
      <t>(</t>
    </r>
    <r>
      <rPr>
        <sz val="11"/>
        <color theme="1"/>
        <rFont val="Calibri"/>
        <family val="2"/>
      </rPr>
      <t>붓꽃</t>
    </r>
    <r>
      <rPr>
        <sz val="11"/>
        <color theme="1"/>
        <rFont val="Calibri"/>
        <family val="2"/>
      </rPr>
      <t>)</t>
    </r>
  </si>
  <si>
    <r>
      <rPr>
        <sz val="11"/>
        <color theme="1"/>
        <rFont val="Calibri"/>
        <family val="2"/>
      </rPr>
      <t>뎀</t>
    </r>
    <r>
      <rPr>
        <sz val="11"/>
        <color theme="1"/>
        <rFont val="Calibri"/>
        <family val="2"/>
      </rPr>
      <t xml:space="preserve"> 25~40</t>
    </r>
  </si>
  <si>
    <r>
      <rPr>
        <sz val="11"/>
        <color theme="1"/>
        <rFont val="Calibri"/>
        <family val="2"/>
      </rPr>
      <t>약화</t>
    </r>
    <r>
      <rPr>
        <sz val="11"/>
        <color theme="1"/>
        <rFont val="Calibri"/>
        <family val="2"/>
      </rPr>
      <t xml:space="preserve"> / </t>
    </r>
    <r>
      <rPr>
        <sz val="11"/>
        <color theme="1"/>
        <rFont val="Calibri"/>
        <family val="2"/>
      </rPr>
      <t>약화</t>
    </r>
    <r>
      <rPr>
        <sz val="11"/>
        <color theme="1"/>
        <rFont val="Calibri"/>
        <family val="2"/>
      </rPr>
      <t xml:space="preserve"> 5-50%, 2</t>
    </r>
    <r>
      <rPr>
        <sz val="11"/>
        <color theme="1"/>
        <rFont val="Calibri"/>
        <family val="2"/>
      </rPr>
      <t>초</t>
    </r>
  </si>
  <si>
    <t>마나 -3%</t>
  </si>
  <si>
    <t>효과 +13-40%</t>
  </si>
  <si>
    <r>
      <rPr>
        <sz val="11"/>
        <color theme="1"/>
        <rFont val="Calibri"/>
        <family val="2"/>
      </rPr>
      <t>1</t>
    </r>
    <r>
      <rPr>
        <sz val="11"/>
        <color theme="1"/>
        <rFont val="Calibri"/>
        <family val="2"/>
      </rPr>
      <t xml:space="preserve">0-30% </t>
    </r>
    <r>
      <rPr>
        <sz val="11"/>
        <color theme="1"/>
        <rFont val="Calibri"/>
        <family val="2"/>
      </rPr>
      <t>한번</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시전</t>
    </r>
  </si>
  <si>
    <r>
      <rPr>
        <sz val="11"/>
        <color theme="1"/>
        <rFont val="Calibri"/>
        <family val="2"/>
      </rPr>
      <t>대상</t>
    </r>
    <r>
      <rPr>
        <sz val="11"/>
        <color theme="1"/>
        <rFont val="Calibri"/>
        <family val="2"/>
      </rPr>
      <t xml:space="preserve"> </t>
    </r>
    <r>
      <rPr>
        <sz val="11"/>
        <color theme="1"/>
        <rFont val="Calibri"/>
        <family val="2"/>
      </rPr>
      <t>넉백</t>
    </r>
    <r>
      <rPr>
        <sz val="11"/>
        <color theme="1"/>
        <rFont val="Calibri"/>
        <family val="2"/>
      </rPr>
      <t xml:space="preserve"> 500</t>
    </r>
  </si>
  <si>
    <r>
      <rPr>
        <sz val="11"/>
        <color theme="1"/>
        <rFont val="Calibri"/>
        <family val="2"/>
      </rPr>
      <t>그림자</t>
    </r>
  </si>
  <si>
    <t>츠바키 (고천참순)</t>
  </si>
  <si>
    <t>빙결 / 오한 5-50%, 2초</t>
  </si>
  <si>
    <t>시전 -3%</t>
  </si>
  <si>
    <t>오한 지속 +0.6-3초</t>
  </si>
  <si>
    <t>15-45% 오한 대신 빙결</t>
  </si>
  <si>
    <r>
      <rPr>
        <sz val="11"/>
        <color theme="1"/>
        <rFont val="Calibri"/>
        <family val="2"/>
      </rPr>
      <t>내</t>
    </r>
    <r>
      <rPr>
        <sz val="11"/>
        <color theme="1"/>
        <rFont val="Calibri"/>
        <family val="2"/>
      </rPr>
      <t xml:space="preserve"> </t>
    </r>
    <r>
      <rPr>
        <sz val="11"/>
        <color theme="1"/>
        <rFont val="Calibri"/>
        <family val="2"/>
      </rPr>
      <t>방해효과</t>
    </r>
    <r>
      <rPr>
        <sz val="11"/>
        <color theme="1"/>
        <rFont val="Calibri"/>
        <family val="2"/>
      </rPr>
      <t xml:space="preserve"> </t>
    </r>
    <r>
      <rPr>
        <sz val="11"/>
        <color theme="1"/>
        <rFont val="Calibri"/>
        <family val="2"/>
      </rPr>
      <t>폭발</t>
    </r>
    <r>
      <rPr>
        <sz val="11"/>
        <color theme="1"/>
        <rFont val="Calibri"/>
        <family val="2"/>
      </rPr>
      <t xml:space="preserve">, 10% </t>
    </r>
    <r>
      <rPr>
        <sz val="11"/>
        <color theme="1"/>
        <rFont val="Calibri"/>
        <family val="2"/>
      </rPr>
      <t>데미지</t>
    </r>
  </si>
  <si>
    <r>
      <rPr>
        <sz val="11"/>
        <color theme="1"/>
        <rFont val="Calibri"/>
        <family val="2"/>
      </rPr>
      <t>아이스</t>
    </r>
  </si>
  <si>
    <t>슌오우</t>
  </si>
  <si>
    <t>아야메</t>
  </si>
  <si>
    <t>쌍천귀순</t>
  </si>
  <si>
    <r>
      <rPr>
        <sz val="11"/>
        <color theme="1"/>
        <rFont val="Calibri"/>
        <family val="2"/>
      </rPr>
      <t>바이곤</t>
    </r>
    <r>
      <rPr>
        <sz val="11"/>
        <color theme="1"/>
        <rFont val="Calibri"/>
        <family val="2"/>
      </rPr>
      <t>(</t>
    </r>
    <r>
      <rPr>
        <sz val="11"/>
        <color theme="1"/>
        <rFont val="Calibri"/>
        <family val="2"/>
      </rPr>
      <t>매화</t>
    </r>
    <r>
      <rPr>
        <sz val="11"/>
        <color theme="1"/>
        <rFont val="Calibri"/>
        <family val="2"/>
      </rPr>
      <t>)</t>
    </r>
  </si>
  <si>
    <r>
      <rPr>
        <sz val="11"/>
        <color theme="1"/>
        <rFont val="Calibri"/>
        <family val="2"/>
      </rPr>
      <t>뎀</t>
    </r>
    <r>
      <rPr>
        <sz val="11"/>
        <color theme="1"/>
        <rFont val="Calibri"/>
        <family val="2"/>
      </rPr>
      <t xml:space="preserve"> 35~55</t>
    </r>
  </si>
  <si>
    <r>
      <rPr>
        <sz val="11"/>
        <color theme="1"/>
        <rFont val="Calibri"/>
        <family val="2"/>
      </rPr>
      <t>중독</t>
    </r>
    <r>
      <rPr>
        <sz val="11"/>
        <color theme="1"/>
        <rFont val="Calibri"/>
        <family val="2"/>
      </rPr>
      <t xml:space="preserve"> / </t>
    </r>
    <r>
      <rPr>
        <sz val="11"/>
        <color theme="1"/>
        <rFont val="Calibri"/>
        <family val="2"/>
      </rPr>
      <t>최</t>
    </r>
    <r>
      <rPr>
        <sz val="11"/>
        <color theme="1"/>
        <rFont val="Calibri"/>
        <family val="2"/>
      </rPr>
      <t>.</t>
    </r>
    <r>
      <rPr>
        <sz val="11"/>
        <color theme="1"/>
        <rFont val="Calibri"/>
        <family val="2"/>
      </rPr>
      <t>체</t>
    </r>
    <r>
      <rPr>
        <sz val="11"/>
        <color theme="1"/>
        <rFont val="Calibri"/>
        <family val="2"/>
      </rPr>
      <t xml:space="preserve"> 0.1-1% x 3</t>
    </r>
    <r>
      <rPr>
        <sz val="11"/>
        <color theme="1"/>
        <rFont val="Calibri"/>
        <family val="2"/>
      </rPr>
      <t>회</t>
    </r>
  </si>
  <si>
    <r>
      <rPr>
        <sz val="11"/>
        <color theme="1"/>
        <rFont val="Calibri"/>
        <family val="2"/>
      </rPr>
      <t>중독</t>
    </r>
    <r>
      <rPr>
        <sz val="11"/>
        <color theme="1"/>
        <rFont val="Calibri"/>
        <family val="2"/>
      </rPr>
      <t xml:space="preserve"> </t>
    </r>
    <r>
      <rPr>
        <sz val="11"/>
        <color theme="1"/>
        <rFont val="Calibri"/>
        <family val="2"/>
      </rPr>
      <t>횟수</t>
    </r>
    <r>
      <rPr>
        <sz val="11"/>
        <color theme="1"/>
        <rFont val="Calibri"/>
        <family val="2"/>
      </rPr>
      <t xml:space="preserve"> +1-5</t>
    </r>
    <r>
      <rPr>
        <sz val="11"/>
        <color theme="1"/>
        <rFont val="Calibri"/>
        <family val="2"/>
      </rPr>
      <t>회</t>
    </r>
  </si>
  <si>
    <r>
      <rPr>
        <sz val="11"/>
        <color theme="1"/>
        <rFont val="Calibri"/>
        <family val="2"/>
      </rPr>
      <t>중독</t>
    </r>
    <r>
      <rPr>
        <sz val="11"/>
        <color theme="1"/>
        <rFont val="Calibri"/>
        <family val="2"/>
      </rPr>
      <t xml:space="preserve"> </t>
    </r>
    <r>
      <rPr>
        <sz val="11"/>
        <color theme="1"/>
        <rFont val="Calibri"/>
        <family val="2"/>
      </rPr>
      <t>간격</t>
    </r>
    <r>
      <rPr>
        <sz val="11"/>
        <color theme="1"/>
        <rFont val="Calibri"/>
        <family val="2"/>
      </rPr>
      <t xml:space="preserve"> -30/50/70%</t>
    </r>
  </si>
  <si>
    <r>
      <rPr>
        <sz val="11"/>
        <color theme="1"/>
        <rFont val="Calibri"/>
        <family val="2"/>
      </rPr>
      <t>45% 중독</t>
    </r>
    <r>
      <rPr>
        <sz val="11"/>
        <color theme="1"/>
        <rFont val="Calibri"/>
        <family val="2"/>
      </rPr>
      <t xml:space="preserve"> </t>
    </r>
    <r>
      <rPr>
        <sz val="11"/>
        <color theme="1"/>
        <rFont val="Calibri"/>
        <family val="2"/>
      </rPr>
      <t>데미지</t>
    </r>
    <r>
      <rPr>
        <sz val="11"/>
        <color theme="1"/>
        <rFont val="Calibri"/>
        <family val="2"/>
      </rPr>
      <t xml:space="preserve"> </t>
    </r>
    <r>
      <rPr>
        <sz val="11"/>
        <color theme="1"/>
        <rFont val="Calibri"/>
        <family val="2"/>
      </rPr>
      <t>두배</t>
    </r>
  </si>
  <si>
    <r>
      <rPr>
        <sz val="11"/>
        <color theme="1"/>
        <rFont val="Calibri"/>
        <family val="2"/>
      </rPr>
      <t>맹독</t>
    </r>
  </si>
  <si>
    <t>히나기쿠</t>
  </si>
  <si>
    <t>바이곤</t>
  </si>
  <si>
    <r>
      <rPr>
        <sz val="11"/>
        <color theme="1"/>
        <rFont val="Calibri"/>
        <family val="2"/>
      </rPr>
      <t>리리</t>
    </r>
    <r>
      <rPr>
        <sz val="11"/>
        <color theme="1"/>
        <rFont val="Calibri"/>
        <family val="2"/>
      </rPr>
      <t>(</t>
    </r>
    <r>
      <rPr>
        <sz val="11"/>
        <color theme="1"/>
        <rFont val="Calibri"/>
        <family val="2"/>
      </rPr>
      <t>백합</t>
    </r>
    <r>
      <rPr>
        <sz val="11"/>
        <color theme="1"/>
        <rFont val="Calibri"/>
        <family val="2"/>
      </rPr>
      <t>)</t>
    </r>
  </si>
  <si>
    <r>
      <rPr>
        <sz val="11"/>
        <color theme="1"/>
        <rFont val="Calibri"/>
        <family val="2"/>
      </rPr>
      <t>뎀</t>
    </r>
    <r>
      <rPr>
        <sz val="11"/>
        <color theme="1"/>
        <rFont val="Calibri"/>
        <family val="2"/>
      </rPr>
      <t xml:space="preserve"> 35~55</t>
    </r>
  </si>
  <si>
    <r>
      <rPr>
        <sz val="11"/>
        <color theme="1"/>
        <rFont val="Calibri"/>
        <family val="2"/>
      </rPr>
      <t>실명</t>
    </r>
    <r>
      <rPr>
        <sz val="11"/>
        <color theme="1"/>
        <rFont val="Calibri"/>
        <family val="2"/>
      </rPr>
      <t xml:space="preserve"> / </t>
    </r>
    <r>
      <rPr>
        <sz val="11"/>
        <color theme="1"/>
        <rFont val="Calibri"/>
        <family val="2"/>
      </rPr>
      <t>뎀감</t>
    </r>
    <r>
      <rPr>
        <sz val="11"/>
        <color theme="1"/>
        <rFont val="Calibri"/>
        <family val="2"/>
      </rPr>
      <t xml:space="preserve"> 5-50% 2</t>
    </r>
    <r>
      <rPr>
        <sz val="11"/>
        <color theme="1"/>
        <rFont val="Calibri"/>
        <family val="2"/>
      </rPr>
      <t>초</t>
    </r>
  </si>
  <si>
    <r>
      <rPr>
        <sz val="11"/>
        <color theme="1"/>
        <rFont val="Calibri"/>
        <family val="2"/>
      </rPr>
      <t>15-45% 마나소모</t>
    </r>
    <r>
      <rPr>
        <sz val="11"/>
        <color theme="1"/>
        <rFont val="Calibri"/>
        <family val="2"/>
      </rPr>
      <t xml:space="preserve"> </t>
    </r>
    <r>
      <rPr>
        <sz val="11"/>
        <color theme="1"/>
        <rFont val="Calibri"/>
        <family val="2"/>
      </rPr>
      <t>없음</t>
    </r>
  </si>
  <si>
    <r>
      <rPr>
        <sz val="11"/>
        <color theme="1"/>
        <rFont val="Calibri"/>
        <family val="2"/>
      </rPr>
      <t>걸린</t>
    </r>
    <r>
      <rPr>
        <sz val="11"/>
        <color theme="1"/>
        <rFont val="Calibri"/>
        <family val="2"/>
      </rPr>
      <t xml:space="preserve"> CC </t>
    </r>
    <r>
      <rPr>
        <sz val="11"/>
        <color theme="1"/>
        <rFont val="Calibri"/>
        <family val="2"/>
      </rPr>
      <t>폭발하며</t>
    </r>
    <r>
      <rPr>
        <sz val="11"/>
        <color theme="1"/>
        <rFont val="Calibri"/>
        <family val="2"/>
      </rPr>
      <t xml:space="preserve"> +50% </t>
    </r>
    <r>
      <rPr>
        <sz val="11"/>
        <color theme="1"/>
        <rFont val="Calibri"/>
        <family val="2"/>
      </rPr>
      <t>데미지</t>
    </r>
  </si>
  <si>
    <r>
      <rPr>
        <sz val="11"/>
        <color theme="1"/>
        <rFont val="Calibri"/>
        <family val="2"/>
      </rPr>
      <t>암흑</t>
    </r>
  </si>
  <si>
    <t>　　　리리　　　─</t>
  </si>
  <si>
    <t>삼천결순</t>
  </si>
  <si>
    <t>콤보스킬</t>
  </si>
  <si>
    <r>
      <rPr>
        <sz val="11"/>
        <color theme="1"/>
        <rFont val="Calibri"/>
        <family val="2"/>
      </rPr>
      <t>쌍천귀순</t>
    </r>
  </si>
  <si>
    <t>1~10회/초</t>
  </si>
  <si>
    <r>
      <rPr>
        <sz val="11"/>
        <color theme="1"/>
        <rFont val="Calibri"/>
        <family val="2"/>
      </rPr>
      <t>'슌오우</t>
    </r>
    <r>
      <rPr>
        <sz val="11"/>
        <color theme="1"/>
        <rFont val="Calibri"/>
        <family val="2"/>
      </rPr>
      <t>', '</t>
    </r>
    <r>
      <rPr>
        <sz val="11"/>
        <color theme="1"/>
        <rFont val="Calibri"/>
        <family val="2"/>
      </rPr>
      <t>아야메</t>
    </r>
    <r>
      <rPr>
        <sz val="11"/>
        <color theme="1"/>
        <rFont val="Calibri"/>
        <family val="2"/>
      </rPr>
      <t xml:space="preserve">' </t>
    </r>
    <r>
      <rPr>
        <sz val="11"/>
        <color theme="1"/>
        <rFont val="Calibri"/>
        <family val="2"/>
      </rPr>
      <t>습득</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이</t>
    </r>
    <r>
      <rPr>
        <sz val="11"/>
        <color theme="1"/>
        <rFont val="Calibri"/>
        <family val="2"/>
      </rPr>
      <t xml:space="preserve"> </t>
    </r>
    <r>
      <rPr>
        <sz val="11"/>
        <color theme="1"/>
        <rFont val="Calibri"/>
        <family val="2"/>
      </rPr>
      <t>스킬을</t>
    </r>
    <r>
      <rPr>
        <sz val="11"/>
        <color theme="1"/>
        <rFont val="Calibri"/>
        <family val="2"/>
      </rPr>
      <t xml:space="preserve"> </t>
    </r>
    <r>
      <rPr>
        <sz val="11"/>
        <color theme="1"/>
        <rFont val="Calibri"/>
        <family val="2"/>
      </rPr>
      <t>퀵슬롯에</t>
    </r>
    <r>
      <rPr>
        <sz val="11"/>
        <color theme="1"/>
        <rFont val="Calibri"/>
        <family val="2"/>
      </rPr>
      <t xml:space="preserve"> </t>
    </r>
    <r>
      <rPr>
        <sz val="11"/>
        <color theme="1"/>
        <rFont val="Calibri"/>
        <family val="2"/>
      </rPr>
      <t>등록해</t>
    </r>
    <r>
      <rPr>
        <sz val="11"/>
        <color theme="1"/>
        <rFont val="Calibri"/>
        <family val="2"/>
      </rPr>
      <t xml:space="preserve"> </t>
    </r>
    <r>
      <rPr>
        <sz val="11"/>
        <color theme="1"/>
        <rFont val="Calibri"/>
        <family val="2"/>
      </rPr>
      <t>사용</t>
    </r>
  </si>
  <si>
    <t>회복량 증가 6-30%</t>
  </si>
  <si>
    <t>쿨감 10-30%</t>
  </si>
  <si>
    <t>회복간격 감소 20/40/60%</t>
  </si>
  <si>
    <t>범위 2배 적용
(기존 - 3칸정도)</t>
  </si>
  <si>
    <r>
      <rPr>
        <sz val="11"/>
        <color theme="1"/>
        <rFont val="Calibri"/>
        <family val="2"/>
      </rPr>
      <t>vs부상</t>
    </r>
    <r>
      <rPr>
        <sz val="9"/>
        <color theme="1"/>
        <rFont val="Calibri"/>
        <family val="2"/>
      </rPr>
      <t>(</t>
    </r>
    <r>
      <rPr>
        <sz val="9"/>
        <color theme="1"/>
        <rFont val="Calibri"/>
        <family val="2"/>
      </rPr>
      <t>아군</t>
    </r>
    <r>
      <rPr>
        <sz val="9"/>
        <color theme="1"/>
        <rFont val="Calibri"/>
        <family val="2"/>
      </rPr>
      <t>)</t>
    </r>
    <r>
      <rPr>
        <sz val="11"/>
        <color theme="1"/>
        <rFont val="Calibri"/>
        <family val="2"/>
      </rPr>
      <t xml:space="preserve"> 효과 2배</t>
    </r>
  </si>
  <si>
    <r>
      <rPr>
        <sz val="11"/>
        <color theme="1"/>
        <rFont val="Calibri"/>
        <family val="2"/>
      </rPr>
      <t>빛</t>
    </r>
  </si>
  <si>
    <r>
      <rPr>
        <sz val="8"/>
        <color theme="1"/>
        <rFont val="Calibri"/>
        <family val="2"/>
      </rPr>
      <t>더블캐스팅</t>
    </r>
  </si>
  <si>
    <t>─</t>
  </si>
  <si>
    <t>사천항순</t>
  </si>
  <si>
    <t>1%+잃5%</t>
  </si>
  <si>
    <t>치료기술. 실은 '회복'이라기보다는 '상처가 일어났단 개념을 거절해 원래대로 되돌리는' 기술에 가깝다.</t>
  </si>
  <si>
    <r>
      <rPr>
        <sz val="11"/>
        <color theme="1"/>
        <rFont val="Calibri"/>
        <family val="2"/>
      </rPr>
      <t>삼천결순</t>
    </r>
  </si>
  <si>
    <r>
      <rPr>
        <sz val="11"/>
        <color theme="1"/>
        <rFont val="Calibri"/>
        <family val="2"/>
      </rPr>
      <t>1~10</t>
    </r>
    <r>
      <rPr>
        <sz val="11"/>
        <color theme="1"/>
        <rFont val="Calibri"/>
        <family val="2"/>
      </rPr>
      <t>초</t>
    </r>
  </si>
  <si>
    <r>
      <rPr>
        <sz val="11"/>
        <color theme="1"/>
        <rFont val="Calibri"/>
        <family val="2"/>
      </rPr>
      <t>'</t>
    </r>
    <r>
      <rPr>
        <sz val="11"/>
        <color theme="1"/>
        <rFont val="Calibri"/>
        <family val="2"/>
      </rPr>
      <t>히나기쿠</t>
    </r>
    <r>
      <rPr>
        <sz val="11"/>
        <color theme="1"/>
        <rFont val="Calibri"/>
        <family val="2"/>
      </rPr>
      <t>', '</t>
    </r>
    <r>
      <rPr>
        <sz val="11"/>
        <color theme="1"/>
        <rFont val="Calibri"/>
        <family val="2"/>
      </rPr>
      <t>바이곤</t>
    </r>
    <r>
      <rPr>
        <sz val="11"/>
        <color theme="1"/>
        <rFont val="Calibri"/>
        <family val="2"/>
      </rPr>
      <t>', '</t>
    </r>
    <r>
      <rPr>
        <sz val="11"/>
        <color theme="1"/>
        <rFont val="Calibri"/>
        <family val="2"/>
      </rPr>
      <t>리리</t>
    </r>
    <r>
      <rPr>
        <sz val="11"/>
        <color theme="1"/>
        <rFont val="Calibri"/>
        <family val="2"/>
      </rPr>
      <t xml:space="preserve">' </t>
    </r>
    <r>
      <rPr>
        <sz val="11"/>
        <color theme="1"/>
        <rFont val="Calibri"/>
        <family val="2"/>
      </rPr>
      <t>습득</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이</t>
    </r>
    <r>
      <rPr>
        <sz val="11"/>
        <color theme="1"/>
        <rFont val="Calibri"/>
        <family val="2"/>
      </rPr>
      <t xml:space="preserve"> </t>
    </r>
    <r>
      <rPr>
        <sz val="11"/>
        <color theme="1"/>
        <rFont val="Calibri"/>
        <family val="2"/>
      </rPr>
      <t>스킬을</t>
    </r>
    <r>
      <rPr>
        <sz val="11"/>
        <color theme="1"/>
        <rFont val="Calibri"/>
        <family val="2"/>
      </rPr>
      <t xml:space="preserve"> </t>
    </r>
    <r>
      <rPr>
        <sz val="11"/>
        <color theme="1"/>
        <rFont val="Calibri"/>
        <family val="2"/>
      </rPr>
      <t>퀵슬롯에</t>
    </r>
    <r>
      <rPr>
        <sz val="11"/>
        <color theme="1"/>
        <rFont val="Calibri"/>
        <family val="2"/>
      </rPr>
      <t xml:space="preserve"> </t>
    </r>
    <r>
      <rPr>
        <sz val="11"/>
        <color theme="1"/>
        <rFont val="Calibri"/>
        <family val="2"/>
      </rPr>
      <t>등록해</t>
    </r>
    <r>
      <rPr>
        <sz val="11"/>
        <color theme="1"/>
        <rFont val="Calibri"/>
        <family val="2"/>
      </rPr>
      <t xml:space="preserve"> </t>
    </r>
    <r>
      <rPr>
        <sz val="11"/>
        <color theme="1"/>
        <rFont val="Calibri"/>
        <family val="2"/>
      </rPr>
      <t>사용</t>
    </r>
  </si>
  <si>
    <t>지속시간 증가 20-100%</t>
  </si>
  <si>
    <t>데미지 감소량 증가 10/20/30%</t>
  </si>
  <si>
    <t>범위 2배 적용</t>
  </si>
  <si>
    <r>
      <rPr>
        <sz val="11"/>
        <color theme="1"/>
        <rFont val="Calibri"/>
        <family val="2"/>
      </rPr>
      <t>이동하면서</t>
    </r>
    <r>
      <rPr>
        <sz val="11"/>
        <color theme="1"/>
        <rFont val="Calibri"/>
        <family val="2"/>
      </rPr>
      <t xml:space="preserve"> </t>
    </r>
    <r>
      <rPr>
        <sz val="11"/>
        <color theme="1"/>
        <rFont val="Calibri"/>
        <family val="2"/>
      </rPr>
      <t>사용가능</t>
    </r>
  </si>
  <si>
    <r>
      <rPr>
        <sz val="11"/>
        <color theme="1"/>
        <rFont val="Calibri"/>
        <family val="2"/>
      </rPr>
      <t>자연</t>
    </r>
  </si>
  <si>
    <t>오천비순</t>
  </si>
  <si>
    <r>
      <rPr>
        <sz val="11"/>
        <color theme="1"/>
        <rFont val="Calibri"/>
        <family val="2"/>
      </rPr>
      <t>삼각형</t>
    </r>
    <r>
      <rPr>
        <sz val="11"/>
        <color theme="1"/>
        <rFont val="Calibri"/>
        <family val="2"/>
      </rPr>
      <t xml:space="preserve"> </t>
    </r>
    <r>
      <rPr>
        <sz val="11"/>
        <color theme="1"/>
        <rFont val="Calibri"/>
        <family val="2"/>
      </rPr>
      <t>형태의</t>
    </r>
    <r>
      <rPr>
        <sz val="11"/>
        <color theme="1"/>
        <rFont val="Calibri"/>
        <family val="2"/>
      </rPr>
      <t xml:space="preserve"> </t>
    </r>
    <r>
      <rPr>
        <sz val="11"/>
        <color theme="1"/>
        <rFont val="Calibri"/>
        <family val="2"/>
      </rPr>
      <t>방패를</t>
    </r>
    <r>
      <rPr>
        <sz val="11"/>
        <color theme="1"/>
        <rFont val="Calibri"/>
        <family val="2"/>
      </rPr>
      <t xml:space="preserve"> </t>
    </r>
    <r>
      <rPr>
        <sz val="11"/>
        <color theme="1"/>
        <rFont val="Calibri"/>
        <family val="2"/>
      </rPr>
      <t>만들어</t>
    </r>
    <r>
      <rPr>
        <sz val="11"/>
        <color theme="1"/>
        <rFont val="Calibri"/>
        <family val="2"/>
      </rPr>
      <t xml:space="preserve"> </t>
    </r>
    <r>
      <rPr>
        <sz val="11"/>
        <color theme="1"/>
        <rFont val="Calibri"/>
        <family val="2"/>
      </rPr>
      <t>외부</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거절한다</t>
    </r>
    <r>
      <rPr>
        <sz val="11"/>
        <color theme="1"/>
        <rFont val="Calibri"/>
        <family val="2"/>
      </rPr>
      <t xml:space="preserve">. </t>
    </r>
    <r>
      <rPr>
        <sz val="11"/>
        <color theme="1"/>
        <rFont val="Calibri"/>
        <family val="2"/>
      </rPr>
      <t>의지에</t>
    </r>
    <r>
      <rPr>
        <sz val="11"/>
        <color theme="1"/>
        <rFont val="Calibri"/>
        <family val="2"/>
      </rPr>
      <t xml:space="preserve"> </t>
    </r>
    <r>
      <rPr>
        <sz val="11"/>
        <color theme="1"/>
        <rFont val="Calibri"/>
        <family val="2"/>
      </rPr>
      <t>따라</t>
    </r>
    <r>
      <rPr>
        <sz val="11"/>
        <color theme="1"/>
        <rFont val="Calibri"/>
        <family val="2"/>
      </rPr>
      <t xml:space="preserve"> </t>
    </r>
    <r>
      <rPr>
        <sz val="11"/>
        <color theme="1"/>
        <rFont val="Calibri"/>
        <family val="2"/>
      </rPr>
      <t>방어력이</t>
    </r>
    <r>
      <rPr>
        <sz val="11"/>
        <color theme="1"/>
        <rFont val="Calibri"/>
        <family val="2"/>
      </rPr>
      <t xml:space="preserve"> </t>
    </r>
    <r>
      <rPr>
        <sz val="11"/>
        <color theme="1"/>
        <rFont val="Calibri"/>
        <family val="2"/>
      </rPr>
      <t>상승한다</t>
    </r>
    <r>
      <rPr>
        <sz val="11"/>
        <color theme="1"/>
        <rFont val="Calibri"/>
        <family val="2"/>
      </rPr>
      <t>.</t>
    </r>
  </si>
  <si>
    <r>
      <rPr>
        <sz val="11"/>
        <color theme="1"/>
        <rFont val="Calibri"/>
        <family val="2"/>
      </rPr>
      <t>사천항순</t>
    </r>
  </si>
  <si>
    <r>
      <rPr>
        <sz val="11"/>
        <color theme="1"/>
        <rFont val="Calibri"/>
        <family val="2"/>
      </rPr>
      <t>삼천</t>
    </r>
  </si>
  <si>
    <r>
      <rPr>
        <sz val="11"/>
        <color theme="1"/>
        <rFont val="Calibri"/>
        <family val="2"/>
      </rPr>
      <t>더블캐스팅</t>
    </r>
    <r>
      <rPr>
        <sz val="11"/>
        <color theme="1"/>
        <rFont val="Calibri"/>
        <family val="2"/>
      </rPr>
      <t xml:space="preserve">' </t>
    </r>
    <r>
      <rPr>
        <sz val="11"/>
        <color theme="1"/>
        <rFont val="Calibri"/>
        <family val="2"/>
      </rPr>
      <t>습득</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삼천결순</t>
    </r>
    <r>
      <rPr>
        <sz val="11"/>
        <color theme="1"/>
        <rFont val="Calibri"/>
        <family val="2"/>
      </rPr>
      <t xml:space="preserve"> - </t>
    </r>
    <r>
      <rPr>
        <sz val="11"/>
        <color theme="1"/>
        <rFont val="Calibri"/>
        <family val="2"/>
      </rPr>
      <t>츠바키</t>
    </r>
    <r>
      <rPr>
        <sz val="11"/>
        <color theme="1"/>
        <rFont val="Calibri"/>
        <family val="2"/>
      </rPr>
      <t>(</t>
    </r>
    <r>
      <rPr>
        <sz val="11"/>
        <color theme="1"/>
        <rFont val="Calibri"/>
        <family val="2"/>
      </rPr>
      <t>고천참순</t>
    </r>
    <r>
      <rPr>
        <sz val="11"/>
        <color theme="1"/>
        <rFont val="Calibri"/>
        <family val="2"/>
      </rPr>
      <t xml:space="preserve">) </t>
    </r>
    <r>
      <rPr>
        <sz val="11"/>
        <color theme="1"/>
        <rFont val="Calibri"/>
        <family val="2"/>
      </rPr>
      <t>사용하여</t>
    </r>
    <r>
      <rPr>
        <sz val="11"/>
        <color theme="1"/>
        <rFont val="Calibri"/>
        <family val="2"/>
      </rPr>
      <t xml:space="preserve"> </t>
    </r>
    <r>
      <rPr>
        <sz val="11"/>
        <color theme="1"/>
        <rFont val="Calibri"/>
        <family val="2"/>
      </rPr>
      <t>사용한다</t>
    </r>
    <r>
      <rPr>
        <sz val="11"/>
        <color theme="1"/>
        <rFont val="Calibri"/>
        <family val="2"/>
      </rPr>
      <t>.</t>
    </r>
  </si>
  <si>
    <t>범위 증가 10-50%</t>
  </si>
  <si>
    <t>10/20/30% 데미지 2배</t>
  </si>
  <si>
    <r>
      <rPr>
        <sz val="11"/>
        <color theme="1"/>
        <rFont val="Calibri"/>
        <family val="2"/>
      </rPr>
      <t>누적</t>
    </r>
    <r>
      <rPr>
        <sz val="11"/>
        <color theme="1"/>
        <rFont val="Calibri"/>
        <family val="2"/>
      </rPr>
      <t xml:space="preserve"> </t>
    </r>
    <r>
      <rPr>
        <sz val="11"/>
        <color theme="1"/>
        <rFont val="Calibri"/>
        <family val="2"/>
      </rPr>
      <t>데미지</t>
    </r>
    <r>
      <rPr>
        <sz val="11"/>
        <color theme="1"/>
        <rFont val="Calibri"/>
        <family val="2"/>
      </rPr>
      <t xml:space="preserve"> </t>
    </r>
    <r>
      <rPr>
        <sz val="11"/>
        <color theme="1"/>
        <rFont val="Calibri"/>
        <family val="2"/>
      </rPr>
      <t>반사</t>
    </r>
    <r>
      <rPr>
        <sz val="11"/>
        <color theme="1"/>
        <rFont val="Calibri"/>
        <family val="2"/>
      </rPr>
      <t xml:space="preserve"> 10%</t>
    </r>
    <r>
      <rPr>
        <sz val="9"/>
        <color theme="1"/>
        <rFont val="Calibri"/>
        <family val="2"/>
      </rPr>
      <t xml:space="preserve">
(</t>
    </r>
    <r>
      <rPr>
        <sz val="9"/>
        <color theme="1"/>
        <rFont val="Calibri"/>
        <family val="2"/>
      </rPr>
      <t>종료</t>
    </r>
    <r>
      <rPr>
        <sz val="9"/>
        <color theme="1"/>
        <rFont val="Calibri"/>
        <family val="2"/>
      </rPr>
      <t xml:space="preserve"> </t>
    </r>
    <r>
      <rPr>
        <sz val="9"/>
        <color theme="1"/>
        <rFont val="Calibri"/>
        <family val="2"/>
      </rPr>
      <t>후</t>
    </r>
    <r>
      <rPr>
        <sz val="9"/>
        <color theme="1"/>
        <rFont val="Calibri"/>
        <family val="2"/>
      </rPr>
      <t xml:space="preserve"> </t>
    </r>
    <r>
      <rPr>
        <sz val="9"/>
        <color theme="1"/>
        <rFont val="Calibri"/>
        <family val="2"/>
      </rPr>
      <t>최초</t>
    </r>
    <r>
      <rPr>
        <sz val="9"/>
        <color theme="1"/>
        <rFont val="Calibri"/>
        <family val="2"/>
      </rPr>
      <t xml:space="preserve"> </t>
    </r>
    <r>
      <rPr>
        <sz val="9"/>
        <color theme="1"/>
        <rFont val="Calibri"/>
        <family val="2"/>
      </rPr>
      <t>공격상대</t>
    </r>
    <r>
      <rPr>
        <sz val="9"/>
        <color theme="1"/>
        <rFont val="Calibri"/>
        <family val="2"/>
      </rPr>
      <t>)</t>
    </r>
  </si>
  <si>
    <r>
      <rPr>
        <sz val="9"/>
        <color theme="1"/>
        <rFont val="Calibri"/>
        <family val="2"/>
      </rPr>
      <t>자연</t>
    </r>
    <r>
      <rPr>
        <sz val="9"/>
        <color theme="1"/>
        <rFont val="Calibri"/>
        <family val="2"/>
      </rPr>
      <t xml:space="preserve"> + </t>
    </r>
    <r>
      <rPr>
        <sz val="9"/>
        <color theme="1"/>
        <rFont val="Calibri"/>
        <family val="2"/>
      </rPr>
      <t>출혈</t>
    </r>
  </si>
  <si>
    <t>트리플캐스팅</t>
  </si>
  <si>
    <t>육천절순</t>
  </si>
  <si>
    <t>삼천+10%</t>
  </si>
  <si>
    <r>
      <rPr>
        <sz val="11"/>
        <color theme="1"/>
        <rFont val="Calibri"/>
        <family val="2"/>
      </rPr>
      <t>삼천결순에</t>
    </r>
    <r>
      <rPr>
        <sz val="11"/>
        <color theme="1"/>
        <rFont val="Calibri"/>
        <family val="2"/>
      </rPr>
      <t xml:space="preserve"> </t>
    </r>
    <r>
      <rPr>
        <sz val="11"/>
        <color theme="1"/>
        <rFont val="Calibri"/>
        <family val="2"/>
      </rPr>
      <t>츠바키를</t>
    </r>
    <r>
      <rPr>
        <sz val="11"/>
        <color theme="1"/>
        <rFont val="Calibri"/>
        <family val="2"/>
      </rPr>
      <t xml:space="preserve"> </t>
    </r>
    <r>
      <rPr>
        <sz val="11"/>
        <color theme="1"/>
        <rFont val="Calibri"/>
        <family val="2"/>
      </rPr>
      <t>더해</t>
    </r>
    <r>
      <rPr>
        <sz val="11"/>
        <color theme="1"/>
        <rFont val="Calibri"/>
        <family val="2"/>
      </rPr>
      <t xml:space="preserve"> </t>
    </r>
    <r>
      <rPr>
        <sz val="11"/>
        <color theme="1"/>
        <rFont val="Calibri"/>
        <family val="2"/>
      </rPr>
      <t>받은</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되돌려준다</t>
    </r>
    <r>
      <rPr>
        <sz val="11"/>
        <color theme="1"/>
        <rFont val="Calibri"/>
        <family val="2"/>
      </rPr>
      <t>. (</t>
    </r>
    <r>
      <rPr>
        <sz val="11"/>
        <color theme="1"/>
        <rFont val="Calibri"/>
        <family val="2"/>
      </rPr>
      <t>발동</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최초상대</t>
    </r>
    <r>
      <rPr>
        <sz val="11"/>
        <color theme="1"/>
        <rFont val="Calibri"/>
        <family val="2"/>
      </rPr>
      <t>)</t>
    </r>
  </si>
  <si>
    <r>
      <rPr>
        <sz val="11"/>
        <color theme="1"/>
        <rFont val="Calibri"/>
        <family val="2"/>
      </rPr>
      <t>오천비순</t>
    </r>
  </si>
  <si>
    <r>
      <rPr>
        <sz val="11"/>
        <color theme="1"/>
        <rFont val="Calibri"/>
        <family val="2"/>
      </rPr>
      <t>=</t>
    </r>
    <r>
      <rPr>
        <sz val="11"/>
        <color theme="1"/>
        <rFont val="Calibri"/>
        <family val="2"/>
      </rPr>
      <t>삼천</t>
    </r>
  </si>
  <si>
    <r>
      <rPr>
        <sz val="11"/>
        <color theme="1"/>
        <rFont val="Calibri"/>
        <family val="2"/>
      </rPr>
      <t>'</t>
    </r>
    <r>
      <rPr>
        <sz val="11"/>
        <color theme="1"/>
        <rFont val="Calibri"/>
        <family val="2"/>
      </rPr>
      <t>츠바키</t>
    </r>
    <r>
      <rPr>
        <sz val="11"/>
        <color theme="1"/>
        <rFont val="Calibri"/>
        <family val="2"/>
      </rPr>
      <t xml:space="preserve">' </t>
    </r>
    <r>
      <rPr>
        <sz val="11"/>
        <color theme="1"/>
        <rFont val="Calibri"/>
        <family val="2"/>
      </rPr>
      <t>외</t>
    </r>
    <r>
      <rPr>
        <sz val="11"/>
        <color theme="1"/>
        <rFont val="Calibri"/>
        <family val="2"/>
      </rPr>
      <t xml:space="preserve"> </t>
    </r>
    <r>
      <rPr>
        <sz val="11"/>
        <color theme="1"/>
        <rFont val="Calibri"/>
        <family val="2"/>
      </rPr>
      <t>모든</t>
    </r>
    <r>
      <rPr>
        <sz val="11"/>
        <color theme="1"/>
        <rFont val="Calibri"/>
        <family val="2"/>
      </rPr>
      <t xml:space="preserve"> </t>
    </r>
    <r>
      <rPr>
        <sz val="11"/>
        <color theme="1"/>
        <rFont val="Calibri"/>
        <family val="2"/>
      </rPr>
      <t>꽃</t>
    </r>
    <r>
      <rPr>
        <sz val="11"/>
        <color theme="1"/>
        <rFont val="Calibri"/>
        <family val="2"/>
      </rPr>
      <t xml:space="preserve"> </t>
    </r>
    <r>
      <rPr>
        <sz val="11"/>
        <color theme="1"/>
        <rFont val="Calibri"/>
        <family val="2"/>
      </rPr>
      <t>사용</t>
    </r>
    <r>
      <rPr>
        <sz val="11"/>
        <color theme="1"/>
        <rFont val="Calibri"/>
        <family val="2"/>
      </rPr>
      <t>. '</t>
    </r>
    <r>
      <rPr>
        <sz val="11"/>
        <color theme="1"/>
        <rFont val="Calibri"/>
        <family val="2"/>
      </rPr>
      <t>삼천결순</t>
    </r>
    <r>
      <rPr>
        <sz val="11"/>
        <color theme="1"/>
        <rFont val="Calibri"/>
        <family val="2"/>
      </rPr>
      <t>' - '</t>
    </r>
    <r>
      <rPr>
        <sz val="11"/>
        <color theme="1"/>
        <rFont val="Calibri"/>
        <family val="2"/>
      </rPr>
      <t>쌍천귀순</t>
    </r>
    <r>
      <rPr>
        <sz val="11"/>
        <color theme="1"/>
        <rFont val="Calibri"/>
        <family val="2"/>
      </rPr>
      <t>'</t>
    </r>
    <r>
      <rPr>
        <sz val="11"/>
        <color theme="1"/>
        <rFont val="Calibri"/>
        <family val="2"/>
      </rPr>
      <t>으로</t>
    </r>
    <r>
      <rPr>
        <sz val="11"/>
        <color theme="1"/>
        <rFont val="Calibri"/>
        <family val="2"/>
      </rPr>
      <t xml:space="preserve"> </t>
    </r>
    <r>
      <rPr>
        <sz val="11"/>
        <color theme="1"/>
        <rFont val="Calibri"/>
        <family val="2"/>
      </rPr>
      <t>발동</t>
    </r>
  </si>
  <si>
    <t>10/20/30% 다른스킬 1개 쿨초</t>
  </si>
  <si>
    <t>진화B(쿨초)시 전체스킬 쿨초</t>
  </si>
  <si>
    <r>
      <rPr>
        <sz val="11"/>
        <color theme="1"/>
        <rFont val="Calibri"/>
        <family val="2"/>
      </rPr>
      <t>자연</t>
    </r>
    <r>
      <rPr>
        <sz val="11"/>
        <color theme="1"/>
        <rFont val="Calibri"/>
        <family val="2"/>
      </rPr>
      <t xml:space="preserve"> + </t>
    </r>
    <r>
      <rPr>
        <sz val="11"/>
        <color theme="1"/>
        <rFont val="Calibri"/>
        <family val="2"/>
      </rPr>
      <t>빛</t>
    </r>
  </si>
  <si>
    <r>
      <rPr>
        <sz val="11"/>
        <color theme="1"/>
        <rFont val="Calibri"/>
        <family val="2"/>
      </rPr>
      <t>삼천</t>
    </r>
    <r>
      <rPr>
        <sz val="11"/>
        <color theme="1"/>
        <rFont val="Calibri"/>
        <family val="2"/>
      </rPr>
      <t>+10%</t>
    </r>
  </si>
  <si>
    <r>
      <rPr>
        <sz val="11"/>
        <color theme="1"/>
        <rFont val="Calibri"/>
        <family val="2"/>
      </rPr>
      <t>삼천결순으로</t>
    </r>
    <r>
      <rPr>
        <sz val="11"/>
        <color theme="1"/>
        <rFont val="Calibri"/>
        <family val="2"/>
      </rPr>
      <t xml:space="preserve"> </t>
    </r>
    <r>
      <rPr>
        <sz val="11"/>
        <color theme="1"/>
        <rFont val="Calibri"/>
        <family val="2"/>
      </rPr>
      <t>막고</t>
    </r>
    <r>
      <rPr>
        <sz val="11"/>
        <color theme="1"/>
        <rFont val="Calibri"/>
        <family val="2"/>
      </rPr>
      <t xml:space="preserve">, </t>
    </r>
    <r>
      <rPr>
        <sz val="11"/>
        <color theme="1"/>
        <rFont val="Calibri"/>
        <family val="2"/>
      </rPr>
      <t>쌍천귀순으로</t>
    </r>
    <r>
      <rPr>
        <sz val="11"/>
        <color theme="1"/>
        <rFont val="Calibri"/>
        <family val="2"/>
      </rPr>
      <t xml:space="preserve"> </t>
    </r>
    <r>
      <rPr>
        <sz val="11"/>
        <color theme="1"/>
        <rFont val="Calibri"/>
        <family val="2"/>
      </rPr>
      <t>회복을</t>
    </r>
    <r>
      <rPr>
        <sz val="11"/>
        <color theme="1"/>
        <rFont val="Calibri"/>
        <family val="2"/>
      </rPr>
      <t xml:space="preserve"> </t>
    </r>
    <r>
      <rPr>
        <sz val="11"/>
        <color theme="1"/>
        <rFont val="Calibri"/>
        <family val="2"/>
      </rPr>
      <t>함</t>
    </r>
    <r>
      <rPr>
        <sz val="11"/>
        <color theme="1"/>
        <rFont val="Calibri"/>
        <family val="2"/>
      </rPr>
      <t>.</t>
    </r>
  </si>
  <si>
    <r>
      <rPr>
        <sz val="11"/>
        <color theme="1"/>
        <rFont val="Calibri"/>
        <family val="2"/>
      </rPr>
      <t>육천절순</t>
    </r>
  </si>
  <si>
    <t>체력 5-50%</t>
  </si>
  <si>
    <r>
      <rPr>
        <sz val="11"/>
        <color theme="1"/>
        <rFont val="Calibri"/>
        <family val="2"/>
      </rPr>
      <t>모든</t>
    </r>
    <r>
      <rPr>
        <sz val="11"/>
        <color theme="1"/>
        <rFont val="Calibri"/>
        <family val="2"/>
      </rPr>
      <t xml:space="preserve"> </t>
    </r>
    <r>
      <rPr>
        <sz val="11"/>
        <color theme="1"/>
        <rFont val="Calibri"/>
        <family val="2"/>
      </rPr>
      <t>꽃을</t>
    </r>
    <r>
      <rPr>
        <sz val="11"/>
        <color theme="1"/>
        <rFont val="Calibri"/>
        <family val="2"/>
      </rPr>
      <t xml:space="preserve"> </t>
    </r>
    <r>
      <rPr>
        <sz val="11"/>
        <color theme="1"/>
        <rFont val="Calibri"/>
        <family val="2"/>
      </rPr>
      <t>사용한다</t>
    </r>
    <r>
      <rPr>
        <sz val="11"/>
        <color theme="1"/>
        <rFont val="Calibri"/>
        <family val="2"/>
      </rPr>
      <t>. '</t>
    </r>
    <r>
      <rPr>
        <sz val="11"/>
        <color theme="1"/>
        <rFont val="Calibri"/>
        <family val="2"/>
      </rPr>
      <t>삼천결순</t>
    </r>
    <r>
      <rPr>
        <sz val="11"/>
        <color theme="1"/>
        <rFont val="Calibri"/>
        <family val="2"/>
      </rPr>
      <t>' - '</t>
    </r>
    <r>
      <rPr>
        <sz val="11"/>
        <color theme="1"/>
        <rFont val="Calibri"/>
        <family val="2"/>
      </rPr>
      <t>쌍천귀순</t>
    </r>
    <r>
      <rPr>
        <sz val="11"/>
        <color theme="1"/>
        <rFont val="Calibri"/>
        <family val="2"/>
      </rPr>
      <t>' - '</t>
    </r>
    <r>
      <rPr>
        <sz val="11"/>
        <color theme="1"/>
        <rFont val="Calibri"/>
        <family val="2"/>
      </rPr>
      <t>고천참순</t>
    </r>
    <r>
      <rPr>
        <sz val="11"/>
        <color theme="1"/>
        <rFont val="Calibri"/>
        <family val="2"/>
      </rPr>
      <t>'</t>
    </r>
    <r>
      <rPr>
        <sz val="11"/>
        <color theme="1"/>
        <rFont val="Calibri"/>
        <family val="2"/>
      </rPr>
      <t>으로</t>
    </r>
    <r>
      <rPr>
        <sz val="11"/>
        <color theme="1"/>
        <rFont val="Calibri"/>
        <family val="2"/>
      </rPr>
      <t xml:space="preserve"> </t>
    </r>
    <r>
      <rPr>
        <sz val="11"/>
        <color theme="1"/>
        <rFont val="Calibri"/>
        <family val="2"/>
      </rPr>
      <t>발동</t>
    </r>
  </si>
  <si>
    <t>데미지 증가 6-30%</t>
  </si>
  <si>
    <t>10/20/30% 절대데미지</t>
  </si>
  <si>
    <r>
      <rPr>
        <sz val="11"/>
        <color theme="1"/>
        <rFont val="Calibri"/>
        <family val="2"/>
      </rPr>
      <t>대상</t>
    </r>
    <r>
      <rPr>
        <sz val="11"/>
        <color theme="1"/>
        <rFont val="Calibri"/>
        <family val="2"/>
      </rPr>
      <t xml:space="preserve"> </t>
    </r>
    <r>
      <rPr>
        <sz val="11"/>
        <color theme="1"/>
        <rFont val="Calibri"/>
        <family val="2"/>
      </rPr>
      <t>사망시</t>
    </r>
    <r>
      <rPr>
        <sz val="11"/>
        <color theme="1"/>
        <rFont val="Calibri"/>
        <family val="2"/>
      </rPr>
      <t xml:space="preserve"> </t>
    </r>
    <r>
      <rPr>
        <sz val="11"/>
        <color theme="1"/>
        <rFont val="Calibri"/>
        <family val="2"/>
      </rPr>
      <t>주변에</t>
    </r>
    <r>
      <rPr>
        <sz val="11"/>
        <color theme="1"/>
        <rFont val="Calibri"/>
        <family val="2"/>
      </rPr>
      <t xml:space="preserve"> </t>
    </r>
    <r>
      <rPr>
        <sz val="11"/>
        <color theme="1"/>
        <rFont val="Calibri"/>
        <family val="2"/>
      </rPr>
      <t>스플뎀</t>
    </r>
    <r>
      <rPr>
        <sz val="11"/>
        <color theme="1"/>
        <rFont val="Calibri"/>
        <family val="2"/>
      </rPr>
      <t xml:space="preserve"> 30%</t>
    </r>
  </si>
  <si>
    <r>
      <rPr>
        <sz val="11"/>
        <color theme="1"/>
        <rFont val="Calibri"/>
        <family val="2"/>
      </rPr>
      <t>악마</t>
    </r>
  </si>
  <si>
    <t>(일반몹)</t>
  </si>
  <si>
    <r>
      <rPr>
        <sz val="11"/>
        <color theme="1"/>
        <rFont val="Calibri"/>
        <family val="2"/>
      </rPr>
      <t>방패</t>
    </r>
    <r>
      <rPr>
        <sz val="11"/>
        <color theme="1"/>
        <rFont val="Calibri"/>
        <family val="2"/>
      </rPr>
      <t xml:space="preserve"> </t>
    </r>
    <r>
      <rPr>
        <sz val="11"/>
        <color theme="1"/>
        <rFont val="Calibri"/>
        <family val="2"/>
      </rPr>
      <t>안의</t>
    </r>
    <r>
      <rPr>
        <sz val="11"/>
        <color theme="1"/>
        <rFont val="Calibri"/>
        <family val="2"/>
      </rPr>
      <t xml:space="preserve"> </t>
    </r>
    <r>
      <rPr>
        <sz val="11"/>
        <color theme="1"/>
        <rFont val="Calibri"/>
        <family val="2"/>
      </rPr>
      <t>존재를</t>
    </r>
    <r>
      <rPr>
        <sz val="11"/>
        <color theme="1"/>
        <rFont val="Calibri"/>
        <family val="2"/>
      </rPr>
      <t xml:space="preserve"> </t>
    </r>
    <r>
      <rPr>
        <sz val="11"/>
        <color theme="1"/>
        <rFont val="Calibri"/>
        <family val="2"/>
      </rPr>
      <t>거절함</t>
    </r>
    <r>
      <rPr>
        <sz val="11"/>
        <color theme="1"/>
        <rFont val="Calibri"/>
        <family val="2"/>
      </rPr>
      <t>.</t>
    </r>
  </si>
  <si>
    <t>사상의거절</t>
  </si>
  <si>
    <t>주변 쿨다운 감소 10%</t>
  </si>
  <si>
    <r>
      <rPr>
        <sz val="11"/>
        <color theme="1"/>
        <rFont val="Calibri"/>
        <family val="2"/>
      </rPr>
      <t>└사상의거절</t>
    </r>
    <r>
      <rPr>
        <sz val="11"/>
        <color theme="1"/>
        <rFont val="Calibri"/>
        <family val="2"/>
      </rPr>
      <t xml:space="preserve"> </t>
    </r>
    <r>
      <rPr>
        <sz val="11"/>
        <color theme="1"/>
        <rFont val="Calibri"/>
        <family val="2"/>
      </rPr>
      <t>강화</t>
    </r>
  </si>
  <si>
    <t>└쿨다운 추가감소 1% (최대 +10%)</t>
  </si>
  <si>
    <r>
      <rPr>
        <sz val="11"/>
        <color theme="1"/>
        <rFont val="Calibri"/>
        <family val="2"/>
      </rPr>
      <t>└사상의거절</t>
    </r>
    <r>
      <rPr>
        <sz val="11"/>
        <color theme="1"/>
        <rFont val="Calibri"/>
        <family val="2"/>
      </rPr>
      <t xml:space="preserve"> </t>
    </r>
    <r>
      <rPr>
        <sz val="11"/>
        <color theme="1"/>
        <rFont val="Calibri"/>
        <family val="2"/>
      </rPr>
      <t>강화</t>
    </r>
    <r>
      <rPr>
        <sz val="11"/>
        <color theme="1"/>
        <rFont val="Calibri"/>
        <family val="2"/>
      </rPr>
      <t>2</t>
    </r>
  </si>
  <si>
    <r>
      <rPr>
        <sz val="11"/>
        <color theme="1"/>
        <rFont val="Calibri"/>
        <family val="2"/>
      </rPr>
      <t>└자신의</t>
    </r>
    <r>
      <rPr>
        <sz val="11"/>
        <color theme="1"/>
        <rFont val="Calibri"/>
        <family val="2"/>
      </rPr>
      <t xml:space="preserve"> </t>
    </r>
    <r>
      <rPr>
        <sz val="11"/>
        <color theme="1"/>
        <rFont val="Calibri"/>
        <family val="2"/>
      </rPr>
      <t>쿨타임</t>
    </r>
    <r>
      <rPr>
        <sz val="11"/>
        <color theme="1"/>
        <rFont val="Calibri"/>
        <family val="2"/>
      </rPr>
      <t xml:space="preserve"> </t>
    </r>
    <r>
      <rPr>
        <sz val="11"/>
        <color theme="1"/>
        <rFont val="Calibri"/>
        <family val="2"/>
      </rPr>
      <t>감소</t>
    </r>
    <r>
      <rPr>
        <sz val="11"/>
        <color theme="1"/>
        <rFont val="Calibri"/>
        <family val="2"/>
      </rPr>
      <t xml:space="preserve"> 1% (</t>
    </r>
    <r>
      <rPr>
        <sz val="11"/>
        <color theme="1"/>
        <rFont val="Calibri"/>
        <family val="2"/>
      </rPr>
      <t>최대</t>
    </r>
    <r>
      <rPr>
        <sz val="11"/>
        <color theme="1"/>
        <rFont val="Calibri"/>
        <family val="2"/>
      </rPr>
      <t xml:space="preserve"> 10%)</t>
    </r>
  </si>
  <si>
    <r>
      <rPr>
        <sz val="9"/>
        <color theme="1"/>
        <rFont val="Calibri"/>
        <family val="2"/>
      </rPr>
      <t>더블캐스팅</t>
    </r>
  </si>
  <si>
    <t>스킬이 콤보로 변경된다. 사용 후 1초이내 다른스킬을 사용하여 콤보스킬 혹은 추가효과를 적용시킬 수 있다.</t>
  </si>
  <si>
    <r>
      <rPr>
        <sz val="9"/>
        <color theme="1"/>
        <rFont val="Calibri"/>
        <family val="2"/>
      </rPr>
      <t>트리플캐스팅</t>
    </r>
  </si>
  <si>
    <t>'더블캐스팅' 발동 후 한번 더 사용하여 '육천절순' 혹은 3가지 효과를 적용시킬 수 있다.</t>
  </si>
  <si>
    <t>렌지</t>
  </si>
  <si>
    <t>분노</t>
  </si>
  <si>
    <r>
      <rPr>
        <sz val="11"/>
        <color theme="1"/>
        <rFont val="Calibri"/>
        <family val="2"/>
      </rPr>
      <t>초당</t>
    </r>
    <r>
      <rPr>
        <sz val="11"/>
        <color theme="1"/>
        <rFont val="Calibri"/>
        <family val="2"/>
      </rPr>
      <t xml:space="preserve"> 2</t>
    </r>
  </si>
  <si>
    <t>이속 +6%, 뎀 +4%</t>
  </si>
  <si>
    <r>
      <rPr>
        <sz val="11"/>
        <color theme="1"/>
        <rFont val="Calibri"/>
        <family val="2"/>
      </rPr>
      <t>분노하여</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강한</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합니다</t>
    </r>
    <r>
      <rPr>
        <sz val="11"/>
        <color theme="1"/>
        <rFont val="Calibri"/>
        <family val="2"/>
      </rPr>
      <t>.</t>
    </r>
  </si>
  <si>
    <t>시해1</t>
  </si>
  <si>
    <r>
      <rPr>
        <sz val="11"/>
        <color theme="1"/>
        <rFont val="Calibri"/>
        <family val="2"/>
      </rPr>
      <t>초당</t>
    </r>
    <r>
      <rPr>
        <sz val="11"/>
        <color theme="1"/>
        <rFont val="Calibri"/>
        <family val="2"/>
      </rPr>
      <t xml:space="preserve"> 4</t>
    </r>
  </si>
  <si>
    <t>이속 +13%, 뎀 +8%</t>
  </si>
  <si>
    <t>사미환</t>
  </si>
  <si>
    <r>
      <rPr>
        <sz val="11"/>
        <color theme="1"/>
        <rFont val="Calibri"/>
        <family val="2"/>
      </rPr>
      <t>시해</t>
    </r>
    <r>
      <rPr>
        <sz val="11"/>
        <color theme="1"/>
        <rFont val="Calibri"/>
        <family val="2"/>
      </rPr>
      <t>2</t>
    </r>
  </si>
  <si>
    <r>
      <rPr>
        <sz val="11"/>
        <color theme="1"/>
        <rFont val="Calibri"/>
        <family val="2"/>
      </rPr>
      <t>초당</t>
    </r>
    <r>
      <rPr>
        <sz val="11"/>
        <color theme="1"/>
        <rFont val="Calibri"/>
        <family val="2"/>
      </rPr>
      <t xml:space="preserve"> 8</t>
    </r>
  </si>
  <si>
    <r>
      <rPr>
        <sz val="11"/>
        <color theme="1"/>
        <rFont val="Calibri"/>
        <family val="2"/>
      </rPr>
      <t>이속</t>
    </r>
    <r>
      <rPr>
        <sz val="11"/>
        <color theme="1"/>
        <rFont val="Calibri"/>
        <family val="2"/>
      </rPr>
      <t xml:space="preserve"> +20%, </t>
    </r>
    <r>
      <rPr>
        <sz val="11"/>
        <color theme="1"/>
        <rFont val="Calibri"/>
        <family val="2"/>
      </rPr>
      <t>뎀</t>
    </r>
    <r>
      <rPr>
        <sz val="11"/>
        <color theme="1"/>
        <rFont val="Calibri"/>
        <family val="2"/>
      </rPr>
      <t xml:space="preserve"> +16%</t>
    </r>
  </si>
  <si>
    <r>
      <rPr>
        <sz val="11"/>
        <color theme="1"/>
        <rFont val="Calibri"/>
        <family val="2"/>
      </rPr>
      <t>시해</t>
    </r>
    <r>
      <rPr>
        <sz val="11"/>
        <color theme="1"/>
        <rFont val="Calibri"/>
        <family val="2"/>
      </rPr>
      <t>3</t>
    </r>
  </si>
  <si>
    <r>
      <rPr>
        <sz val="11"/>
        <color theme="1"/>
        <rFont val="Calibri"/>
        <family val="2"/>
      </rPr>
      <t>초당</t>
    </r>
    <r>
      <rPr>
        <sz val="11"/>
        <color theme="1"/>
        <rFont val="Calibri"/>
        <family val="2"/>
      </rPr>
      <t xml:space="preserve"> 12</t>
    </r>
  </si>
  <si>
    <r>
      <rPr>
        <sz val="11"/>
        <color theme="1"/>
        <rFont val="Calibri"/>
        <family val="2"/>
      </rPr>
      <t>이속</t>
    </r>
    <r>
      <rPr>
        <sz val="11"/>
        <color theme="1"/>
        <rFont val="Calibri"/>
        <family val="2"/>
      </rPr>
      <t xml:space="preserve"> +27%, </t>
    </r>
    <r>
      <rPr>
        <sz val="11"/>
        <color theme="1"/>
        <rFont val="Calibri"/>
        <family val="2"/>
      </rPr>
      <t>뎀</t>
    </r>
    <r>
      <rPr>
        <sz val="11"/>
        <color theme="1"/>
        <rFont val="Calibri"/>
        <family val="2"/>
      </rPr>
      <t xml:space="preserve"> +24%</t>
    </r>
  </si>
  <si>
    <t>만해1</t>
  </si>
  <si>
    <r>
      <rPr>
        <sz val="11"/>
        <color theme="1"/>
        <rFont val="Calibri"/>
        <family val="2"/>
      </rPr>
      <t>초당</t>
    </r>
    <r>
      <rPr>
        <sz val="11"/>
        <color theme="1"/>
        <rFont val="Calibri"/>
        <family val="2"/>
      </rPr>
      <t xml:space="preserve"> 16</t>
    </r>
  </si>
  <si>
    <r>
      <rPr>
        <sz val="11"/>
        <color theme="1"/>
        <rFont val="Calibri"/>
        <family val="2"/>
      </rPr>
      <t>이속</t>
    </r>
    <r>
      <rPr>
        <sz val="11"/>
        <color theme="1"/>
        <rFont val="Calibri"/>
        <family val="2"/>
      </rPr>
      <t xml:space="preserve"> +34%, </t>
    </r>
    <r>
      <rPr>
        <sz val="11"/>
        <color theme="1"/>
        <rFont val="Calibri"/>
        <family val="2"/>
      </rPr>
      <t>뎀</t>
    </r>
    <r>
      <rPr>
        <sz val="11"/>
        <color theme="1"/>
        <rFont val="Calibri"/>
        <family val="2"/>
      </rPr>
      <t xml:space="preserve"> +32%</t>
    </r>
  </si>
  <si>
    <r>
      <rPr>
        <sz val="11"/>
        <color theme="1"/>
        <rFont val="Calibri"/>
        <family val="2"/>
      </rPr>
      <t>비비왕</t>
    </r>
  </si>
  <si>
    <r>
      <rPr>
        <sz val="11"/>
        <color theme="1"/>
        <rFont val="Calibri"/>
        <family val="2"/>
      </rPr>
      <t>만해</t>
    </r>
    <r>
      <rPr>
        <sz val="11"/>
        <color theme="1"/>
        <rFont val="Calibri"/>
        <family val="2"/>
      </rPr>
      <t>2</t>
    </r>
  </si>
  <si>
    <r>
      <rPr>
        <sz val="11"/>
        <color theme="1"/>
        <rFont val="Calibri"/>
        <family val="2"/>
      </rPr>
      <t>초당</t>
    </r>
    <r>
      <rPr>
        <sz val="11"/>
        <color theme="1"/>
        <rFont val="Calibri"/>
        <family val="2"/>
      </rPr>
      <t xml:space="preserve"> 20</t>
    </r>
  </si>
  <si>
    <r>
      <rPr>
        <sz val="11"/>
        <color theme="1"/>
        <rFont val="Calibri"/>
        <family val="2"/>
      </rPr>
      <t>이속</t>
    </r>
    <r>
      <rPr>
        <sz val="11"/>
        <color theme="1"/>
        <rFont val="Calibri"/>
        <family val="2"/>
      </rPr>
      <t xml:space="preserve"> +41%, </t>
    </r>
    <r>
      <rPr>
        <sz val="11"/>
        <color theme="1"/>
        <rFont val="Calibri"/>
        <family val="2"/>
      </rPr>
      <t>뎀</t>
    </r>
    <r>
      <rPr>
        <sz val="11"/>
        <color theme="1"/>
        <rFont val="Calibri"/>
        <family val="2"/>
      </rPr>
      <t xml:space="preserve"> +40%</t>
    </r>
  </si>
  <si>
    <r>
      <rPr>
        <sz val="11"/>
        <color theme="1"/>
        <rFont val="Calibri"/>
        <family val="2"/>
      </rPr>
      <t>오로치왕</t>
    </r>
  </si>
  <si>
    <r>
      <rPr>
        <sz val="11"/>
        <color theme="1"/>
        <rFont val="Calibri"/>
        <family val="2"/>
      </rPr>
      <t xml:space="preserve"> - </t>
    </r>
    <r>
      <rPr>
        <sz val="11"/>
        <color theme="1"/>
        <rFont val="Calibri"/>
        <family val="2"/>
      </rPr>
      <t>렌지</t>
    </r>
    <r>
      <rPr>
        <sz val="11"/>
        <color theme="1"/>
        <rFont val="Calibri"/>
        <family val="2"/>
      </rPr>
      <t xml:space="preserve">: </t>
    </r>
    <r>
      <rPr>
        <sz val="11"/>
        <color theme="1"/>
        <rFont val="Calibri"/>
        <family val="2"/>
      </rPr>
      <t>근접딜러</t>
    </r>
    <r>
      <rPr>
        <sz val="11"/>
        <color theme="1"/>
        <rFont val="Calibri"/>
        <family val="2"/>
      </rPr>
      <t xml:space="preserve">, </t>
    </r>
    <r>
      <rPr>
        <sz val="11"/>
        <color theme="1"/>
        <rFont val="Calibri"/>
        <family val="2"/>
      </rPr>
      <t>버서커</t>
    </r>
    <r>
      <rPr>
        <sz val="9"/>
        <color theme="1"/>
        <rFont val="Calibri"/>
        <family val="2"/>
      </rPr>
      <t>(</t>
    </r>
    <r>
      <rPr>
        <sz val="9"/>
        <color theme="1"/>
        <rFont val="Calibri"/>
        <family val="2"/>
      </rPr>
      <t>스킬</t>
    </r>
    <r>
      <rPr>
        <sz val="9"/>
        <color theme="1"/>
        <rFont val="Calibri"/>
        <family val="2"/>
      </rPr>
      <t xml:space="preserve">= </t>
    </r>
    <r>
      <rPr>
        <sz val="9"/>
        <color theme="1"/>
        <rFont val="Calibri"/>
        <family val="2"/>
      </rPr>
      <t>체력소모</t>
    </r>
    <r>
      <rPr>
        <sz val="9"/>
        <color theme="1"/>
        <rFont val="Calibri"/>
        <family val="2"/>
      </rPr>
      <t>&amp;</t>
    </r>
    <r>
      <rPr>
        <sz val="9"/>
        <color theme="1"/>
        <rFont val="Calibri"/>
        <family val="2"/>
      </rPr>
      <t>회복</t>
    </r>
    <r>
      <rPr>
        <sz val="9"/>
        <color theme="1"/>
        <rFont val="Calibri"/>
        <family val="2"/>
      </rPr>
      <t>)</t>
    </r>
  </si>
  <si>
    <r>
      <rPr>
        <sz val="11"/>
        <color theme="1"/>
        <rFont val="Calibri"/>
        <family val="2"/>
      </rPr>
      <t>만해</t>
    </r>
    <r>
      <rPr>
        <sz val="11"/>
        <color theme="1"/>
        <rFont val="Calibri"/>
        <family val="2"/>
      </rPr>
      <t>3</t>
    </r>
  </si>
  <si>
    <r>
      <rPr>
        <sz val="11"/>
        <color theme="1"/>
        <rFont val="Calibri"/>
        <family val="2"/>
      </rPr>
      <t>초당</t>
    </r>
    <r>
      <rPr>
        <sz val="11"/>
        <color theme="1"/>
        <rFont val="Calibri"/>
        <family val="2"/>
      </rPr>
      <t xml:space="preserve"> 24</t>
    </r>
  </si>
  <si>
    <r>
      <rPr>
        <sz val="11"/>
        <color theme="1"/>
        <rFont val="Calibri"/>
        <family val="2"/>
      </rPr>
      <t>이속</t>
    </r>
    <r>
      <rPr>
        <sz val="11"/>
        <color theme="1"/>
        <rFont val="Calibri"/>
        <family val="2"/>
      </rPr>
      <t xml:space="preserve"> +48%, </t>
    </r>
    <r>
      <rPr>
        <sz val="11"/>
        <color theme="1"/>
        <rFont val="Calibri"/>
        <family val="2"/>
      </rPr>
      <t>뎀</t>
    </r>
    <r>
      <rPr>
        <sz val="11"/>
        <color theme="1"/>
        <rFont val="Calibri"/>
        <family val="2"/>
      </rPr>
      <t xml:space="preserve"> +48%</t>
    </r>
  </si>
  <si>
    <r>
      <rPr>
        <sz val="11"/>
        <color theme="1"/>
        <rFont val="Calibri"/>
        <family val="2"/>
      </rPr>
      <t xml:space="preserve"> - </t>
    </r>
    <r>
      <rPr>
        <sz val="11"/>
        <color theme="1"/>
        <rFont val="Calibri"/>
        <family val="2"/>
      </rPr>
      <t>스킬</t>
    </r>
    <r>
      <rPr>
        <sz val="11"/>
        <color theme="1"/>
        <rFont val="Calibri"/>
        <family val="2"/>
      </rPr>
      <t xml:space="preserve"> </t>
    </r>
    <r>
      <rPr>
        <sz val="11"/>
        <color theme="1"/>
        <rFont val="Calibri"/>
        <family val="2"/>
      </rPr>
      <t>사용시</t>
    </r>
    <r>
      <rPr>
        <sz val="11"/>
        <color theme="1"/>
        <rFont val="Calibri"/>
        <family val="2"/>
      </rPr>
      <t xml:space="preserve"> </t>
    </r>
    <r>
      <rPr>
        <sz val="11"/>
        <color theme="1"/>
        <rFont val="Calibri"/>
        <family val="2"/>
      </rPr>
      <t>조각</t>
    </r>
    <r>
      <rPr>
        <sz val="11"/>
        <color theme="1"/>
        <rFont val="Calibri"/>
        <family val="2"/>
      </rPr>
      <t xml:space="preserve"> </t>
    </r>
    <r>
      <rPr>
        <sz val="11"/>
        <color theme="1"/>
        <rFont val="Calibri"/>
        <family val="2"/>
      </rPr>
      <t>흩어짐</t>
    </r>
    <r>
      <rPr>
        <sz val="11"/>
        <color theme="1"/>
        <rFont val="Calibri"/>
        <family val="2"/>
      </rPr>
      <t xml:space="preserve">, </t>
    </r>
    <r>
      <rPr>
        <sz val="11"/>
        <color theme="1"/>
        <rFont val="Calibri"/>
        <family val="2"/>
      </rPr>
      <t>활용해</t>
    </r>
    <r>
      <rPr>
        <sz val="11"/>
        <color theme="1"/>
        <rFont val="Calibri"/>
        <family val="2"/>
      </rPr>
      <t xml:space="preserve"> </t>
    </r>
    <r>
      <rPr>
        <sz val="11"/>
        <color theme="1"/>
        <rFont val="Calibri"/>
        <family val="2"/>
      </rPr>
      <t>추가효과</t>
    </r>
  </si>
  <si>
    <t>진만해1</t>
  </si>
  <si>
    <r>
      <rPr>
        <sz val="11"/>
        <color theme="1"/>
        <rFont val="Calibri"/>
        <family val="2"/>
      </rPr>
      <t>초당</t>
    </r>
    <r>
      <rPr>
        <sz val="11"/>
        <color theme="1"/>
        <rFont val="Calibri"/>
        <family val="2"/>
      </rPr>
      <t xml:space="preserve"> 56</t>
    </r>
  </si>
  <si>
    <r>
      <rPr>
        <sz val="11"/>
        <color theme="1"/>
        <rFont val="Calibri"/>
        <family val="2"/>
      </rPr>
      <t>이속</t>
    </r>
    <r>
      <rPr>
        <sz val="11"/>
        <color theme="1"/>
        <rFont val="Calibri"/>
        <family val="2"/>
      </rPr>
      <t xml:space="preserve"> +55%, </t>
    </r>
    <r>
      <rPr>
        <sz val="11"/>
        <color theme="1"/>
        <rFont val="Calibri"/>
        <family val="2"/>
      </rPr>
      <t>뎀</t>
    </r>
    <r>
      <rPr>
        <sz val="11"/>
        <color theme="1"/>
        <rFont val="Calibri"/>
        <family val="2"/>
      </rPr>
      <t xml:space="preserve"> +56%</t>
    </r>
  </si>
  <si>
    <r>
      <rPr>
        <sz val="11"/>
        <color theme="1"/>
        <rFont val="Calibri"/>
        <family val="2"/>
      </rPr>
      <t>쌍왕</t>
    </r>
  </si>
  <si>
    <r>
      <rPr>
        <sz val="11"/>
        <color theme="1"/>
        <rFont val="Calibri"/>
        <family val="2"/>
      </rPr>
      <t xml:space="preserve"> </t>
    </r>
    <r>
      <rPr>
        <sz val="11"/>
        <color theme="1"/>
        <rFont val="Calibri"/>
        <family val="2"/>
      </rPr>
      <t xml:space="preserve">- </t>
    </r>
    <r>
      <rPr>
        <sz val="11"/>
        <color theme="1"/>
        <rFont val="Calibri"/>
        <family val="2"/>
      </rPr>
      <t>연속으로</t>
    </r>
    <r>
      <rPr>
        <sz val="11"/>
        <color theme="1"/>
        <rFont val="Calibri"/>
        <family val="2"/>
      </rPr>
      <t xml:space="preserve"> </t>
    </r>
    <r>
      <rPr>
        <sz val="11"/>
        <color theme="1"/>
        <rFont val="Calibri"/>
        <family val="2"/>
      </rPr>
      <t>공격하거나</t>
    </r>
    <r>
      <rPr>
        <sz val="11"/>
        <color theme="1"/>
        <rFont val="Calibri"/>
        <family val="2"/>
      </rPr>
      <t xml:space="preserve"> </t>
    </r>
    <r>
      <rPr>
        <sz val="11"/>
        <color theme="1"/>
        <rFont val="Calibri"/>
        <family val="2"/>
      </rPr>
      <t>광역</t>
    </r>
    <r>
      <rPr>
        <sz val="11"/>
        <color theme="1"/>
        <rFont val="Calibri"/>
        <family val="2"/>
      </rPr>
      <t xml:space="preserve"> </t>
    </r>
    <r>
      <rPr>
        <sz val="11"/>
        <color theme="1"/>
        <rFont val="Calibri"/>
        <family val="2"/>
      </rPr>
      <t>공격</t>
    </r>
  </si>
  <si>
    <r>
      <rPr>
        <sz val="11"/>
        <color theme="1"/>
        <rFont val="Calibri"/>
        <family val="2"/>
      </rPr>
      <t>진만해</t>
    </r>
    <r>
      <rPr>
        <sz val="11"/>
        <color theme="1"/>
        <rFont val="Calibri"/>
        <family val="2"/>
      </rPr>
      <t>2</t>
    </r>
  </si>
  <si>
    <r>
      <rPr>
        <sz val="11"/>
        <color theme="1"/>
        <rFont val="Calibri"/>
        <family val="2"/>
      </rPr>
      <t>초당</t>
    </r>
    <r>
      <rPr>
        <sz val="11"/>
        <color theme="1"/>
        <rFont val="Calibri"/>
        <family val="2"/>
      </rPr>
      <t xml:space="preserve"> 28</t>
    </r>
  </si>
  <si>
    <r>
      <rPr>
        <sz val="11"/>
        <color theme="1"/>
        <rFont val="Calibri"/>
        <family val="2"/>
      </rPr>
      <t>이속</t>
    </r>
    <r>
      <rPr>
        <sz val="11"/>
        <color theme="1"/>
        <rFont val="Calibri"/>
        <family val="2"/>
      </rPr>
      <t xml:space="preserve"> +62%, </t>
    </r>
    <r>
      <rPr>
        <sz val="11"/>
        <color theme="1"/>
        <rFont val="Calibri"/>
        <family val="2"/>
      </rPr>
      <t>뎀</t>
    </r>
    <r>
      <rPr>
        <sz val="11"/>
        <color theme="1"/>
        <rFont val="Calibri"/>
        <family val="2"/>
      </rPr>
      <t xml:space="preserve"> +64%</t>
    </r>
  </si>
  <si>
    <r>
      <rPr>
        <sz val="11"/>
        <color theme="1"/>
        <rFont val="Calibri"/>
        <family val="2"/>
      </rPr>
      <t xml:space="preserve"> - </t>
    </r>
    <r>
      <rPr>
        <sz val="11"/>
        <color theme="1"/>
        <rFont val="Calibri"/>
        <family val="2"/>
      </rPr>
      <t>핵심</t>
    </r>
    <r>
      <rPr>
        <sz val="11"/>
        <color theme="1"/>
        <rFont val="Calibri"/>
        <family val="2"/>
      </rPr>
      <t xml:space="preserve">CC: </t>
    </r>
    <r>
      <rPr>
        <sz val="11"/>
        <color theme="1"/>
        <rFont val="Calibri"/>
        <family val="2"/>
      </rPr>
      <t>출혈→흡혈</t>
    </r>
    <r>
      <rPr>
        <sz val="11"/>
        <color theme="1"/>
        <rFont val="Calibri"/>
        <family val="2"/>
      </rPr>
      <t xml:space="preserve">, </t>
    </r>
    <r>
      <rPr>
        <sz val="11"/>
        <color theme="1"/>
        <rFont val="Calibri"/>
        <family val="2"/>
      </rPr>
      <t>이동제어</t>
    </r>
    <r>
      <rPr>
        <sz val="9"/>
        <color theme="1"/>
        <rFont val="Calibri"/>
        <family val="2"/>
      </rPr>
      <t>(</t>
    </r>
    <r>
      <rPr>
        <sz val="9"/>
        <color theme="1"/>
        <rFont val="Calibri"/>
        <family val="2"/>
      </rPr>
      <t>넉백</t>
    </r>
    <r>
      <rPr>
        <sz val="9"/>
        <color theme="1"/>
        <rFont val="Calibri"/>
        <family val="2"/>
      </rPr>
      <t xml:space="preserve">, </t>
    </r>
    <r>
      <rPr>
        <sz val="9"/>
        <color theme="1"/>
        <rFont val="Calibri"/>
        <family val="2"/>
      </rPr>
      <t>뭉치기</t>
    </r>
    <r>
      <rPr>
        <sz val="9"/>
        <color theme="1"/>
        <rFont val="Calibri"/>
        <family val="2"/>
      </rPr>
      <t xml:space="preserve">, </t>
    </r>
    <r>
      <rPr>
        <sz val="9"/>
        <color theme="1"/>
        <rFont val="Calibri"/>
        <family val="2"/>
      </rPr>
      <t>에어본</t>
    </r>
    <r>
      <rPr>
        <sz val="9"/>
        <color theme="1"/>
        <rFont val="Calibri"/>
        <family val="2"/>
      </rPr>
      <t>)</t>
    </r>
  </si>
  <si>
    <r>
      <rPr>
        <sz val="11"/>
        <color theme="1"/>
        <rFont val="Calibri"/>
        <family val="2"/>
      </rPr>
      <t>진만해</t>
    </r>
    <r>
      <rPr>
        <sz val="11"/>
        <color theme="1"/>
        <rFont val="Calibri"/>
        <family val="2"/>
      </rPr>
      <t>3</t>
    </r>
  </si>
  <si>
    <r>
      <rPr>
        <sz val="11"/>
        <color theme="1"/>
        <rFont val="Calibri"/>
        <family val="2"/>
      </rPr>
      <t>초당</t>
    </r>
    <r>
      <rPr>
        <sz val="11"/>
        <color theme="1"/>
        <rFont val="Calibri"/>
        <family val="2"/>
      </rPr>
      <t xml:space="preserve"> 32</t>
    </r>
  </si>
  <si>
    <r>
      <rPr>
        <sz val="11"/>
        <color theme="1"/>
        <rFont val="Calibri"/>
        <family val="2"/>
      </rPr>
      <t>이속</t>
    </r>
    <r>
      <rPr>
        <sz val="11"/>
        <color theme="1"/>
        <rFont val="Calibri"/>
        <family val="2"/>
      </rPr>
      <t xml:space="preserve"> +69%, </t>
    </r>
    <r>
      <rPr>
        <sz val="11"/>
        <color theme="1"/>
        <rFont val="Calibri"/>
        <family val="2"/>
      </rPr>
      <t>뎀</t>
    </r>
    <r>
      <rPr>
        <sz val="11"/>
        <color theme="1"/>
        <rFont val="Calibri"/>
        <family val="2"/>
      </rPr>
      <t xml:space="preserve"> +72%</t>
    </r>
  </si>
  <si>
    <r>
      <rPr>
        <sz val="11"/>
        <color theme="1"/>
        <rFont val="Calibri"/>
        <family val="2"/>
      </rPr>
      <t xml:space="preserve"> - </t>
    </r>
    <r>
      <rPr>
        <sz val="11"/>
        <color theme="1"/>
        <rFont val="Calibri"/>
        <family val="2"/>
      </rPr>
      <t>조각</t>
    </r>
    <r>
      <rPr>
        <sz val="11"/>
        <color theme="1"/>
        <rFont val="Calibri"/>
        <family val="2"/>
      </rPr>
      <t xml:space="preserve">: </t>
    </r>
    <r>
      <rPr>
        <sz val="11"/>
        <color theme="1"/>
        <rFont val="Calibri"/>
        <family val="2"/>
      </rPr>
      <t>단일</t>
    </r>
    <r>
      <rPr>
        <sz val="11"/>
        <color theme="1"/>
        <rFont val="Calibri"/>
        <family val="2"/>
      </rPr>
      <t xml:space="preserve"> </t>
    </r>
    <r>
      <rPr>
        <sz val="11"/>
        <color theme="1"/>
        <rFont val="Calibri"/>
        <family val="2"/>
      </rPr>
      <t>스킬</t>
    </r>
    <r>
      <rPr>
        <sz val="11"/>
        <color theme="1"/>
        <rFont val="Calibri"/>
        <family val="2"/>
      </rPr>
      <t xml:space="preserve"> 30%, </t>
    </r>
    <r>
      <rPr>
        <sz val="11"/>
        <color theme="1"/>
        <rFont val="Calibri"/>
        <family val="2"/>
      </rPr>
      <t>다중</t>
    </r>
    <r>
      <rPr>
        <sz val="11"/>
        <color theme="1"/>
        <rFont val="Calibri"/>
        <family val="2"/>
      </rPr>
      <t xml:space="preserve"> 12% </t>
    </r>
    <r>
      <rPr>
        <sz val="11"/>
        <color theme="1"/>
        <rFont val="Calibri"/>
        <family val="2"/>
      </rPr>
      <t>드랍</t>
    </r>
    <r>
      <rPr>
        <sz val="11"/>
        <color theme="1"/>
        <rFont val="Calibri"/>
        <family val="2"/>
      </rPr>
      <t>, 7</t>
    </r>
    <r>
      <rPr>
        <sz val="11"/>
        <color theme="1"/>
        <rFont val="Calibri"/>
        <family val="2"/>
      </rPr>
      <t>초지속</t>
    </r>
  </si>
  <si>
    <t>瞬閃鞭</t>
  </si>
  <si>
    <t>참술</t>
  </si>
  <si>
    <r>
      <rPr>
        <sz val="11"/>
        <color rgb="FFFF0000"/>
        <rFont val="Calibri"/>
        <family val="2"/>
      </rPr>
      <t>체력</t>
    </r>
    <r>
      <rPr>
        <sz val="11"/>
        <color rgb="FFFF0000"/>
        <rFont val="Calibri"/>
        <family val="2"/>
      </rPr>
      <t xml:space="preserve"> 5%</t>
    </r>
  </si>
  <si>
    <t>전방을 향해 검을 휘두르고, 조각을 남깁니다.</t>
  </si>
  <si>
    <t>지속 +2%</t>
  </si>
  <si>
    <t>출혈 총D 20% x 1-5초</t>
  </si>
  <si>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</si>
  <si>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t>출혈 효과, 지속 +10-30%</t>
  </si>
  <si>
    <r>
      <rPr>
        <sz val="11"/>
        <color theme="1"/>
        <rFont val="Calibri"/>
        <family val="2"/>
      </rPr>
      <t>데미지</t>
    </r>
    <r>
      <rPr>
        <sz val="11"/>
        <color theme="1"/>
        <rFont val="Calibri"/>
        <family val="2"/>
      </rPr>
      <t xml:space="preserve"> +30%</t>
    </r>
  </si>
  <si>
    <t>범위 +100%</t>
  </si>
  <si>
    <r>
      <rPr>
        <b/>
        <sz val="20"/>
        <color theme="1"/>
        <rFont val="Calibri"/>
        <family val="2"/>
      </rPr>
      <t>[</t>
    </r>
    <r>
      <rPr>
        <b/>
        <sz val="20"/>
        <color theme="1"/>
        <rFont val="Calibri"/>
        <family val="2"/>
      </rPr>
      <t>핵심</t>
    </r>
    <r>
      <rPr>
        <b/>
        <sz val="20"/>
        <color theme="1"/>
        <rFont val="Calibri"/>
        <family val="2"/>
      </rPr>
      <t>]</t>
    </r>
  </si>
  <si>
    <t>狒牙絶咬</t>
  </si>
  <si>
    <t>비아절교</t>
  </si>
  <si>
    <r>
      <rPr>
        <sz val="11"/>
        <color rgb="FFFF0000"/>
        <rFont val="Calibri"/>
        <family val="2"/>
      </rPr>
      <t>체력</t>
    </r>
    <r>
      <rPr>
        <sz val="11"/>
        <color rgb="FFFF0000"/>
        <rFont val="Calibri"/>
        <family val="2"/>
      </rPr>
      <t xml:space="preserve"> 5%</t>
    </r>
  </si>
  <si>
    <r>
      <rPr>
        <sz val="11"/>
        <color theme="1"/>
        <rFont val="Calibri"/>
        <family val="2"/>
      </rPr>
      <t>주변</t>
    </r>
    <r>
      <rPr>
        <sz val="11"/>
        <color theme="1"/>
        <rFont val="Calibri"/>
        <family val="2"/>
      </rPr>
      <t xml:space="preserve"> </t>
    </r>
    <r>
      <rPr>
        <sz val="11"/>
        <color theme="1"/>
        <rFont val="Calibri"/>
        <family val="2"/>
      </rPr>
      <t>조각을</t>
    </r>
    <r>
      <rPr>
        <sz val="11"/>
        <color theme="1"/>
        <rFont val="Calibri"/>
        <family val="2"/>
      </rPr>
      <t xml:space="preserve"> </t>
    </r>
    <r>
      <rPr>
        <sz val="11"/>
        <color theme="1"/>
        <rFont val="Calibri"/>
        <family val="2"/>
      </rPr>
      <t>쏘아붙여</t>
    </r>
    <r>
      <rPr>
        <sz val="11"/>
        <color theme="1"/>
        <rFont val="Calibri"/>
        <family val="2"/>
      </rPr>
      <t xml:space="preserve"> </t>
    </r>
    <r>
      <rPr>
        <sz val="11"/>
        <color theme="1"/>
        <rFont val="Calibri"/>
        <family val="2"/>
      </rPr>
      <t>공격합니다</t>
    </r>
    <r>
      <rPr>
        <sz val="11"/>
        <color theme="1"/>
        <rFont val="Calibri"/>
        <family val="2"/>
      </rPr>
      <t xml:space="preserve">. </t>
    </r>
    <r>
      <rPr>
        <sz val="11"/>
        <color theme="1"/>
        <rFont val="Calibri"/>
        <family val="2"/>
      </rPr>
      <t>조각당</t>
    </r>
    <r>
      <rPr>
        <sz val="11"/>
        <color theme="1"/>
        <rFont val="Calibri"/>
        <family val="2"/>
      </rPr>
      <t xml:space="preserve"> </t>
    </r>
    <r>
      <rPr>
        <sz val="11"/>
        <color theme="1"/>
        <rFont val="Calibri"/>
        <family val="2"/>
      </rPr>
      <t>데미지</t>
    </r>
    <r>
      <rPr>
        <sz val="11"/>
        <color theme="1"/>
        <rFont val="Calibri"/>
        <family val="2"/>
      </rPr>
      <t xml:space="preserve"> +5%</t>
    </r>
  </si>
  <si>
    <t>마나 -2%</t>
  </si>
  <si>
    <r>
      <rPr>
        <sz val="11"/>
        <color theme="1"/>
        <rFont val="Calibri"/>
        <family val="2"/>
      </rPr>
      <t>조각당</t>
    </r>
    <r>
      <rPr>
        <sz val="11"/>
        <color theme="1"/>
        <rFont val="Calibri"/>
        <family val="2"/>
      </rPr>
      <t xml:space="preserve"> </t>
    </r>
    <r>
      <rPr>
        <sz val="11"/>
        <color theme="1"/>
        <rFont val="Calibri"/>
        <family val="2"/>
      </rPr>
      <t>데미지</t>
    </r>
    <r>
      <rPr>
        <sz val="11"/>
        <color theme="1"/>
        <rFont val="Calibri"/>
        <family val="2"/>
      </rPr>
      <t xml:space="preserve"> </t>
    </r>
    <r>
      <rPr>
        <sz val="11"/>
        <color theme="1"/>
        <rFont val="Calibri"/>
        <family val="2"/>
      </rPr>
      <t>증가</t>
    </r>
    <r>
      <rPr>
        <sz val="11"/>
        <color theme="1"/>
        <rFont val="Calibri"/>
        <family val="2"/>
      </rPr>
      <t xml:space="preserve"> +1-5%</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</si>
  <si>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</si>
  <si>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t>조각당 마비 2-6%, 지속 0.1초</t>
  </si>
  <si>
    <r>
      <rPr>
        <sz val="11"/>
        <color theme="1"/>
        <rFont val="Calibri"/>
        <family val="2"/>
      </rPr>
      <t>데미지</t>
    </r>
    <r>
      <rPr>
        <sz val="11"/>
        <color theme="1"/>
        <rFont val="Calibri"/>
        <family val="2"/>
      </rPr>
      <t xml:space="preserve"> +30%</t>
    </r>
  </si>
  <si>
    <r>
      <rPr>
        <sz val="11"/>
        <color theme="1"/>
        <rFont val="Calibri"/>
        <family val="2"/>
      </rPr>
      <t>사용한</t>
    </r>
    <r>
      <rPr>
        <sz val="11"/>
        <color theme="1"/>
        <rFont val="Calibri"/>
        <family val="2"/>
      </rPr>
      <t xml:space="preserve"> </t>
    </r>
    <r>
      <rPr>
        <sz val="11"/>
        <color theme="1"/>
        <rFont val="Calibri"/>
        <family val="2"/>
      </rPr>
      <t>조각의</t>
    </r>
    <r>
      <rPr>
        <sz val="11"/>
        <color theme="1"/>
        <rFont val="Calibri"/>
        <family val="2"/>
      </rPr>
      <t xml:space="preserve"> </t>
    </r>
    <r>
      <rPr>
        <sz val="11"/>
        <color theme="1"/>
        <rFont val="Calibri"/>
        <family val="2"/>
      </rPr>
      <t>절반이</t>
    </r>
    <r>
      <rPr>
        <sz val="11"/>
        <color theme="1"/>
        <rFont val="Calibri"/>
        <family val="2"/>
      </rPr>
      <t xml:space="preserve"> </t>
    </r>
    <r>
      <rPr>
        <sz val="11"/>
        <color theme="1"/>
        <rFont val="Calibri"/>
        <family val="2"/>
      </rPr>
      <t>계속</t>
    </r>
    <r>
      <rPr>
        <sz val="11"/>
        <color theme="1"/>
        <rFont val="Calibri"/>
        <family val="2"/>
      </rPr>
      <t xml:space="preserve"> </t>
    </r>
    <r>
      <rPr>
        <sz val="11"/>
        <color theme="1"/>
        <rFont val="Calibri"/>
        <family val="2"/>
      </rPr>
      <t>남습니다</t>
    </r>
  </si>
  <si>
    <t>마비→스턴</t>
  </si>
  <si>
    <t>打ちおろし</t>
  </si>
  <si>
    <r>
      <rPr>
        <sz val="11"/>
        <color theme="1"/>
        <rFont val="Calibri"/>
        <family val="2"/>
      </rPr>
      <t>우치</t>
    </r>
    <r>
      <rPr>
        <sz val="11"/>
        <color theme="1"/>
        <rFont val="Calibri"/>
        <family val="2"/>
      </rPr>
      <t xml:space="preserve"> </t>
    </r>
    <r>
      <rPr>
        <sz val="11"/>
        <color theme="1"/>
        <rFont val="Calibri"/>
        <family val="2"/>
      </rPr>
      <t>오로시</t>
    </r>
  </si>
  <si>
    <r>
      <rPr>
        <sz val="11"/>
        <color rgb="FFFF0000"/>
        <rFont val="Calibri"/>
        <family val="2"/>
      </rPr>
      <t>체력</t>
    </r>
    <r>
      <rPr>
        <sz val="11"/>
        <color rgb="FFFF0000"/>
        <rFont val="Calibri"/>
        <family val="2"/>
      </rPr>
      <t xml:space="preserve"> 5%</t>
    </r>
  </si>
  <si>
    <r>
      <rPr>
        <sz val="11"/>
        <color theme="1"/>
        <rFont val="Calibri"/>
        <family val="2"/>
      </rPr>
      <t>사미환을</t>
    </r>
    <r>
      <rPr>
        <sz val="11"/>
        <color theme="1"/>
        <rFont val="Calibri"/>
        <family val="2"/>
      </rPr>
      <t xml:space="preserve"> </t>
    </r>
    <r>
      <rPr>
        <sz val="11"/>
        <color theme="1"/>
        <rFont val="Calibri"/>
        <family val="2"/>
      </rPr>
      <t>길게</t>
    </r>
    <r>
      <rPr>
        <sz val="11"/>
        <color theme="1"/>
        <rFont val="Calibri"/>
        <family val="2"/>
      </rPr>
      <t xml:space="preserve"> </t>
    </r>
    <r>
      <rPr>
        <sz val="11"/>
        <color theme="1"/>
        <rFont val="Calibri"/>
        <family val="2"/>
      </rPr>
      <t>늘려</t>
    </r>
    <r>
      <rPr>
        <sz val="11"/>
        <color theme="1"/>
        <rFont val="Calibri"/>
        <family val="2"/>
      </rPr>
      <t xml:space="preserve"> </t>
    </r>
    <r>
      <rPr>
        <sz val="11"/>
        <color theme="1"/>
        <rFont val="Calibri"/>
        <family val="2"/>
      </rPr>
      <t>강하게</t>
    </r>
    <r>
      <rPr>
        <sz val="11"/>
        <color theme="1"/>
        <rFont val="Calibri"/>
        <family val="2"/>
      </rPr>
      <t xml:space="preserve"> </t>
    </r>
    <r>
      <rPr>
        <sz val="11"/>
        <color theme="1"/>
        <rFont val="Calibri"/>
        <family val="2"/>
      </rPr>
      <t>베어냅니다</t>
    </r>
    <r>
      <rPr>
        <sz val="11"/>
        <color theme="1"/>
        <rFont val="Calibri"/>
        <family val="2"/>
      </rPr>
      <t>.</t>
    </r>
  </si>
  <si>
    <t>뎀 +2%</t>
  </si>
  <si>
    <r>
      <rPr>
        <sz val="11"/>
        <color theme="1"/>
        <rFont val="Calibri"/>
        <family val="2"/>
      </rPr>
      <t>50% 출혈</t>
    </r>
    <r>
      <rPr>
        <sz val="11"/>
        <color theme="1"/>
        <rFont val="Calibri"/>
        <family val="2"/>
      </rPr>
      <t xml:space="preserve"> </t>
    </r>
    <r>
      <rPr>
        <sz val="11"/>
        <color theme="1"/>
        <rFont val="Calibri"/>
        <family val="2"/>
      </rPr>
      <t>총</t>
    </r>
    <r>
      <rPr>
        <sz val="11"/>
        <color theme="1"/>
        <rFont val="Calibri"/>
        <family val="2"/>
      </rPr>
      <t>D 40% 1-5</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</si>
  <si>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</si>
  <si>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범위</t>
    </r>
    <r>
      <rPr>
        <sz val="11"/>
        <color theme="1"/>
        <rFont val="Calibri"/>
        <family val="2"/>
      </rPr>
      <t xml:space="preserve"> +15-45%</t>
    </r>
  </si>
  <si>
    <r>
      <rPr>
        <sz val="11"/>
        <color theme="1"/>
        <rFont val="Calibri"/>
        <family val="2"/>
      </rPr>
      <t>데미지</t>
    </r>
    <r>
      <rPr>
        <sz val="11"/>
        <color theme="1"/>
        <rFont val="Calibri"/>
        <family val="2"/>
      </rPr>
      <t xml:space="preserve"> +30%</t>
    </r>
  </si>
  <si>
    <r>
      <rPr>
        <sz val="11"/>
        <color theme="1"/>
        <rFont val="Calibri"/>
        <family val="2"/>
      </rPr>
      <t>3</t>
    </r>
    <r>
      <rPr>
        <sz val="11"/>
        <color theme="1"/>
        <rFont val="Calibri"/>
        <family val="2"/>
      </rPr>
      <t xml:space="preserve">0% </t>
    </r>
    <r>
      <rPr>
        <sz val="11"/>
        <color theme="1"/>
        <rFont val="Calibri"/>
        <family val="2"/>
      </rPr>
      <t>출혈효과</t>
    </r>
    <r>
      <rPr>
        <sz val="11"/>
        <color theme="1"/>
        <rFont val="Calibri"/>
        <family val="2"/>
      </rPr>
      <t xml:space="preserve"> 2</t>
    </r>
    <r>
      <rPr>
        <sz val="11"/>
        <color theme="1"/>
        <rFont val="Calibri"/>
        <family val="2"/>
      </rPr>
      <t>배</t>
    </r>
  </si>
  <si>
    <r>
      <rPr>
        <sz val="10"/>
        <color theme="1"/>
        <rFont val="Calibri"/>
        <family val="2"/>
      </rPr>
      <t>[</t>
    </r>
    <r>
      <rPr>
        <sz val="10"/>
        <color theme="1"/>
        <rFont val="Calibri"/>
        <family val="2"/>
      </rPr>
      <t>참술</t>
    </r>
    <r>
      <rPr>
        <sz val="10"/>
        <color theme="1"/>
        <rFont val="Calibri"/>
        <family val="2"/>
      </rPr>
      <t>]</t>
    </r>
  </si>
  <si>
    <r>
      <rPr>
        <sz val="11"/>
        <color theme="1"/>
        <rFont val="Calibri"/>
        <family val="2"/>
      </rPr>
      <t>[</t>
    </r>
    <r>
      <rPr>
        <sz val="11"/>
        <color theme="1"/>
        <rFont val="Calibri"/>
        <family val="2"/>
      </rPr>
      <t>백타</t>
    </r>
    <r>
      <rPr>
        <sz val="11"/>
        <color theme="1"/>
        <rFont val="Calibri"/>
        <family val="2"/>
      </rPr>
      <t>]</t>
    </r>
  </si>
  <si>
    <t>拂牙咆哮</t>
  </si>
  <si>
    <r>
      <rPr>
        <sz val="11"/>
        <color theme="1"/>
        <rFont val="Calibri"/>
        <family val="2"/>
      </rPr>
      <t>히가</t>
    </r>
    <r>
      <rPr>
        <sz val="11"/>
        <color theme="1"/>
        <rFont val="Calibri"/>
        <family val="2"/>
      </rPr>
      <t xml:space="preserve"> </t>
    </r>
    <r>
      <rPr>
        <sz val="11"/>
        <color theme="1"/>
        <rFont val="Calibri"/>
        <family val="2"/>
      </rPr>
      <t>호코</t>
    </r>
  </si>
  <si>
    <r>
      <rPr>
        <sz val="11"/>
        <color rgb="FFFF0000"/>
        <rFont val="Calibri"/>
        <family val="2"/>
      </rPr>
      <t>체력</t>
    </r>
    <r>
      <rPr>
        <sz val="11"/>
        <color rgb="FFFF0000"/>
        <rFont val="Calibri"/>
        <family val="2"/>
      </rPr>
      <t xml:space="preserve"> 5%</t>
    </r>
  </si>
  <si>
    <r>
      <rPr>
        <sz val="11"/>
        <color theme="1"/>
        <rFont val="Calibri"/>
        <family val="2"/>
      </rPr>
      <t>사미환을</t>
    </r>
    <r>
      <rPr>
        <sz val="11"/>
        <color theme="1"/>
        <rFont val="Calibri"/>
        <family val="2"/>
      </rPr>
      <t xml:space="preserve"> </t>
    </r>
    <r>
      <rPr>
        <sz val="11"/>
        <color theme="1"/>
        <rFont val="Calibri"/>
        <family val="2"/>
      </rPr>
      <t>넓은</t>
    </r>
    <r>
      <rPr>
        <sz val="11"/>
        <color theme="1"/>
        <rFont val="Calibri"/>
        <family val="2"/>
      </rPr>
      <t xml:space="preserve"> </t>
    </r>
    <r>
      <rPr>
        <sz val="11"/>
        <color theme="1"/>
        <rFont val="Calibri"/>
        <family val="2"/>
      </rPr>
      <t>범위에</t>
    </r>
    <r>
      <rPr>
        <sz val="11"/>
        <color theme="1"/>
        <rFont val="Calibri"/>
        <family val="2"/>
      </rPr>
      <t xml:space="preserve"> </t>
    </r>
    <r>
      <rPr>
        <sz val="11"/>
        <color theme="1"/>
        <rFont val="Calibri"/>
        <family val="2"/>
      </rPr>
      <t>여러번</t>
    </r>
    <r>
      <rPr>
        <sz val="11"/>
        <color theme="1"/>
        <rFont val="Calibri"/>
        <family val="2"/>
      </rPr>
      <t xml:space="preserve"> </t>
    </r>
    <r>
      <rPr>
        <sz val="11"/>
        <color theme="1"/>
        <rFont val="Calibri"/>
        <family val="2"/>
      </rPr>
      <t>내려칩니다</t>
    </r>
    <r>
      <rPr>
        <sz val="11"/>
        <color theme="1"/>
        <rFont val="Calibri"/>
        <family val="2"/>
      </rPr>
      <t>.</t>
    </r>
  </si>
  <si>
    <t>시전 -2%</t>
  </si>
  <si>
    <r>
      <rPr>
        <sz val="11"/>
        <color theme="1"/>
        <rFont val="Calibri"/>
        <family val="2"/>
      </rPr>
      <t>33% 출혈</t>
    </r>
    <r>
      <rPr>
        <sz val="11"/>
        <color theme="1"/>
        <rFont val="Calibri"/>
        <family val="2"/>
      </rPr>
      <t xml:space="preserve"> </t>
    </r>
    <r>
      <rPr>
        <sz val="11"/>
        <color theme="1"/>
        <rFont val="Calibri"/>
        <family val="2"/>
      </rPr>
      <t>총</t>
    </r>
    <r>
      <rPr>
        <sz val="11"/>
        <color theme="1"/>
        <rFont val="Calibri"/>
        <family val="2"/>
      </rPr>
      <t>D 60% 1-5</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</si>
  <si>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</si>
  <si>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횟수</t>
    </r>
    <r>
      <rPr>
        <sz val="11"/>
        <color theme="1"/>
        <rFont val="Calibri"/>
        <family val="2"/>
      </rPr>
      <t xml:space="preserve"> +1-3</t>
    </r>
    <r>
      <rPr>
        <sz val="11"/>
        <color theme="1"/>
        <rFont val="Calibri"/>
        <family val="2"/>
      </rPr>
      <t>회</t>
    </r>
  </si>
  <si>
    <r>
      <rPr>
        <sz val="11"/>
        <color theme="1"/>
        <rFont val="Calibri"/>
        <family val="2"/>
      </rPr>
      <t>데미지</t>
    </r>
    <r>
      <rPr>
        <sz val="11"/>
        <color theme="1"/>
        <rFont val="Calibri"/>
        <family val="2"/>
      </rPr>
      <t xml:space="preserve"> +30%</t>
    </r>
  </si>
  <si>
    <r>
      <rPr>
        <sz val="11"/>
        <color theme="1"/>
        <rFont val="Calibri"/>
        <family val="2"/>
      </rPr>
      <t>공격마다</t>
    </r>
    <r>
      <rPr>
        <sz val="11"/>
        <color theme="1"/>
        <rFont val="Calibri"/>
        <family val="2"/>
      </rPr>
      <t xml:space="preserve"> </t>
    </r>
    <r>
      <rPr>
        <sz val="11"/>
        <color theme="1"/>
        <rFont val="Calibri"/>
        <family val="2"/>
      </rPr>
      <t>범위</t>
    </r>
    <r>
      <rPr>
        <sz val="11"/>
        <color theme="1"/>
        <rFont val="Calibri"/>
        <family val="2"/>
      </rPr>
      <t xml:space="preserve"> 30% </t>
    </r>
    <r>
      <rPr>
        <sz val="11"/>
        <color theme="1"/>
        <rFont val="Calibri"/>
        <family val="2"/>
      </rPr>
      <t>증가</t>
    </r>
  </si>
  <si>
    <r>
      <rPr>
        <sz val="11"/>
        <color theme="1"/>
        <rFont val="Calibri"/>
        <family val="2"/>
      </rPr>
      <t>사미환</t>
    </r>
  </si>
  <si>
    <r>
      <rPr>
        <sz val="11"/>
        <color theme="1"/>
        <rFont val="Calibri"/>
        <family val="2"/>
      </rPr>
      <t>박치기</t>
    </r>
  </si>
  <si>
    <t>狒狒王滅咬陣</t>
  </si>
  <si>
    <t>메코진</t>
  </si>
  <si>
    <r>
      <rPr>
        <sz val="11"/>
        <color rgb="FFFF0000"/>
        <rFont val="Calibri"/>
        <family val="2"/>
      </rPr>
      <t>체력</t>
    </r>
    <r>
      <rPr>
        <sz val="11"/>
        <color rgb="FFFF0000"/>
        <rFont val="Calibri"/>
        <family val="2"/>
      </rPr>
      <t xml:space="preserve"> 5%</t>
    </r>
  </si>
  <si>
    <r>
      <rPr>
        <sz val="11"/>
        <color theme="1"/>
        <rFont val="Calibri"/>
        <family val="2"/>
      </rPr>
      <t>비비왕이</t>
    </r>
    <r>
      <rPr>
        <sz val="11"/>
        <color theme="1"/>
        <rFont val="Calibri"/>
        <family val="2"/>
      </rPr>
      <t xml:space="preserve"> </t>
    </r>
    <r>
      <rPr>
        <sz val="11"/>
        <color theme="1"/>
        <rFont val="Calibri"/>
        <family val="2"/>
      </rPr>
      <t>상대를</t>
    </r>
    <r>
      <rPr>
        <sz val="11"/>
        <color theme="1"/>
        <rFont val="Calibri"/>
        <family val="2"/>
      </rPr>
      <t xml:space="preserve"> </t>
    </r>
    <r>
      <rPr>
        <sz val="11"/>
        <color theme="1"/>
        <rFont val="Calibri"/>
        <family val="2"/>
      </rPr>
      <t>물어</t>
    </r>
    <r>
      <rPr>
        <sz val="11"/>
        <color theme="1"/>
        <rFont val="Calibri"/>
        <family val="2"/>
      </rPr>
      <t xml:space="preserve"> </t>
    </r>
    <r>
      <rPr>
        <sz val="11"/>
        <color theme="1"/>
        <rFont val="Calibri"/>
        <family val="2"/>
      </rPr>
      <t>공중으로</t>
    </r>
    <r>
      <rPr>
        <sz val="11"/>
        <color theme="1"/>
        <rFont val="Calibri"/>
        <family val="2"/>
      </rPr>
      <t xml:space="preserve"> </t>
    </r>
    <r>
      <rPr>
        <sz val="11"/>
        <color theme="1"/>
        <rFont val="Calibri"/>
        <family val="2"/>
      </rPr>
      <t>보낸</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연속으로</t>
    </r>
    <r>
      <rPr>
        <sz val="11"/>
        <color theme="1"/>
        <rFont val="Calibri"/>
        <family val="2"/>
      </rPr>
      <t xml:space="preserve"> </t>
    </r>
    <r>
      <rPr>
        <sz val="11"/>
        <color theme="1"/>
        <rFont val="Calibri"/>
        <family val="2"/>
      </rPr>
      <t>물어뜯고</t>
    </r>
    <r>
      <rPr>
        <sz val="11"/>
        <color theme="1"/>
        <rFont val="Calibri"/>
        <family val="2"/>
      </rPr>
      <t xml:space="preserve">, </t>
    </r>
    <r>
      <rPr>
        <sz val="11"/>
        <color theme="1"/>
        <rFont val="Calibri"/>
        <family val="2"/>
      </rPr>
      <t>마지막으로</t>
    </r>
    <r>
      <rPr>
        <sz val="11"/>
        <color theme="1"/>
        <rFont val="Calibri"/>
        <family val="2"/>
      </rPr>
      <t xml:space="preserve"> </t>
    </r>
    <r>
      <rPr>
        <sz val="11"/>
        <color theme="1"/>
        <rFont val="Calibri"/>
        <family val="2"/>
      </rPr>
      <t>땅으로</t>
    </r>
    <r>
      <rPr>
        <sz val="11"/>
        <color theme="1"/>
        <rFont val="Calibri"/>
        <family val="2"/>
      </rPr>
      <t xml:space="preserve"> </t>
    </r>
    <r>
      <rPr>
        <sz val="11"/>
        <color theme="1"/>
        <rFont val="Calibri"/>
        <family val="2"/>
      </rPr>
      <t>처박습니다</t>
    </r>
    <r>
      <rPr>
        <sz val="11"/>
        <color theme="1"/>
        <rFont val="Calibri"/>
        <family val="2"/>
      </rPr>
      <t>.</t>
    </r>
  </si>
  <si>
    <t>조각 +2%</t>
  </si>
  <si>
    <r>
      <rPr>
        <sz val="11"/>
        <color theme="1"/>
        <rFont val="Calibri"/>
        <family val="2"/>
      </rPr>
      <t>체력</t>
    </r>
    <r>
      <rPr>
        <sz val="11"/>
        <color theme="1"/>
        <rFont val="Calibri"/>
        <family val="2"/>
      </rPr>
      <t xml:space="preserve"> 1-5% </t>
    </r>
    <r>
      <rPr>
        <sz val="11"/>
        <color theme="1"/>
        <rFont val="Calibri"/>
        <family val="2"/>
      </rPr>
      <t>절대데미지</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</si>
  <si>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</si>
  <si>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에어본</t>
    </r>
    <r>
      <rPr>
        <sz val="11"/>
        <color theme="1"/>
        <rFont val="Calibri"/>
        <family val="2"/>
      </rPr>
      <t xml:space="preserve"> </t>
    </r>
    <r>
      <rPr>
        <sz val="11"/>
        <color theme="1"/>
        <rFont val="Calibri"/>
        <family val="2"/>
      </rPr>
      <t>시간</t>
    </r>
    <r>
      <rPr>
        <sz val="11"/>
        <color theme="1"/>
        <rFont val="Calibri"/>
        <family val="2"/>
      </rPr>
      <t xml:space="preserve"> 2</t>
    </r>
    <r>
      <rPr>
        <sz val="11"/>
        <color theme="1"/>
        <rFont val="Calibri"/>
        <family val="2"/>
      </rPr>
      <t>→</t>
    </r>
    <r>
      <rPr>
        <sz val="11"/>
        <color theme="1"/>
        <rFont val="Calibri"/>
        <family val="2"/>
      </rPr>
      <t>3.5</t>
    </r>
    <r>
      <rPr>
        <sz val="11"/>
        <color theme="1"/>
        <rFont val="Calibri"/>
        <family val="2"/>
      </rPr>
      <t>초</t>
    </r>
  </si>
  <si>
    <r>
      <rPr>
        <sz val="11"/>
        <color theme="1"/>
        <rFont val="Calibri"/>
        <family val="2"/>
      </rPr>
      <t>데미지</t>
    </r>
    <r>
      <rPr>
        <sz val="11"/>
        <color theme="1"/>
        <rFont val="Calibri"/>
        <family val="2"/>
      </rPr>
      <t xml:space="preserve"> +30%</t>
    </r>
  </si>
  <si>
    <t>출혈 폭발, 총데미지 즉시가함</t>
  </si>
  <si>
    <r>
      <rPr>
        <sz val="11"/>
        <color theme="1"/>
        <rFont val="Calibri"/>
        <family val="2"/>
      </rPr>
      <t>슌센벤</t>
    </r>
  </si>
  <si>
    <t>슌센벤</t>
  </si>
  <si>
    <r>
      <rPr>
        <sz val="11"/>
        <color rgb="FFFF0000"/>
        <rFont val="Calibri"/>
        <family val="2"/>
      </rPr>
      <t>체력</t>
    </r>
    <r>
      <rPr>
        <sz val="11"/>
        <color rgb="FFFF0000"/>
        <rFont val="Calibri"/>
        <family val="2"/>
      </rPr>
      <t xml:space="preserve"> 5%</t>
    </r>
  </si>
  <si>
    <r>
      <rPr>
        <sz val="11"/>
        <color theme="1"/>
        <rFont val="Calibri"/>
        <family val="2"/>
      </rPr>
      <t>세</t>
    </r>
    <r>
      <rPr>
        <sz val="11"/>
        <color theme="1"/>
        <rFont val="Calibri"/>
        <family val="2"/>
      </rPr>
      <t xml:space="preserve"> </t>
    </r>
    <r>
      <rPr>
        <sz val="11"/>
        <color theme="1"/>
        <rFont val="Calibri"/>
        <family val="2"/>
      </rPr>
      <t>번</t>
    </r>
    <r>
      <rPr>
        <sz val="11"/>
        <color theme="1"/>
        <rFont val="Calibri"/>
        <family val="2"/>
      </rPr>
      <t xml:space="preserve"> </t>
    </r>
    <r>
      <rPr>
        <sz val="11"/>
        <color theme="1"/>
        <rFont val="Calibri"/>
        <family val="2"/>
      </rPr>
      <t>채찍질하여</t>
    </r>
    <r>
      <rPr>
        <sz val="11"/>
        <color theme="1"/>
        <rFont val="Calibri"/>
        <family val="2"/>
      </rPr>
      <t xml:space="preserve">, </t>
    </r>
    <r>
      <rPr>
        <sz val="11"/>
        <color theme="1"/>
        <rFont val="Calibri"/>
        <family val="2"/>
      </rPr>
      <t>넉백시킵니다</t>
    </r>
    <r>
      <rPr>
        <sz val="11"/>
        <color theme="1"/>
        <rFont val="Calibri"/>
        <family val="2"/>
      </rPr>
      <t>.</t>
    </r>
  </si>
  <si>
    <t>20% 출혈 총D 100% x 1-5초</t>
  </si>
  <si>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</si>
  <si>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횟수</t>
    </r>
    <r>
      <rPr>
        <sz val="11"/>
        <color theme="1"/>
        <rFont val="Calibri"/>
        <family val="2"/>
      </rPr>
      <t xml:space="preserve"> +1-3</t>
    </r>
    <r>
      <rPr>
        <sz val="11"/>
        <color theme="1"/>
        <rFont val="Calibri"/>
        <family val="2"/>
      </rPr>
      <t>회</t>
    </r>
  </si>
  <si>
    <r>
      <rPr>
        <sz val="11"/>
        <color theme="1"/>
        <rFont val="Calibri"/>
        <family val="2"/>
      </rPr>
      <t>데미지</t>
    </r>
    <r>
      <rPr>
        <sz val="11"/>
        <color theme="1"/>
        <rFont val="Calibri"/>
        <family val="2"/>
      </rPr>
      <t xml:space="preserve"> +30%</t>
    </r>
  </si>
  <si>
    <r>
      <rPr>
        <sz val="11"/>
        <color theme="1"/>
        <rFont val="Calibri"/>
        <family val="2"/>
      </rPr>
      <t>넉백</t>
    </r>
    <r>
      <rPr>
        <sz val="11"/>
        <color theme="1"/>
        <rFont val="Calibri"/>
        <family val="2"/>
      </rPr>
      <t xml:space="preserve"> </t>
    </r>
    <r>
      <rPr>
        <sz val="11"/>
        <color theme="1"/>
        <rFont val="Calibri"/>
        <family val="2"/>
      </rPr>
      <t>거리</t>
    </r>
    <r>
      <rPr>
        <sz val="11"/>
        <color theme="1"/>
        <rFont val="Calibri"/>
        <family val="2"/>
      </rPr>
      <t xml:space="preserve"> 200</t>
    </r>
  </si>
  <si>
    <t>넉백</t>
  </si>
  <si>
    <r>
      <rPr>
        <sz val="11"/>
        <color theme="1"/>
        <rFont val="Calibri"/>
        <family val="2"/>
      </rPr>
      <t>센코</t>
    </r>
  </si>
  <si>
    <t>昇閃牙</t>
  </si>
  <si>
    <t>쇼센가</t>
  </si>
  <si>
    <r>
      <rPr>
        <sz val="11"/>
        <color rgb="FFFF0000"/>
        <rFont val="Calibri"/>
        <family val="2"/>
      </rPr>
      <t>체력</t>
    </r>
    <r>
      <rPr>
        <sz val="11"/>
        <color rgb="FFFF0000"/>
        <rFont val="Calibri"/>
        <family val="2"/>
      </rPr>
      <t xml:space="preserve"> 5%</t>
    </r>
  </si>
  <si>
    <r>
      <rPr>
        <sz val="11"/>
        <color theme="1"/>
        <rFont val="Calibri"/>
        <family val="2"/>
      </rPr>
      <t>대상</t>
    </r>
    <r>
      <rPr>
        <sz val="11"/>
        <color theme="1"/>
        <rFont val="Calibri"/>
        <family val="2"/>
      </rPr>
      <t xml:space="preserve"> </t>
    </r>
    <r>
      <rPr>
        <sz val="11"/>
        <color theme="1"/>
        <rFont val="Calibri"/>
        <family val="2"/>
      </rPr>
      <t>에어본</t>
    </r>
    <r>
      <rPr>
        <sz val="11"/>
        <color theme="1"/>
        <rFont val="Calibri"/>
        <family val="2"/>
      </rPr>
      <t xml:space="preserve"> 0.2-1</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</si>
  <si>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</si>
  <si>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경로상</t>
    </r>
    <r>
      <rPr>
        <sz val="11"/>
        <color theme="1"/>
        <rFont val="Calibri"/>
        <family val="2"/>
      </rPr>
      <t xml:space="preserve"> </t>
    </r>
    <r>
      <rPr>
        <sz val="11"/>
        <color theme="1"/>
        <rFont val="Calibri"/>
        <family val="2"/>
      </rPr>
      <t>데미지</t>
    </r>
    <r>
      <rPr>
        <sz val="11"/>
        <color theme="1"/>
        <rFont val="Calibri"/>
        <family val="2"/>
      </rPr>
      <t xml:space="preserve"> 40/70/100%</t>
    </r>
  </si>
  <si>
    <r>
      <rPr>
        <sz val="11"/>
        <color theme="1"/>
        <rFont val="Calibri"/>
        <family val="2"/>
      </rPr>
      <t>데미지</t>
    </r>
    <r>
      <rPr>
        <sz val="11"/>
        <color theme="1"/>
        <rFont val="Calibri"/>
        <family val="2"/>
      </rPr>
      <t xml:space="preserve"> +30%</t>
    </r>
  </si>
  <si>
    <r>
      <rPr>
        <sz val="11"/>
        <color theme="1"/>
        <rFont val="Calibri"/>
        <family val="2"/>
      </rPr>
      <t>경로</t>
    </r>
    <r>
      <rPr>
        <sz val="11"/>
        <color theme="1"/>
        <rFont val="Calibri"/>
        <family val="2"/>
      </rPr>
      <t xml:space="preserve"> </t>
    </r>
    <r>
      <rPr>
        <sz val="11"/>
        <color theme="1"/>
        <rFont val="Calibri"/>
        <family val="2"/>
      </rPr>
      <t>모두</t>
    </r>
    <r>
      <rPr>
        <sz val="11"/>
        <color theme="1"/>
        <rFont val="Calibri"/>
        <family val="2"/>
      </rPr>
      <t xml:space="preserve"> </t>
    </r>
    <r>
      <rPr>
        <sz val="11"/>
        <color theme="1"/>
        <rFont val="Calibri"/>
        <family val="2"/>
      </rPr>
      <t>적용</t>
    </r>
  </si>
  <si>
    <t>에어본</t>
  </si>
  <si>
    <r>
      <rPr>
        <sz val="11"/>
        <color theme="1"/>
        <rFont val="Calibri"/>
        <family val="2"/>
      </rPr>
      <t>비아절교</t>
    </r>
  </si>
  <si>
    <t>蛇き突し</t>
  </si>
  <si>
    <t>츠키사시</t>
  </si>
  <si>
    <r>
      <rPr>
        <sz val="11"/>
        <color rgb="FFFF0000"/>
        <rFont val="Calibri"/>
        <family val="2"/>
      </rPr>
      <t>체력</t>
    </r>
    <r>
      <rPr>
        <sz val="11"/>
        <color rgb="FFFF0000"/>
        <rFont val="Calibri"/>
        <family val="2"/>
      </rPr>
      <t xml:space="preserve"> 5%</t>
    </r>
  </si>
  <si>
    <r>
      <rPr>
        <sz val="11"/>
        <color theme="1"/>
        <rFont val="Calibri"/>
        <family val="2"/>
      </rPr>
      <t>앞으로</t>
    </r>
    <r>
      <rPr>
        <sz val="11"/>
        <color theme="1"/>
        <rFont val="Calibri"/>
        <family val="2"/>
      </rPr>
      <t xml:space="preserve"> </t>
    </r>
    <r>
      <rPr>
        <sz val="11"/>
        <color theme="1"/>
        <rFont val="Calibri"/>
        <family val="2"/>
      </rPr>
      <t>쭉</t>
    </r>
    <r>
      <rPr>
        <sz val="11"/>
        <color theme="1"/>
        <rFont val="Calibri"/>
        <family val="2"/>
      </rPr>
      <t xml:space="preserve"> </t>
    </r>
    <r>
      <rPr>
        <sz val="11"/>
        <color theme="1"/>
        <rFont val="Calibri"/>
        <family val="2"/>
      </rPr>
      <t>찔러</t>
    </r>
    <r>
      <rPr>
        <sz val="11"/>
        <color theme="1"/>
        <rFont val="Calibri"/>
        <family val="2"/>
      </rPr>
      <t xml:space="preserve"> </t>
    </r>
    <r>
      <rPr>
        <sz val="11"/>
        <color theme="1"/>
        <rFont val="Calibri"/>
        <family val="2"/>
      </rPr>
      <t>스턴을</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</si>
  <si>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대상</t>
    </r>
    <r>
      <rPr>
        <sz val="11"/>
        <color theme="1"/>
        <rFont val="Calibri"/>
        <family val="2"/>
      </rPr>
      <t xml:space="preserve"> </t>
    </r>
    <r>
      <rPr>
        <sz val="11"/>
        <color theme="1"/>
        <rFont val="Calibri"/>
        <family val="2"/>
      </rPr>
      <t>스턴</t>
    </r>
    <r>
      <rPr>
        <sz val="11"/>
        <color theme="1"/>
        <rFont val="Calibri"/>
        <family val="2"/>
      </rPr>
      <t xml:space="preserve"> 0.2</t>
    </r>
    <r>
      <rPr>
        <sz val="11"/>
        <color theme="1"/>
        <rFont val="Calibri"/>
        <family val="2"/>
      </rPr>
      <t>초</t>
    </r>
    <r>
      <rPr>
        <sz val="11"/>
        <color theme="1"/>
        <rFont val="Calibri"/>
        <family val="2"/>
      </rPr>
      <t>-1</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</si>
  <si>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</si>
  <si>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스턴</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출혈</t>
    </r>
    <r>
      <rPr>
        <sz val="11"/>
        <color theme="1"/>
        <rFont val="Calibri"/>
        <family val="2"/>
      </rPr>
      <t xml:space="preserve"> 20% x2-6</t>
    </r>
    <r>
      <rPr>
        <sz val="11"/>
        <color theme="1"/>
        <rFont val="Calibri"/>
        <family val="2"/>
      </rPr>
      <t>초</t>
    </r>
  </si>
  <si>
    <r>
      <rPr>
        <sz val="11"/>
        <color theme="1"/>
        <rFont val="Calibri"/>
        <family val="2"/>
      </rPr>
      <t>데미지</t>
    </r>
    <r>
      <rPr>
        <sz val="11"/>
        <color theme="1"/>
        <rFont val="Calibri"/>
        <family val="2"/>
      </rPr>
      <t xml:space="preserve"> +30%</t>
    </r>
  </si>
  <si>
    <r>
      <rPr>
        <sz val="11"/>
        <color theme="1"/>
        <rFont val="Calibri"/>
        <family val="2"/>
      </rPr>
      <t>항상</t>
    </r>
    <r>
      <rPr>
        <sz val="11"/>
        <color theme="1"/>
        <rFont val="Calibri"/>
        <family val="2"/>
      </rPr>
      <t xml:space="preserve"> </t>
    </r>
    <r>
      <rPr>
        <sz val="11"/>
        <color theme="1"/>
        <rFont val="Calibri"/>
        <family val="2"/>
      </rPr>
      <t>최대거리까지</t>
    </r>
    <r>
      <rPr>
        <sz val="11"/>
        <color theme="1"/>
        <rFont val="Calibri"/>
        <family val="2"/>
      </rPr>
      <t xml:space="preserve"> </t>
    </r>
    <r>
      <rPr>
        <sz val="11"/>
        <color theme="1"/>
        <rFont val="Calibri"/>
        <family val="2"/>
      </rPr>
      <t>뚫습니다</t>
    </r>
    <r>
      <rPr>
        <sz val="11"/>
        <color theme="1"/>
        <rFont val="Calibri"/>
        <family val="2"/>
      </rPr>
      <t>.</t>
    </r>
  </si>
  <si>
    <r>
      <rPr>
        <sz val="11"/>
        <color theme="1"/>
        <rFont val="Calibri"/>
        <family val="2"/>
      </rPr>
      <t>쇼센가</t>
    </r>
  </si>
  <si>
    <r>
      <rPr>
        <sz val="10"/>
        <color theme="1"/>
        <rFont val="Calibri"/>
        <family val="2"/>
      </rPr>
      <t>비골대포</t>
    </r>
  </si>
  <si>
    <t>狒牙閃咬</t>
  </si>
  <si>
    <r>
      <rPr>
        <sz val="11"/>
        <color theme="1"/>
        <rFont val="Calibri"/>
        <family val="2"/>
      </rPr>
      <t>히가</t>
    </r>
    <r>
      <rPr>
        <sz val="11"/>
        <color theme="1"/>
        <rFont val="Calibri"/>
        <family val="2"/>
      </rPr>
      <t xml:space="preserve"> </t>
    </r>
    <r>
      <rPr>
        <sz val="11"/>
        <color theme="1"/>
        <rFont val="Calibri"/>
        <family val="2"/>
      </rPr>
      <t>센코</t>
    </r>
  </si>
  <si>
    <r>
      <rPr>
        <sz val="11"/>
        <color rgb="FFFF0000"/>
        <rFont val="Calibri"/>
        <family val="2"/>
      </rPr>
      <t>체력</t>
    </r>
    <r>
      <rPr>
        <sz val="11"/>
        <color rgb="FFFF0000"/>
        <rFont val="Calibri"/>
        <family val="2"/>
      </rPr>
      <t xml:space="preserve"> 5%</t>
    </r>
  </si>
  <si>
    <r>
      <rPr>
        <sz val="11"/>
        <color theme="1"/>
        <rFont val="Calibri"/>
        <family val="2"/>
      </rPr>
      <t>슌센벤</t>
    </r>
    <r>
      <rPr>
        <sz val="11"/>
        <color theme="1"/>
        <rFont val="Calibri"/>
        <family val="2"/>
      </rPr>
      <t xml:space="preserve"> </t>
    </r>
    <r>
      <rPr>
        <sz val="11"/>
        <color theme="1"/>
        <rFont val="Calibri"/>
        <family val="2"/>
      </rPr>
      <t>상위호환</t>
    </r>
    <r>
      <rPr>
        <sz val="11"/>
        <color theme="1"/>
        <rFont val="Calibri"/>
        <family val="2"/>
      </rPr>
      <t xml:space="preserve"> </t>
    </r>
    <r>
      <rPr>
        <sz val="11"/>
        <color theme="1"/>
        <rFont val="Calibri"/>
        <family val="2"/>
      </rPr>
      <t>스킬로</t>
    </r>
    <r>
      <rPr>
        <sz val="11"/>
        <color theme="1"/>
        <rFont val="Calibri"/>
        <family val="2"/>
      </rPr>
      <t xml:space="preserve">, </t>
    </r>
    <r>
      <rPr>
        <sz val="11"/>
        <color theme="1"/>
        <rFont val="Calibri"/>
        <family val="2"/>
      </rPr>
      <t>앞을</t>
    </r>
    <r>
      <rPr>
        <sz val="11"/>
        <color theme="1"/>
        <rFont val="Calibri"/>
        <family val="2"/>
      </rPr>
      <t xml:space="preserve"> </t>
    </r>
    <r>
      <rPr>
        <sz val="11"/>
        <color theme="1"/>
        <rFont val="Calibri"/>
        <family val="2"/>
      </rPr>
      <t>강하게</t>
    </r>
    <r>
      <rPr>
        <sz val="11"/>
        <color theme="1"/>
        <rFont val="Calibri"/>
        <family val="2"/>
      </rPr>
      <t xml:space="preserve"> </t>
    </r>
    <r>
      <rPr>
        <sz val="11"/>
        <color theme="1"/>
        <rFont val="Calibri"/>
        <family val="2"/>
      </rPr>
      <t>여러</t>
    </r>
    <r>
      <rPr>
        <sz val="11"/>
        <color theme="1"/>
        <rFont val="Calibri"/>
        <family val="2"/>
      </rPr>
      <t xml:space="preserve"> </t>
    </r>
    <r>
      <rPr>
        <sz val="11"/>
        <color theme="1"/>
        <rFont val="Calibri"/>
        <family val="2"/>
      </rPr>
      <t>번</t>
    </r>
    <r>
      <rPr>
        <sz val="11"/>
        <color theme="1"/>
        <rFont val="Calibri"/>
        <family val="2"/>
      </rPr>
      <t xml:space="preserve"> </t>
    </r>
    <r>
      <rPr>
        <sz val="11"/>
        <color theme="1"/>
        <rFont val="Calibri"/>
        <family val="2"/>
      </rPr>
      <t>내려칩니다</t>
    </r>
    <r>
      <rPr>
        <sz val="11"/>
        <color theme="1"/>
        <rFont val="Calibri"/>
        <family val="2"/>
      </rPr>
      <t>.</t>
    </r>
  </si>
  <si>
    <r>
      <rPr>
        <sz val="11"/>
        <color theme="1"/>
        <rFont val="Calibri"/>
        <family val="2"/>
      </rPr>
      <t>횟수</t>
    </r>
    <r>
      <rPr>
        <sz val="11"/>
        <color theme="1"/>
        <rFont val="Calibri"/>
        <family val="2"/>
      </rPr>
      <t xml:space="preserve"> +1-5</t>
    </r>
    <r>
      <rPr>
        <sz val="11"/>
        <color theme="1"/>
        <rFont val="Calibri"/>
        <family val="2"/>
      </rPr>
      <t>회</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</si>
  <si>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</si>
  <si>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범위</t>
    </r>
    <r>
      <rPr>
        <sz val="11"/>
        <color theme="1"/>
        <rFont val="Calibri"/>
        <family val="2"/>
      </rPr>
      <t xml:space="preserve"> +15-45%</t>
    </r>
  </si>
  <si>
    <r>
      <rPr>
        <sz val="11"/>
        <color theme="1"/>
        <rFont val="Calibri"/>
        <family val="2"/>
      </rPr>
      <t>데미지</t>
    </r>
    <r>
      <rPr>
        <sz val="11"/>
        <color theme="1"/>
        <rFont val="Calibri"/>
        <family val="2"/>
      </rPr>
      <t xml:space="preserve"> +30%</t>
    </r>
  </si>
  <si>
    <r>
      <rPr>
        <sz val="11"/>
        <color theme="1"/>
        <rFont val="Calibri"/>
        <family val="2"/>
      </rPr>
      <t>vs</t>
    </r>
    <r>
      <rPr>
        <sz val="11"/>
        <color theme="1"/>
        <rFont val="Calibri"/>
        <family val="2"/>
      </rPr>
      <t>출혈</t>
    </r>
    <r>
      <rPr>
        <sz val="11"/>
        <color theme="1"/>
        <rFont val="Calibri"/>
        <family val="2"/>
      </rPr>
      <t xml:space="preserve"> 2</t>
    </r>
    <r>
      <rPr>
        <sz val="11"/>
        <color theme="1"/>
        <rFont val="Calibri"/>
        <family val="2"/>
      </rPr>
      <t>배</t>
    </r>
    <r>
      <rPr>
        <sz val="11"/>
        <color theme="1"/>
        <rFont val="Calibri"/>
        <family val="2"/>
      </rPr>
      <t xml:space="preserve"> </t>
    </r>
    <r>
      <rPr>
        <sz val="11"/>
        <color theme="1"/>
        <rFont val="Calibri"/>
        <family val="2"/>
      </rPr>
      <t>데미지</t>
    </r>
  </si>
  <si>
    <r>
      <rPr>
        <sz val="10"/>
        <color theme="1"/>
        <rFont val="Calibri"/>
        <family val="2"/>
      </rPr>
      <t>츠키사시</t>
    </r>
  </si>
  <si>
    <t>牙刃突</t>
  </si>
  <si>
    <t>가진토츠</t>
  </si>
  <si>
    <r>
      <rPr>
        <sz val="11"/>
        <color rgb="FFFF0000"/>
        <rFont val="Calibri"/>
        <family val="2"/>
      </rPr>
      <t>체력</t>
    </r>
    <r>
      <rPr>
        <sz val="11"/>
        <color rgb="FFFF0000"/>
        <rFont val="Calibri"/>
        <family val="2"/>
      </rPr>
      <t xml:space="preserve"> 5%</t>
    </r>
  </si>
  <si>
    <r>
      <rPr>
        <sz val="11"/>
        <color theme="1"/>
        <rFont val="Calibri"/>
        <family val="2"/>
      </rPr>
      <t>부서진</t>
    </r>
    <r>
      <rPr>
        <sz val="11"/>
        <color theme="1"/>
        <rFont val="Calibri"/>
        <family val="2"/>
      </rPr>
      <t xml:space="preserve"> </t>
    </r>
    <r>
      <rPr>
        <sz val="11"/>
        <color theme="1"/>
        <rFont val="Calibri"/>
        <family val="2"/>
      </rPr>
      <t>칼날을</t>
    </r>
    <r>
      <rPr>
        <sz val="11"/>
        <color theme="1"/>
        <rFont val="Calibri"/>
        <family val="2"/>
      </rPr>
      <t xml:space="preserve"> </t>
    </r>
    <r>
      <rPr>
        <sz val="11"/>
        <color theme="1"/>
        <rFont val="Calibri"/>
        <family val="2"/>
      </rPr>
      <t>세로로</t>
    </r>
    <r>
      <rPr>
        <sz val="11"/>
        <color theme="1"/>
        <rFont val="Calibri"/>
        <family val="2"/>
      </rPr>
      <t xml:space="preserve"> </t>
    </r>
    <r>
      <rPr>
        <sz val="11"/>
        <color theme="1"/>
        <rFont val="Calibri"/>
        <family val="2"/>
      </rPr>
      <t>내려칩니다</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밀쳐내고</t>
    </r>
    <r>
      <rPr>
        <sz val="11"/>
        <color theme="1"/>
        <rFont val="Calibri"/>
        <family val="2"/>
      </rPr>
      <t xml:space="preserve"> </t>
    </r>
    <r>
      <rPr>
        <sz val="11"/>
        <color theme="1"/>
        <rFont val="Calibri"/>
        <family val="2"/>
      </rPr>
      <t>출혈</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 xml:space="preserve">. </t>
    </r>
    <r>
      <rPr>
        <sz val="11"/>
        <color theme="1"/>
        <rFont val="Calibri"/>
        <family val="2"/>
      </rPr>
      <t>조각당</t>
    </r>
    <r>
      <rPr>
        <sz val="11"/>
        <color theme="1"/>
        <rFont val="Calibri"/>
        <family val="2"/>
      </rPr>
      <t xml:space="preserve"> </t>
    </r>
    <r>
      <rPr>
        <sz val="11"/>
        <color theme="1"/>
        <rFont val="Calibri"/>
        <family val="2"/>
      </rPr>
      <t>데미지</t>
    </r>
    <r>
      <rPr>
        <sz val="11"/>
        <color theme="1"/>
        <rFont val="Calibri"/>
        <family val="2"/>
      </rPr>
      <t xml:space="preserve"> +5%</t>
    </r>
  </si>
  <si>
    <t>40% 출혈 50% x1-5초</t>
  </si>
  <si>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</si>
  <si>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거리</t>
    </r>
    <r>
      <rPr>
        <sz val="11"/>
        <color theme="1"/>
        <rFont val="Calibri"/>
        <family val="2"/>
      </rPr>
      <t xml:space="preserve"> +15-45%</t>
    </r>
  </si>
  <si>
    <r>
      <rPr>
        <sz val="11"/>
        <color theme="1"/>
        <rFont val="Calibri"/>
        <family val="2"/>
      </rPr>
      <t>데미지</t>
    </r>
    <r>
      <rPr>
        <sz val="11"/>
        <color theme="1"/>
        <rFont val="Calibri"/>
        <family val="2"/>
      </rPr>
      <t xml:space="preserve"> +30%</t>
    </r>
  </si>
  <si>
    <r>
      <rPr>
        <sz val="11"/>
        <color theme="1"/>
        <rFont val="Calibri"/>
        <family val="2"/>
      </rPr>
      <t>주변</t>
    </r>
    <r>
      <rPr>
        <sz val="11"/>
        <color theme="1"/>
        <rFont val="Calibri"/>
        <family val="2"/>
      </rPr>
      <t xml:space="preserve"> </t>
    </r>
    <r>
      <rPr>
        <sz val="11"/>
        <color theme="1"/>
        <rFont val="Calibri"/>
        <family val="2"/>
      </rPr>
      <t>적들을</t>
    </r>
    <r>
      <rPr>
        <sz val="11"/>
        <color theme="1"/>
        <rFont val="Calibri"/>
        <family val="2"/>
      </rPr>
      <t xml:space="preserve"> </t>
    </r>
    <r>
      <rPr>
        <sz val="11"/>
        <color theme="1"/>
        <rFont val="Calibri"/>
        <family val="2"/>
      </rPr>
      <t>가운데로</t>
    </r>
    <r>
      <rPr>
        <sz val="11"/>
        <color theme="1"/>
        <rFont val="Calibri"/>
        <family val="2"/>
      </rPr>
      <t xml:space="preserve"> </t>
    </r>
    <r>
      <rPr>
        <sz val="11"/>
        <color theme="1"/>
        <rFont val="Calibri"/>
        <family val="2"/>
      </rPr>
      <t>모읍니다</t>
    </r>
    <r>
      <rPr>
        <sz val="11"/>
        <color theme="1"/>
        <rFont val="Calibri"/>
        <family val="2"/>
      </rPr>
      <t>.</t>
    </r>
  </si>
  <si>
    <t>뭉치기</t>
  </si>
  <si>
    <r>
      <rPr>
        <sz val="9"/>
        <color theme="1"/>
        <rFont val="Calibri"/>
        <family val="2"/>
      </rPr>
      <t>우치</t>
    </r>
    <r>
      <rPr>
        <sz val="9"/>
        <color theme="1"/>
        <rFont val="Calibri"/>
        <family val="2"/>
      </rPr>
      <t xml:space="preserve"> </t>
    </r>
    <r>
      <rPr>
        <sz val="9"/>
        <color theme="1"/>
        <rFont val="Calibri"/>
        <family val="2"/>
      </rPr>
      <t>오로시</t>
    </r>
  </si>
  <si>
    <r>
      <rPr>
        <sz val="10"/>
        <color theme="1"/>
        <rFont val="Calibri"/>
        <family val="2"/>
      </rPr>
      <t>시아철포</t>
    </r>
  </si>
  <si>
    <t>バチキ</t>
  </si>
  <si>
    <t>백타</t>
  </si>
  <si>
    <t>박치기</t>
  </si>
  <si>
    <r>
      <rPr>
        <sz val="11"/>
        <color rgb="FFFF0000"/>
        <rFont val="Calibri"/>
        <family val="2"/>
      </rPr>
      <t>체력</t>
    </r>
    <r>
      <rPr>
        <sz val="11"/>
        <color rgb="FFFF0000"/>
        <rFont val="Calibri"/>
        <family val="2"/>
      </rPr>
      <t xml:space="preserve"> 5%</t>
    </r>
  </si>
  <si>
    <r>
      <rPr>
        <sz val="11"/>
        <color theme="1"/>
        <rFont val="Calibri"/>
        <family val="2"/>
      </rPr>
      <t>적을</t>
    </r>
    <r>
      <rPr>
        <sz val="11"/>
        <color theme="1"/>
        <rFont val="Calibri"/>
        <family val="2"/>
      </rPr>
      <t xml:space="preserve"> </t>
    </r>
    <r>
      <rPr>
        <sz val="11"/>
        <color theme="1"/>
        <rFont val="Calibri"/>
        <family val="2"/>
      </rPr>
      <t>붙잡아</t>
    </r>
    <r>
      <rPr>
        <sz val="11"/>
        <color theme="1"/>
        <rFont val="Calibri"/>
        <family val="2"/>
      </rPr>
      <t xml:space="preserve"> </t>
    </r>
    <r>
      <rPr>
        <sz val="11"/>
        <color theme="1"/>
        <rFont val="Calibri"/>
        <family val="2"/>
      </rPr>
      <t>박치기를</t>
    </r>
    <r>
      <rPr>
        <sz val="11"/>
        <color theme="1"/>
        <rFont val="Calibri"/>
        <family val="2"/>
      </rPr>
      <t xml:space="preserve"> </t>
    </r>
    <r>
      <rPr>
        <sz val="11"/>
        <color theme="1"/>
        <rFont val="Calibri"/>
        <family val="2"/>
      </rPr>
      <t>합니다</t>
    </r>
    <r>
      <rPr>
        <sz val="11"/>
        <color theme="1"/>
        <rFont val="Calibri"/>
        <family val="2"/>
      </rPr>
      <t>.</t>
    </r>
  </si>
  <si>
    <r>
      <rPr>
        <sz val="11"/>
        <color theme="1"/>
        <rFont val="Calibri"/>
        <family val="2"/>
      </rPr>
      <t>박치기에</t>
    </r>
    <r>
      <rPr>
        <sz val="11"/>
        <color theme="1"/>
        <rFont val="Calibri"/>
        <family val="2"/>
      </rPr>
      <t xml:space="preserve"> </t>
    </r>
    <r>
      <rPr>
        <sz val="11"/>
        <color theme="1"/>
        <rFont val="Calibri"/>
        <family val="2"/>
      </rPr>
      <t>스턴</t>
    </r>
    <r>
      <rPr>
        <sz val="11"/>
        <color theme="1"/>
        <rFont val="Calibri"/>
        <family val="2"/>
      </rPr>
      <t xml:space="preserve"> 6-30%</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</si>
  <si>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</si>
  <si>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t>횟수 +1-3회</t>
  </si>
  <si>
    <r>
      <rPr>
        <sz val="11"/>
        <color theme="1"/>
        <rFont val="Calibri"/>
        <family val="2"/>
      </rPr>
      <t>데미지</t>
    </r>
    <r>
      <rPr>
        <sz val="11"/>
        <color theme="1"/>
        <rFont val="Calibri"/>
        <family val="2"/>
      </rPr>
      <t xml:space="preserve"> +30%</t>
    </r>
  </si>
  <si>
    <r>
      <rPr>
        <sz val="11"/>
        <color theme="1"/>
        <rFont val="Calibri"/>
        <family val="2"/>
      </rPr>
      <t>스턴</t>
    </r>
    <r>
      <rPr>
        <sz val="11"/>
        <color theme="1"/>
        <rFont val="Calibri"/>
        <family val="2"/>
      </rPr>
      <t xml:space="preserve"> </t>
    </r>
    <r>
      <rPr>
        <sz val="11"/>
        <color theme="1"/>
        <rFont val="Calibri"/>
        <family val="2"/>
      </rPr>
      <t>중첩시</t>
    </r>
    <r>
      <rPr>
        <sz val="11"/>
        <color theme="1"/>
        <rFont val="Calibri"/>
        <family val="2"/>
      </rPr>
      <t xml:space="preserve"> </t>
    </r>
    <r>
      <rPr>
        <sz val="11"/>
        <color theme="1"/>
        <rFont val="Calibri"/>
        <family val="2"/>
      </rPr>
      <t>체력</t>
    </r>
    <r>
      <rPr>
        <sz val="11"/>
        <color theme="1"/>
        <rFont val="Calibri"/>
        <family val="2"/>
      </rPr>
      <t xml:space="preserve"> 5% </t>
    </r>
    <r>
      <rPr>
        <sz val="11"/>
        <color theme="1"/>
        <rFont val="Calibri"/>
        <family val="2"/>
      </rPr>
      <t>절대데미지</t>
    </r>
  </si>
  <si>
    <r>
      <rPr>
        <sz val="10"/>
        <color theme="1"/>
        <rFont val="Calibri"/>
        <family val="2"/>
      </rPr>
      <t>히가</t>
    </r>
    <r>
      <rPr>
        <sz val="10"/>
        <color theme="1"/>
        <rFont val="Calibri"/>
        <family val="2"/>
      </rPr>
      <t xml:space="preserve"> </t>
    </r>
    <r>
      <rPr>
        <sz val="10"/>
        <color theme="1"/>
        <rFont val="Calibri"/>
        <family val="2"/>
      </rPr>
      <t>센코</t>
    </r>
  </si>
  <si>
    <r>
      <rPr>
        <sz val="10"/>
        <color theme="1"/>
        <rFont val="Calibri"/>
        <family val="2"/>
      </rPr>
      <t>히가</t>
    </r>
    <r>
      <rPr>
        <sz val="10"/>
        <color theme="1"/>
        <rFont val="Calibri"/>
        <family val="2"/>
      </rPr>
      <t xml:space="preserve"> </t>
    </r>
    <r>
      <rPr>
        <sz val="10"/>
        <color theme="1"/>
        <rFont val="Calibri"/>
        <family val="2"/>
      </rPr>
      <t>호코</t>
    </r>
  </si>
  <si>
    <t>閃咬</t>
  </si>
  <si>
    <t>센코</t>
  </si>
  <si>
    <r>
      <rPr>
        <sz val="11"/>
        <color rgb="FFFF0000"/>
        <rFont val="Calibri"/>
        <family val="2"/>
      </rPr>
      <t>체력</t>
    </r>
    <r>
      <rPr>
        <sz val="11"/>
        <color rgb="FFFF0000"/>
        <rFont val="Calibri"/>
        <family val="2"/>
      </rPr>
      <t xml:space="preserve"> 5%</t>
    </r>
  </si>
  <si>
    <r>
      <rPr>
        <sz val="11"/>
        <color theme="1"/>
        <rFont val="Calibri"/>
        <family val="2"/>
      </rPr>
      <t>빠르게</t>
    </r>
    <r>
      <rPr>
        <sz val="11"/>
        <color theme="1"/>
        <rFont val="Calibri"/>
        <family val="2"/>
      </rPr>
      <t xml:space="preserve"> </t>
    </r>
    <r>
      <rPr>
        <sz val="11"/>
        <color theme="1"/>
        <rFont val="Calibri"/>
        <family val="2"/>
      </rPr>
      <t>돌진하여</t>
    </r>
    <r>
      <rPr>
        <sz val="11"/>
        <color theme="1"/>
        <rFont val="Calibri"/>
        <family val="2"/>
      </rPr>
      <t xml:space="preserve"> </t>
    </r>
    <r>
      <rPr>
        <sz val="11"/>
        <color theme="1"/>
        <rFont val="Calibri"/>
        <family val="2"/>
      </rPr>
      <t>경로상</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모두</t>
    </r>
    <r>
      <rPr>
        <sz val="11"/>
        <color theme="1"/>
        <rFont val="Calibri"/>
        <family val="2"/>
      </rPr>
      <t xml:space="preserve"> </t>
    </r>
    <r>
      <rPr>
        <sz val="11"/>
        <color theme="1"/>
        <rFont val="Calibri"/>
        <family val="2"/>
      </rPr>
      <t>베어냅니다</t>
    </r>
    <r>
      <rPr>
        <sz val="11"/>
        <color theme="1"/>
        <rFont val="Calibri"/>
        <family val="2"/>
      </rPr>
      <t>.</t>
    </r>
  </si>
  <si>
    <r>
      <rPr>
        <sz val="11"/>
        <color theme="1"/>
        <rFont val="Calibri"/>
        <family val="2"/>
      </rPr>
      <t>시전</t>
    </r>
    <r>
      <rPr>
        <sz val="11"/>
        <color theme="1"/>
        <rFont val="Calibri"/>
        <family val="2"/>
      </rPr>
      <t xml:space="preserve"> -3%</t>
    </r>
  </si>
  <si>
    <r>
      <rPr>
        <sz val="11"/>
        <color theme="1"/>
        <rFont val="Calibri"/>
        <family val="2"/>
      </rPr>
      <t>거리</t>
    </r>
    <r>
      <rPr>
        <sz val="11"/>
        <color theme="1"/>
        <rFont val="Calibri"/>
        <family val="2"/>
      </rPr>
      <t xml:space="preserve"> +6-30%</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</si>
  <si>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</si>
  <si>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대상</t>
    </r>
    <r>
      <rPr>
        <sz val="11"/>
        <color theme="1"/>
        <rFont val="Calibri"/>
        <family val="2"/>
      </rPr>
      <t xml:space="preserve"> </t>
    </r>
    <r>
      <rPr>
        <sz val="11"/>
        <color theme="1"/>
        <rFont val="Calibri"/>
        <family val="2"/>
      </rPr>
      <t>스턴</t>
    </r>
    <r>
      <rPr>
        <sz val="11"/>
        <color theme="1"/>
        <rFont val="Calibri"/>
        <family val="2"/>
      </rPr>
      <t xml:space="preserve"> 2</t>
    </r>
    <r>
      <rPr>
        <sz val="11"/>
        <color theme="1"/>
        <rFont val="Calibri"/>
        <family val="2"/>
      </rPr>
      <t>초</t>
    </r>
    <r>
      <rPr>
        <sz val="11"/>
        <color theme="1"/>
        <rFont val="Calibri"/>
        <family val="2"/>
      </rPr>
      <t>, 10-30%</t>
    </r>
  </si>
  <si>
    <r>
      <rPr>
        <sz val="11"/>
        <color theme="1"/>
        <rFont val="Calibri"/>
        <family val="2"/>
      </rPr>
      <t>데미지</t>
    </r>
    <r>
      <rPr>
        <sz val="11"/>
        <color theme="1"/>
        <rFont val="Calibri"/>
        <family val="2"/>
      </rPr>
      <t xml:space="preserve"> +30%</t>
    </r>
  </si>
  <si>
    <t>돌진 후 다시 돌아옵니다.</t>
  </si>
  <si>
    <r>
      <rPr>
        <sz val="10"/>
        <color theme="1"/>
        <rFont val="Calibri"/>
        <family val="2"/>
      </rPr>
      <t>가진토츠</t>
    </r>
  </si>
  <si>
    <t>╅</t>
  </si>
  <si>
    <r>
      <rPr>
        <sz val="11"/>
        <color theme="1"/>
        <rFont val="Calibri"/>
        <family val="2"/>
      </rPr>
      <t>츼사코</t>
    </r>
  </si>
  <si>
    <t>狒骨大包</t>
  </si>
  <si>
    <t>비골대포</t>
  </si>
  <si>
    <r>
      <rPr>
        <sz val="11"/>
        <color rgb="FFFF0000"/>
        <rFont val="Calibri"/>
        <family val="2"/>
      </rPr>
      <t>체력</t>
    </r>
    <r>
      <rPr>
        <sz val="11"/>
        <color rgb="FFFF0000"/>
        <rFont val="Calibri"/>
        <family val="2"/>
      </rPr>
      <t xml:space="preserve"> 5%</t>
    </r>
  </si>
  <si>
    <r>
      <rPr>
        <sz val="11"/>
        <color theme="1"/>
        <rFont val="Calibri"/>
        <family val="2"/>
      </rPr>
      <t>영압덩어리를</t>
    </r>
    <r>
      <rPr>
        <sz val="11"/>
        <color theme="1"/>
        <rFont val="Calibri"/>
        <family val="2"/>
      </rPr>
      <t xml:space="preserve"> </t>
    </r>
    <r>
      <rPr>
        <sz val="11"/>
        <color theme="1"/>
        <rFont val="Calibri"/>
        <family val="2"/>
      </rPr>
      <t>발사해</t>
    </r>
    <r>
      <rPr>
        <sz val="11"/>
        <color theme="1"/>
        <rFont val="Calibri"/>
        <family val="2"/>
      </rPr>
      <t xml:space="preserve"> </t>
    </r>
    <r>
      <rPr>
        <sz val="11"/>
        <color theme="1"/>
        <rFont val="Calibri"/>
        <family val="2"/>
      </rPr>
      <t>상대를</t>
    </r>
    <r>
      <rPr>
        <sz val="11"/>
        <color theme="1"/>
        <rFont val="Calibri"/>
        <family val="2"/>
      </rPr>
      <t xml:space="preserve"> </t>
    </r>
    <r>
      <rPr>
        <sz val="11"/>
        <color theme="1"/>
        <rFont val="Calibri"/>
        <family val="2"/>
      </rPr>
      <t>밀어냅니다</t>
    </r>
    <r>
      <rPr>
        <sz val="11"/>
        <color theme="1"/>
        <rFont val="Calibri"/>
        <family val="2"/>
      </rPr>
      <t>.</t>
    </r>
  </si>
  <si>
    <r>
      <rPr>
        <sz val="11"/>
        <color theme="1"/>
        <rFont val="Calibri"/>
        <family val="2"/>
      </rPr>
      <t>조각</t>
    </r>
    <r>
      <rPr>
        <sz val="11"/>
        <color theme="1"/>
        <rFont val="Calibri"/>
        <family val="2"/>
      </rPr>
      <t xml:space="preserve"> +3%</t>
    </r>
  </si>
  <si>
    <r>
      <rPr>
        <sz val="11"/>
        <color theme="1"/>
        <rFont val="Calibri"/>
        <family val="2"/>
      </rPr>
      <t>5</t>
    </r>
    <r>
      <rPr>
        <sz val="11"/>
        <color theme="1"/>
        <rFont val="Calibri"/>
        <family val="2"/>
      </rPr>
      <t xml:space="preserve">0% </t>
    </r>
    <r>
      <rPr>
        <sz val="11"/>
        <color theme="1"/>
        <rFont val="Calibri"/>
        <family val="2"/>
      </rPr>
      <t>화상</t>
    </r>
    <r>
      <rPr>
        <sz val="11"/>
        <color theme="1"/>
        <rFont val="Calibri"/>
        <family val="2"/>
      </rPr>
      <t xml:space="preserve"> </t>
    </r>
    <r>
      <rPr>
        <sz val="11"/>
        <color theme="1"/>
        <rFont val="Calibri"/>
        <family val="2"/>
      </rPr>
      <t>총</t>
    </r>
    <r>
      <rPr>
        <sz val="11"/>
        <color theme="1"/>
        <rFont val="Calibri"/>
        <family val="2"/>
      </rPr>
      <t>D 40% 1-5</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</si>
  <si>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</si>
  <si>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t>거리 +15-45%</t>
  </si>
  <si>
    <r>
      <rPr>
        <sz val="11"/>
        <color theme="1"/>
        <rFont val="Calibri"/>
        <family val="2"/>
      </rPr>
      <t>데미지</t>
    </r>
    <r>
      <rPr>
        <sz val="11"/>
        <color theme="1"/>
        <rFont val="Calibri"/>
        <family val="2"/>
      </rPr>
      <t xml:space="preserve"> +30%</t>
    </r>
  </si>
  <si>
    <r>
      <rPr>
        <sz val="11"/>
        <color theme="1"/>
        <rFont val="Calibri"/>
        <family val="2"/>
      </rPr>
      <t>vs</t>
    </r>
    <r>
      <rPr>
        <sz val="11"/>
        <color theme="1"/>
        <rFont val="Calibri"/>
        <family val="2"/>
      </rPr>
      <t>출혈</t>
    </r>
    <r>
      <rPr>
        <sz val="11"/>
        <color theme="1"/>
        <rFont val="Calibri"/>
        <family val="2"/>
      </rPr>
      <t xml:space="preserve"> 2</t>
    </r>
    <r>
      <rPr>
        <sz val="11"/>
        <color theme="1"/>
        <rFont val="Calibri"/>
        <family val="2"/>
      </rPr>
      <t>배</t>
    </r>
    <r>
      <rPr>
        <sz val="11"/>
        <color theme="1"/>
        <rFont val="Calibri"/>
        <family val="2"/>
      </rPr>
      <t xml:space="preserve"> </t>
    </r>
    <r>
      <rPr>
        <sz val="11"/>
        <color theme="1"/>
        <rFont val="Calibri"/>
        <family val="2"/>
      </rPr>
      <t>데미지</t>
    </r>
  </si>
  <si>
    <r>
      <rPr>
        <sz val="11"/>
        <color theme="1"/>
        <rFont val="Calibri"/>
        <family val="2"/>
      </rPr>
      <t>메코진</t>
    </r>
  </si>
  <si>
    <r>
      <rPr>
        <sz val="11"/>
        <color theme="1"/>
        <rFont val="Calibri"/>
        <family val="2"/>
      </rPr>
      <t>蛇牙鉄炮</t>
    </r>
  </si>
  <si>
    <t>시아철포</t>
  </si>
  <si>
    <r>
      <rPr>
        <sz val="11"/>
        <color rgb="FFFF0000"/>
        <rFont val="Calibri"/>
        <family val="2"/>
      </rPr>
      <t>체력</t>
    </r>
    <r>
      <rPr>
        <sz val="11"/>
        <color rgb="FFFF0000"/>
        <rFont val="Calibri"/>
        <family val="2"/>
      </rPr>
      <t xml:space="preserve"> 5%</t>
    </r>
  </si>
  <si>
    <t>대사왕(검)을 상대에게 꽂아넣은 상태에서 뱀머리 모양의 영압덩어리로 상대를 불태워 버리는 기술.</t>
  </si>
  <si>
    <r>
      <rPr>
        <sz val="11"/>
        <color theme="1"/>
        <rFont val="Calibri"/>
        <family val="2"/>
      </rPr>
      <t>6</t>
    </r>
    <r>
      <rPr>
        <sz val="11"/>
        <color theme="1"/>
        <rFont val="Calibri"/>
        <family val="2"/>
      </rPr>
      <t xml:space="preserve">7% </t>
    </r>
    <r>
      <rPr>
        <sz val="11"/>
        <color theme="1"/>
        <rFont val="Calibri"/>
        <family val="2"/>
      </rPr>
      <t>화상</t>
    </r>
    <r>
      <rPr>
        <sz val="11"/>
        <color theme="1"/>
        <rFont val="Calibri"/>
        <family val="2"/>
      </rPr>
      <t xml:space="preserve"> </t>
    </r>
    <r>
      <rPr>
        <sz val="11"/>
        <color theme="1"/>
        <rFont val="Calibri"/>
        <family val="2"/>
      </rPr>
      <t>총</t>
    </r>
    <r>
      <rPr>
        <sz val="11"/>
        <color theme="1"/>
        <rFont val="Calibri"/>
        <family val="2"/>
      </rPr>
      <t>D 30% 1-5</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</si>
  <si>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</si>
  <si>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데미지</t>
    </r>
    <r>
      <rPr>
        <sz val="11"/>
        <color theme="1"/>
        <rFont val="Calibri"/>
        <family val="2"/>
      </rPr>
      <t xml:space="preserve"> +30%</t>
    </r>
  </si>
  <si>
    <r>
      <rPr>
        <sz val="11"/>
        <color theme="1"/>
        <rFont val="Calibri"/>
        <family val="2"/>
      </rPr>
      <t>출혈을</t>
    </r>
    <r>
      <rPr>
        <sz val="11"/>
        <color theme="1"/>
        <rFont val="Calibri"/>
        <family val="2"/>
      </rPr>
      <t xml:space="preserve"> 2</t>
    </r>
    <r>
      <rPr>
        <sz val="11"/>
        <color theme="1"/>
        <rFont val="Calibri"/>
        <family val="2"/>
      </rPr>
      <t>배</t>
    </r>
    <r>
      <rPr>
        <sz val="11"/>
        <color theme="1"/>
        <rFont val="Calibri"/>
        <family val="2"/>
      </rPr>
      <t xml:space="preserve"> </t>
    </r>
    <r>
      <rPr>
        <sz val="11"/>
        <color theme="1"/>
        <rFont val="Calibri"/>
        <family val="2"/>
      </rPr>
      <t>화상으로</t>
    </r>
    <r>
      <rPr>
        <sz val="11"/>
        <color theme="1"/>
        <rFont val="Calibri"/>
        <family val="2"/>
      </rPr>
      <t xml:space="preserve"> </t>
    </r>
    <r>
      <rPr>
        <sz val="11"/>
        <color theme="1"/>
        <rFont val="Calibri"/>
        <family val="2"/>
      </rPr>
      <t>전환</t>
    </r>
  </si>
  <si>
    <r>
      <rPr>
        <sz val="11"/>
        <color theme="1"/>
        <rFont val="Calibri"/>
        <family val="2"/>
      </rPr>
      <t>狒狒王墜</t>
    </r>
    <r>
      <rPr>
        <sz val="11"/>
        <color theme="1"/>
        <rFont val="Calibri"/>
        <family val="2"/>
      </rPr>
      <t>砕</t>
    </r>
    <r>
      <rPr>
        <sz val="11"/>
        <color theme="1"/>
        <rFont val="Calibri"/>
        <family val="2"/>
      </rPr>
      <t>咬</t>
    </r>
  </si>
  <si>
    <t>츼사코</t>
  </si>
  <si>
    <r>
      <rPr>
        <sz val="11"/>
        <color rgb="FFFF0000"/>
        <rFont val="Calibri"/>
        <family val="2"/>
      </rPr>
      <t>체력</t>
    </r>
    <r>
      <rPr>
        <sz val="11"/>
        <color rgb="FFFF0000"/>
        <rFont val="Calibri"/>
        <family val="2"/>
      </rPr>
      <t xml:space="preserve"> 5%</t>
    </r>
  </si>
  <si>
    <r>
      <rPr>
        <sz val="11"/>
        <color theme="1"/>
        <rFont val="Calibri"/>
        <family val="2"/>
      </rPr>
      <t>5</t>
    </r>
    <r>
      <rPr>
        <sz val="11"/>
        <color theme="1"/>
        <rFont val="Calibri"/>
        <family val="2"/>
      </rPr>
      <t>초간</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방어하고</t>
    </r>
    <r>
      <rPr>
        <sz val="11"/>
        <color theme="1"/>
        <rFont val="Calibri"/>
        <family val="2"/>
      </rPr>
      <t xml:space="preserve"> </t>
    </r>
    <r>
      <rPr>
        <sz val="11"/>
        <color theme="1"/>
        <rFont val="Calibri"/>
        <family val="2"/>
      </rPr>
      <t>되돌려줍니다</t>
    </r>
    <r>
      <rPr>
        <sz val="11"/>
        <color theme="1"/>
        <rFont val="Calibri"/>
        <family val="2"/>
      </rPr>
      <t>.</t>
    </r>
  </si>
  <si>
    <r>
      <rPr>
        <sz val="11"/>
        <color theme="1"/>
        <rFont val="Calibri"/>
        <family val="2"/>
      </rPr>
      <t>지속시간</t>
    </r>
    <r>
      <rPr>
        <sz val="11"/>
        <color theme="1"/>
        <rFont val="Calibri"/>
        <family val="2"/>
      </rPr>
      <t xml:space="preserve">, </t>
    </r>
    <r>
      <rPr>
        <sz val="11"/>
        <color theme="1"/>
        <rFont val="Calibri"/>
        <family val="2"/>
      </rPr>
      <t>성공률</t>
    </r>
    <r>
      <rPr>
        <sz val="11"/>
        <color theme="1"/>
        <rFont val="Calibri"/>
        <family val="2"/>
      </rPr>
      <t xml:space="preserve"> </t>
    </r>
    <r>
      <rPr>
        <sz val="11"/>
        <color theme="1"/>
        <rFont val="Calibri"/>
        <family val="2"/>
      </rPr>
      <t>증가</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</si>
  <si>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</si>
  <si>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방어시</t>
    </r>
    <r>
      <rPr>
        <sz val="11"/>
        <color theme="1"/>
        <rFont val="Calibri"/>
        <family val="2"/>
      </rPr>
      <t xml:space="preserve"> </t>
    </r>
    <r>
      <rPr>
        <sz val="11"/>
        <color theme="1"/>
        <rFont val="Calibri"/>
        <family val="2"/>
      </rPr>
      <t>체력회복</t>
    </r>
    <r>
      <rPr>
        <sz val="11"/>
        <color theme="1"/>
        <rFont val="Calibri"/>
        <family val="2"/>
      </rPr>
      <t xml:space="preserve"> 5-15%</t>
    </r>
  </si>
  <si>
    <r>
      <rPr>
        <sz val="11"/>
        <color theme="1"/>
        <rFont val="Calibri"/>
        <family val="2"/>
      </rPr>
      <t>데미지</t>
    </r>
    <r>
      <rPr>
        <sz val="11"/>
        <color theme="1"/>
        <rFont val="Calibri"/>
        <family val="2"/>
      </rPr>
      <t xml:space="preserve"> +30%</t>
    </r>
  </si>
  <si>
    <r>
      <rPr>
        <sz val="11"/>
        <color theme="1"/>
        <rFont val="Calibri"/>
        <family val="2"/>
      </rPr>
      <t>쿨</t>
    </r>
    <r>
      <rPr>
        <sz val="11"/>
        <color theme="1"/>
        <rFont val="Calibri"/>
        <family val="2"/>
      </rPr>
      <t xml:space="preserve"> 2</t>
    </r>
    <r>
      <rPr>
        <sz val="11"/>
        <color theme="1"/>
        <rFont val="Calibri"/>
        <family val="2"/>
      </rPr>
      <t>배</t>
    </r>
    <r>
      <rPr>
        <sz val="11"/>
        <color theme="1"/>
        <rFont val="Calibri"/>
        <family val="2"/>
      </rPr>
      <t xml:space="preserve">, </t>
    </r>
    <r>
      <rPr>
        <sz val="11"/>
        <color theme="1"/>
        <rFont val="Calibri"/>
        <family val="2"/>
      </rPr>
      <t>자동</t>
    </r>
    <r>
      <rPr>
        <sz val="11"/>
        <color theme="1"/>
        <rFont val="Calibri"/>
        <family val="2"/>
      </rPr>
      <t xml:space="preserve"> </t>
    </r>
    <r>
      <rPr>
        <sz val="11"/>
        <color theme="1"/>
        <rFont val="Calibri"/>
        <family val="2"/>
      </rPr>
      <t>시전</t>
    </r>
    <r>
      <rPr>
        <sz val="9"/>
        <color theme="1"/>
        <rFont val="Calibri"/>
        <family val="2"/>
      </rPr>
      <t xml:space="preserve"> (</t>
    </r>
    <r>
      <rPr>
        <sz val="9"/>
        <color theme="1"/>
        <rFont val="Calibri"/>
        <family val="2"/>
      </rPr>
      <t>마나</t>
    </r>
    <r>
      <rPr>
        <sz val="9"/>
        <color theme="1"/>
        <rFont val="Calibri"/>
        <family val="2"/>
      </rPr>
      <t xml:space="preserve"> </t>
    </r>
    <r>
      <rPr>
        <sz val="9"/>
        <color theme="1"/>
        <rFont val="Calibri"/>
        <family val="2"/>
      </rPr>
      <t>소모됨</t>
    </r>
    <r>
      <rPr>
        <sz val="9"/>
        <color theme="1"/>
        <rFont val="Calibri"/>
        <family val="2"/>
      </rPr>
      <t>)</t>
    </r>
  </si>
  <si>
    <r>
      <rPr>
        <sz val="11"/>
        <color theme="1"/>
        <rFont val="Calibri"/>
        <family val="2"/>
      </rPr>
      <t>비비왕</t>
    </r>
    <r>
      <rPr>
        <sz val="11"/>
        <color theme="1"/>
        <rFont val="Calibri"/>
        <family val="2"/>
      </rPr>
      <t xml:space="preserve"> - </t>
    </r>
    <r>
      <rPr>
        <sz val="11"/>
        <color theme="1"/>
        <rFont val="Calibri"/>
        <family val="2"/>
      </rPr>
      <t>내려찍기</t>
    </r>
  </si>
  <si>
    <t>슬로우 강화 +5%</t>
  </si>
  <si>
    <r>
      <rPr>
        <sz val="11"/>
        <color theme="1"/>
        <rFont val="Calibri"/>
        <family val="2"/>
      </rPr>
      <t>비비왕</t>
    </r>
    <r>
      <rPr>
        <sz val="11"/>
        <color theme="1"/>
        <rFont val="Calibri"/>
        <family val="2"/>
      </rPr>
      <t xml:space="preserve"> - </t>
    </r>
    <r>
      <rPr>
        <sz val="11"/>
        <color theme="1"/>
        <rFont val="Calibri"/>
        <family val="2"/>
      </rPr>
      <t>쥐어짜기</t>
    </r>
  </si>
  <si>
    <r>
      <rPr>
        <sz val="11"/>
        <color theme="1"/>
        <rFont val="Calibri"/>
        <family val="2"/>
      </rPr>
      <t>둔화</t>
    </r>
    <r>
      <rPr>
        <sz val="11"/>
        <color theme="1"/>
        <rFont val="Calibri"/>
        <family val="2"/>
      </rPr>
      <t xml:space="preserve"> </t>
    </r>
    <r>
      <rPr>
        <sz val="11"/>
        <color theme="1"/>
        <rFont val="Calibri"/>
        <family val="2"/>
      </rPr>
      <t>→</t>
    </r>
    <r>
      <rPr>
        <sz val="11"/>
        <color theme="1"/>
        <rFont val="Calibri"/>
        <family val="2"/>
      </rPr>
      <t xml:space="preserve"> </t>
    </r>
    <r>
      <rPr>
        <sz val="11"/>
        <color theme="1"/>
        <rFont val="Calibri"/>
        <family val="2"/>
      </rPr>
      <t>스턴</t>
    </r>
    <r>
      <rPr>
        <sz val="11"/>
        <color theme="1"/>
        <rFont val="Calibri"/>
        <family val="2"/>
      </rPr>
      <t xml:space="preserve"> 5%</t>
    </r>
  </si>
  <si>
    <r>
      <rPr>
        <sz val="11"/>
        <color theme="1"/>
        <rFont val="Calibri"/>
        <family val="2"/>
      </rPr>
      <t>쌍왕</t>
    </r>
    <r>
      <rPr>
        <sz val="11"/>
        <color theme="1"/>
        <rFont val="Calibri"/>
        <family val="2"/>
      </rPr>
      <t xml:space="preserve"> - </t>
    </r>
    <r>
      <rPr>
        <sz val="11"/>
        <color theme="1"/>
        <rFont val="Calibri"/>
        <family val="2"/>
      </rPr>
      <t>사루노</t>
    </r>
  </si>
  <si>
    <r>
      <rPr>
        <sz val="11"/>
        <color theme="1"/>
        <rFont val="Calibri"/>
        <family val="2"/>
      </rPr>
      <t>스킬</t>
    </r>
    <r>
      <rPr>
        <sz val="11"/>
        <color theme="1"/>
        <rFont val="Calibri"/>
        <family val="2"/>
      </rPr>
      <t xml:space="preserve"> </t>
    </r>
    <r>
      <rPr>
        <sz val="11"/>
        <color theme="1"/>
        <rFont val="Calibri"/>
        <family val="2"/>
      </rPr>
      <t>사용시</t>
    </r>
    <r>
      <rPr>
        <sz val="11"/>
        <color theme="1"/>
        <rFont val="Calibri"/>
        <family val="2"/>
      </rPr>
      <t>, '</t>
    </r>
    <r>
      <rPr>
        <sz val="11"/>
        <color theme="1"/>
        <rFont val="Calibri"/>
        <family val="2"/>
      </rPr>
      <t>비비왕</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오로치왕</t>
    </r>
    <r>
      <rPr>
        <sz val="11"/>
        <color theme="1"/>
        <rFont val="Calibri"/>
        <family val="2"/>
      </rPr>
      <t xml:space="preserve">' </t>
    </r>
    <r>
      <rPr>
        <sz val="11"/>
        <color theme="1"/>
        <rFont val="Calibri"/>
        <family val="2"/>
      </rPr>
      <t>추가적용</t>
    </r>
    <r>
      <rPr>
        <sz val="11"/>
        <color theme="1"/>
        <rFont val="Calibri"/>
        <family val="2"/>
      </rPr>
      <t xml:space="preserve"> </t>
    </r>
    <r>
      <rPr>
        <sz val="11"/>
        <color theme="1"/>
        <rFont val="Calibri"/>
        <family val="2"/>
      </rPr>
      <t>각</t>
    </r>
    <r>
      <rPr>
        <sz val="11"/>
        <color theme="1"/>
        <rFont val="Calibri"/>
        <family val="2"/>
      </rPr>
      <t xml:space="preserve"> +3%</t>
    </r>
  </si>
  <si>
    <r>
      <rPr>
        <sz val="11"/>
        <color theme="1"/>
        <rFont val="Calibri"/>
        <family val="2"/>
      </rPr>
      <t>쌍왕</t>
    </r>
    <r>
      <rPr>
        <sz val="11"/>
        <color theme="1"/>
        <rFont val="Calibri"/>
        <family val="2"/>
      </rPr>
      <t xml:space="preserve"> - </t>
    </r>
    <r>
      <rPr>
        <sz val="11"/>
        <color theme="1"/>
        <rFont val="Calibri"/>
        <family val="2"/>
      </rPr>
      <t>헤비노</t>
    </r>
  </si>
  <si>
    <r>
      <rPr>
        <sz val="11"/>
        <color theme="1"/>
        <rFont val="Calibri"/>
        <family val="2"/>
      </rPr>
      <t>비비왕</t>
    </r>
    <r>
      <rPr>
        <sz val="11"/>
        <color theme="1"/>
        <rFont val="Calibri"/>
        <family val="2"/>
      </rPr>
      <t>'</t>
    </r>
    <r>
      <rPr>
        <sz val="11"/>
        <color theme="1"/>
        <rFont val="Calibri"/>
        <family val="2"/>
      </rPr>
      <t>과</t>
    </r>
    <r>
      <rPr>
        <sz val="11"/>
        <color theme="1"/>
        <rFont val="Calibri"/>
        <family val="2"/>
      </rPr>
      <t xml:space="preserve"> '</t>
    </r>
    <r>
      <rPr>
        <sz val="11"/>
        <color theme="1"/>
        <rFont val="Calibri"/>
        <family val="2"/>
      </rPr>
      <t>오로치왕</t>
    </r>
    <r>
      <rPr>
        <sz val="11"/>
        <color theme="1"/>
        <rFont val="Calibri"/>
        <family val="2"/>
      </rPr>
      <t xml:space="preserve">' </t>
    </r>
    <r>
      <rPr>
        <sz val="11"/>
        <color theme="1"/>
        <rFont val="Calibri"/>
        <family val="2"/>
      </rPr>
      <t>사용시</t>
    </r>
    <r>
      <rPr>
        <sz val="11"/>
        <color theme="1"/>
        <rFont val="Calibri"/>
        <family val="2"/>
      </rPr>
      <t xml:space="preserve"> </t>
    </r>
    <r>
      <rPr>
        <sz val="11"/>
        <color theme="1"/>
        <rFont val="Calibri"/>
        <family val="2"/>
      </rPr>
      <t>다른스킬</t>
    </r>
    <r>
      <rPr>
        <sz val="11"/>
        <color theme="1"/>
        <rFont val="Calibri"/>
        <family val="2"/>
      </rPr>
      <t>(</t>
    </r>
    <r>
      <rPr>
        <sz val="11"/>
        <color theme="1"/>
        <rFont val="Calibri"/>
        <family val="2"/>
      </rPr>
      <t>한</t>
    </r>
    <r>
      <rPr>
        <sz val="11"/>
        <color theme="1"/>
        <rFont val="Calibri"/>
        <family val="2"/>
      </rPr>
      <t xml:space="preserve"> </t>
    </r>
    <r>
      <rPr>
        <sz val="11"/>
        <color theme="1"/>
        <rFont val="Calibri"/>
        <family val="2"/>
      </rPr>
      <t>개</t>
    </r>
    <r>
      <rPr>
        <sz val="11"/>
        <color theme="1"/>
        <rFont val="Calibri"/>
        <family val="2"/>
      </rPr>
      <t xml:space="preserve">) </t>
    </r>
    <r>
      <rPr>
        <sz val="11"/>
        <color theme="1"/>
        <rFont val="Calibri"/>
        <family val="2"/>
      </rPr>
      <t>쿨</t>
    </r>
    <r>
      <rPr>
        <sz val="11"/>
        <color theme="1"/>
        <rFont val="Calibri"/>
        <family val="2"/>
      </rPr>
      <t xml:space="preserve"> -2%</t>
    </r>
  </si>
  <si>
    <t>사도</t>
  </si>
  <si>
    <r>
      <rPr>
        <sz val="11"/>
        <color theme="1"/>
        <rFont val="Calibri"/>
        <family val="2"/>
      </rPr>
      <t>20~10</t>
    </r>
    <r>
      <rPr>
        <sz val="11"/>
        <color theme="1"/>
        <rFont val="Calibri"/>
        <family val="2"/>
      </rPr>
      <t>초</t>
    </r>
  </si>
  <si>
    <r>
      <rPr>
        <sz val="11"/>
        <color theme="1"/>
        <rFont val="Calibri"/>
        <family val="2"/>
      </rPr>
      <t>해당</t>
    </r>
    <r>
      <rPr>
        <sz val="11"/>
        <color theme="1"/>
        <rFont val="Calibri"/>
        <family val="2"/>
      </rPr>
      <t xml:space="preserve"> </t>
    </r>
    <r>
      <rPr>
        <sz val="11"/>
        <color theme="1"/>
        <rFont val="Calibri"/>
        <family val="2"/>
      </rPr>
      <t>방향으로</t>
    </r>
    <r>
      <rPr>
        <sz val="11"/>
        <color theme="1"/>
        <rFont val="Calibri"/>
        <family val="2"/>
      </rPr>
      <t xml:space="preserve"> </t>
    </r>
    <r>
      <rPr>
        <sz val="11"/>
        <color theme="1"/>
        <rFont val="Calibri"/>
        <family val="2"/>
      </rPr>
      <t>빠르게</t>
    </r>
    <r>
      <rPr>
        <sz val="11"/>
        <color theme="1"/>
        <rFont val="Calibri"/>
        <family val="2"/>
      </rPr>
      <t xml:space="preserve"> </t>
    </r>
    <r>
      <rPr>
        <sz val="11"/>
        <color theme="1"/>
        <rFont val="Calibri"/>
        <family val="2"/>
      </rPr>
      <t>내달립니다</t>
    </r>
    <r>
      <rPr>
        <sz val="11"/>
        <color theme="1"/>
        <rFont val="Calibri"/>
        <family val="2"/>
      </rPr>
      <t>.</t>
    </r>
  </si>
  <si>
    <r>
      <rPr>
        <sz val="11"/>
        <color theme="1"/>
        <rFont val="Calibri"/>
        <family val="2"/>
      </rPr>
      <t>12~6</t>
    </r>
    <r>
      <rPr>
        <sz val="11"/>
        <color theme="1"/>
        <rFont val="Calibri"/>
        <family val="2"/>
      </rPr>
      <t>초</t>
    </r>
  </si>
  <si>
    <r>
      <rPr>
        <sz val="11"/>
        <color theme="1"/>
        <rFont val="Calibri"/>
        <family val="2"/>
      </rPr>
      <t>1</t>
    </r>
    <r>
      <rPr>
        <sz val="11"/>
        <color theme="1"/>
        <rFont val="Calibri"/>
        <family val="2"/>
      </rPr>
      <t>75</t>
    </r>
    <r>
      <rPr>
        <sz val="11"/>
        <color theme="1"/>
        <rFont val="Calibri"/>
        <family val="2"/>
      </rPr>
      <t>거리</t>
    </r>
    <r>
      <rPr>
        <sz val="11"/>
        <color theme="1"/>
        <rFont val="Calibri"/>
        <family val="2"/>
      </rPr>
      <t xml:space="preserve"> </t>
    </r>
    <r>
      <rPr>
        <sz val="11"/>
        <color theme="1"/>
        <rFont val="Calibri"/>
        <family val="2"/>
      </rPr>
      <t>이동</t>
    </r>
  </si>
  <si>
    <t>발이 닿는 부분에 존재하는 미세한 영혼의 힘을 극도로 끌어올려 탄성을 강화시키는 원리를 이용해서 바닥을 풀브링해 가속한다.</t>
  </si>
  <si>
    <r>
      <rPr>
        <sz val="11"/>
        <color theme="1"/>
        <rFont val="Calibri"/>
        <family val="2"/>
      </rPr>
      <t>사도</t>
    </r>
    <r>
      <rPr>
        <sz val="11"/>
        <color theme="1"/>
        <rFont val="Calibri"/>
        <family val="2"/>
      </rPr>
      <t xml:space="preserve">: </t>
    </r>
    <r>
      <rPr>
        <sz val="11"/>
        <color theme="1"/>
        <rFont val="Calibri"/>
        <family val="2"/>
      </rPr>
      <t>근접</t>
    </r>
    <r>
      <rPr>
        <sz val="11"/>
        <color theme="1"/>
        <rFont val="Calibri"/>
        <family val="2"/>
      </rPr>
      <t xml:space="preserve"> </t>
    </r>
    <r>
      <rPr>
        <sz val="11"/>
        <color theme="1"/>
        <rFont val="Calibri"/>
        <family val="2"/>
      </rPr>
      <t>탱커에</t>
    </r>
    <r>
      <rPr>
        <sz val="11"/>
        <color theme="1"/>
        <rFont val="Calibri"/>
        <family val="2"/>
      </rPr>
      <t xml:space="preserve"> </t>
    </r>
    <r>
      <rPr>
        <sz val="11"/>
        <color theme="1"/>
        <rFont val="Calibri"/>
        <family val="2"/>
      </rPr>
      <t>맞춰서</t>
    </r>
    <r>
      <rPr>
        <sz val="11"/>
        <color theme="1"/>
        <rFont val="Calibri"/>
        <family val="2"/>
      </rPr>
      <t xml:space="preserve"> </t>
    </r>
    <r>
      <rPr>
        <sz val="11"/>
        <color theme="1"/>
        <rFont val="Calibri"/>
        <family val="2"/>
      </rPr>
      <t>도발</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광역데미지를</t>
    </r>
    <r>
      <rPr>
        <sz val="11"/>
        <color theme="1"/>
        <rFont val="Calibri"/>
        <family val="2"/>
      </rPr>
      <t xml:space="preserve"> </t>
    </r>
    <r>
      <rPr>
        <sz val="11"/>
        <color theme="1"/>
        <rFont val="Calibri"/>
        <family val="2"/>
      </rPr>
      <t>가함</t>
    </r>
  </si>
  <si>
    <r>
      <rPr>
        <sz val="11"/>
        <color theme="1"/>
        <rFont val="Calibri"/>
        <family val="2"/>
      </rPr>
      <t>[</t>
    </r>
    <r>
      <rPr>
        <sz val="11"/>
        <color theme="1"/>
        <rFont val="Calibri"/>
        <family val="2"/>
      </rPr>
      <t>대지</t>
    </r>
    <r>
      <rPr>
        <sz val="11"/>
        <color theme="1"/>
        <rFont val="Calibri"/>
        <family val="2"/>
      </rPr>
      <t>]</t>
    </r>
    <r>
      <rPr>
        <sz val="11"/>
        <color theme="1"/>
        <rFont val="Calibri"/>
        <family val="2"/>
      </rPr>
      <t>류</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사용시</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땅</t>
    </r>
    <r>
      <rPr>
        <sz val="11"/>
        <color theme="1"/>
        <rFont val="Calibri"/>
        <family val="2"/>
      </rPr>
      <t xml:space="preserve"> 7</t>
    </r>
    <r>
      <rPr>
        <sz val="11"/>
        <color theme="1"/>
        <rFont val="Calibri"/>
        <family val="2"/>
      </rPr>
      <t>초간</t>
    </r>
    <r>
      <rPr>
        <sz val="11"/>
        <color theme="1"/>
        <rFont val="Calibri"/>
        <family val="2"/>
      </rPr>
      <t xml:space="preserve"> '</t>
    </r>
    <r>
      <rPr>
        <sz val="11"/>
        <color theme="1"/>
        <rFont val="Calibri"/>
        <family val="2"/>
      </rPr>
      <t>다져짐</t>
    </r>
    <r>
      <rPr>
        <sz val="11"/>
        <color theme="1"/>
        <rFont val="Calibri"/>
        <family val="2"/>
      </rPr>
      <t>', '</t>
    </r>
    <r>
      <rPr>
        <sz val="11"/>
        <color theme="1"/>
        <rFont val="Calibri"/>
        <family val="2"/>
      </rPr>
      <t>다져진</t>
    </r>
    <r>
      <rPr>
        <sz val="11"/>
        <color theme="1"/>
        <rFont val="Calibri"/>
        <family val="2"/>
      </rPr>
      <t xml:space="preserve">' </t>
    </r>
    <r>
      <rPr>
        <sz val="11"/>
        <color theme="1"/>
        <rFont val="Calibri"/>
        <family val="2"/>
      </rPr>
      <t>땅에서</t>
    </r>
    <r>
      <rPr>
        <sz val="11"/>
        <color theme="1"/>
        <rFont val="Calibri"/>
        <family val="2"/>
      </rPr>
      <t xml:space="preserve"> </t>
    </r>
    <r>
      <rPr>
        <sz val="11"/>
        <color theme="1"/>
        <rFont val="Calibri"/>
        <family val="2"/>
      </rPr>
      <t>효과</t>
    </r>
    <r>
      <rPr>
        <sz val="11"/>
        <color theme="1"/>
        <rFont val="Calibri"/>
        <family val="2"/>
      </rPr>
      <t xml:space="preserve"> </t>
    </r>
    <r>
      <rPr>
        <sz val="11"/>
        <color theme="1"/>
        <rFont val="Calibri"/>
        <family val="2"/>
      </rPr>
      <t>증가</t>
    </r>
    <r>
      <rPr>
        <sz val="11"/>
        <color theme="1"/>
        <rFont val="Calibri"/>
        <family val="2"/>
      </rPr>
      <t>(</t>
    </r>
    <r>
      <rPr>
        <sz val="11"/>
        <color theme="1"/>
        <rFont val="Calibri"/>
        <family val="2"/>
      </rPr>
      <t>주먹</t>
    </r>
    <r>
      <rPr>
        <sz val="11"/>
        <color theme="1"/>
        <rFont val="Calibri"/>
        <family val="2"/>
      </rPr>
      <t>)&amp;</t>
    </r>
    <r>
      <rPr>
        <sz val="11"/>
        <color theme="1"/>
        <rFont val="Calibri"/>
        <family val="2"/>
      </rPr>
      <t>감소</t>
    </r>
    <r>
      <rPr>
        <sz val="11"/>
        <color theme="1"/>
        <rFont val="Calibri"/>
        <family val="2"/>
      </rPr>
      <t>(</t>
    </r>
    <r>
      <rPr>
        <sz val="11"/>
        <color theme="1"/>
        <rFont val="Calibri"/>
        <family val="2"/>
      </rPr>
      <t>대지류</t>
    </r>
    <r>
      <rPr>
        <sz val="11"/>
        <color theme="1"/>
        <rFont val="Calibri"/>
        <family val="2"/>
      </rPr>
      <t>)</t>
    </r>
  </si>
  <si>
    <r>
      <rPr>
        <sz val="11"/>
        <color theme="1"/>
        <rFont val="Calibri"/>
        <family val="2"/>
      </rPr>
      <t>핵심</t>
    </r>
    <r>
      <rPr>
        <sz val="11"/>
        <color theme="1"/>
        <rFont val="Calibri"/>
        <family val="2"/>
      </rPr>
      <t xml:space="preserve"> CC: </t>
    </r>
    <r>
      <rPr>
        <sz val="11"/>
        <color theme="1"/>
        <rFont val="Calibri"/>
        <family val="2"/>
      </rPr>
      <t>둔화→고정</t>
    </r>
    <r>
      <rPr>
        <sz val="11"/>
        <color theme="1"/>
        <rFont val="Calibri"/>
        <family val="2"/>
      </rPr>
      <t>(</t>
    </r>
    <r>
      <rPr>
        <sz val="11"/>
        <color theme="1"/>
        <rFont val="Calibri"/>
        <family val="2"/>
      </rPr>
      <t>≥</t>
    </r>
    <r>
      <rPr>
        <sz val="11"/>
        <color theme="1"/>
        <rFont val="Calibri"/>
        <family val="2"/>
      </rPr>
      <t xml:space="preserve">80%), </t>
    </r>
    <r>
      <rPr>
        <sz val="11"/>
        <color theme="1"/>
        <rFont val="Calibri"/>
        <family val="2"/>
      </rPr>
      <t>도발</t>
    </r>
    <r>
      <rPr>
        <sz val="11"/>
        <color theme="1"/>
        <rFont val="Calibri"/>
        <family val="2"/>
      </rPr>
      <t>=(</t>
    </r>
    <r>
      <rPr>
        <sz val="11"/>
        <color theme="1"/>
        <rFont val="Calibri"/>
        <family val="2"/>
      </rPr>
      <t>뎀감</t>
    </r>
    <r>
      <rPr>
        <sz val="11"/>
        <color theme="1"/>
        <rFont val="Calibri"/>
        <family val="2"/>
      </rPr>
      <t>or</t>
    </r>
    <r>
      <rPr>
        <sz val="11"/>
        <color theme="1"/>
        <rFont val="Calibri"/>
        <family val="2"/>
      </rPr>
      <t>공증</t>
    </r>
    <r>
      <rPr>
        <sz val="11"/>
        <color theme="1"/>
        <rFont val="Calibri"/>
        <family val="2"/>
      </rPr>
      <t xml:space="preserve">) //  = </t>
    </r>
    <r>
      <rPr>
        <sz val="11"/>
        <color theme="1"/>
        <rFont val="Calibri"/>
        <family val="2"/>
      </rPr>
      <t>둔화</t>
    </r>
    <r>
      <rPr>
        <sz val="11"/>
        <color theme="1"/>
        <rFont val="Calibri"/>
        <family val="2"/>
      </rPr>
      <t xml:space="preserve"> </t>
    </r>
    <r>
      <rPr>
        <sz val="11"/>
        <color theme="1"/>
        <rFont val="Calibri"/>
        <family val="2"/>
      </rPr>
      <t>중첩시</t>
    </r>
    <r>
      <rPr>
        <sz val="11"/>
        <color theme="1"/>
        <rFont val="Calibri"/>
        <family val="2"/>
      </rPr>
      <t xml:space="preserve"> </t>
    </r>
    <r>
      <rPr>
        <sz val="11"/>
        <color theme="1"/>
        <rFont val="Calibri"/>
        <family val="2"/>
      </rPr>
      <t>도발</t>
    </r>
    <r>
      <rPr>
        <sz val="11"/>
        <color theme="1"/>
        <rFont val="Calibri"/>
        <family val="2"/>
      </rPr>
      <t xml:space="preserve">, </t>
    </r>
    <r>
      <rPr>
        <sz val="11"/>
        <color theme="1"/>
        <rFont val="Calibri"/>
        <family val="2"/>
      </rPr>
      <t>도발시</t>
    </r>
    <r>
      <rPr>
        <sz val="11"/>
        <color theme="1"/>
        <rFont val="Calibri"/>
        <family val="2"/>
      </rPr>
      <t xml:space="preserve"> </t>
    </r>
    <r>
      <rPr>
        <sz val="11"/>
        <color theme="1"/>
        <rFont val="Calibri"/>
        <family val="2"/>
      </rPr>
      <t>뎀감</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공격력</t>
    </r>
    <r>
      <rPr>
        <sz val="11"/>
        <color theme="1"/>
        <rFont val="Calibri"/>
        <family val="2"/>
      </rPr>
      <t xml:space="preserve"> </t>
    </r>
    <r>
      <rPr>
        <sz val="11"/>
        <color theme="1"/>
        <rFont val="Calibri"/>
        <family val="2"/>
      </rPr>
      <t>증가됨</t>
    </r>
    <r>
      <rPr>
        <sz val="11"/>
        <color theme="1"/>
        <rFont val="Calibri"/>
        <family val="2"/>
      </rPr>
      <t>.</t>
    </r>
  </si>
  <si>
    <r>
      <rPr>
        <sz val="9"/>
        <color theme="1"/>
        <rFont val="Calibri"/>
        <family val="2"/>
      </rPr>
      <t>다져짐</t>
    </r>
    <r>
      <rPr>
        <sz val="9"/>
        <color theme="1"/>
        <rFont val="Calibri"/>
        <family val="2"/>
      </rPr>
      <t xml:space="preserve"> </t>
    </r>
    <r>
      <rPr>
        <sz val="9"/>
        <color theme="1"/>
        <rFont val="Calibri"/>
        <family val="2"/>
      </rPr>
      <t>효과</t>
    </r>
  </si>
  <si>
    <t>주먹</t>
  </si>
  <si>
    <t>엘 디렉토</t>
  </si>
  <si>
    <r>
      <rPr>
        <sz val="9"/>
        <color theme="1"/>
        <rFont val="Calibri"/>
        <family val="2"/>
      </rPr>
      <t>범위</t>
    </r>
    <r>
      <rPr>
        <sz val="9"/>
        <color theme="1"/>
        <rFont val="Calibri"/>
        <family val="2"/>
      </rPr>
      <t xml:space="preserve"> +50%</t>
    </r>
  </si>
  <si>
    <t>범위 150</t>
  </si>
  <si>
    <t>전방을 향해 주먹으로 영압을 발사하여 파동형 데미지를 가합니다.</t>
  </si>
  <si>
    <t>범위 +3%</t>
  </si>
  <si>
    <t>쿨 -6-30%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</si>
  <si>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</si>
  <si>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1</t>
    </r>
    <r>
      <rPr>
        <sz val="11"/>
        <color theme="1"/>
        <rFont val="Calibri"/>
        <family val="2"/>
      </rPr>
      <t>0/20/30% +1</t>
    </r>
    <r>
      <rPr>
        <sz val="11"/>
        <color theme="1"/>
        <rFont val="Calibri"/>
        <family val="2"/>
      </rPr>
      <t>회</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</si>
  <si>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</si>
  <si>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범위</t>
    </r>
    <r>
      <rPr>
        <sz val="11"/>
        <color theme="1"/>
        <rFont val="Calibri"/>
        <family val="2"/>
      </rPr>
      <t xml:space="preserve"> +50%</t>
    </r>
  </si>
  <si>
    <t>어스 그랩</t>
  </si>
  <si>
    <r>
      <rPr>
        <sz val="8"/>
        <color theme="1"/>
        <rFont val="Calibri"/>
        <family val="2"/>
      </rPr>
      <t xml:space="preserve">or </t>
    </r>
    <r>
      <rPr>
        <sz val="8"/>
        <color theme="1"/>
        <rFont val="Calibri"/>
        <family val="2"/>
      </rPr>
      <t>광역</t>
    </r>
    <r>
      <rPr>
        <sz val="8"/>
        <color theme="1"/>
        <rFont val="Calibri"/>
        <family val="2"/>
      </rPr>
      <t xml:space="preserve"> 50%</t>
    </r>
  </si>
  <si>
    <r>
      <rPr>
        <sz val="11"/>
        <color theme="1"/>
        <rFont val="Calibri"/>
        <family val="2"/>
      </rPr>
      <t>범위</t>
    </r>
    <r>
      <rPr>
        <sz val="11"/>
        <color theme="1"/>
        <rFont val="Calibri"/>
        <family val="2"/>
      </rPr>
      <t xml:space="preserve"> 175</t>
    </r>
  </si>
  <si>
    <r>
      <rPr>
        <sz val="11"/>
        <color theme="1"/>
        <rFont val="Calibri"/>
        <family val="2"/>
      </rPr>
      <t>상대를</t>
    </r>
    <r>
      <rPr>
        <sz val="11"/>
        <color theme="1"/>
        <rFont val="Calibri"/>
        <family val="2"/>
      </rPr>
      <t xml:space="preserve"> </t>
    </r>
    <r>
      <rPr>
        <sz val="11"/>
        <color theme="1"/>
        <rFont val="Calibri"/>
        <family val="2"/>
      </rPr>
      <t>자신의</t>
    </r>
    <r>
      <rPr>
        <sz val="11"/>
        <color theme="1"/>
        <rFont val="Calibri"/>
        <family val="2"/>
      </rPr>
      <t xml:space="preserve"> </t>
    </r>
    <r>
      <rPr>
        <sz val="11"/>
        <color theme="1"/>
        <rFont val="Calibri"/>
        <family val="2"/>
      </rPr>
      <t>위치로</t>
    </r>
    <r>
      <rPr>
        <sz val="11"/>
        <color theme="1"/>
        <rFont val="Calibri"/>
        <family val="2"/>
      </rPr>
      <t xml:space="preserve"> </t>
    </r>
    <r>
      <rPr>
        <sz val="11"/>
        <color theme="1"/>
        <rFont val="Calibri"/>
        <family val="2"/>
      </rPr>
      <t>끌어당깁니다</t>
    </r>
    <r>
      <rPr>
        <sz val="11"/>
        <color theme="1"/>
        <rFont val="Calibri"/>
        <family val="2"/>
      </rPr>
      <t>.</t>
    </r>
  </si>
  <si>
    <t>거리 +6-30%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</si>
  <si>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</si>
  <si>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대상</t>
    </r>
    <r>
      <rPr>
        <sz val="11"/>
        <color theme="1"/>
        <rFont val="Calibri"/>
        <family val="2"/>
      </rPr>
      <t xml:space="preserve"> </t>
    </r>
    <r>
      <rPr>
        <sz val="11"/>
        <color theme="1"/>
        <rFont val="Calibri"/>
        <family val="2"/>
      </rPr>
      <t>속박</t>
    </r>
    <r>
      <rPr>
        <sz val="11"/>
        <color theme="1"/>
        <rFont val="Calibri"/>
        <family val="2"/>
      </rPr>
      <t xml:space="preserve"> 1-3</t>
    </r>
    <r>
      <rPr>
        <sz val="11"/>
        <color theme="1"/>
        <rFont val="Calibri"/>
        <family val="2"/>
      </rPr>
      <t>초</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</si>
  <si>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</si>
  <si>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대상</t>
    </r>
    <r>
      <rPr>
        <sz val="11"/>
        <color theme="1"/>
        <rFont val="Calibri"/>
        <family val="2"/>
      </rPr>
      <t xml:space="preserve"> </t>
    </r>
    <r>
      <rPr>
        <sz val="11"/>
        <color theme="1"/>
        <rFont val="Calibri"/>
        <family val="2"/>
      </rPr>
      <t>속박시</t>
    </r>
    <r>
      <rPr>
        <sz val="11"/>
        <color theme="1"/>
        <rFont val="Calibri"/>
        <family val="2"/>
      </rPr>
      <t xml:space="preserve"> </t>
    </r>
    <r>
      <rPr>
        <sz val="11"/>
        <color theme="1"/>
        <rFont val="Calibri"/>
        <family val="2"/>
      </rPr>
      <t>스턴</t>
    </r>
  </si>
  <si>
    <r>
      <rPr>
        <b/>
        <sz val="20"/>
        <color theme="1"/>
        <rFont val="Calibri"/>
        <family val="2"/>
      </rPr>
      <t>[</t>
    </r>
    <r>
      <rPr>
        <b/>
        <sz val="20"/>
        <color theme="1"/>
        <rFont val="Calibri"/>
        <family val="2"/>
      </rPr>
      <t>핵심</t>
    </r>
    <r>
      <rPr>
        <b/>
        <sz val="20"/>
        <color theme="1"/>
        <rFont val="Calibri"/>
        <family val="2"/>
      </rPr>
      <t>]</t>
    </r>
  </si>
  <si>
    <t>어션 그래스프</t>
  </si>
  <si>
    <t>범위 200</t>
  </si>
  <si>
    <r>
      <rPr>
        <sz val="11"/>
        <color theme="1"/>
        <rFont val="Calibri"/>
        <family val="2"/>
      </rPr>
      <t>상대를</t>
    </r>
    <r>
      <rPr>
        <sz val="11"/>
        <color theme="1"/>
        <rFont val="Calibri"/>
        <family val="2"/>
      </rPr>
      <t xml:space="preserve"> </t>
    </r>
    <r>
      <rPr>
        <sz val="11"/>
        <color theme="1"/>
        <rFont val="Calibri"/>
        <family val="2"/>
      </rPr>
      <t>붙잡고</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입힙니다</t>
    </r>
    <r>
      <rPr>
        <sz val="11"/>
        <color theme="1"/>
        <rFont val="Calibri"/>
        <family val="2"/>
      </rPr>
      <t>.</t>
    </r>
  </si>
  <si>
    <t>시전 -6-30%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</si>
  <si>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</si>
  <si>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vs</t>
    </r>
    <r>
      <rPr>
        <sz val="11"/>
        <color theme="1"/>
        <rFont val="Calibri"/>
        <family val="2"/>
      </rPr>
      <t>건강</t>
    </r>
    <r>
      <rPr>
        <sz val="11"/>
        <color theme="1"/>
        <rFont val="Calibri"/>
        <family val="2"/>
      </rPr>
      <t xml:space="preserve"> </t>
    </r>
    <r>
      <rPr>
        <sz val="11"/>
        <color theme="1"/>
        <rFont val="Calibri"/>
        <family val="2"/>
      </rPr>
      <t>데미지</t>
    </r>
    <r>
      <rPr>
        <sz val="11"/>
        <color theme="1"/>
        <rFont val="Calibri"/>
        <family val="2"/>
      </rPr>
      <t xml:space="preserve"> +10-30%</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</si>
  <si>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</si>
  <si>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주변</t>
    </r>
    <r>
      <rPr>
        <sz val="11"/>
        <color theme="1"/>
        <rFont val="Calibri"/>
        <family val="2"/>
      </rPr>
      <t xml:space="preserve"> </t>
    </r>
    <r>
      <rPr>
        <sz val="11"/>
        <color theme="1"/>
        <rFont val="Calibri"/>
        <family val="2"/>
      </rPr>
      <t>적들을</t>
    </r>
    <r>
      <rPr>
        <sz val="11"/>
        <color theme="1"/>
        <rFont val="Calibri"/>
        <family val="2"/>
      </rPr>
      <t xml:space="preserve"> </t>
    </r>
    <r>
      <rPr>
        <sz val="11"/>
        <color theme="1"/>
        <rFont val="Calibri"/>
        <family val="2"/>
      </rPr>
      <t>가운데로</t>
    </r>
    <r>
      <rPr>
        <sz val="11"/>
        <color theme="1"/>
        <rFont val="Calibri"/>
        <family val="2"/>
      </rPr>
      <t xml:space="preserve"> </t>
    </r>
    <r>
      <rPr>
        <sz val="11"/>
        <color theme="1"/>
        <rFont val="Calibri"/>
        <family val="2"/>
      </rPr>
      <t>뭉침</t>
    </r>
  </si>
  <si>
    <t>악마의숨결</t>
  </si>
  <si>
    <r>
      <rPr>
        <sz val="11"/>
        <color theme="1"/>
        <rFont val="Calibri"/>
        <family val="2"/>
      </rPr>
      <t>범위</t>
    </r>
    <r>
      <rPr>
        <sz val="11"/>
        <color theme="1"/>
        <rFont val="Calibri"/>
        <family val="2"/>
      </rPr>
      <t xml:space="preserve"> 225</t>
    </r>
  </si>
  <si>
    <r>
      <rPr>
        <sz val="11"/>
        <color theme="1"/>
        <rFont val="Calibri"/>
        <family val="2"/>
      </rPr>
      <t>악마의</t>
    </r>
    <r>
      <rPr>
        <sz val="11"/>
        <color theme="1"/>
        <rFont val="Calibri"/>
        <family val="2"/>
      </rPr>
      <t xml:space="preserve"> </t>
    </r>
    <r>
      <rPr>
        <sz val="11"/>
        <color theme="1"/>
        <rFont val="Calibri"/>
        <family val="2"/>
      </rPr>
      <t>힘을</t>
    </r>
    <r>
      <rPr>
        <sz val="11"/>
        <color theme="1"/>
        <rFont val="Calibri"/>
        <family val="2"/>
      </rPr>
      <t xml:space="preserve"> </t>
    </r>
    <r>
      <rPr>
        <sz val="11"/>
        <color theme="1"/>
        <rFont val="Calibri"/>
        <family val="2"/>
      </rPr>
      <t>이용하여</t>
    </r>
    <r>
      <rPr>
        <sz val="11"/>
        <color theme="1"/>
        <rFont val="Calibri"/>
        <family val="2"/>
      </rPr>
      <t xml:space="preserve"> </t>
    </r>
    <r>
      <rPr>
        <sz val="11"/>
        <color theme="1"/>
        <rFont val="Calibri"/>
        <family val="2"/>
      </rPr>
      <t>상대방을</t>
    </r>
    <r>
      <rPr>
        <sz val="11"/>
        <color theme="1"/>
        <rFont val="Calibri"/>
        <family val="2"/>
      </rPr>
      <t xml:space="preserve"> </t>
    </r>
    <r>
      <rPr>
        <sz val="11"/>
        <color theme="1"/>
        <rFont val="Calibri"/>
        <family val="2"/>
      </rPr>
      <t>둔화시키고</t>
    </r>
    <r>
      <rPr>
        <sz val="11"/>
        <color theme="1"/>
        <rFont val="Calibri"/>
        <family val="2"/>
      </rPr>
      <t xml:space="preserve"> </t>
    </r>
    <r>
      <rPr>
        <sz val="11"/>
        <color theme="1"/>
        <rFont val="Calibri"/>
        <family val="2"/>
      </rPr>
      <t>공격합니다</t>
    </r>
    <r>
      <rPr>
        <sz val="11"/>
        <color theme="1"/>
        <rFont val="Calibri"/>
        <family val="2"/>
      </rPr>
      <t>.</t>
    </r>
  </si>
  <si>
    <t>지속 +6-30%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</si>
  <si>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</si>
  <si>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vs</t>
    </r>
    <r>
      <rPr>
        <sz val="11"/>
        <color theme="1"/>
        <rFont val="Calibri"/>
        <family val="2"/>
      </rPr>
      <t>약화</t>
    </r>
    <r>
      <rPr>
        <sz val="11"/>
        <color theme="1"/>
        <rFont val="Calibri"/>
        <family val="2"/>
      </rPr>
      <t xml:space="preserve"> </t>
    </r>
    <r>
      <rPr>
        <sz val="11"/>
        <color theme="1"/>
        <rFont val="Calibri"/>
        <family val="2"/>
      </rPr>
      <t>데미지</t>
    </r>
    <r>
      <rPr>
        <sz val="11"/>
        <color theme="1"/>
        <rFont val="Calibri"/>
        <family val="2"/>
      </rPr>
      <t xml:space="preserve"> +7-20%</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</si>
  <si>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</si>
  <si>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공포</t>
    </r>
    <r>
      <rPr>
        <sz val="11"/>
        <color theme="1"/>
        <rFont val="Calibri"/>
        <family val="2"/>
      </rPr>
      <t>(</t>
    </r>
    <r>
      <rPr>
        <sz val="11"/>
        <color theme="1"/>
        <rFont val="Calibri"/>
        <family val="2"/>
      </rPr>
      <t>스턴</t>
    </r>
    <r>
      <rPr>
        <sz val="11"/>
        <color theme="1"/>
        <rFont val="Calibri"/>
        <family val="2"/>
      </rPr>
      <t>)</t>
    </r>
  </si>
  <si>
    <r>
      <rPr>
        <sz val="10"/>
        <color theme="1"/>
        <rFont val="Calibri"/>
        <family val="2"/>
      </rPr>
      <t>[</t>
    </r>
    <r>
      <rPr>
        <sz val="10"/>
        <color theme="1"/>
        <rFont val="Calibri"/>
        <family val="2"/>
      </rPr>
      <t>주먹</t>
    </r>
    <r>
      <rPr>
        <sz val="10"/>
        <color theme="1"/>
        <rFont val="Calibri"/>
        <family val="2"/>
      </rPr>
      <t>]</t>
    </r>
  </si>
  <si>
    <r>
      <rPr>
        <sz val="10"/>
        <color theme="1"/>
        <rFont val="Calibri"/>
        <family val="2"/>
      </rPr>
      <t>[</t>
    </r>
    <r>
      <rPr>
        <sz val="10"/>
        <color theme="1"/>
        <rFont val="Calibri"/>
        <family val="2"/>
      </rPr>
      <t>대지</t>
    </r>
    <r>
      <rPr>
        <sz val="10"/>
        <color theme="1"/>
        <rFont val="Calibri"/>
        <family val="2"/>
      </rPr>
      <t>]</t>
    </r>
  </si>
  <si>
    <r>
      <rPr>
        <sz val="10"/>
        <color theme="1"/>
        <rFont val="Calibri"/>
        <family val="2"/>
      </rPr>
      <t>[</t>
    </r>
    <r>
      <rPr>
        <sz val="10"/>
        <color theme="1"/>
        <rFont val="Calibri"/>
        <family val="2"/>
      </rPr>
      <t>방어</t>
    </r>
    <r>
      <rPr>
        <sz val="10"/>
        <color theme="1"/>
        <rFont val="Calibri"/>
        <family val="2"/>
      </rPr>
      <t>]</t>
    </r>
  </si>
  <si>
    <r>
      <rPr>
        <sz val="11"/>
        <color theme="1"/>
        <rFont val="Calibri"/>
        <family val="2"/>
      </rPr>
      <t>라</t>
    </r>
    <r>
      <rPr>
        <sz val="11"/>
        <color theme="1"/>
        <rFont val="Calibri"/>
        <family val="2"/>
      </rPr>
      <t xml:space="preserve"> </t>
    </r>
    <r>
      <rPr>
        <sz val="11"/>
        <color theme="1"/>
        <rFont val="Calibri"/>
        <family val="2"/>
      </rPr>
      <t>무에르테</t>
    </r>
  </si>
  <si>
    <r>
      <rPr>
        <sz val="11"/>
        <color theme="1"/>
        <rFont val="Calibri"/>
        <family val="2"/>
      </rPr>
      <t>범위</t>
    </r>
    <r>
      <rPr>
        <sz val="11"/>
        <color theme="1"/>
        <rFont val="Calibri"/>
        <family val="2"/>
      </rPr>
      <t xml:space="preserve"> 250</t>
    </r>
  </si>
  <si>
    <r>
      <rPr>
        <sz val="11"/>
        <color theme="1"/>
        <rFont val="Calibri"/>
        <family val="2"/>
      </rPr>
      <t>손가락에</t>
    </r>
    <r>
      <rPr>
        <sz val="11"/>
        <color theme="1"/>
        <rFont val="Calibri"/>
        <family val="2"/>
      </rPr>
      <t xml:space="preserve"> </t>
    </r>
    <r>
      <rPr>
        <sz val="11"/>
        <color theme="1"/>
        <rFont val="Calibri"/>
        <family val="2"/>
      </rPr>
      <t>강한</t>
    </r>
    <r>
      <rPr>
        <sz val="11"/>
        <color theme="1"/>
        <rFont val="Calibri"/>
        <family val="2"/>
      </rPr>
      <t xml:space="preserve"> </t>
    </r>
    <r>
      <rPr>
        <sz val="11"/>
        <color theme="1"/>
        <rFont val="Calibri"/>
        <family val="2"/>
      </rPr>
      <t>영압을</t>
    </r>
    <r>
      <rPr>
        <sz val="11"/>
        <color theme="1"/>
        <rFont val="Calibri"/>
        <family val="2"/>
      </rPr>
      <t xml:space="preserve"> </t>
    </r>
    <r>
      <rPr>
        <sz val="11"/>
        <color theme="1"/>
        <rFont val="Calibri"/>
        <family val="2"/>
      </rPr>
      <t>모아</t>
    </r>
    <r>
      <rPr>
        <sz val="11"/>
        <color theme="1"/>
        <rFont val="Calibri"/>
        <family val="2"/>
      </rPr>
      <t xml:space="preserve"> </t>
    </r>
    <r>
      <rPr>
        <sz val="11"/>
        <color theme="1"/>
        <rFont val="Calibri"/>
        <family val="2"/>
      </rPr>
      <t>상대의</t>
    </r>
    <r>
      <rPr>
        <sz val="11"/>
        <color theme="1"/>
        <rFont val="Calibri"/>
        <family val="2"/>
      </rPr>
      <t xml:space="preserve"> </t>
    </r>
    <r>
      <rPr>
        <sz val="11"/>
        <color theme="1"/>
        <rFont val="Calibri"/>
        <family val="2"/>
      </rPr>
      <t>급소를</t>
    </r>
    <r>
      <rPr>
        <sz val="11"/>
        <color theme="1"/>
        <rFont val="Calibri"/>
        <family val="2"/>
      </rPr>
      <t xml:space="preserve"> </t>
    </r>
    <r>
      <rPr>
        <sz val="11"/>
        <color theme="1"/>
        <rFont val="Calibri"/>
        <family val="2"/>
      </rPr>
      <t>정확히</t>
    </r>
    <r>
      <rPr>
        <sz val="11"/>
        <color theme="1"/>
        <rFont val="Calibri"/>
        <family val="2"/>
      </rPr>
      <t xml:space="preserve"> </t>
    </r>
    <r>
      <rPr>
        <sz val="11"/>
        <color theme="1"/>
        <rFont val="Calibri"/>
        <family val="2"/>
      </rPr>
      <t>가격하는</t>
    </r>
    <r>
      <rPr>
        <sz val="11"/>
        <color theme="1"/>
        <rFont val="Calibri"/>
        <family val="2"/>
      </rPr>
      <t xml:space="preserve"> </t>
    </r>
    <r>
      <rPr>
        <sz val="11"/>
        <color theme="1"/>
        <rFont val="Calibri"/>
        <family val="2"/>
      </rPr>
      <t>기술</t>
    </r>
    <r>
      <rPr>
        <sz val="11"/>
        <color theme="1"/>
        <rFont val="Calibri"/>
        <family val="2"/>
      </rPr>
      <t xml:space="preserve">. </t>
    </r>
    <r>
      <rPr>
        <sz val="11"/>
        <color theme="1"/>
        <rFont val="Calibri"/>
        <family val="2"/>
      </rPr>
      <t>상대의</t>
    </r>
    <r>
      <rPr>
        <sz val="11"/>
        <color theme="1"/>
        <rFont val="Calibri"/>
        <family val="2"/>
      </rPr>
      <t xml:space="preserve"> </t>
    </r>
    <r>
      <rPr>
        <sz val="11"/>
        <color theme="1"/>
        <rFont val="Calibri"/>
        <family val="2"/>
      </rPr>
      <t>뒤편에</t>
    </r>
    <r>
      <rPr>
        <sz val="11"/>
        <color theme="1"/>
        <rFont val="Calibri"/>
        <family val="2"/>
      </rPr>
      <t xml:space="preserve"> </t>
    </r>
    <r>
      <rPr>
        <sz val="11"/>
        <color theme="1"/>
        <rFont val="Calibri"/>
        <family val="2"/>
      </rPr>
      <t>악마의</t>
    </r>
    <r>
      <rPr>
        <sz val="11"/>
        <color theme="1"/>
        <rFont val="Calibri"/>
        <family val="2"/>
      </rPr>
      <t xml:space="preserve"> </t>
    </r>
    <r>
      <rPr>
        <sz val="11"/>
        <color theme="1"/>
        <rFont val="Calibri"/>
        <family val="2"/>
      </rPr>
      <t>얼굴</t>
    </r>
    <r>
      <rPr>
        <sz val="11"/>
        <color theme="1"/>
        <rFont val="Calibri"/>
        <family val="2"/>
      </rPr>
      <t xml:space="preserve"> </t>
    </r>
    <r>
      <rPr>
        <sz val="11"/>
        <color theme="1"/>
        <rFont val="Calibri"/>
        <family val="2"/>
      </rPr>
      <t>모양으로</t>
    </r>
    <r>
      <rPr>
        <sz val="11"/>
        <color theme="1"/>
        <rFont val="Calibri"/>
        <family val="2"/>
      </rPr>
      <t xml:space="preserve"> </t>
    </r>
    <r>
      <rPr>
        <sz val="11"/>
        <color theme="1"/>
        <rFont val="Calibri"/>
        <family val="2"/>
      </rPr>
      <t>패인다</t>
    </r>
    <r>
      <rPr>
        <sz val="11"/>
        <color theme="1"/>
        <rFont val="Calibri"/>
        <family val="2"/>
      </rPr>
      <t>.</t>
    </r>
  </si>
  <si>
    <r>
      <rPr>
        <sz val="11"/>
        <color theme="1"/>
        <rFont val="Calibri"/>
        <family val="2"/>
      </rPr>
      <t>체력</t>
    </r>
    <r>
      <rPr>
        <sz val="11"/>
        <color theme="1"/>
        <rFont val="Calibri"/>
        <family val="2"/>
      </rPr>
      <t xml:space="preserve"> 1-5% </t>
    </r>
    <r>
      <rPr>
        <sz val="11"/>
        <color theme="1"/>
        <rFont val="Calibri"/>
        <family val="2"/>
      </rPr>
      <t>절대데미지</t>
    </r>
  </si>
  <si>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</si>
  <si>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출혈</t>
    </r>
    <r>
      <rPr>
        <sz val="11"/>
        <color theme="1"/>
        <rFont val="Calibri"/>
        <family val="2"/>
      </rPr>
      <t xml:space="preserve"> - 5</t>
    </r>
    <r>
      <rPr>
        <sz val="11"/>
        <color theme="1"/>
        <rFont val="Calibri"/>
        <family val="2"/>
      </rPr>
      <t>초</t>
    </r>
    <r>
      <rPr>
        <sz val="11"/>
        <color theme="1"/>
        <rFont val="Calibri"/>
        <family val="2"/>
      </rPr>
      <t xml:space="preserve">, </t>
    </r>
    <r>
      <rPr>
        <sz val="11"/>
        <color theme="1"/>
        <rFont val="Calibri"/>
        <family val="2"/>
      </rPr>
      <t>최대체력</t>
    </r>
    <r>
      <rPr>
        <sz val="11"/>
        <color theme="1"/>
        <rFont val="Calibri"/>
        <family val="2"/>
      </rPr>
      <t xml:space="preserve"> 5-15%</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</si>
  <si>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</si>
  <si>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3</t>
    </r>
    <r>
      <rPr>
        <sz val="11"/>
        <color theme="1"/>
        <rFont val="Calibri"/>
        <family val="2"/>
      </rPr>
      <t xml:space="preserve">0% </t>
    </r>
    <r>
      <rPr>
        <sz val="11"/>
        <color theme="1"/>
        <rFont val="Calibri"/>
        <family val="2"/>
      </rPr>
      <t>출혈효과</t>
    </r>
    <r>
      <rPr>
        <sz val="11"/>
        <color theme="1"/>
        <rFont val="Calibri"/>
        <family val="2"/>
      </rPr>
      <t xml:space="preserve"> </t>
    </r>
    <r>
      <rPr>
        <sz val="11"/>
        <color theme="1"/>
        <rFont val="Calibri"/>
        <family val="2"/>
      </rPr>
      <t>두배</t>
    </r>
  </si>
  <si>
    <r>
      <rPr>
        <sz val="10"/>
        <color theme="1"/>
        <rFont val="Calibri"/>
        <family val="2"/>
      </rPr>
      <t>엘</t>
    </r>
    <r>
      <rPr>
        <sz val="10"/>
        <color theme="1"/>
        <rFont val="Calibri"/>
        <family val="2"/>
      </rPr>
      <t xml:space="preserve"> </t>
    </r>
    <r>
      <rPr>
        <sz val="10"/>
        <color theme="1"/>
        <rFont val="Calibri"/>
        <family val="2"/>
      </rPr>
      <t>디렉토</t>
    </r>
  </si>
  <si>
    <t>대지</t>
  </si>
  <si>
    <t>슬래머</t>
  </si>
  <si>
    <r>
      <rPr>
        <sz val="8"/>
        <color theme="1"/>
        <rFont val="Calibri"/>
        <family val="2"/>
      </rPr>
      <t>범위</t>
    </r>
    <r>
      <rPr>
        <sz val="8"/>
        <color theme="1"/>
        <rFont val="Calibri"/>
        <family val="2"/>
      </rPr>
      <t>,</t>
    </r>
    <r>
      <rPr>
        <sz val="8"/>
        <color theme="1"/>
        <rFont val="Calibri"/>
        <family val="2"/>
      </rPr>
      <t>뎀</t>
    </r>
    <r>
      <rPr>
        <sz val="8"/>
        <color theme="1"/>
        <rFont val="Calibri"/>
        <family val="2"/>
      </rPr>
      <t>-50%</t>
    </r>
  </si>
  <si>
    <t>범위 300</t>
  </si>
  <si>
    <r>
      <rPr>
        <sz val="11"/>
        <color theme="1"/>
        <rFont val="Calibri"/>
        <family val="2"/>
      </rPr>
      <t>지면을</t>
    </r>
    <r>
      <rPr>
        <sz val="11"/>
        <color theme="1"/>
        <rFont val="Calibri"/>
        <family val="2"/>
      </rPr>
      <t xml:space="preserve"> </t>
    </r>
    <r>
      <rPr>
        <sz val="11"/>
        <color theme="1"/>
        <rFont val="Calibri"/>
        <family val="2"/>
      </rPr>
      <t>강타하여</t>
    </r>
    <r>
      <rPr>
        <sz val="11"/>
        <color theme="1"/>
        <rFont val="Calibri"/>
        <family val="2"/>
      </rPr>
      <t xml:space="preserve"> </t>
    </r>
    <r>
      <rPr>
        <sz val="11"/>
        <color theme="1"/>
        <rFont val="Calibri"/>
        <family val="2"/>
      </rPr>
      <t>지진을</t>
    </r>
    <r>
      <rPr>
        <sz val="11"/>
        <color theme="1"/>
        <rFont val="Calibri"/>
        <family val="2"/>
      </rPr>
      <t xml:space="preserve"> </t>
    </r>
    <r>
      <rPr>
        <sz val="11"/>
        <color theme="1"/>
        <rFont val="Calibri"/>
        <family val="2"/>
      </rPr>
      <t>일으켜</t>
    </r>
    <r>
      <rPr>
        <sz val="11"/>
        <color theme="1"/>
        <rFont val="Calibri"/>
        <family val="2"/>
      </rPr>
      <t xml:space="preserve"> </t>
    </r>
    <r>
      <rPr>
        <sz val="11"/>
        <color theme="1"/>
        <rFont val="Calibri"/>
        <family val="2"/>
      </rPr>
      <t>적들을</t>
    </r>
    <r>
      <rPr>
        <sz val="11"/>
        <color theme="1"/>
        <rFont val="Calibri"/>
        <family val="2"/>
      </rPr>
      <t xml:space="preserve"> </t>
    </r>
    <r>
      <rPr>
        <sz val="11"/>
        <color theme="1"/>
        <rFont val="Calibri"/>
        <family val="2"/>
      </rPr>
      <t>둔화시킵니다</t>
    </r>
    <r>
      <rPr>
        <sz val="11"/>
        <color theme="1"/>
        <rFont val="Calibri"/>
        <family val="2"/>
      </rPr>
      <t>.</t>
    </r>
  </si>
  <si>
    <t>둔화 +3%</t>
  </si>
  <si>
    <t>대상 둔화 4-20%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</si>
  <si>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</si>
  <si>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t>범위 +15-45%</t>
  </si>
  <si>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</si>
  <si>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넉백</t>
    </r>
    <r>
      <rPr>
        <sz val="11"/>
        <color theme="1"/>
        <rFont val="Calibri"/>
        <family val="2"/>
      </rPr>
      <t xml:space="preserve"> 200</t>
    </r>
  </si>
  <si>
    <r>
      <rPr>
        <sz val="11"/>
        <color theme="1"/>
        <rFont val="Calibri"/>
        <family val="2"/>
      </rPr>
      <t>그루아</t>
    </r>
    <r>
      <rPr>
        <sz val="11"/>
        <color theme="1"/>
        <rFont val="Calibri"/>
        <family val="2"/>
      </rPr>
      <t xml:space="preserve"> </t>
    </r>
    <r>
      <rPr>
        <sz val="11"/>
        <color theme="1"/>
        <rFont val="Calibri"/>
        <family val="2"/>
      </rPr>
      <t>티라르</t>
    </r>
  </si>
  <si>
    <t>범위 375</t>
  </si>
  <si>
    <r>
      <rPr>
        <sz val="11"/>
        <color theme="1"/>
        <rFont val="Calibri"/>
        <family val="2"/>
      </rPr>
      <t>지면에</t>
    </r>
    <r>
      <rPr>
        <sz val="11"/>
        <color theme="1"/>
        <rFont val="Calibri"/>
        <family val="2"/>
      </rPr>
      <t xml:space="preserve"> </t>
    </r>
    <r>
      <rPr>
        <sz val="11"/>
        <color theme="1"/>
        <rFont val="Calibri"/>
        <family val="2"/>
      </rPr>
      <t>손을</t>
    </r>
    <r>
      <rPr>
        <sz val="11"/>
        <color theme="1"/>
        <rFont val="Calibri"/>
        <family val="2"/>
      </rPr>
      <t xml:space="preserve"> </t>
    </r>
    <r>
      <rPr>
        <sz val="11"/>
        <color theme="1"/>
        <rFont val="Calibri"/>
        <family val="2"/>
      </rPr>
      <t>박은</t>
    </r>
    <r>
      <rPr>
        <sz val="11"/>
        <color theme="1"/>
        <rFont val="Calibri"/>
        <family val="2"/>
      </rPr>
      <t xml:space="preserve"> </t>
    </r>
    <r>
      <rPr>
        <sz val="11"/>
        <color theme="1"/>
        <rFont val="Calibri"/>
        <family val="2"/>
      </rPr>
      <t>다음</t>
    </r>
    <r>
      <rPr>
        <sz val="11"/>
        <color theme="1"/>
        <rFont val="Calibri"/>
        <family val="2"/>
      </rPr>
      <t xml:space="preserve"> </t>
    </r>
    <r>
      <rPr>
        <sz val="11"/>
        <color theme="1"/>
        <rFont val="Calibri"/>
        <family val="2"/>
      </rPr>
      <t>그대로</t>
    </r>
    <r>
      <rPr>
        <sz val="11"/>
        <color theme="1"/>
        <rFont val="Calibri"/>
        <family val="2"/>
      </rPr>
      <t xml:space="preserve"> </t>
    </r>
    <r>
      <rPr>
        <sz val="11"/>
        <color theme="1"/>
        <rFont val="Calibri"/>
        <family val="2"/>
      </rPr>
      <t>땅을</t>
    </r>
    <r>
      <rPr>
        <sz val="11"/>
        <color theme="1"/>
        <rFont val="Calibri"/>
        <family val="2"/>
      </rPr>
      <t xml:space="preserve"> </t>
    </r>
    <r>
      <rPr>
        <sz val="11"/>
        <color theme="1"/>
        <rFont val="Calibri"/>
        <family val="2"/>
      </rPr>
      <t>들어</t>
    </r>
    <r>
      <rPr>
        <sz val="11"/>
        <color theme="1"/>
        <rFont val="Calibri"/>
        <family val="2"/>
      </rPr>
      <t xml:space="preserve"> </t>
    </r>
    <r>
      <rPr>
        <sz val="11"/>
        <color theme="1"/>
        <rFont val="Calibri"/>
        <family val="2"/>
      </rPr>
      <t>메치는</t>
    </r>
    <r>
      <rPr>
        <sz val="11"/>
        <color theme="1"/>
        <rFont val="Calibri"/>
        <family val="2"/>
      </rPr>
      <t xml:space="preserve"> </t>
    </r>
    <r>
      <rPr>
        <sz val="11"/>
        <color theme="1"/>
        <rFont val="Calibri"/>
        <family val="2"/>
      </rPr>
      <t>기술</t>
    </r>
    <r>
      <rPr>
        <sz val="11"/>
        <color theme="1"/>
        <rFont val="Calibri"/>
        <family val="2"/>
      </rPr>
      <t>.</t>
    </r>
  </si>
  <si>
    <t>대상 둔화 5-25%</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</si>
  <si>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</si>
  <si>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5</t>
    </r>
    <r>
      <rPr>
        <sz val="11"/>
        <color theme="1"/>
        <rFont val="Calibri"/>
        <family val="2"/>
      </rPr>
      <t>초간</t>
    </r>
    <r>
      <rPr>
        <sz val="11"/>
        <color theme="1"/>
        <rFont val="Calibri"/>
        <family val="2"/>
      </rPr>
      <t xml:space="preserve"> </t>
    </r>
    <r>
      <rPr>
        <sz val="11"/>
        <color theme="1"/>
        <rFont val="Calibri"/>
        <family val="2"/>
      </rPr>
      <t>이속</t>
    </r>
    <r>
      <rPr>
        <sz val="11"/>
        <color theme="1"/>
        <rFont val="Calibri"/>
        <family val="2"/>
      </rPr>
      <t xml:space="preserve"> +10-30%</t>
    </r>
  </si>
  <si>
    <r>
      <rPr>
        <sz val="11"/>
        <color theme="1"/>
        <rFont val="Calibri"/>
        <family val="2"/>
      </rPr>
      <t>3</t>
    </r>
    <r>
      <rPr>
        <sz val="11"/>
        <color theme="1"/>
        <rFont val="Calibri"/>
        <family val="2"/>
      </rPr>
      <t xml:space="preserve">0% </t>
    </r>
    <r>
      <rPr>
        <sz val="11"/>
        <color theme="1"/>
        <rFont val="Calibri"/>
        <family val="2"/>
      </rPr>
      <t>쿨초</t>
    </r>
  </si>
  <si>
    <t>이속 +20%, 통과 상태</t>
  </si>
  <si>
    <r>
      <rPr>
        <sz val="8"/>
        <color theme="1"/>
        <rFont val="Calibri"/>
        <family val="2"/>
      </rPr>
      <t>불안정한</t>
    </r>
    <r>
      <rPr>
        <sz val="8"/>
        <color theme="1"/>
        <rFont val="Calibri"/>
        <family val="2"/>
      </rPr>
      <t xml:space="preserve"> </t>
    </r>
    <r>
      <rPr>
        <sz val="8"/>
        <color theme="1"/>
        <rFont val="Calibri"/>
        <family val="2"/>
      </rPr>
      <t>땅</t>
    </r>
  </si>
  <si>
    <t>디스트럭시온</t>
  </si>
  <si>
    <t>범위 450</t>
  </si>
  <si>
    <r>
      <rPr>
        <sz val="11"/>
        <color theme="1"/>
        <rFont val="Calibri"/>
        <family val="2"/>
      </rPr>
      <t>대지를</t>
    </r>
    <r>
      <rPr>
        <sz val="11"/>
        <color theme="1"/>
        <rFont val="Calibri"/>
        <family val="2"/>
      </rPr>
      <t xml:space="preserve"> </t>
    </r>
    <r>
      <rPr>
        <sz val="11"/>
        <color theme="1"/>
        <rFont val="Calibri"/>
        <family val="2"/>
      </rPr>
      <t>내리치며</t>
    </r>
    <r>
      <rPr>
        <sz val="11"/>
        <color theme="1"/>
        <rFont val="Calibri"/>
        <family val="2"/>
      </rPr>
      <t xml:space="preserve"> </t>
    </r>
    <r>
      <rPr>
        <sz val="11"/>
        <color theme="1"/>
        <rFont val="Calibri"/>
        <family val="2"/>
      </rPr>
      <t>범위</t>
    </r>
    <r>
      <rPr>
        <sz val="11"/>
        <color theme="1"/>
        <rFont val="Calibri"/>
        <family val="2"/>
      </rPr>
      <t xml:space="preserve"> </t>
    </r>
    <r>
      <rPr>
        <sz val="11"/>
        <color theme="1"/>
        <rFont val="Calibri"/>
        <family val="2"/>
      </rPr>
      <t>내</t>
    </r>
    <r>
      <rPr>
        <sz val="11"/>
        <color theme="1"/>
        <rFont val="Calibri"/>
        <family val="2"/>
      </rPr>
      <t xml:space="preserve"> </t>
    </r>
    <r>
      <rPr>
        <sz val="11"/>
        <color theme="1"/>
        <rFont val="Calibri"/>
        <family val="2"/>
      </rPr>
      <t>적들에게</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입히고</t>
    </r>
    <r>
      <rPr>
        <sz val="11"/>
        <color theme="1"/>
        <rFont val="Calibri"/>
        <family val="2"/>
      </rPr>
      <t xml:space="preserve"> </t>
    </r>
    <r>
      <rPr>
        <sz val="11"/>
        <color theme="1"/>
        <rFont val="Calibri"/>
        <family val="2"/>
      </rPr>
      <t>넘어뜨립니다</t>
    </r>
    <r>
      <rPr>
        <sz val="11"/>
        <color theme="1"/>
        <rFont val="Calibri"/>
        <family val="2"/>
      </rPr>
      <t>.</t>
    </r>
  </si>
  <si>
    <t>대상 둔화 6-30%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</si>
  <si>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</si>
  <si>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1</t>
    </r>
    <r>
      <rPr>
        <sz val="11"/>
        <color theme="1"/>
        <rFont val="Calibri"/>
        <family val="2"/>
      </rPr>
      <t xml:space="preserve">5-45% </t>
    </r>
    <r>
      <rPr>
        <sz val="11"/>
        <color theme="1"/>
        <rFont val="Calibri"/>
        <family val="2"/>
      </rPr>
      <t>둔화</t>
    </r>
    <r>
      <rPr>
        <sz val="11"/>
        <color theme="1"/>
        <rFont val="Calibri"/>
        <family val="2"/>
      </rPr>
      <t xml:space="preserve"> </t>
    </r>
    <r>
      <rPr>
        <sz val="11"/>
        <color theme="1"/>
        <rFont val="Calibri"/>
        <family val="2"/>
      </rPr>
      <t>대신</t>
    </r>
    <r>
      <rPr>
        <sz val="11"/>
        <color theme="1"/>
        <rFont val="Calibri"/>
        <family val="2"/>
      </rPr>
      <t xml:space="preserve"> </t>
    </r>
    <r>
      <rPr>
        <sz val="11"/>
        <color theme="1"/>
        <rFont val="Calibri"/>
        <family val="2"/>
      </rPr>
      <t>스턴</t>
    </r>
  </si>
  <si>
    <r>
      <rPr>
        <sz val="11"/>
        <color theme="1"/>
        <rFont val="Calibri"/>
        <family val="2"/>
      </rPr>
      <t>3</t>
    </r>
    <r>
      <rPr>
        <sz val="11"/>
        <color theme="1"/>
        <rFont val="Calibri"/>
        <family val="2"/>
      </rPr>
      <t xml:space="preserve">0% </t>
    </r>
    <r>
      <rPr>
        <sz val="11"/>
        <color theme="1"/>
        <rFont val="Calibri"/>
        <family val="2"/>
      </rPr>
      <t>쿨초</t>
    </r>
  </si>
  <si>
    <t>스턴 후 출혈 D20 x 5초</t>
  </si>
  <si>
    <r>
      <rPr>
        <sz val="8"/>
        <color theme="1"/>
        <rFont val="Calibri"/>
        <family val="2"/>
      </rPr>
      <t>그루아</t>
    </r>
    <r>
      <rPr>
        <sz val="8"/>
        <color theme="1"/>
        <rFont val="Calibri"/>
        <family val="2"/>
      </rPr>
      <t xml:space="preserve"> </t>
    </r>
    <r>
      <rPr>
        <sz val="8"/>
        <color theme="1"/>
        <rFont val="Calibri"/>
        <family val="2"/>
      </rPr>
      <t>티라르</t>
    </r>
  </si>
  <si>
    <t>엘레멘토</t>
  </si>
  <si>
    <r>
      <rPr>
        <sz val="11"/>
        <color theme="1"/>
        <rFont val="Calibri"/>
        <family val="2"/>
      </rPr>
      <t>범위</t>
    </r>
    <r>
      <rPr>
        <sz val="11"/>
        <color theme="1"/>
        <rFont val="Calibri"/>
        <family val="2"/>
      </rPr>
      <t xml:space="preserve"> 525</t>
    </r>
  </si>
  <si>
    <r>
      <rPr>
        <sz val="11"/>
        <color theme="1"/>
        <rFont val="Calibri"/>
        <family val="2"/>
      </rPr>
      <t>대지를</t>
    </r>
    <r>
      <rPr>
        <sz val="11"/>
        <color theme="1"/>
        <rFont val="Calibri"/>
        <family val="2"/>
      </rPr>
      <t xml:space="preserve"> </t>
    </r>
    <r>
      <rPr>
        <sz val="11"/>
        <color theme="1"/>
        <rFont val="Calibri"/>
        <family val="2"/>
      </rPr>
      <t>움직여</t>
    </r>
    <r>
      <rPr>
        <sz val="11"/>
        <color theme="1"/>
        <rFont val="Calibri"/>
        <family val="2"/>
      </rPr>
      <t xml:space="preserve"> </t>
    </r>
    <r>
      <rPr>
        <sz val="11"/>
        <color theme="1"/>
        <rFont val="Calibri"/>
        <family val="2"/>
      </rPr>
      <t>산사태를</t>
    </r>
    <r>
      <rPr>
        <sz val="11"/>
        <color theme="1"/>
        <rFont val="Calibri"/>
        <family val="2"/>
      </rPr>
      <t xml:space="preserve"> </t>
    </r>
    <r>
      <rPr>
        <sz val="11"/>
        <color theme="1"/>
        <rFont val="Calibri"/>
        <family val="2"/>
      </rPr>
      <t>일으켜</t>
    </r>
    <r>
      <rPr>
        <sz val="11"/>
        <color theme="1"/>
        <rFont val="Calibri"/>
        <family val="2"/>
      </rPr>
      <t xml:space="preserve"> </t>
    </r>
    <r>
      <rPr>
        <sz val="11"/>
        <color theme="1"/>
        <rFont val="Calibri"/>
        <family val="2"/>
      </rPr>
      <t>적들에게</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입힙니다</t>
    </r>
    <r>
      <rPr>
        <sz val="11"/>
        <color theme="1"/>
        <rFont val="Calibri"/>
        <family val="2"/>
      </rPr>
      <t>.</t>
    </r>
  </si>
  <si>
    <t>대상 둔화 7-35%</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</si>
  <si>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</si>
  <si>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체력</t>
    </r>
    <r>
      <rPr>
        <sz val="11"/>
        <color theme="1"/>
        <rFont val="Calibri"/>
        <family val="2"/>
      </rPr>
      <t xml:space="preserve"> 5-15% </t>
    </r>
    <r>
      <rPr>
        <sz val="11"/>
        <color theme="1"/>
        <rFont val="Calibri"/>
        <family val="2"/>
      </rPr>
      <t>추가데미지</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</si>
  <si>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</si>
  <si>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3</t>
    </r>
    <r>
      <rPr>
        <sz val="11"/>
        <color theme="1"/>
        <rFont val="Calibri"/>
        <family val="2"/>
      </rPr>
      <t>번째마다</t>
    </r>
    <r>
      <rPr>
        <sz val="11"/>
        <color theme="1"/>
        <rFont val="Calibri"/>
        <family val="2"/>
      </rPr>
      <t xml:space="preserve"> </t>
    </r>
    <r>
      <rPr>
        <sz val="11"/>
        <color theme="1"/>
        <rFont val="Calibri"/>
        <family val="2"/>
      </rPr>
      <t>범위</t>
    </r>
    <r>
      <rPr>
        <sz val="11"/>
        <color theme="1"/>
        <rFont val="Calibri"/>
        <family val="2"/>
      </rPr>
      <t xml:space="preserve"> 2</t>
    </r>
    <r>
      <rPr>
        <sz val="11"/>
        <color theme="1"/>
        <rFont val="Calibri"/>
        <family val="2"/>
      </rPr>
      <t>배</t>
    </r>
  </si>
  <si>
    <t>거인의돌진</t>
  </si>
  <si>
    <t>천지의포효</t>
  </si>
  <si>
    <t>범위 600</t>
  </si>
  <si>
    <r>
      <rPr>
        <sz val="11"/>
        <color theme="1"/>
        <rFont val="Calibri"/>
        <family val="2"/>
      </rPr>
      <t>대지를</t>
    </r>
    <r>
      <rPr>
        <sz val="11"/>
        <color theme="1"/>
        <rFont val="Calibri"/>
        <family val="2"/>
      </rPr>
      <t xml:space="preserve"> </t>
    </r>
    <r>
      <rPr>
        <sz val="11"/>
        <color theme="1"/>
        <rFont val="Calibri"/>
        <family val="2"/>
      </rPr>
      <t>밟아서</t>
    </r>
    <r>
      <rPr>
        <sz val="11"/>
        <color theme="1"/>
        <rFont val="Calibri"/>
        <family val="2"/>
      </rPr>
      <t xml:space="preserve"> </t>
    </r>
    <r>
      <rPr>
        <sz val="11"/>
        <color theme="1"/>
        <rFont val="Calibri"/>
        <family val="2"/>
      </rPr>
      <t>가르고</t>
    </r>
    <r>
      <rPr>
        <sz val="11"/>
        <color theme="1"/>
        <rFont val="Calibri"/>
        <family val="2"/>
      </rPr>
      <t xml:space="preserve"> </t>
    </r>
    <r>
      <rPr>
        <sz val="11"/>
        <color theme="1"/>
        <rFont val="Calibri"/>
        <family val="2"/>
      </rPr>
      <t>산을</t>
    </r>
    <r>
      <rPr>
        <sz val="11"/>
        <color theme="1"/>
        <rFont val="Calibri"/>
        <family val="2"/>
      </rPr>
      <t xml:space="preserve"> </t>
    </r>
    <r>
      <rPr>
        <sz val="11"/>
        <color theme="1"/>
        <rFont val="Calibri"/>
        <family val="2"/>
      </rPr>
      <t>던져</t>
    </r>
    <r>
      <rPr>
        <sz val="11"/>
        <color theme="1"/>
        <rFont val="Calibri"/>
        <family val="2"/>
      </rPr>
      <t xml:space="preserve">, </t>
    </r>
    <r>
      <rPr>
        <sz val="11"/>
        <color theme="1"/>
        <rFont val="Calibri"/>
        <family val="2"/>
      </rPr>
      <t>명중한</t>
    </r>
    <r>
      <rPr>
        <sz val="11"/>
        <color theme="1"/>
        <rFont val="Calibri"/>
        <family val="2"/>
      </rPr>
      <t xml:space="preserve"> </t>
    </r>
    <r>
      <rPr>
        <sz val="11"/>
        <color theme="1"/>
        <rFont val="Calibri"/>
        <family val="2"/>
      </rPr>
      <t>적</t>
    </r>
    <r>
      <rPr>
        <sz val="11"/>
        <color theme="1"/>
        <rFont val="Calibri"/>
        <family val="2"/>
      </rPr>
      <t xml:space="preserve"> </t>
    </r>
    <r>
      <rPr>
        <sz val="11"/>
        <color theme="1"/>
        <rFont val="Calibri"/>
        <family val="2"/>
      </rPr>
      <t>모두에게</t>
    </r>
    <r>
      <rPr>
        <sz val="11"/>
        <color theme="1"/>
        <rFont val="Calibri"/>
        <family val="2"/>
      </rPr>
      <t xml:space="preserve"> </t>
    </r>
    <r>
      <rPr>
        <sz val="11"/>
        <color theme="1"/>
        <rFont val="Calibri"/>
        <family val="2"/>
      </rPr>
      <t>절대</t>
    </r>
    <r>
      <rPr>
        <sz val="11"/>
        <color theme="1"/>
        <rFont val="Calibri"/>
        <family val="2"/>
      </rPr>
      <t xml:space="preserve"> </t>
    </r>
    <r>
      <rPr>
        <sz val="11"/>
        <color theme="1"/>
        <rFont val="Calibri"/>
        <family val="2"/>
      </rPr>
      <t>대미지를</t>
    </r>
    <r>
      <rPr>
        <sz val="11"/>
        <color theme="1"/>
        <rFont val="Calibri"/>
        <family val="2"/>
      </rPr>
      <t xml:space="preserve"> </t>
    </r>
    <r>
      <rPr>
        <sz val="11"/>
        <color theme="1"/>
        <rFont val="Calibri"/>
        <family val="2"/>
      </rPr>
      <t>준다</t>
    </r>
  </si>
  <si>
    <r>
      <rPr>
        <sz val="11"/>
        <color theme="1"/>
        <rFont val="Calibri"/>
        <family val="2"/>
      </rPr>
      <t>대상</t>
    </r>
    <r>
      <rPr>
        <sz val="11"/>
        <color theme="1"/>
        <rFont val="Calibri"/>
        <family val="2"/>
      </rPr>
      <t xml:space="preserve"> </t>
    </r>
    <r>
      <rPr>
        <sz val="11"/>
        <color theme="1"/>
        <rFont val="Calibri"/>
        <family val="2"/>
      </rPr>
      <t>둔화</t>
    </r>
    <r>
      <rPr>
        <sz val="11"/>
        <color theme="1"/>
        <rFont val="Calibri"/>
        <family val="2"/>
      </rPr>
      <t xml:space="preserve"> 8-40%</t>
    </r>
  </si>
  <si>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</si>
  <si>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마나</t>
    </r>
    <r>
      <rPr>
        <sz val="11"/>
        <color theme="1"/>
        <rFont val="Calibri"/>
        <family val="2"/>
      </rPr>
      <t xml:space="preserve"> </t>
    </r>
    <r>
      <rPr>
        <sz val="11"/>
        <color rgb="FFFF0000"/>
        <rFont val="Calibri"/>
        <family val="2"/>
      </rPr>
      <t>+30%</t>
    </r>
    <r>
      <rPr>
        <sz val="11"/>
        <color theme="1"/>
        <rFont val="Calibri"/>
        <family val="2"/>
      </rPr>
      <t xml:space="preserve">, </t>
    </r>
    <r>
      <rPr>
        <sz val="11"/>
        <color theme="1"/>
        <rFont val="Calibri"/>
        <family val="2"/>
      </rPr>
      <t>뎀</t>
    </r>
    <r>
      <rPr>
        <sz val="11"/>
        <color theme="1"/>
        <rFont val="Calibri"/>
        <family val="2"/>
      </rPr>
      <t xml:space="preserve"> +15-45%</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</si>
  <si>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</si>
  <si>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페널티</t>
    </r>
    <r>
      <rPr>
        <sz val="11"/>
        <color theme="1"/>
        <rFont val="Calibri"/>
        <family val="2"/>
      </rPr>
      <t>(</t>
    </r>
    <r>
      <rPr>
        <sz val="11"/>
        <color theme="1"/>
        <rFont val="Calibri"/>
        <family val="2"/>
      </rPr>
      <t>다져짐</t>
    </r>
    <r>
      <rPr>
        <sz val="11"/>
        <color theme="1"/>
        <rFont val="Calibri"/>
        <family val="2"/>
      </rPr>
      <t xml:space="preserve">) </t>
    </r>
    <r>
      <rPr>
        <sz val="11"/>
        <color theme="1"/>
        <rFont val="Calibri"/>
        <family val="2"/>
      </rPr>
      <t>무시</t>
    </r>
  </si>
  <si>
    <t>피감 ~20% 4초</t>
  </si>
  <si>
    <r>
      <rPr>
        <sz val="11"/>
        <color theme="1"/>
        <rFont val="Calibri"/>
        <family val="2"/>
      </rPr>
      <t>방어</t>
    </r>
    <r>
      <rPr>
        <sz val="11"/>
        <color theme="1"/>
        <rFont val="Calibri"/>
        <family val="2"/>
      </rPr>
      <t xml:space="preserve"> </t>
    </r>
    <r>
      <rPr>
        <sz val="11"/>
        <color theme="1"/>
        <rFont val="Calibri"/>
        <family val="2"/>
      </rPr>
      <t>자세를</t>
    </r>
    <r>
      <rPr>
        <sz val="11"/>
        <color theme="1"/>
        <rFont val="Calibri"/>
        <family val="2"/>
      </rPr>
      <t xml:space="preserve"> </t>
    </r>
    <r>
      <rPr>
        <sz val="11"/>
        <color theme="1"/>
        <rFont val="Calibri"/>
        <family val="2"/>
      </rPr>
      <t>취해</t>
    </r>
    <r>
      <rPr>
        <sz val="11"/>
        <color theme="1"/>
        <rFont val="Calibri"/>
        <family val="2"/>
      </rPr>
      <t xml:space="preserve">, </t>
    </r>
    <r>
      <rPr>
        <sz val="11"/>
        <color theme="1"/>
        <rFont val="Calibri"/>
        <family val="2"/>
      </rPr>
      <t>피해를</t>
    </r>
    <r>
      <rPr>
        <sz val="11"/>
        <color theme="1"/>
        <rFont val="Calibri"/>
        <family val="2"/>
      </rPr>
      <t xml:space="preserve"> </t>
    </r>
    <r>
      <rPr>
        <sz val="11"/>
        <color theme="1"/>
        <rFont val="Calibri"/>
        <family val="2"/>
      </rPr>
      <t>감소시킵니다</t>
    </r>
    <r>
      <rPr>
        <sz val="11"/>
        <color theme="1"/>
        <rFont val="Calibri"/>
        <family val="2"/>
      </rPr>
      <t>.</t>
    </r>
  </si>
  <si>
    <r>
      <rPr>
        <sz val="11"/>
        <color theme="1"/>
        <rFont val="Calibri"/>
        <family val="2"/>
      </rPr>
      <t>지속</t>
    </r>
    <r>
      <rPr>
        <sz val="11"/>
        <color theme="1"/>
        <rFont val="Calibri"/>
        <family val="2"/>
      </rPr>
      <t xml:space="preserve"> +3%</t>
    </r>
  </si>
  <si>
    <r>
      <rPr>
        <sz val="11"/>
        <color theme="1"/>
        <rFont val="Calibri"/>
        <family val="2"/>
      </rPr>
      <t>시전시간</t>
    </r>
    <r>
      <rPr>
        <sz val="11"/>
        <color theme="1"/>
        <rFont val="Calibri"/>
        <family val="2"/>
      </rPr>
      <t xml:space="preserve"> </t>
    </r>
    <r>
      <rPr>
        <sz val="11"/>
        <color theme="1"/>
        <rFont val="Calibri"/>
        <family val="2"/>
      </rPr>
      <t>감소</t>
    </r>
    <r>
      <rPr>
        <sz val="11"/>
        <color theme="1"/>
        <rFont val="Calibri"/>
        <family val="2"/>
      </rPr>
      <t xml:space="preserve"> 6-30%</t>
    </r>
  </si>
  <si>
    <r>
      <rPr>
        <sz val="10"/>
        <color theme="1"/>
        <rFont val="Calibri"/>
        <family val="2"/>
      </rPr>
      <t>주변</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</si>
  <si>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피해감소</t>
    </r>
    <r>
      <rPr>
        <sz val="11"/>
        <color theme="1"/>
        <rFont val="Calibri"/>
        <family val="2"/>
      </rPr>
      <t xml:space="preserve"> +5/10/15%</t>
    </r>
  </si>
  <si>
    <r>
      <rPr>
        <sz val="10"/>
        <color theme="1"/>
        <rFont val="Calibri"/>
        <family val="2"/>
      </rPr>
      <t>내</t>
    </r>
    <r>
      <rPr>
        <sz val="10"/>
        <color theme="1"/>
        <rFont val="Calibri"/>
        <family val="2"/>
      </rPr>
      <t xml:space="preserve"> </t>
    </r>
    <r>
      <rPr>
        <sz val="10"/>
        <color theme="1"/>
        <rFont val="Calibri"/>
        <family val="2"/>
      </rPr>
      <t>뎀</t>
    </r>
    <r>
      <rPr>
        <sz val="10"/>
        <color theme="1"/>
        <rFont val="Calibri"/>
        <family val="2"/>
      </rPr>
      <t xml:space="preserve"> </t>
    </r>
    <r>
      <rPr>
        <sz val="10"/>
        <color rgb="FFFF0000"/>
        <rFont val="Calibri"/>
        <family val="2"/>
      </rPr>
      <t>-20%</t>
    </r>
    <r>
      <rPr>
        <sz val="10"/>
        <color theme="1"/>
        <rFont val="Calibri"/>
        <family val="2"/>
      </rPr>
      <t xml:space="preserve"> / </t>
    </r>
    <r>
      <rPr>
        <sz val="10"/>
        <color theme="1"/>
        <rFont val="Calibri"/>
        <family val="2"/>
      </rPr>
      <t>효과</t>
    </r>
    <r>
      <rPr>
        <sz val="10"/>
        <color theme="1"/>
        <rFont val="Calibri"/>
        <family val="2"/>
      </rPr>
      <t xml:space="preserve"> x2</t>
    </r>
  </si>
  <si>
    <r>
      <rPr>
        <sz val="11"/>
        <color theme="1"/>
        <rFont val="Calibri"/>
        <family val="2"/>
      </rPr>
      <t>자동으로</t>
    </r>
    <r>
      <rPr>
        <sz val="11"/>
        <color theme="1"/>
        <rFont val="Calibri"/>
        <family val="2"/>
      </rPr>
      <t xml:space="preserve"> </t>
    </r>
    <r>
      <rPr>
        <sz val="11"/>
        <color theme="1"/>
        <rFont val="Calibri"/>
        <family val="2"/>
      </rPr>
      <t>방어</t>
    </r>
    <r>
      <rPr>
        <sz val="11"/>
        <color theme="1"/>
        <rFont val="Calibri"/>
        <family val="2"/>
      </rPr>
      <t xml:space="preserve"> 3%, </t>
    </r>
    <r>
      <rPr>
        <sz val="11"/>
        <color theme="1"/>
        <rFont val="Calibri"/>
        <family val="2"/>
      </rPr>
      <t>쿨없이</t>
    </r>
    <r>
      <rPr>
        <sz val="11"/>
        <color theme="1"/>
        <rFont val="Calibri"/>
        <family val="2"/>
      </rPr>
      <t xml:space="preserve"> </t>
    </r>
    <r>
      <rPr>
        <sz val="11"/>
        <color theme="1"/>
        <rFont val="Calibri"/>
        <family val="2"/>
      </rPr>
      <t>즉발</t>
    </r>
  </si>
  <si>
    <r>
      <rPr>
        <sz val="8"/>
        <color theme="1"/>
        <rFont val="Calibri"/>
        <family val="2"/>
      </rPr>
      <t>악마의</t>
    </r>
    <r>
      <rPr>
        <sz val="8"/>
        <color theme="1"/>
        <rFont val="Calibri"/>
        <family val="2"/>
      </rPr>
      <t xml:space="preserve"> </t>
    </r>
    <r>
      <rPr>
        <sz val="8"/>
        <color theme="1"/>
        <rFont val="Calibri"/>
        <family val="2"/>
      </rPr>
      <t>숨결</t>
    </r>
  </si>
  <si>
    <t>역천지명</t>
  </si>
  <si>
    <r>
      <rPr>
        <sz val="11"/>
        <color theme="1"/>
        <rFont val="Calibri"/>
        <family val="2"/>
      </rPr>
      <t>불안정한</t>
    </r>
    <r>
      <rPr>
        <sz val="11"/>
        <color theme="1"/>
        <rFont val="Calibri"/>
        <family val="2"/>
      </rPr>
      <t xml:space="preserve"> </t>
    </r>
    <r>
      <rPr>
        <sz val="11"/>
        <color theme="1"/>
        <rFont val="Calibri"/>
        <family val="2"/>
      </rPr>
      <t>땅</t>
    </r>
  </si>
  <si>
    <t>뎀감 ~25% 5초</t>
  </si>
  <si>
    <r>
      <rPr>
        <sz val="11"/>
        <color theme="1"/>
        <rFont val="Calibri"/>
        <family val="2"/>
      </rPr>
      <t>다져진</t>
    </r>
    <r>
      <rPr>
        <sz val="11"/>
        <color theme="1"/>
        <rFont val="Calibri"/>
        <family val="2"/>
      </rPr>
      <t xml:space="preserve"> </t>
    </r>
    <r>
      <rPr>
        <sz val="11"/>
        <color theme="1"/>
        <rFont val="Calibri"/>
        <family val="2"/>
      </rPr>
      <t>땅을</t>
    </r>
    <r>
      <rPr>
        <sz val="11"/>
        <color theme="1"/>
        <rFont val="Calibri"/>
        <family val="2"/>
      </rPr>
      <t xml:space="preserve"> </t>
    </r>
    <r>
      <rPr>
        <sz val="11"/>
        <color theme="1"/>
        <rFont val="Calibri"/>
        <family val="2"/>
      </rPr>
      <t>불안정하게</t>
    </r>
    <r>
      <rPr>
        <sz val="11"/>
        <color theme="1"/>
        <rFont val="Calibri"/>
        <family val="2"/>
      </rPr>
      <t xml:space="preserve"> </t>
    </r>
    <r>
      <rPr>
        <sz val="11"/>
        <color theme="1"/>
        <rFont val="Calibri"/>
        <family val="2"/>
      </rPr>
      <t>만들어</t>
    </r>
    <r>
      <rPr>
        <sz val="11"/>
        <color theme="1"/>
        <rFont val="Calibri"/>
        <family val="2"/>
      </rPr>
      <t xml:space="preserve">, </t>
    </r>
    <r>
      <rPr>
        <sz val="11"/>
        <color theme="1"/>
        <rFont val="Calibri"/>
        <family val="2"/>
      </rPr>
      <t>상대를</t>
    </r>
    <r>
      <rPr>
        <sz val="11"/>
        <color theme="1"/>
        <rFont val="Calibri"/>
        <family val="2"/>
      </rPr>
      <t xml:space="preserve"> </t>
    </r>
    <r>
      <rPr>
        <sz val="11"/>
        <color theme="1"/>
        <rFont val="Calibri"/>
        <family val="2"/>
      </rPr>
      <t>혼란시켜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감소시킵니다</t>
    </r>
    <r>
      <rPr>
        <sz val="11"/>
        <color theme="1"/>
        <rFont val="Calibri"/>
        <family val="2"/>
      </rPr>
      <t>.</t>
    </r>
  </si>
  <si>
    <r>
      <rPr>
        <sz val="11"/>
        <color theme="1"/>
        <rFont val="Calibri"/>
        <family val="2"/>
      </rPr>
      <t>지속</t>
    </r>
    <r>
      <rPr>
        <sz val="11"/>
        <color theme="1"/>
        <rFont val="Calibri"/>
        <family val="2"/>
      </rPr>
      <t xml:space="preserve"> +3%</t>
    </r>
  </si>
  <si>
    <r>
      <rPr>
        <sz val="11"/>
        <color theme="1"/>
        <rFont val="Calibri"/>
        <family val="2"/>
      </rPr>
      <t>지속시간</t>
    </r>
    <r>
      <rPr>
        <sz val="11"/>
        <color theme="1"/>
        <rFont val="Calibri"/>
        <family val="2"/>
      </rPr>
      <t xml:space="preserve"> </t>
    </r>
    <r>
      <rPr>
        <sz val="11"/>
        <color theme="1"/>
        <rFont val="Calibri"/>
        <family val="2"/>
      </rPr>
      <t>증가</t>
    </r>
    <r>
      <rPr>
        <sz val="11"/>
        <color theme="1"/>
        <rFont val="Calibri"/>
        <family val="2"/>
      </rPr>
      <t xml:space="preserve"> 20-100%</t>
    </r>
  </si>
  <si>
    <r>
      <rPr>
        <sz val="10"/>
        <color theme="1"/>
        <rFont val="Calibri"/>
        <family val="2"/>
      </rPr>
      <t>주변</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</si>
  <si>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시전시간</t>
    </r>
    <r>
      <rPr>
        <sz val="11"/>
        <color theme="1"/>
        <rFont val="Calibri"/>
        <family val="2"/>
      </rPr>
      <t xml:space="preserve"> </t>
    </r>
    <r>
      <rPr>
        <sz val="11"/>
        <color rgb="FFFF0000"/>
        <rFont val="Calibri"/>
        <family val="2"/>
      </rPr>
      <t>x1.5</t>
    </r>
    <r>
      <rPr>
        <sz val="11"/>
        <color theme="1"/>
        <rFont val="Calibri"/>
        <family val="2"/>
      </rPr>
      <t xml:space="preserve">, </t>
    </r>
    <r>
      <rPr>
        <sz val="11"/>
        <color theme="1"/>
        <rFont val="Calibri"/>
        <family val="2"/>
      </rPr>
      <t>효과</t>
    </r>
    <r>
      <rPr>
        <sz val="11"/>
        <color theme="1"/>
        <rFont val="Calibri"/>
        <family val="2"/>
      </rPr>
      <t xml:space="preserve"> +15-45%</t>
    </r>
  </si>
  <si>
    <r>
      <rPr>
        <sz val="10"/>
        <color theme="1"/>
        <rFont val="Calibri"/>
        <family val="2"/>
      </rPr>
      <t>내</t>
    </r>
    <r>
      <rPr>
        <sz val="10"/>
        <color theme="1"/>
        <rFont val="Calibri"/>
        <family val="2"/>
      </rPr>
      <t xml:space="preserve"> </t>
    </r>
    <r>
      <rPr>
        <sz val="10"/>
        <color theme="1"/>
        <rFont val="Calibri"/>
        <family val="2"/>
      </rPr>
      <t>뎀</t>
    </r>
    <r>
      <rPr>
        <sz val="10"/>
        <color theme="1"/>
        <rFont val="Calibri"/>
        <family val="2"/>
      </rPr>
      <t xml:space="preserve"> </t>
    </r>
    <r>
      <rPr>
        <sz val="10"/>
        <color rgb="FFFF0000"/>
        <rFont val="Calibri"/>
        <family val="2"/>
      </rPr>
      <t>-20%</t>
    </r>
    <r>
      <rPr>
        <sz val="10"/>
        <color theme="1"/>
        <rFont val="Calibri"/>
        <family val="2"/>
      </rPr>
      <t xml:space="preserve"> / </t>
    </r>
    <r>
      <rPr>
        <sz val="10"/>
        <color theme="1"/>
        <rFont val="Calibri"/>
        <family val="2"/>
      </rPr>
      <t>효과</t>
    </r>
    <r>
      <rPr>
        <sz val="10"/>
        <color theme="1"/>
        <rFont val="Calibri"/>
        <family val="2"/>
      </rPr>
      <t xml:space="preserve"> x2</t>
    </r>
  </si>
  <si>
    <r>
      <rPr>
        <sz val="11"/>
        <color theme="1"/>
        <rFont val="Calibri"/>
        <family val="2"/>
      </rPr>
      <t>현재체력</t>
    </r>
    <r>
      <rPr>
        <sz val="11"/>
        <color theme="1"/>
        <rFont val="Calibri"/>
        <family val="2"/>
      </rPr>
      <t xml:space="preserve"> 10% </t>
    </r>
    <r>
      <rPr>
        <sz val="11"/>
        <color theme="1"/>
        <rFont val="Calibri"/>
        <family val="2"/>
      </rPr>
      <t>추가데미지</t>
    </r>
  </si>
  <si>
    <t>방어 +30 6초</t>
  </si>
  <si>
    <r>
      <rPr>
        <sz val="11"/>
        <color theme="1"/>
        <rFont val="Calibri"/>
        <family val="2"/>
      </rPr>
      <t>돌진하여</t>
    </r>
    <r>
      <rPr>
        <sz val="11"/>
        <color theme="1"/>
        <rFont val="Calibri"/>
        <family val="2"/>
      </rPr>
      <t xml:space="preserve"> </t>
    </r>
    <r>
      <rPr>
        <sz val="11"/>
        <color theme="1"/>
        <rFont val="Calibri"/>
        <family val="2"/>
      </rPr>
      <t>부딪히는</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밀쳐내고</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 xml:space="preserve">. </t>
    </r>
    <r>
      <rPr>
        <sz val="11"/>
        <color theme="1"/>
        <rFont val="Calibri"/>
        <family val="2"/>
      </rPr>
      <t>이후</t>
    </r>
    <r>
      <rPr>
        <sz val="11"/>
        <color theme="1"/>
        <rFont val="Calibri"/>
        <family val="2"/>
      </rPr>
      <t xml:space="preserve"> </t>
    </r>
    <r>
      <rPr>
        <sz val="11"/>
        <color theme="1"/>
        <rFont val="Calibri"/>
        <family val="2"/>
      </rPr>
      <t>일정</t>
    </r>
    <r>
      <rPr>
        <sz val="11"/>
        <color theme="1"/>
        <rFont val="Calibri"/>
        <family val="2"/>
      </rPr>
      <t xml:space="preserve"> </t>
    </r>
    <r>
      <rPr>
        <sz val="11"/>
        <color theme="1"/>
        <rFont val="Calibri"/>
        <family val="2"/>
      </rPr>
      <t>시간</t>
    </r>
    <r>
      <rPr>
        <sz val="11"/>
        <color theme="1"/>
        <rFont val="Calibri"/>
        <family val="2"/>
      </rPr>
      <t xml:space="preserve"> </t>
    </r>
    <r>
      <rPr>
        <sz val="11"/>
        <color theme="1"/>
        <rFont val="Calibri"/>
        <family val="2"/>
      </rPr>
      <t>동안</t>
    </r>
    <r>
      <rPr>
        <sz val="11"/>
        <color theme="1"/>
        <rFont val="Calibri"/>
        <family val="2"/>
      </rPr>
      <t xml:space="preserve"> </t>
    </r>
    <r>
      <rPr>
        <sz val="11"/>
        <color theme="1"/>
        <rFont val="Calibri"/>
        <family val="2"/>
      </rPr>
      <t>방어력과</t>
    </r>
    <r>
      <rPr>
        <sz val="11"/>
        <color theme="1"/>
        <rFont val="Calibri"/>
        <family val="2"/>
      </rPr>
      <t xml:space="preserve"> </t>
    </r>
    <r>
      <rPr>
        <sz val="11"/>
        <color theme="1"/>
        <rFont val="Calibri"/>
        <family val="2"/>
      </rPr>
      <t>이동</t>
    </r>
    <r>
      <rPr>
        <sz val="11"/>
        <color theme="1"/>
        <rFont val="Calibri"/>
        <family val="2"/>
      </rPr>
      <t xml:space="preserve"> </t>
    </r>
    <r>
      <rPr>
        <sz val="11"/>
        <color theme="1"/>
        <rFont val="Calibri"/>
        <family val="2"/>
      </rPr>
      <t>속도가</t>
    </r>
    <r>
      <rPr>
        <sz val="11"/>
        <color theme="1"/>
        <rFont val="Calibri"/>
        <family val="2"/>
      </rPr>
      <t xml:space="preserve"> </t>
    </r>
    <r>
      <rPr>
        <sz val="11"/>
        <color theme="1"/>
        <rFont val="Calibri"/>
        <family val="2"/>
      </rPr>
      <t>증가합니다</t>
    </r>
    <r>
      <rPr>
        <sz val="11"/>
        <color theme="1"/>
        <rFont val="Calibri"/>
        <family val="2"/>
      </rPr>
      <t>.</t>
    </r>
  </si>
  <si>
    <r>
      <rPr>
        <sz val="11"/>
        <color theme="1"/>
        <rFont val="Calibri"/>
        <family val="2"/>
      </rPr>
      <t>지속</t>
    </r>
    <r>
      <rPr>
        <sz val="11"/>
        <color theme="1"/>
        <rFont val="Calibri"/>
        <family val="2"/>
      </rPr>
      <t xml:space="preserve"> +3%</t>
    </r>
  </si>
  <si>
    <r>
      <rPr>
        <sz val="11"/>
        <color theme="1"/>
        <rFont val="Calibri"/>
        <family val="2"/>
      </rPr>
      <t>스턴</t>
    </r>
    <r>
      <rPr>
        <sz val="11"/>
        <color theme="1"/>
        <rFont val="Calibri"/>
        <family val="2"/>
      </rPr>
      <t xml:space="preserve"> 6-30%</t>
    </r>
  </si>
  <si>
    <r>
      <rPr>
        <sz val="10"/>
        <color theme="1"/>
        <rFont val="Calibri"/>
        <family val="2"/>
      </rPr>
      <t>주변</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</si>
  <si>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거리</t>
    </r>
    <r>
      <rPr>
        <sz val="11"/>
        <color theme="1"/>
        <rFont val="Calibri"/>
        <family val="2"/>
      </rPr>
      <t xml:space="preserve"> +15-45%</t>
    </r>
  </si>
  <si>
    <r>
      <rPr>
        <sz val="10"/>
        <color theme="1"/>
        <rFont val="Calibri"/>
        <family val="2"/>
      </rPr>
      <t>내</t>
    </r>
    <r>
      <rPr>
        <sz val="10"/>
        <color theme="1"/>
        <rFont val="Calibri"/>
        <family val="2"/>
      </rPr>
      <t xml:space="preserve"> </t>
    </r>
    <r>
      <rPr>
        <sz val="10"/>
        <color theme="1"/>
        <rFont val="Calibri"/>
        <family val="2"/>
      </rPr>
      <t>뎀</t>
    </r>
    <r>
      <rPr>
        <sz val="10"/>
        <color theme="1"/>
        <rFont val="Calibri"/>
        <family val="2"/>
      </rPr>
      <t xml:space="preserve"> </t>
    </r>
    <r>
      <rPr>
        <sz val="10"/>
        <color rgb="FFFF0000"/>
        <rFont val="Calibri"/>
        <family val="2"/>
      </rPr>
      <t>-20%</t>
    </r>
    <r>
      <rPr>
        <sz val="10"/>
        <color theme="1"/>
        <rFont val="Calibri"/>
        <family val="2"/>
      </rPr>
      <t xml:space="preserve"> / </t>
    </r>
    <r>
      <rPr>
        <sz val="10"/>
        <color theme="1"/>
        <rFont val="Calibri"/>
        <family val="2"/>
      </rPr>
      <t>효과</t>
    </r>
    <r>
      <rPr>
        <sz val="10"/>
        <color theme="1"/>
        <rFont val="Calibri"/>
        <family val="2"/>
      </rPr>
      <t xml:space="preserve"> x2</t>
    </r>
  </si>
  <si>
    <r>
      <rPr>
        <sz val="11"/>
        <color theme="1"/>
        <rFont val="Calibri"/>
        <family val="2"/>
      </rPr>
      <t>스턴</t>
    </r>
    <r>
      <rPr>
        <sz val="11"/>
        <color theme="1"/>
        <rFont val="Calibri"/>
        <family val="2"/>
      </rPr>
      <t>시</t>
    </r>
    <r>
      <rPr>
        <sz val="11"/>
        <color theme="1"/>
        <rFont val="Calibri"/>
        <family val="2"/>
      </rPr>
      <t xml:space="preserve"> </t>
    </r>
    <r>
      <rPr>
        <sz val="11"/>
        <color theme="1"/>
        <rFont val="Calibri"/>
        <family val="2"/>
      </rPr>
      <t>체력</t>
    </r>
    <r>
      <rPr>
        <sz val="11"/>
        <color theme="1"/>
        <rFont val="Calibri"/>
        <family val="2"/>
      </rPr>
      <t xml:space="preserve"> 5% </t>
    </r>
    <r>
      <rPr>
        <sz val="11"/>
        <color theme="1"/>
        <rFont val="Calibri"/>
        <family val="2"/>
      </rPr>
      <t>절대데미지</t>
    </r>
  </si>
  <si>
    <r>
      <rPr>
        <sz val="8"/>
        <color theme="1"/>
        <rFont val="Calibri"/>
        <family val="2"/>
      </rPr>
      <t>라</t>
    </r>
    <r>
      <rPr>
        <sz val="8"/>
        <color theme="1"/>
        <rFont val="Calibri"/>
        <family val="2"/>
      </rPr>
      <t xml:space="preserve"> </t>
    </r>
    <r>
      <rPr>
        <sz val="8"/>
        <color theme="1"/>
        <rFont val="Calibri"/>
        <family val="2"/>
      </rPr>
      <t>무에르테</t>
    </r>
  </si>
  <si>
    <r>
      <rPr>
        <sz val="9"/>
        <color theme="1"/>
        <rFont val="Calibri"/>
        <family val="2"/>
      </rPr>
      <t>무신의</t>
    </r>
    <r>
      <rPr>
        <sz val="9"/>
        <color theme="1"/>
        <rFont val="Calibri"/>
        <family val="2"/>
      </rPr>
      <t xml:space="preserve"> </t>
    </r>
    <r>
      <rPr>
        <sz val="9"/>
        <color theme="1"/>
        <rFont val="Calibri"/>
        <family val="2"/>
      </rPr>
      <t>분노</t>
    </r>
  </si>
  <si>
    <t>뎀감 ~100% 2.5초</t>
  </si>
  <si>
    <r>
      <rPr>
        <sz val="11"/>
        <color theme="1"/>
        <rFont val="Calibri"/>
        <family val="2"/>
      </rPr>
      <t>일정</t>
    </r>
    <r>
      <rPr>
        <sz val="11"/>
        <color theme="1"/>
        <rFont val="Calibri"/>
        <family val="2"/>
      </rPr>
      <t xml:space="preserve"> </t>
    </r>
    <r>
      <rPr>
        <sz val="11"/>
        <color theme="1"/>
        <rFont val="Calibri"/>
        <family val="2"/>
      </rPr>
      <t>시간</t>
    </r>
    <r>
      <rPr>
        <sz val="11"/>
        <color theme="1"/>
        <rFont val="Calibri"/>
        <family val="2"/>
      </rPr>
      <t xml:space="preserve"> </t>
    </r>
    <r>
      <rPr>
        <sz val="11"/>
        <color theme="1"/>
        <rFont val="Calibri"/>
        <family val="2"/>
      </rPr>
      <t>동안</t>
    </r>
    <r>
      <rPr>
        <sz val="11"/>
        <color theme="1"/>
        <rFont val="Calibri"/>
        <family val="2"/>
      </rPr>
      <t xml:space="preserve"> </t>
    </r>
    <r>
      <rPr>
        <sz val="11"/>
        <color theme="1"/>
        <rFont val="Calibri"/>
        <family val="2"/>
      </rPr>
      <t>무적</t>
    </r>
    <r>
      <rPr>
        <sz val="11"/>
        <color theme="1"/>
        <rFont val="Calibri"/>
        <family val="2"/>
      </rPr>
      <t xml:space="preserve"> </t>
    </r>
    <r>
      <rPr>
        <sz val="11"/>
        <color theme="1"/>
        <rFont val="Calibri"/>
        <family val="2"/>
      </rPr>
      <t>상태가</t>
    </r>
    <r>
      <rPr>
        <sz val="11"/>
        <color theme="1"/>
        <rFont val="Calibri"/>
        <family val="2"/>
      </rPr>
      <t xml:space="preserve"> </t>
    </r>
    <r>
      <rPr>
        <sz val="11"/>
        <color theme="1"/>
        <rFont val="Calibri"/>
        <family val="2"/>
      </rPr>
      <t>되며</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사용</t>
    </r>
    <r>
      <rPr>
        <sz val="11"/>
        <color theme="1"/>
        <rFont val="Calibri"/>
        <family val="2"/>
      </rPr>
      <t xml:space="preserve"> </t>
    </r>
    <r>
      <rPr>
        <sz val="11"/>
        <color theme="1"/>
        <rFont val="Calibri"/>
        <family val="2"/>
      </rPr>
      <t>중</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적들에게</t>
    </r>
    <r>
      <rPr>
        <sz val="11"/>
        <color theme="1"/>
        <rFont val="Calibri"/>
        <family val="2"/>
      </rPr>
      <t xml:space="preserve"> </t>
    </r>
    <r>
      <rPr>
        <sz val="11"/>
        <color theme="1"/>
        <rFont val="Calibri"/>
        <family val="2"/>
      </rPr>
      <t>지속적으로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종료</t>
    </r>
    <r>
      <rPr>
        <sz val="11"/>
        <color theme="1"/>
        <rFont val="Calibri"/>
        <family val="2"/>
      </rPr>
      <t xml:space="preserve"> </t>
    </r>
    <r>
      <rPr>
        <sz val="11"/>
        <color theme="1"/>
        <rFont val="Calibri"/>
        <family val="2"/>
      </rPr>
      <t>시</t>
    </r>
    <r>
      <rPr>
        <sz val="11"/>
        <color theme="1"/>
        <rFont val="Calibri"/>
        <family val="2"/>
      </rPr>
      <t xml:space="preserve"> </t>
    </r>
    <r>
      <rPr>
        <sz val="11"/>
        <color theme="1"/>
        <rFont val="Calibri"/>
        <family val="2"/>
      </rPr>
      <t>범위</t>
    </r>
    <r>
      <rPr>
        <sz val="11"/>
        <color theme="1"/>
        <rFont val="Calibri"/>
        <family val="2"/>
      </rPr>
      <t xml:space="preserve"> </t>
    </r>
    <r>
      <rPr>
        <sz val="11"/>
        <color theme="1"/>
        <rFont val="Calibri"/>
        <family val="2"/>
      </rPr>
      <t>내</t>
    </r>
    <r>
      <rPr>
        <sz val="11"/>
        <color theme="1"/>
        <rFont val="Calibri"/>
        <family val="2"/>
      </rPr>
      <t xml:space="preserve"> </t>
    </r>
    <r>
      <rPr>
        <sz val="11"/>
        <color theme="1"/>
        <rFont val="Calibri"/>
        <family val="2"/>
      </rPr>
      <t>적들을</t>
    </r>
    <r>
      <rPr>
        <sz val="11"/>
        <color theme="1"/>
        <rFont val="Calibri"/>
        <family val="2"/>
      </rPr>
      <t xml:space="preserve"> </t>
    </r>
    <r>
      <rPr>
        <sz val="11"/>
        <color theme="1"/>
        <rFont val="Calibri"/>
        <family val="2"/>
      </rPr>
      <t>공중으로</t>
    </r>
    <r>
      <rPr>
        <sz val="11"/>
        <color theme="1"/>
        <rFont val="Calibri"/>
        <family val="2"/>
      </rPr>
      <t xml:space="preserve"> </t>
    </r>
    <r>
      <rPr>
        <sz val="11"/>
        <color theme="1"/>
        <rFont val="Calibri"/>
        <family val="2"/>
      </rPr>
      <t>띄워</t>
    </r>
    <r>
      <rPr>
        <sz val="11"/>
        <color theme="1"/>
        <rFont val="Calibri"/>
        <family val="2"/>
      </rPr>
      <t xml:space="preserve"> </t>
    </r>
    <r>
      <rPr>
        <sz val="11"/>
        <color theme="1"/>
        <rFont val="Calibri"/>
        <family val="2"/>
      </rPr>
      <t>밀쳐냅니다</t>
    </r>
    <r>
      <rPr>
        <sz val="11"/>
        <color theme="1"/>
        <rFont val="Calibri"/>
        <family val="2"/>
      </rPr>
      <t>.</t>
    </r>
  </si>
  <si>
    <r>
      <rPr>
        <sz val="11"/>
        <color theme="1"/>
        <rFont val="Calibri"/>
        <family val="2"/>
      </rPr>
      <t>지속</t>
    </r>
    <r>
      <rPr>
        <sz val="11"/>
        <color theme="1"/>
        <rFont val="Calibri"/>
        <family val="2"/>
      </rPr>
      <t xml:space="preserve"> +3%</t>
    </r>
  </si>
  <si>
    <r>
      <rPr>
        <sz val="11"/>
        <color theme="1"/>
        <rFont val="Calibri"/>
        <family val="2"/>
      </rPr>
      <t>지속시간</t>
    </r>
    <r>
      <rPr>
        <sz val="11"/>
        <color theme="1"/>
        <rFont val="Calibri"/>
        <family val="2"/>
      </rPr>
      <t xml:space="preserve"> </t>
    </r>
    <r>
      <rPr>
        <sz val="11"/>
        <color theme="1"/>
        <rFont val="Calibri"/>
        <family val="2"/>
      </rPr>
      <t>증가</t>
    </r>
    <r>
      <rPr>
        <sz val="11"/>
        <color theme="1"/>
        <rFont val="Calibri"/>
        <family val="2"/>
      </rPr>
      <t xml:space="preserve"> 20-100%</t>
    </r>
  </si>
  <si>
    <r>
      <rPr>
        <sz val="10"/>
        <color theme="1"/>
        <rFont val="Calibri"/>
        <family val="2"/>
      </rPr>
      <t>주변</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</si>
  <si>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데미지</t>
    </r>
    <r>
      <rPr>
        <sz val="11"/>
        <color theme="1"/>
        <rFont val="Calibri"/>
        <family val="2"/>
      </rPr>
      <t xml:space="preserve"> 20% 5</t>
    </r>
    <r>
      <rPr>
        <sz val="11"/>
        <color theme="1"/>
        <rFont val="Calibri"/>
        <family val="2"/>
      </rPr>
      <t>초</t>
    </r>
    <r>
      <rPr>
        <sz val="11"/>
        <color theme="1"/>
        <rFont val="Calibri"/>
        <family val="2"/>
      </rPr>
      <t xml:space="preserve"> </t>
    </r>
    <r>
      <rPr>
        <sz val="11"/>
        <color theme="1"/>
        <rFont val="Calibri"/>
        <family val="2"/>
      </rPr>
      <t>지속</t>
    </r>
    <r>
      <rPr>
        <sz val="11"/>
        <color theme="1"/>
        <rFont val="Calibri"/>
        <family val="2"/>
      </rPr>
      <t xml:space="preserve"> </t>
    </r>
    <r>
      <rPr>
        <sz val="11"/>
        <color theme="1"/>
        <rFont val="Calibri"/>
        <family val="2"/>
      </rPr>
      <t>데미지</t>
    </r>
  </si>
  <si>
    <r>
      <rPr>
        <sz val="10"/>
        <color theme="1"/>
        <rFont val="Calibri"/>
        <family val="2"/>
      </rPr>
      <t>내</t>
    </r>
    <r>
      <rPr>
        <sz val="10"/>
        <color theme="1"/>
        <rFont val="Calibri"/>
        <family val="2"/>
      </rPr>
      <t xml:space="preserve"> </t>
    </r>
    <r>
      <rPr>
        <sz val="10"/>
        <color theme="1"/>
        <rFont val="Calibri"/>
        <family val="2"/>
      </rPr>
      <t>뎀</t>
    </r>
    <r>
      <rPr>
        <sz val="10"/>
        <color theme="1"/>
        <rFont val="Calibri"/>
        <family val="2"/>
      </rPr>
      <t xml:space="preserve"> </t>
    </r>
    <r>
      <rPr>
        <sz val="10"/>
        <color rgb="FFFF0000"/>
        <rFont val="Calibri"/>
        <family val="2"/>
      </rPr>
      <t>-20%</t>
    </r>
    <r>
      <rPr>
        <sz val="10"/>
        <color theme="1"/>
        <rFont val="Calibri"/>
        <family val="2"/>
      </rPr>
      <t xml:space="preserve"> / </t>
    </r>
    <r>
      <rPr>
        <sz val="10"/>
        <color theme="1"/>
        <rFont val="Calibri"/>
        <family val="2"/>
      </rPr>
      <t>효과</t>
    </r>
    <r>
      <rPr>
        <sz val="10"/>
        <color theme="1"/>
        <rFont val="Calibri"/>
        <family val="2"/>
      </rPr>
      <t xml:space="preserve"> x2</t>
    </r>
  </si>
  <si>
    <r>
      <rPr>
        <sz val="11"/>
        <color theme="1"/>
        <rFont val="Calibri"/>
        <family val="2"/>
      </rPr>
      <t>종료</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에어본</t>
    </r>
    <r>
      <rPr>
        <sz val="11"/>
        <color theme="1"/>
        <rFont val="Calibri"/>
        <family val="2"/>
      </rPr>
      <t xml:space="preserve"> 2</t>
    </r>
    <r>
      <rPr>
        <sz val="11"/>
        <color theme="1"/>
        <rFont val="Calibri"/>
        <family val="2"/>
      </rPr>
      <t>초</t>
    </r>
  </si>
  <si>
    <r>
      <rPr>
        <sz val="11"/>
        <color theme="1"/>
        <rFont val="Calibri"/>
        <family val="2"/>
      </rPr>
      <t>무신의</t>
    </r>
    <r>
      <rPr>
        <sz val="11"/>
        <color theme="1"/>
        <rFont val="Calibri"/>
        <family val="2"/>
      </rPr>
      <t xml:space="preserve"> </t>
    </r>
    <r>
      <rPr>
        <sz val="11"/>
        <color theme="1"/>
        <rFont val="Calibri"/>
        <family val="2"/>
      </rPr>
      <t>분노</t>
    </r>
  </si>
  <si>
    <t>뎀감 ~40% 8초</t>
  </si>
  <si>
    <r>
      <rPr>
        <sz val="11"/>
        <color theme="1"/>
        <rFont val="Calibri"/>
        <family val="2"/>
      </rPr>
      <t>일정</t>
    </r>
    <r>
      <rPr>
        <sz val="11"/>
        <color theme="1"/>
        <rFont val="Calibri"/>
        <family val="2"/>
      </rPr>
      <t xml:space="preserve"> </t>
    </r>
    <r>
      <rPr>
        <sz val="11"/>
        <color theme="1"/>
        <rFont val="Calibri"/>
        <family val="2"/>
      </rPr>
      <t>시간</t>
    </r>
    <r>
      <rPr>
        <sz val="11"/>
        <color theme="1"/>
        <rFont val="Calibri"/>
        <family val="2"/>
      </rPr>
      <t xml:space="preserve"> </t>
    </r>
    <r>
      <rPr>
        <sz val="11"/>
        <color theme="1"/>
        <rFont val="Calibri"/>
        <family val="2"/>
      </rPr>
      <t>동안</t>
    </r>
    <r>
      <rPr>
        <sz val="11"/>
        <color theme="1"/>
        <rFont val="Calibri"/>
        <family val="2"/>
      </rPr>
      <t xml:space="preserve"> </t>
    </r>
    <r>
      <rPr>
        <sz val="11"/>
        <color theme="1"/>
        <rFont val="Calibri"/>
        <family val="2"/>
      </rPr>
      <t>받는</t>
    </r>
    <r>
      <rPr>
        <sz val="11"/>
        <color theme="1"/>
        <rFont val="Calibri"/>
        <family val="2"/>
      </rPr>
      <t xml:space="preserve"> </t>
    </r>
    <r>
      <rPr>
        <sz val="11"/>
        <color theme="1"/>
        <rFont val="Calibri"/>
        <family val="2"/>
      </rPr>
      <t>데미지가</t>
    </r>
    <r>
      <rPr>
        <sz val="11"/>
        <color theme="1"/>
        <rFont val="Calibri"/>
        <family val="2"/>
      </rPr>
      <t xml:space="preserve"> </t>
    </r>
    <r>
      <rPr>
        <sz val="11"/>
        <color theme="1"/>
        <rFont val="Calibri"/>
        <family val="2"/>
      </rPr>
      <t>감소되며</t>
    </r>
    <r>
      <rPr>
        <sz val="11"/>
        <color theme="1"/>
        <rFont val="Calibri"/>
        <family val="2"/>
      </rPr>
      <t xml:space="preserve">, </t>
    </r>
    <r>
      <rPr>
        <sz val="11"/>
        <color theme="1"/>
        <rFont val="Calibri"/>
        <family val="2"/>
      </rPr>
      <t>주변에</t>
    </r>
    <r>
      <rPr>
        <sz val="11"/>
        <color theme="1"/>
        <rFont val="Calibri"/>
        <family val="2"/>
      </rPr>
      <t xml:space="preserve"> </t>
    </r>
    <r>
      <rPr>
        <sz val="11"/>
        <color theme="1"/>
        <rFont val="Calibri"/>
        <family val="2"/>
      </rPr>
      <t>지속적으로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 xml:space="preserve">.  </t>
    </r>
    <r>
      <rPr>
        <sz val="11"/>
        <color theme="1"/>
        <rFont val="Calibri"/>
        <family val="2"/>
      </rPr>
      <t>또한</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받을</t>
    </r>
    <r>
      <rPr>
        <sz val="11"/>
        <color theme="1"/>
        <rFont val="Calibri"/>
        <family val="2"/>
      </rPr>
      <t xml:space="preserve"> </t>
    </r>
    <r>
      <rPr>
        <sz val="11"/>
        <color theme="1"/>
        <rFont val="Calibri"/>
        <family val="2"/>
      </rPr>
      <t>때마다</t>
    </r>
    <r>
      <rPr>
        <sz val="11"/>
        <color theme="1"/>
        <rFont val="Calibri"/>
        <family val="2"/>
      </rPr>
      <t xml:space="preserve"> </t>
    </r>
    <r>
      <rPr>
        <sz val="11"/>
        <color theme="1"/>
        <rFont val="Calibri"/>
        <family val="2"/>
      </rPr>
      <t>공격력이</t>
    </r>
    <r>
      <rPr>
        <sz val="11"/>
        <color theme="1"/>
        <rFont val="Calibri"/>
        <family val="2"/>
      </rPr>
      <t xml:space="preserve"> </t>
    </r>
    <r>
      <rPr>
        <sz val="11"/>
        <color theme="1"/>
        <rFont val="Calibri"/>
        <family val="2"/>
      </rPr>
      <t>증가합니다</t>
    </r>
    <r>
      <rPr>
        <sz val="11"/>
        <color theme="1"/>
        <rFont val="Calibri"/>
        <family val="2"/>
      </rPr>
      <t>.</t>
    </r>
  </si>
  <si>
    <r>
      <rPr>
        <sz val="11"/>
        <color theme="1"/>
        <rFont val="Calibri"/>
        <family val="2"/>
      </rPr>
      <t>지속</t>
    </r>
    <r>
      <rPr>
        <sz val="11"/>
        <color theme="1"/>
        <rFont val="Calibri"/>
        <family val="2"/>
      </rPr>
      <t xml:space="preserve"> +3%</t>
    </r>
  </si>
  <si>
    <r>
      <rPr>
        <sz val="11"/>
        <color theme="1"/>
        <rFont val="Calibri"/>
        <family val="2"/>
      </rPr>
      <t>시전시간</t>
    </r>
    <r>
      <rPr>
        <sz val="11"/>
        <color theme="1"/>
        <rFont val="Calibri"/>
        <family val="2"/>
      </rPr>
      <t xml:space="preserve"> </t>
    </r>
    <r>
      <rPr>
        <sz val="11"/>
        <color theme="1"/>
        <rFont val="Calibri"/>
        <family val="2"/>
      </rPr>
      <t>감소</t>
    </r>
    <r>
      <rPr>
        <sz val="11"/>
        <color theme="1"/>
        <rFont val="Calibri"/>
        <family val="2"/>
      </rPr>
      <t xml:space="preserve"> 6-30%</t>
    </r>
  </si>
  <si>
    <r>
      <rPr>
        <sz val="10"/>
        <color theme="1"/>
        <rFont val="Calibri"/>
        <family val="2"/>
      </rPr>
      <t>주변</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</si>
  <si>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공격력</t>
    </r>
    <r>
      <rPr>
        <sz val="11"/>
        <color theme="1"/>
        <rFont val="Calibri"/>
        <family val="2"/>
      </rPr>
      <t xml:space="preserve"> </t>
    </r>
    <r>
      <rPr>
        <sz val="11"/>
        <color theme="1"/>
        <rFont val="Calibri"/>
        <family val="2"/>
      </rPr>
      <t>증가</t>
    </r>
    <r>
      <rPr>
        <sz val="11"/>
        <color theme="1"/>
        <rFont val="Calibri"/>
        <family val="2"/>
      </rPr>
      <t xml:space="preserve"> +10-30%</t>
    </r>
  </si>
  <si>
    <r>
      <rPr>
        <sz val="10"/>
        <color theme="1"/>
        <rFont val="Calibri"/>
        <family val="2"/>
      </rPr>
      <t>내</t>
    </r>
    <r>
      <rPr>
        <sz val="10"/>
        <color theme="1"/>
        <rFont val="Calibri"/>
        <family val="2"/>
      </rPr>
      <t xml:space="preserve"> </t>
    </r>
    <r>
      <rPr>
        <sz val="10"/>
        <color theme="1"/>
        <rFont val="Calibri"/>
        <family val="2"/>
      </rPr>
      <t>뎀</t>
    </r>
    <r>
      <rPr>
        <sz val="10"/>
        <color theme="1"/>
        <rFont val="Calibri"/>
        <family val="2"/>
      </rPr>
      <t xml:space="preserve"> </t>
    </r>
    <r>
      <rPr>
        <sz val="10"/>
        <color rgb="FFFF0000"/>
        <rFont val="Calibri"/>
        <family val="2"/>
      </rPr>
      <t>-20%</t>
    </r>
    <r>
      <rPr>
        <sz val="10"/>
        <color theme="1"/>
        <rFont val="Calibri"/>
        <family val="2"/>
      </rPr>
      <t xml:space="preserve"> / </t>
    </r>
    <r>
      <rPr>
        <sz val="10"/>
        <color theme="1"/>
        <rFont val="Calibri"/>
        <family val="2"/>
      </rPr>
      <t>효과</t>
    </r>
    <r>
      <rPr>
        <sz val="10"/>
        <color theme="1"/>
        <rFont val="Calibri"/>
        <family val="2"/>
      </rPr>
      <t xml:space="preserve"> x2</t>
    </r>
  </si>
  <si>
    <t>활성화시 초당 공격력 +5%</t>
  </si>
  <si>
    <r>
      <rPr>
        <sz val="10"/>
        <color theme="1"/>
        <rFont val="Calibri"/>
        <family val="2"/>
      </rPr>
      <t>강화</t>
    </r>
    <r>
      <rPr>
        <sz val="10"/>
        <color theme="1"/>
        <rFont val="Calibri"/>
        <family val="2"/>
      </rPr>
      <t xml:space="preserve">: </t>
    </r>
    <r>
      <rPr>
        <sz val="10"/>
        <color theme="1"/>
        <rFont val="Calibri"/>
        <family val="2"/>
      </rPr>
      <t>피해감소</t>
    </r>
    <r>
      <rPr>
        <sz val="10"/>
        <color theme="1"/>
        <rFont val="Calibri"/>
        <family val="2"/>
      </rPr>
      <t xml:space="preserve"> or </t>
    </r>
    <r>
      <rPr>
        <sz val="10"/>
        <color theme="1"/>
        <rFont val="Calibri"/>
        <family val="2"/>
      </rPr>
      <t>공격력증가</t>
    </r>
  </si>
  <si>
    <r>
      <rPr>
        <sz val="11"/>
        <color theme="1"/>
        <rFont val="Calibri"/>
        <family val="2"/>
      </rPr>
      <t>초당</t>
    </r>
    <r>
      <rPr>
        <sz val="11"/>
        <color theme="1"/>
        <rFont val="Calibri"/>
        <family val="2"/>
      </rPr>
      <t xml:space="preserve"> 2</t>
    </r>
  </si>
  <si>
    <t>본인 방어 +5%</t>
  </si>
  <si>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 xml:space="preserve"> Lv1</t>
    </r>
  </si>
  <si>
    <r>
      <rPr>
        <sz val="11"/>
        <color theme="1"/>
        <rFont val="Calibri"/>
        <family val="2"/>
      </rPr>
      <t>초당</t>
    </r>
    <r>
      <rPr>
        <sz val="11"/>
        <color theme="1"/>
        <rFont val="Calibri"/>
        <family val="2"/>
      </rPr>
      <t xml:space="preserve"> 4</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</si>
  <si>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-7%, </t>
    </r>
    <r>
      <rPr>
        <sz val="11"/>
        <color theme="1"/>
        <rFont val="Calibri"/>
        <family val="2"/>
      </rPr>
      <t>본인</t>
    </r>
    <r>
      <rPr>
        <sz val="11"/>
        <color theme="1"/>
        <rFont val="Calibri"/>
        <family val="2"/>
      </rPr>
      <t xml:space="preserve"> +8%</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</si>
  <si>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 xml:space="preserve"> Lv2</t>
    </r>
  </si>
  <si>
    <r>
      <rPr>
        <sz val="11"/>
        <color theme="1"/>
        <rFont val="Calibri"/>
        <family val="2"/>
      </rPr>
      <t>초당</t>
    </r>
    <r>
      <rPr>
        <sz val="11"/>
        <color theme="1"/>
        <rFont val="Calibri"/>
        <family val="2"/>
      </rPr>
      <t xml:space="preserve"> 8</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</si>
  <si>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-9%, </t>
    </r>
    <r>
      <rPr>
        <sz val="11"/>
        <color theme="1"/>
        <rFont val="Calibri"/>
        <family val="2"/>
      </rPr>
      <t>본인</t>
    </r>
    <r>
      <rPr>
        <sz val="11"/>
        <color theme="1"/>
        <rFont val="Calibri"/>
        <family val="2"/>
      </rPr>
      <t xml:space="preserve"> +11%</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</si>
  <si>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 xml:space="preserve"> Lv3</t>
    </r>
  </si>
  <si>
    <r>
      <rPr>
        <sz val="11"/>
        <color theme="1"/>
        <rFont val="Calibri"/>
        <family val="2"/>
      </rPr>
      <t>초당</t>
    </r>
    <r>
      <rPr>
        <sz val="11"/>
        <color theme="1"/>
        <rFont val="Calibri"/>
        <family val="2"/>
      </rPr>
      <t xml:space="preserve"> 12</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</si>
  <si>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-11%, </t>
    </r>
    <r>
      <rPr>
        <sz val="11"/>
        <color theme="1"/>
        <rFont val="Calibri"/>
        <family val="2"/>
      </rPr>
      <t>본인</t>
    </r>
    <r>
      <rPr>
        <sz val="11"/>
        <color theme="1"/>
        <rFont val="Calibri"/>
        <family val="2"/>
      </rPr>
      <t xml:space="preserve"> +14%</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</si>
  <si>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데레차</t>
    </r>
    <r>
      <rPr>
        <sz val="11"/>
        <color theme="1"/>
        <rFont val="Calibri"/>
        <family val="2"/>
      </rPr>
      <t xml:space="preserve"> </t>
    </r>
    <r>
      <rPr>
        <sz val="11"/>
        <color theme="1"/>
        <rFont val="Calibri"/>
        <family val="2"/>
      </rPr>
      <t>데</t>
    </r>
    <r>
      <rPr>
        <sz val="11"/>
        <color theme="1"/>
        <rFont val="Calibri"/>
        <family val="2"/>
      </rPr>
      <t xml:space="preserve"> </t>
    </r>
    <r>
      <rPr>
        <sz val="11"/>
        <color theme="1"/>
        <rFont val="Calibri"/>
        <family val="2"/>
      </rPr>
      <t>히간테</t>
    </r>
    <r>
      <rPr>
        <sz val="11"/>
        <color theme="1"/>
        <rFont val="Calibri"/>
        <family val="2"/>
      </rPr>
      <t>) Lv1</t>
    </r>
  </si>
  <si>
    <r>
      <rPr>
        <sz val="11"/>
        <color theme="1"/>
        <rFont val="Calibri"/>
        <family val="2"/>
      </rPr>
      <t>초당</t>
    </r>
    <r>
      <rPr>
        <sz val="11"/>
        <color theme="1"/>
        <rFont val="Calibri"/>
        <family val="2"/>
      </rPr>
      <t xml:space="preserve"> 16</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</si>
  <si>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-13%, </t>
    </r>
    <r>
      <rPr>
        <sz val="11"/>
        <color theme="1"/>
        <rFont val="Calibri"/>
        <family val="2"/>
      </rPr>
      <t>본인</t>
    </r>
    <r>
      <rPr>
        <sz val="11"/>
        <color theme="1"/>
        <rFont val="Calibri"/>
        <family val="2"/>
      </rPr>
      <t xml:space="preserve"> +17%</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</si>
  <si>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데레차</t>
    </r>
    <r>
      <rPr>
        <sz val="11"/>
        <color theme="1"/>
        <rFont val="Calibri"/>
        <family val="2"/>
      </rPr>
      <t xml:space="preserve"> </t>
    </r>
    <r>
      <rPr>
        <sz val="11"/>
        <color theme="1"/>
        <rFont val="Calibri"/>
        <family val="2"/>
      </rPr>
      <t>데</t>
    </r>
    <r>
      <rPr>
        <sz val="11"/>
        <color theme="1"/>
        <rFont val="Calibri"/>
        <family val="2"/>
      </rPr>
      <t xml:space="preserve"> </t>
    </r>
    <r>
      <rPr>
        <sz val="11"/>
        <color theme="1"/>
        <rFont val="Calibri"/>
        <family val="2"/>
      </rPr>
      <t>히간테</t>
    </r>
    <r>
      <rPr>
        <sz val="11"/>
        <color theme="1"/>
        <rFont val="Calibri"/>
        <family val="2"/>
      </rPr>
      <t>) Lv2</t>
    </r>
  </si>
  <si>
    <r>
      <rPr>
        <sz val="11"/>
        <color theme="1"/>
        <rFont val="Calibri"/>
        <family val="2"/>
      </rPr>
      <t>초당</t>
    </r>
    <r>
      <rPr>
        <sz val="11"/>
        <color theme="1"/>
        <rFont val="Calibri"/>
        <family val="2"/>
      </rPr>
      <t xml:space="preserve"> 20</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</si>
  <si>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-15%, </t>
    </r>
    <r>
      <rPr>
        <sz val="11"/>
        <color theme="1"/>
        <rFont val="Calibri"/>
        <family val="2"/>
      </rPr>
      <t>본인</t>
    </r>
    <r>
      <rPr>
        <sz val="11"/>
        <color theme="1"/>
        <rFont val="Calibri"/>
        <family val="2"/>
      </rPr>
      <t xml:space="preserve"> +20%</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</si>
  <si>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데레차</t>
    </r>
    <r>
      <rPr>
        <sz val="11"/>
        <color theme="1"/>
        <rFont val="Calibri"/>
        <family val="2"/>
      </rPr>
      <t xml:space="preserve"> </t>
    </r>
    <r>
      <rPr>
        <sz val="11"/>
        <color theme="1"/>
        <rFont val="Calibri"/>
        <family val="2"/>
      </rPr>
      <t>데</t>
    </r>
    <r>
      <rPr>
        <sz val="11"/>
        <color theme="1"/>
        <rFont val="Calibri"/>
        <family val="2"/>
      </rPr>
      <t xml:space="preserve"> </t>
    </r>
    <r>
      <rPr>
        <sz val="11"/>
        <color theme="1"/>
        <rFont val="Calibri"/>
        <family val="2"/>
      </rPr>
      <t>히간테</t>
    </r>
    <r>
      <rPr>
        <sz val="11"/>
        <color theme="1"/>
        <rFont val="Calibri"/>
        <family val="2"/>
      </rPr>
      <t>) Lv3</t>
    </r>
  </si>
  <si>
    <r>
      <rPr>
        <sz val="11"/>
        <color theme="1"/>
        <rFont val="Calibri"/>
        <family val="2"/>
      </rPr>
      <t>초당</t>
    </r>
    <r>
      <rPr>
        <sz val="11"/>
        <color theme="1"/>
        <rFont val="Calibri"/>
        <family val="2"/>
      </rPr>
      <t xml:space="preserve"> 24</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</si>
  <si>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-17%, </t>
    </r>
    <r>
      <rPr>
        <sz val="11"/>
        <color theme="1"/>
        <rFont val="Calibri"/>
        <family val="2"/>
      </rPr>
      <t>본인</t>
    </r>
    <r>
      <rPr>
        <sz val="11"/>
        <color theme="1"/>
        <rFont val="Calibri"/>
        <family val="2"/>
      </rPr>
      <t xml:space="preserve"> +23%</t>
    </r>
  </si>
  <si>
    <r>
      <rPr>
        <sz val="11"/>
        <color theme="1"/>
        <rFont val="Calibri"/>
        <family val="2"/>
      </rPr>
      <t>악마의</t>
    </r>
    <r>
      <rPr>
        <sz val="11"/>
        <color theme="1"/>
        <rFont val="Calibri"/>
        <family val="2"/>
      </rPr>
      <t xml:space="preserve"> </t>
    </r>
    <r>
      <rPr>
        <sz val="11"/>
        <color theme="1"/>
        <rFont val="Calibri"/>
        <family val="2"/>
      </rPr>
      <t>왼팔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이스케르다</t>
    </r>
    <r>
      <rPr>
        <sz val="11"/>
        <color theme="1"/>
        <rFont val="Calibri"/>
        <family val="2"/>
      </rPr>
      <t xml:space="preserve"> </t>
    </r>
    <r>
      <rPr>
        <sz val="11"/>
        <color theme="1"/>
        <rFont val="Calibri"/>
        <family val="2"/>
      </rPr>
      <t>델</t>
    </r>
    <r>
      <rPr>
        <sz val="11"/>
        <color theme="1"/>
        <rFont val="Calibri"/>
        <family val="2"/>
      </rPr>
      <t xml:space="preserve"> </t>
    </r>
    <r>
      <rPr>
        <sz val="11"/>
        <color theme="1"/>
        <rFont val="Calibri"/>
        <family val="2"/>
      </rPr>
      <t>디아블로</t>
    </r>
    <r>
      <rPr>
        <sz val="11"/>
        <color theme="1"/>
        <rFont val="Calibri"/>
        <family val="2"/>
      </rPr>
      <t>) Lv1</t>
    </r>
  </si>
  <si>
    <r>
      <rPr>
        <sz val="11"/>
        <color theme="1"/>
        <rFont val="Calibri"/>
        <family val="2"/>
      </rPr>
      <t>초당</t>
    </r>
    <r>
      <rPr>
        <sz val="11"/>
        <color theme="1"/>
        <rFont val="Calibri"/>
        <family val="2"/>
      </rPr>
      <t xml:space="preserve"> 56</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</si>
  <si>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-19%, </t>
    </r>
    <r>
      <rPr>
        <sz val="11"/>
        <color theme="1"/>
        <rFont val="Calibri"/>
        <family val="2"/>
      </rPr>
      <t>본인</t>
    </r>
    <r>
      <rPr>
        <sz val="11"/>
        <color theme="1"/>
        <rFont val="Calibri"/>
        <family val="2"/>
      </rPr>
      <t xml:space="preserve"> +26%</t>
    </r>
  </si>
  <si>
    <r>
      <rPr>
        <sz val="11"/>
        <color theme="1"/>
        <rFont val="Calibri"/>
        <family val="2"/>
      </rPr>
      <t>악마의</t>
    </r>
    <r>
      <rPr>
        <sz val="11"/>
        <color theme="1"/>
        <rFont val="Calibri"/>
        <family val="2"/>
      </rPr>
      <t xml:space="preserve"> </t>
    </r>
    <r>
      <rPr>
        <sz val="11"/>
        <color theme="1"/>
        <rFont val="Calibri"/>
        <family val="2"/>
      </rPr>
      <t>왼팔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이스케르다</t>
    </r>
    <r>
      <rPr>
        <sz val="11"/>
        <color theme="1"/>
        <rFont val="Calibri"/>
        <family val="2"/>
      </rPr>
      <t xml:space="preserve"> </t>
    </r>
    <r>
      <rPr>
        <sz val="11"/>
        <color theme="1"/>
        <rFont val="Calibri"/>
        <family val="2"/>
      </rPr>
      <t>델</t>
    </r>
    <r>
      <rPr>
        <sz val="11"/>
        <color theme="1"/>
        <rFont val="Calibri"/>
        <family val="2"/>
      </rPr>
      <t xml:space="preserve"> </t>
    </r>
    <r>
      <rPr>
        <sz val="11"/>
        <color theme="1"/>
        <rFont val="Calibri"/>
        <family val="2"/>
      </rPr>
      <t>디아블로</t>
    </r>
    <r>
      <rPr>
        <sz val="11"/>
        <color theme="1"/>
        <rFont val="Calibri"/>
        <family val="2"/>
      </rPr>
      <t>) Lv2</t>
    </r>
  </si>
  <si>
    <r>
      <rPr>
        <sz val="11"/>
        <color theme="1"/>
        <rFont val="Calibri"/>
        <family val="2"/>
      </rPr>
      <t>초당</t>
    </r>
    <r>
      <rPr>
        <sz val="11"/>
        <color theme="1"/>
        <rFont val="Calibri"/>
        <family val="2"/>
      </rPr>
      <t xml:space="preserve"> 28</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</si>
  <si>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-21%, </t>
    </r>
    <r>
      <rPr>
        <sz val="11"/>
        <color theme="1"/>
        <rFont val="Calibri"/>
        <family val="2"/>
      </rPr>
      <t>본인</t>
    </r>
    <r>
      <rPr>
        <sz val="11"/>
        <color theme="1"/>
        <rFont val="Calibri"/>
        <family val="2"/>
      </rPr>
      <t xml:space="preserve"> +29%</t>
    </r>
  </si>
  <si>
    <r>
      <rPr>
        <sz val="11"/>
        <color theme="1"/>
        <rFont val="Calibri"/>
        <family val="2"/>
      </rPr>
      <t>악마의</t>
    </r>
    <r>
      <rPr>
        <sz val="11"/>
        <color theme="1"/>
        <rFont val="Calibri"/>
        <family val="2"/>
      </rPr>
      <t xml:space="preserve"> </t>
    </r>
    <r>
      <rPr>
        <sz val="11"/>
        <color theme="1"/>
        <rFont val="Calibri"/>
        <family val="2"/>
      </rPr>
      <t>왼팔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이스케르다</t>
    </r>
    <r>
      <rPr>
        <sz val="11"/>
        <color theme="1"/>
        <rFont val="Calibri"/>
        <family val="2"/>
      </rPr>
      <t xml:space="preserve"> </t>
    </r>
    <r>
      <rPr>
        <sz val="11"/>
        <color theme="1"/>
        <rFont val="Calibri"/>
        <family val="2"/>
      </rPr>
      <t>델</t>
    </r>
    <r>
      <rPr>
        <sz val="11"/>
        <color theme="1"/>
        <rFont val="Calibri"/>
        <family val="2"/>
      </rPr>
      <t xml:space="preserve"> </t>
    </r>
    <r>
      <rPr>
        <sz val="11"/>
        <color theme="1"/>
        <rFont val="Calibri"/>
        <family val="2"/>
      </rPr>
      <t>디아블로</t>
    </r>
    <r>
      <rPr>
        <sz val="11"/>
        <color theme="1"/>
        <rFont val="Calibri"/>
        <family val="2"/>
      </rPr>
      <t>) Lv3</t>
    </r>
  </si>
  <si>
    <r>
      <rPr>
        <sz val="11"/>
        <color theme="1"/>
        <rFont val="Calibri"/>
        <family val="2"/>
      </rPr>
      <t>초당</t>
    </r>
    <r>
      <rPr>
        <sz val="11"/>
        <color theme="1"/>
        <rFont val="Calibri"/>
        <family val="2"/>
      </rPr>
      <t xml:space="preserve"> 32</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</si>
  <si>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-23%, </t>
    </r>
    <r>
      <rPr>
        <sz val="11"/>
        <color theme="1"/>
        <rFont val="Calibri"/>
        <family val="2"/>
      </rPr>
      <t>본인</t>
    </r>
    <r>
      <rPr>
        <sz val="11"/>
        <color theme="1"/>
        <rFont val="Calibri"/>
        <family val="2"/>
      </rPr>
      <t xml:space="preserve"> +32%</t>
    </r>
  </si>
  <si>
    <r>
      <rPr>
        <sz val="11"/>
        <color theme="1"/>
        <rFont val="Calibri"/>
        <family val="2"/>
      </rPr>
      <t>초당</t>
    </r>
    <r>
      <rPr>
        <sz val="11"/>
        <color theme="1"/>
        <rFont val="Calibri"/>
        <family val="2"/>
      </rPr>
      <t xml:space="preserve"> 36</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</si>
  <si>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-25%, </t>
    </r>
    <r>
      <rPr>
        <sz val="11"/>
        <color theme="1"/>
        <rFont val="Calibri"/>
        <family val="2"/>
      </rPr>
      <t>본인</t>
    </r>
    <r>
      <rPr>
        <sz val="11"/>
        <color theme="1"/>
        <rFont val="Calibri"/>
        <family val="2"/>
      </rPr>
      <t xml:space="preserve"> +35%</t>
    </r>
  </si>
  <si>
    <t>급소파악</t>
  </si>
  <si>
    <r>
      <rPr>
        <sz val="11"/>
        <color theme="1"/>
        <rFont val="Calibri"/>
        <family val="2"/>
      </rPr>
      <t>공격</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사용시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증가시킵니다</t>
    </r>
    <r>
      <rPr>
        <sz val="11"/>
        <color theme="1"/>
        <rFont val="Calibri"/>
        <family val="2"/>
      </rPr>
      <t>. 110% (</t>
    </r>
    <r>
      <rPr>
        <sz val="11"/>
        <color theme="1"/>
        <rFont val="Calibri"/>
        <family val="2"/>
      </rPr>
      <t>최대</t>
    </r>
    <r>
      <rPr>
        <sz val="11"/>
        <color theme="1"/>
        <rFont val="Calibri"/>
        <family val="2"/>
      </rPr>
      <t xml:space="preserve"> 160%)/ 4% (</t>
    </r>
    <r>
      <rPr>
        <sz val="11"/>
        <color theme="1"/>
        <rFont val="Calibri"/>
        <family val="2"/>
      </rPr>
      <t>최대</t>
    </r>
    <r>
      <rPr>
        <sz val="11"/>
        <color theme="1"/>
        <rFont val="Calibri"/>
        <family val="2"/>
      </rPr>
      <t xml:space="preserve"> 40%)</t>
    </r>
  </si>
  <si>
    <t>패턴파악</t>
  </si>
  <si>
    <r>
      <rPr>
        <sz val="11"/>
        <color theme="1"/>
        <rFont val="Calibri"/>
        <family val="2"/>
      </rPr>
      <t>같은</t>
    </r>
    <r>
      <rPr>
        <sz val="11"/>
        <color theme="1"/>
        <rFont val="Calibri"/>
        <family val="2"/>
      </rPr>
      <t xml:space="preserve"> </t>
    </r>
    <r>
      <rPr>
        <sz val="11"/>
        <color theme="1"/>
        <rFont val="Calibri"/>
        <family val="2"/>
      </rPr>
      <t>대상으로</t>
    </r>
    <r>
      <rPr>
        <sz val="11"/>
        <color theme="1"/>
        <rFont val="Calibri"/>
        <family val="2"/>
      </rPr>
      <t xml:space="preserve"> </t>
    </r>
    <r>
      <rPr>
        <sz val="11"/>
        <color theme="1"/>
        <rFont val="Calibri"/>
        <family val="2"/>
      </rPr>
      <t>지정시</t>
    </r>
    <r>
      <rPr>
        <sz val="11"/>
        <color theme="1"/>
        <rFont val="Calibri"/>
        <family val="2"/>
      </rPr>
      <t xml:space="preserve"> </t>
    </r>
    <r>
      <rPr>
        <sz val="11"/>
        <color theme="1"/>
        <rFont val="Calibri"/>
        <family val="2"/>
      </rPr>
      <t>스킬</t>
    </r>
    <r>
      <rPr>
        <sz val="11"/>
        <color theme="1"/>
        <rFont val="Calibri"/>
        <family val="2"/>
      </rPr>
      <t>/</t>
    </r>
    <r>
      <rPr>
        <sz val="11"/>
        <color theme="1"/>
        <rFont val="Calibri"/>
        <family val="2"/>
      </rPr>
      <t>공격당</t>
    </r>
    <r>
      <rPr>
        <sz val="11"/>
        <color theme="1"/>
        <rFont val="Calibri"/>
        <family val="2"/>
      </rPr>
      <t xml:space="preserve"> </t>
    </r>
    <r>
      <rPr>
        <sz val="11"/>
        <color theme="1"/>
        <rFont val="Calibri"/>
        <family val="2"/>
      </rPr>
      <t>데미지</t>
    </r>
    <r>
      <rPr>
        <sz val="11"/>
        <color theme="1"/>
        <rFont val="Calibri"/>
        <family val="2"/>
      </rPr>
      <t xml:space="preserve"> </t>
    </r>
    <r>
      <rPr>
        <sz val="11"/>
        <color theme="1"/>
        <rFont val="Calibri"/>
        <family val="2"/>
      </rPr>
      <t>증가</t>
    </r>
    <r>
      <rPr>
        <sz val="11"/>
        <color theme="1"/>
        <rFont val="Calibri"/>
        <family val="2"/>
      </rPr>
      <t xml:space="preserve"> +2% (1</t>
    </r>
    <r>
      <rPr>
        <sz val="11"/>
        <color theme="1"/>
        <rFont val="Calibri"/>
        <family val="2"/>
      </rPr>
      <t>렙</t>
    </r>
    <r>
      <rPr>
        <sz val="11"/>
        <color theme="1"/>
        <rFont val="Calibri"/>
        <family val="2"/>
      </rPr>
      <t xml:space="preserve"> </t>
    </r>
    <r>
      <rPr>
        <sz val="11"/>
        <color theme="1"/>
        <rFont val="Calibri"/>
        <family val="2"/>
      </rPr>
      <t>중첩</t>
    </r>
    <r>
      <rPr>
        <sz val="11"/>
        <color theme="1"/>
        <rFont val="Calibri"/>
        <family val="2"/>
      </rPr>
      <t xml:space="preserve"> 1 - </t>
    </r>
    <r>
      <rPr>
        <sz val="11"/>
        <color theme="1"/>
        <rFont val="Calibri"/>
        <family val="2"/>
      </rPr>
      <t>최대</t>
    </r>
    <r>
      <rPr>
        <sz val="11"/>
        <color theme="1"/>
        <rFont val="Calibri"/>
        <family val="2"/>
      </rPr>
      <t>10</t>
    </r>
    <r>
      <rPr>
        <sz val="11"/>
        <color theme="1"/>
        <rFont val="Calibri"/>
        <family val="2"/>
      </rPr>
      <t>회</t>
    </r>
    <r>
      <rPr>
        <sz val="11"/>
        <color theme="1"/>
        <rFont val="Calibri"/>
        <family val="2"/>
      </rPr>
      <t>)</t>
    </r>
  </si>
  <si>
    <t>요새화</t>
  </si>
  <si>
    <r>
      <rPr>
        <sz val="11"/>
        <color theme="1"/>
        <rFont val="Calibri"/>
        <family val="2"/>
      </rPr>
      <t>같은</t>
    </r>
    <r>
      <rPr>
        <sz val="11"/>
        <color theme="1"/>
        <rFont val="Calibri"/>
        <family val="2"/>
      </rPr>
      <t xml:space="preserve"> </t>
    </r>
    <r>
      <rPr>
        <sz val="11"/>
        <color theme="1"/>
        <rFont val="Calibri"/>
        <family val="2"/>
      </rPr>
      <t>자리에</t>
    </r>
    <r>
      <rPr>
        <sz val="11"/>
        <color theme="1"/>
        <rFont val="Calibri"/>
        <family val="2"/>
      </rPr>
      <t xml:space="preserve"> </t>
    </r>
    <r>
      <rPr>
        <sz val="11"/>
        <color theme="1"/>
        <rFont val="Calibri"/>
        <family val="2"/>
      </rPr>
      <t>서있으면</t>
    </r>
    <r>
      <rPr>
        <sz val="11"/>
        <color theme="1"/>
        <rFont val="Calibri"/>
        <family val="2"/>
      </rPr>
      <t xml:space="preserve"> </t>
    </r>
    <r>
      <rPr>
        <sz val="11"/>
        <color theme="1"/>
        <rFont val="Calibri"/>
        <family val="2"/>
      </rPr>
      <t>방어력</t>
    </r>
    <r>
      <rPr>
        <sz val="11"/>
        <color theme="1"/>
        <rFont val="Calibri"/>
        <family val="2"/>
      </rPr>
      <t xml:space="preserve"> </t>
    </r>
    <r>
      <rPr>
        <sz val="11"/>
        <color theme="1"/>
        <rFont val="Calibri"/>
        <family val="2"/>
      </rPr>
      <t>증가</t>
    </r>
    <r>
      <rPr>
        <sz val="11"/>
        <color theme="1"/>
        <rFont val="Calibri"/>
        <family val="2"/>
      </rPr>
      <t xml:space="preserve"> 3% (1</t>
    </r>
    <r>
      <rPr>
        <sz val="11"/>
        <color theme="1"/>
        <rFont val="Calibri"/>
        <family val="2"/>
      </rPr>
      <t>렙</t>
    </r>
    <r>
      <rPr>
        <sz val="11"/>
        <color theme="1"/>
        <rFont val="Calibri"/>
        <family val="2"/>
      </rPr>
      <t xml:space="preserve"> </t>
    </r>
    <r>
      <rPr>
        <sz val="11"/>
        <color theme="1"/>
        <rFont val="Calibri"/>
        <family val="2"/>
      </rPr>
      <t>중첩</t>
    </r>
    <r>
      <rPr>
        <sz val="11"/>
        <color theme="1"/>
        <rFont val="Calibri"/>
        <family val="2"/>
      </rPr>
      <t xml:space="preserve"> 1 - </t>
    </r>
    <r>
      <rPr>
        <sz val="11"/>
        <color theme="1"/>
        <rFont val="Calibri"/>
        <family val="2"/>
      </rPr>
      <t>최대</t>
    </r>
    <r>
      <rPr>
        <sz val="11"/>
        <color theme="1"/>
        <rFont val="Calibri"/>
        <family val="2"/>
      </rPr>
      <t>10</t>
    </r>
    <r>
      <rPr>
        <sz val="11"/>
        <color theme="1"/>
        <rFont val="Calibri"/>
        <family val="2"/>
      </rPr>
      <t>회</t>
    </r>
    <r>
      <rPr>
        <sz val="11"/>
        <color theme="1"/>
        <rFont val="Calibri"/>
        <family val="2"/>
      </rPr>
      <t xml:space="preserve">) / </t>
    </r>
    <r>
      <rPr>
        <sz val="11"/>
        <color theme="1"/>
        <rFont val="Calibri"/>
        <family val="2"/>
      </rPr>
      <t>최종스택시</t>
    </r>
    <r>
      <rPr>
        <sz val="11"/>
        <color theme="1"/>
        <rFont val="Calibri"/>
        <family val="2"/>
      </rPr>
      <t xml:space="preserve"> </t>
    </r>
    <r>
      <rPr>
        <sz val="11"/>
        <color theme="1"/>
        <rFont val="Calibri"/>
        <family val="2"/>
      </rPr>
      <t>주변도발</t>
    </r>
  </si>
  <si>
    <r>
      <rPr>
        <sz val="11"/>
        <color theme="1"/>
        <rFont val="돋움"/>
        <family val="3"/>
        <charset val="129"/>
      </rPr>
      <t>대분류</t>
    </r>
  </si>
  <si>
    <r>
      <rPr>
        <sz val="11"/>
        <color theme="1"/>
        <rFont val="돋움"/>
        <family val="3"/>
        <charset val="129"/>
      </rPr>
      <t>기본스킬</t>
    </r>
  </si>
  <si>
    <t xml:space="preserve"> </t>
  </si>
  <si>
    <t>S</t>
  </si>
  <si>
    <t>A+</t>
  </si>
  <si>
    <t>A</t>
  </si>
  <si>
    <t>B+</t>
  </si>
  <si>
    <t>B</t>
  </si>
  <si>
    <t>C+</t>
  </si>
  <si>
    <t>C</t>
  </si>
  <si>
    <t>D+</t>
  </si>
  <si>
    <t>D</t>
  </si>
  <si>
    <t>F</t>
  </si>
  <si>
    <t>PVP</t>
  </si>
  <si>
    <t>CC</t>
  </si>
  <si>
    <t>기본회복</t>
  </si>
  <si>
    <t>소울소사이어티</t>
  </si>
  <si>
    <t>110년~101년전</t>
  </si>
  <si>
    <t>호정 13대</t>
  </si>
  <si>
    <t>빨</t>
  </si>
  <si>
    <t>파</t>
  </si>
  <si>
    <t>초</t>
  </si>
  <si>
    <t>1번대</t>
  </si>
  <si>
    <t>2번대</t>
  </si>
  <si>
    <t>3번대</t>
  </si>
  <si>
    <t>4번대</t>
  </si>
  <si>
    <t>5번대</t>
  </si>
  <si>
    <t>6번대</t>
  </si>
  <si>
    <t>7번대</t>
  </si>
  <si>
    <t>8번대</t>
  </si>
  <si>
    <t>9번대</t>
  </si>
  <si>
    <t>10번대</t>
  </si>
  <si>
    <t>11번대</t>
  </si>
  <si>
    <t>12번대</t>
  </si>
  <si>
    <t>13번대</t>
  </si>
  <si>
    <t>쿠로사키 이치고</t>
  </si>
  <si>
    <t>쿠치키 루키아</t>
  </si>
  <si>
    <t>이시다 우류</t>
  </si>
  <si>
    <r>
      <rPr>
        <sz val="11"/>
        <color theme="1"/>
        <rFont val="Calibri"/>
        <family val="2"/>
      </rPr>
      <t>이노우에</t>
    </r>
    <r>
      <rPr>
        <sz val="11"/>
        <color theme="1"/>
        <rFont val="Calibri"/>
        <family val="2"/>
      </rPr>
      <t xml:space="preserve"> </t>
    </r>
    <r>
      <rPr>
        <sz val="11"/>
        <color theme="1"/>
        <rFont val="Calibri"/>
        <family val="2"/>
      </rPr>
      <t>오리히메</t>
    </r>
  </si>
  <si>
    <t>아바라이 렌지</t>
  </si>
  <si>
    <t>사도 야스토라</t>
  </si>
  <si>
    <t>야마모토 겐류사이 시게쿠니</t>
  </si>
  <si>
    <t>사사키베 쵸지로 타다오키</t>
  </si>
  <si>
    <t>소이퐁</t>
  </si>
  <si>
    <t>오마에다 마레치요</t>
  </si>
  <si>
    <t>이치마루 긴</t>
  </si>
  <si>
    <t>키라 이즈루</t>
  </si>
  <si>
    <t>우노하나 레츠</t>
  </si>
  <si>
    <t>코테츠 이사네</t>
  </si>
  <si>
    <t>아이젠 소스케</t>
  </si>
  <si>
    <t>히나모리 모모</t>
  </si>
  <si>
    <t>쿠치키 뱌쿠야</t>
  </si>
  <si>
    <t>코마무라 사진</t>
  </si>
  <si>
    <t>이바 테츠자에몽</t>
  </si>
  <si>
    <t>쿄라쿠 슌스이</t>
  </si>
  <si>
    <t>이세 나나오</t>
  </si>
  <si>
    <t>토센 카나메</t>
  </si>
  <si>
    <t>히사기 슈헤이</t>
  </si>
  <si>
    <t>히츠가야 토시로</t>
  </si>
  <si>
    <t>마츠모토 란기쿠</t>
  </si>
  <si>
    <t>자라키 켄파치</t>
  </si>
  <si>
    <t>쿠사지시 야치루</t>
  </si>
  <si>
    <t>쿠로츠치 마유리</t>
  </si>
  <si>
    <t>쿠로츠치 네무</t>
  </si>
  <si>
    <t>우키타케 쥬시로</t>
  </si>
  <si>
    <t>-없음-</t>
  </si>
  <si>
    <t>오마에다 마레노신</t>
  </si>
  <si>
    <t>오오토리바시 로쥬로</t>
  </si>
  <si>
    <t>이바 치카네</t>
  </si>
  <si>
    <t>야마다 세이노스케</t>
  </si>
  <si>
    <t>히라코 신지</t>
  </si>
  <si>
    <t>쿠치키 긴레이</t>
  </si>
  <si>
    <t>쿠치키 소쥰</t>
  </si>
  <si>
    <t>아이카와 라부</t>
  </si>
  <si>
    <t>코즈바키 진에몬</t>
  </si>
  <si>
    <t>소속</t>
  </si>
  <si>
    <t>인간, 사신대행, 퀸시, 풀브링거</t>
  </si>
  <si>
    <t>호정 13대 13번대 대원(~웨코문드) → 13번대 부대장(~천년혈전) → 13번대 대장</t>
  </si>
  <si>
    <t>이시다 家 퀸시 → 반덴라이히 슈테른릿터 → 카라쿠라 종합병원</t>
  </si>
  <si>
    <t>풀브링거</t>
  </si>
  <si>
    <t>5번대 → 11번대 6석 → 6번대 부대장</t>
  </si>
  <si>
    <t>대장</t>
  </si>
  <si>
    <t>부대장</t>
  </si>
  <si>
    <t>전용무기</t>
  </si>
  <si>
    <t>참월</t>
  </si>
  <si>
    <r>
      <rPr>
        <sz val="11"/>
        <color theme="1"/>
        <rFont val="Calibri"/>
        <family val="2"/>
      </rPr>
      <t>머리핀</t>
    </r>
    <r>
      <rPr>
        <sz val="11"/>
        <color theme="1"/>
        <rFont val="Calibri"/>
        <family val="2"/>
      </rPr>
      <t xml:space="preserve"> - </t>
    </r>
    <r>
      <rPr>
        <sz val="11"/>
        <color theme="1"/>
        <rFont val="Calibri"/>
        <family val="2"/>
      </rPr>
      <t>순순육화</t>
    </r>
    <r>
      <rPr>
        <sz val="11"/>
        <color theme="1"/>
        <rFont val="Calibri"/>
        <family val="2"/>
      </rPr>
      <t xml:space="preserve"> - </t>
    </r>
    <r>
      <rPr>
        <sz val="11"/>
        <color theme="1"/>
        <rFont val="Calibri"/>
        <family val="2"/>
      </rPr>
      <t>히나기쿠</t>
    </r>
    <r>
      <rPr>
        <sz val="11"/>
        <color theme="1"/>
        <rFont val="Calibri"/>
        <family val="2"/>
      </rPr>
      <t>(</t>
    </r>
    <r>
      <rPr>
        <sz val="11"/>
        <color theme="1"/>
        <rFont val="Calibri"/>
        <family val="2"/>
      </rPr>
      <t>국화</t>
    </r>
    <r>
      <rPr>
        <sz val="11"/>
        <color theme="1"/>
        <rFont val="Calibri"/>
        <family val="2"/>
      </rPr>
      <t xml:space="preserve">), </t>
    </r>
    <r>
      <rPr>
        <sz val="11"/>
        <color theme="1"/>
        <rFont val="Calibri"/>
        <family val="2"/>
      </rPr>
      <t>바이곤</t>
    </r>
    <r>
      <rPr>
        <sz val="11"/>
        <color theme="1"/>
        <rFont val="Calibri"/>
        <family val="2"/>
      </rPr>
      <t>(</t>
    </r>
    <r>
      <rPr>
        <sz val="11"/>
        <color theme="1"/>
        <rFont val="Calibri"/>
        <family val="2"/>
      </rPr>
      <t>매화</t>
    </r>
    <r>
      <rPr>
        <sz val="11"/>
        <color theme="1"/>
        <rFont val="Calibri"/>
        <family val="2"/>
      </rPr>
      <t xml:space="preserve">), </t>
    </r>
    <r>
      <rPr>
        <sz val="11"/>
        <color theme="1"/>
        <rFont val="Calibri"/>
        <family val="2"/>
      </rPr>
      <t>리리</t>
    </r>
    <r>
      <rPr>
        <sz val="11"/>
        <color theme="1"/>
        <rFont val="Calibri"/>
        <family val="2"/>
      </rPr>
      <t>(</t>
    </r>
    <r>
      <rPr>
        <sz val="11"/>
        <color theme="1"/>
        <rFont val="Calibri"/>
        <family val="2"/>
      </rPr>
      <t>백합</t>
    </r>
    <r>
      <rPr>
        <sz val="11"/>
        <color theme="1"/>
        <rFont val="Calibri"/>
        <family val="2"/>
      </rPr>
      <t xml:space="preserve">), </t>
    </r>
    <r>
      <rPr>
        <sz val="11"/>
        <color theme="1"/>
        <rFont val="Calibri"/>
        <family val="2"/>
      </rPr>
      <t>슌오우</t>
    </r>
    <r>
      <rPr>
        <sz val="11"/>
        <color theme="1"/>
        <rFont val="Calibri"/>
        <family val="2"/>
      </rPr>
      <t>(</t>
    </r>
    <r>
      <rPr>
        <sz val="11"/>
        <color theme="1"/>
        <rFont val="Calibri"/>
        <family val="2"/>
      </rPr>
      <t>벚꽃</t>
    </r>
    <r>
      <rPr>
        <sz val="11"/>
        <color theme="1"/>
        <rFont val="Calibri"/>
        <family val="2"/>
      </rPr>
      <t xml:space="preserve">), </t>
    </r>
    <r>
      <rPr>
        <sz val="11"/>
        <color theme="1"/>
        <rFont val="Calibri"/>
        <family val="2"/>
      </rPr>
      <t>아야메</t>
    </r>
    <r>
      <rPr>
        <sz val="11"/>
        <color theme="1"/>
        <rFont val="Calibri"/>
        <family val="2"/>
      </rPr>
      <t>(</t>
    </r>
    <r>
      <rPr>
        <sz val="11"/>
        <color theme="1"/>
        <rFont val="Calibri"/>
        <family val="2"/>
      </rPr>
      <t>붓꽃</t>
    </r>
    <r>
      <rPr>
        <sz val="11"/>
        <color theme="1"/>
        <rFont val="Calibri"/>
        <family val="2"/>
      </rPr>
      <t xml:space="preserve">), </t>
    </r>
    <r>
      <rPr>
        <sz val="11"/>
        <color theme="1"/>
        <rFont val="Calibri"/>
        <family val="2"/>
      </rPr>
      <t>츠바키</t>
    </r>
    <r>
      <rPr>
        <sz val="11"/>
        <color theme="1"/>
        <rFont val="Calibri"/>
        <family val="2"/>
      </rPr>
      <t>(</t>
    </r>
    <r>
      <rPr>
        <sz val="11"/>
        <color theme="1"/>
        <rFont val="Calibri"/>
        <family val="2"/>
      </rPr>
      <t>동백꽃</t>
    </r>
    <r>
      <rPr>
        <sz val="11"/>
        <color theme="1"/>
        <rFont val="Calibri"/>
        <family val="2"/>
      </rPr>
      <t>)</t>
    </r>
  </si>
  <si>
    <t>오른팔과 왼팔</t>
  </si>
  <si>
    <t>류인약화</t>
  </si>
  <si>
    <t>엄령환</t>
  </si>
  <si>
    <t>작봉</t>
  </si>
  <si>
    <t>오형두</t>
  </si>
  <si>
    <t>신창</t>
  </si>
  <si>
    <t>차조</t>
  </si>
  <si>
    <t>육나삽</t>
  </si>
  <si>
    <t>동운</t>
  </si>
  <si>
    <t>경화수월</t>
  </si>
  <si>
    <t>비매</t>
  </si>
  <si>
    <t>천본앵</t>
  </si>
  <si>
    <t>천견</t>
  </si>
  <si>
    <t>불명</t>
  </si>
  <si>
    <t>화천광골</t>
  </si>
  <si>
    <t>없음</t>
  </si>
  <si>
    <t>청충</t>
  </si>
  <si>
    <t>풍사</t>
  </si>
  <si>
    <t>빙륜환</t>
  </si>
  <si>
    <t>회묘</t>
  </si>
  <si>
    <t>야쇄</t>
  </si>
  <si>
    <t>삼보검수</t>
  </si>
  <si>
    <t>소쇄지장</t>
  </si>
  <si>
    <t>쌍어리</t>
  </si>
  <si>
    <t>-이하공백-</t>
  </si>
  <si>
    <t>금사라</t>
  </si>
  <si>
    <t>역무</t>
  </si>
  <si>
    <t>천구환</t>
  </si>
  <si>
    <t>해방언령</t>
  </si>
  <si>
    <t>물러서면 퇴락이요, 겁먹으면 죽는다</t>
  </si>
  <si>
    <t>춤춰라</t>
  </si>
  <si>
    <t>울부짖어라</t>
  </si>
  <si>
    <t>거인의 오른팔(브라소 데레차 데 히간테)</t>
  </si>
  <si>
    <t>만상일체 잿더미가 되어라</t>
  </si>
  <si>
    <t>꿰뚫어라</t>
  </si>
  <si>
    <t>진적석살</t>
  </si>
  <si>
    <t>짓뭉개라</t>
  </si>
  <si>
    <t>쏴 죽여라</t>
  </si>
  <si>
    <t>고개를 들어라</t>
  </si>
  <si>
    <t>내달려라</t>
  </si>
  <si>
    <t>깨져라</t>
  </si>
  <si>
    <t>터져라</t>
  </si>
  <si>
    <t>흩날려라</t>
  </si>
  <si>
    <t>울려퍼져라</t>
  </si>
  <si>
    <t>화풍이 흐트러져 화신이 울고
천풍이 흐트러져 천마가 웃는다</t>
  </si>
  <si>
    <t>울어라</t>
  </si>
  <si>
    <t>베어라</t>
  </si>
  <si>
    <t>상천에 내려 앉아라</t>
  </si>
  <si>
    <t>삼켜라</t>
  </si>
  <si>
    <t>쥐어뜯어라</t>
  </si>
  <si>
    <t>모든 파도여 나의 방패가 되어라
모든 번개여 나의 칼이 되어라</t>
  </si>
  <si>
    <t>연주하라</t>
  </si>
  <si>
    <t>쓰러져라</t>
  </si>
  <si>
    <t>때려부숴라</t>
  </si>
  <si>
    <t>백하벌</t>
  </si>
  <si>
    <r>
      <rPr>
        <sz val="11"/>
        <color theme="1"/>
        <rFont val="Calibri"/>
        <family val="2"/>
      </rPr>
      <t>비비왕</t>
    </r>
    <r>
      <rPr>
        <sz val="11"/>
        <color theme="1"/>
        <rFont val="Calibri"/>
        <family val="2"/>
      </rPr>
      <t xml:space="preserve"> </t>
    </r>
    <r>
      <rPr>
        <sz val="11"/>
        <color theme="1"/>
        <rFont val="Calibri"/>
        <family val="2"/>
      </rPr>
      <t>사미환→쌍왕</t>
    </r>
    <r>
      <rPr>
        <sz val="11"/>
        <color theme="1"/>
        <rFont val="Calibri"/>
        <family val="2"/>
      </rPr>
      <t xml:space="preserve"> </t>
    </r>
    <r>
      <rPr>
        <sz val="11"/>
        <color theme="1"/>
        <rFont val="Calibri"/>
        <family val="2"/>
      </rPr>
      <t>사미환</t>
    </r>
  </si>
  <si>
    <t>악마의 왼팔(브라소 이스키엘다 델 디아블로)</t>
  </si>
  <si>
    <t>잔화태도</t>
  </si>
  <si>
    <t>황황엄령이궁</t>
  </si>
  <si>
    <t>작봉뇌공편</t>
  </si>
  <si>
    <t>신살창</t>
  </si>
  <si>
    <t>개진</t>
  </si>
  <si>
    <t>천본앵경엄</t>
  </si>
  <si>
    <t>비비왕 사미환→쌍왕 사미환</t>
  </si>
  <si>
    <t>흑승천견명왕</t>
  </si>
  <si>
    <t>화천광골고송심중</t>
  </si>
  <si>
    <t>청충종식 염마실솔</t>
  </si>
  <si>
    <t>풍사교승</t>
  </si>
  <si>
    <t>대홍련빙륜환</t>
  </si>
  <si>
    <t>금색소쇄지장</t>
  </si>
  <si>
    <t>금사라무답단</t>
  </si>
  <si>
    <t>역양사팔보색</t>
  </si>
  <si>
    <r>
      <rPr>
        <sz val="11"/>
        <color theme="1"/>
        <rFont val="Calibri"/>
        <family val="2"/>
      </rPr>
      <t>이노우에</t>
    </r>
    <r>
      <rPr>
        <sz val="11"/>
        <color theme="1"/>
        <rFont val="Calibri"/>
        <family val="2"/>
      </rPr>
      <t xml:space="preserve"> </t>
    </r>
    <r>
      <rPr>
        <sz val="11"/>
        <color theme="1"/>
        <rFont val="Calibri"/>
        <family val="2"/>
      </rPr>
      <t>오리히메</t>
    </r>
  </si>
  <si>
    <t>//이하생략</t>
  </si>
  <si>
    <t>영어이름</t>
  </si>
  <si>
    <t>Ichigo Kurosaki</t>
  </si>
  <si>
    <t>Rukia Kuchiki</t>
  </si>
  <si>
    <t>Orihime Inoue</t>
  </si>
  <si>
    <t>Renji Abarai</t>
  </si>
  <si>
    <t>Yasutora Sado</t>
  </si>
  <si>
    <t>설명글</t>
  </si>
  <si>
    <r>
      <rPr>
        <sz val="11"/>
        <color theme="1"/>
        <rFont val="Calibri"/>
        <family val="2"/>
      </rPr>
      <t>"</t>
    </r>
    <r>
      <rPr>
        <sz val="11"/>
        <color theme="1"/>
        <rFont val="Calibri"/>
        <family val="2"/>
      </rPr>
      <t>쿠로사키</t>
    </r>
    <r>
      <rPr>
        <sz val="11"/>
        <color theme="1"/>
        <rFont val="Calibri"/>
        <family val="2"/>
      </rPr>
      <t xml:space="preserve"> </t>
    </r>
    <r>
      <rPr>
        <sz val="11"/>
        <color theme="1"/>
        <rFont val="Calibri"/>
        <family val="2"/>
      </rPr>
      <t>이치고</t>
    </r>
    <r>
      <rPr>
        <sz val="11"/>
        <color theme="1"/>
        <rFont val="Calibri"/>
        <family val="2"/>
      </rPr>
      <t xml:space="preserve">, </t>
    </r>
    <r>
      <rPr>
        <sz val="11"/>
        <color theme="1"/>
        <rFont val="Calibri"/>
        <family val="2"/>
      </rPr>
      <t>사신대행이다</t>
    </r>
    <r>
      <rPr>
        <sz val="11"/>
        <color theme="1"/>
        <rFont val="Calibri"/>
        <family val="2"/>
      </rPr>
      <t>.</t>
    </r>
    <r>
      <rPr>
        <sz val="11"/>
        <color theme="1"/>
        <rFont val="Calibri"/>
        <family val="2"/>
      </rPr>
      <t>"</t>
    </r>
  </si>
  <si>
    <r>
      <rPr>
        <sz val="11"/>
        <color theme="1"/>
        <rFont val="Calibri"/>
        <family val="2"/>
      </rPr>
      <t>"</t>
    </r>
    <r>
      <rPr>
        <sz val="11"/>
        <color theme="1"/>
        <rFont val="Calibri"/>
        <family val="2"/>
      </rPr>
      <t>사신이</t>
    </r>
    <r>
      <rPr>
        <sz val="11"/>
        <color theme="1"/>
        <rFont val="Calibri"/>
        <family val="2"/>
      </rPr>
      <t xml:space="preserve"> </t>
    </r>
    <r>
      <rPr>
        <sz val="11"/>
        <color theme="1"/>
        <rFont val="Calibri"/>
        <family val="2"/>
      </rPr>
      <t>아니라</t>
    </r>
    <r>
      <rPr>
        <sz val="11"/>
        <color theme="1"/>
        <rFont val="Calibri"/>
        <family val="2"/>
      </rPr>
      <t xml:space="preserve">... </t>
    </r>
    <r>
      <rPr>
        <sz val="11"/>
        <color theme="1"/>
        <rFont val="Calibri"/>
        <family val="2"/>
      </rPr>
      <t>쿠치키</t>
    </r>
    <r>
      <rPr>
        <sz val="11"/>
        <color theme="1"/>
        <rFont val="Calibri"/>
        <family val="2"/>
      </rPr>
      <t xml:space="preserve">.. </t>
    </r>
    <r>
      <rPr>
        <sz val="11"/>
        <color theme="1"/>
        <rFont val="Calibri"/>
        <family val="2"/>
      </rPr>
      <t>루키아다</t>
    </r>
    <r>
      <rPr>
        <sz val="11"/>
        <color theme="1"/>
        <rFont val="Calibri"/>
        <family val="2"/>
      </rPr>
      <t>!</t>
    </r>
    <r>
      <rPr>
        <sz val="11"/>
        <color theme="1"/>
        <rFont val="Calibri"/>
        <family val="2"/>
      </rPr>
      <t>"</t>
    </r>
  </si>
  <si>
    <r>
      <rPr>
        <sz val="11"/>
        <color theme="1"/>
        <rFont val="Calibri"/>
        <family val="2"/>
      </rPr>
      <t>"</t>
    </r>
    <r>
      <rPr>
        <sz val="11"/>
        <color theme="1"/>
        <rFont val="Calibri"/>
        <family val="2"/>
      </rPr>
      <t>난</t>
    </r>
    <r>
      <rPr>
        <sz val="11"/>
        <color theme="1"/>
        <rFont val="Calibri"/>
        <family val="2"/>
      </rPr>
      <t xml:space="preserve">.. </t>
    </r>
    <r>
      <rPr>
        <sz val="11"/>
        <color theme="1"/>
        <rFont val="Calibri"/>
        <family val="2"/>
      </rPr>
      <t>사신을</t>
    </r>
    <r>
      <rPr>
        <sz val="11"/>
        <color theme="1"/>
        <rFont val="Calibri"/>
        <family val="2"/>
      </rPr>
      <t xml:space="preserve"> </t>
    </r>
    <r>
      <rPr>
        <sz val="11"/>
        <color theme="1"/>
        <rFont val="Calibri"/>
        <family val="2"/>
      </rPr>
      <t>증오한다</t>
    </r>
    <r>
      <rPr>
        <sz val="11"/>
        <color theme="1"/>
        <rFont val="Calibri"/>
        <family val="2"/>
      </rPr>
      <t>!!"</t>
    </r>
  </si>
  <si>
    <r>
      <rPr>
        <sz val="11"/>
        <color theme="1"/>
        <rFont val="Calibri"/>
        <family val="2"/>
      </rPr>
      <t>"</t>
    </r>
    <r>
      <rPr>
        <sz val="11"/>
        <color theme="1"/>
        <rFont val="Calibri"/>
        <family val="2"/>
      </rPr>
      <t>죽지</t>
    </r>
    <r>
      <rPr>
        <sz val="11"/>
        <color theme="1"/>
        <rFont val="Calibri"/>
        <family val="2"/>
      </rPr>
      <t xml:space="preserve"> </t>
    </r>
    <r>
      <rPr>
        <sz val="11"/>
        <color theme="1"/>
        <rFont val="Calibri"/>
        <family val="2"/>
      </rPr>
      <t>마</t>
    </r>
    <r>
      <rPr>
        <sz val="11"/>
        <color theme="1"/>
        <rFont val="Calibri"/>
        <family val="2"/>
      </rPr>
      <t xml:space="preserve">!! </t>
    </r>
    <r>
      <rPr>
        <sz val="11"/>
        <color theme="1"/>
        <rFont val="Calibri"/>
        <family val="2"/>
      </rPr>
      <t>쿠로사키</t>
    </r>
    <r>
      <rPr>
        <sz val="11"/>
        <color theme="1"/>
        <rFont val="Calibri"/>
        <family val="2"/>
      </rPr>
      <t xml:space="preserve"> </t>
    </r>
    <r>
      <rPr>
        <sz val="11"/>
        <color theme="1"/>
        <rFont val="Calibri"/>
        <family val="2"/>
      </rPr>
      <t>군</t>
    </r>
    <r>
      <rPr>
        <sz val="11"/>
        <color theme="1"/>
        <rFont val="Calibri"/>
        <family val="2"/>
      </rPr>
      <t xml:space="preserve">!! </t>
    </r>
    <r>
      <rPr>
        <sz val="11"/>
        <color theme="1"/>
        <rFont val="Calibri"/>
        <family val="2"/>
      </rPr>
      <t>이기지</t>
    </r>
    <r>
      <rPr>
        <sz val="11"/>
        <color theme="1"/>
        <rFont val="Calibri"/>
        <family val="2"/>
      </rPr>
      <t xml:space="preserve"> </t>
    </r>
    <r>
      <rPr>
        <sz val="11"/>
        <color theme="1"/>
        <rFont val="Calibri"/>
        <family val="2"/>
      </rPr>
      <t>않아도</t>
    </r>
    <r>
      <rPr>
        <sz val="11"/>
        <color theme="1"/>
        <rFont val="Calibri"/>
        <family val="2"/>
      </rPr>
      <t xml:space="preserve"> </t>
    </r>
    <r>
      <rPr>
        <sz val="11"/>
        <color theme="1"/>
        <rFont val="Calibri"/>
        <family val="2"/>
      </rPr>
      <t>돼</t>
    </r>
    <r>
      <rPr>
        <sz val="11"/>
        <color theme="1"/>
        <rFont val="Calibri"/>
        <family val="2"/>
      </rPr>
      <t xml:space="preserve">... </t>
    </r>
    <r>
      <rPr>
        <sz val="11"/>
        <color theme="1"/>
        <rFont val="Calibri"/>
        <family val="2"/>
      </rPr>
      <t>애쓰지</t>
    </r>
    <r>
      <rPr>
        <sz val="11"/>
        <color theme="1"/>
        <rFont val="Calibri"/>
        <family val="2"/>
      </rPr>
      <t xml:space="preserve"> </t>
    </r>
    <r>
      <rPr>
        <sz val="11"/>
        <color theme="1"/>
        <rFont val="Calibri"/>
        <family val="2"/>
      </rPr>
      <t>않아도</t>
    </r>
    <r>
      <rPr>
        <sz val="11"/>
        <color theme="1"/>
        <rFont val="Calibri"/>
        <family val="2"/>
      </rPr>
      <t xml:space="preserve"> </t>
    </r>
    <r>
      <rPr>
        <sz val="11"/>
        <color theme="1"/>
        <rFont val="Calibri"/>
        <family val="2"/>
      </rPr>
      <t>되니까</t>
    </r>
    <r>
      <rPr>
        <sz val="11"/>
        <color theme="1"/>
        <rFont val="Calibri"/>
        <family val="2"/>
      </rPr>
      <t xml:space="preserve">... </t>
    </r>
    <r>
      <rPr>
        <sz val="11"/>
        <color theme="1"/>
        <rFont val="Calibri"/>
        <family val="2"/>
      </rPr>
      <t>이제</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이상</t>
    </r>
    <r>
      <rPr>
        <sz val="11"/>
        <color theme="1"/>
        <rFont val="Calibri"/>
        <family val="2"/>
      </rPr>
      <t xml:space="preserve">... </t>
    </r>
    <r>
      <rPr>
        <sz val="11"/>
        <color theme="1"/>
        <rFont val="Calibri"/>
        <family val="2"/>
      </rPr>
      <t>다치지</t>
    </r>
    <r>
      <rPr>
        <sz val="11"/>
        <color theme="1"/>
        <rFont val="Calibri"/>
        <family val="2"/>
      </rPr>
      <t xml:space="preserve"> </t>
    </r>
    <r>
      <rPr>
        <sz val="11"/>
        <color theme="1"/>
        <rFont val="Calibri"/>
        <family val="2"/>
      </rPr>
      <t>말아줘</t>
    </r>
    <r>
      <rPr>
        <sz val="11"/>
        <color theme="1"/>
        <rFont val="Calibri"/>
        <family val="2"/>
      </rPr>
      <t>…"</t>
    </r>
  </si>
  <si>
    <r>
      <rPr>
        <sz val="11"/>
        <color theme="1"/>
        <rFont val="Calibri"/>
        <family val="2"/>
      </rPr>
      <t>"</t>
    </r>
    <r>
      <rPr>
        <sz val="11"/>
        <color theme="1"/>
        <rFont val="Calibri"/>
        <family val="2"/>
      </rPr>
      <t>그</t>
    </r>
    <r>
      <rPr>
        <sz val="11"/>
        <color theme="1"/>
        <rFont val="Calibri"/>
        <family val="2"/>
      </rPr>
      <t xml:space="preserve"> </t>
    </r>
    <r>
      <rPr>
        <sz val="11"/>
        <color theme="1"/>
        <rFont val="Calibri"/>
        <family val="2"/>
      </rPr>
      <t>누구도</t>
    </r>
    <r>
      <rPr>
        <sz val="11"/>
        <color theme="1"/>
        <rFont val="Calibri"/>
        <family val="2"/>
      </rPr>
      <t xml:space="preserve"> </t>
    </r>
    <r>
      <rPr>
        <sz val="11"/>
        <color theme="1"/>
        <rFont val="Calibri"/>
        <family val="2"/>
      </rPr>
      <t>아냐</t>
    </r>
    <r>
      <rPr>
        <sz val="11"/>
        <color theme="1"/>
        <rFont val="Calibri"/>
        <family val="2"/>
      </rPr>
      <t xml:space="preserve">.. </t>
    </r>
    <r>
      <rPr>
        <sz val="11"/>
        <color theme="1"/>
        <rFont val="Calibri"/>
        <family val="2"/>
      </rPr>
      <t>그냥</t>
    </r>
    <r>
      <rPr>
        <sz val="11"/>
        <color theme="1"/>
        <rFont val="Calibri"/>
        <family val="2"/>
      </rPr>
      <t xml:space="preserve"> </t>
    </r>
    <r>
      <rPr>
        <sz val="11"/>
        <color theme="1"/>
        <rFont val="Calibri"/>
        <family val="2"/>
      </rPr>
      <t>내</t>
    </r>
    <r>
      <rPr>
        <sz val="11"/>
        <color theme="1"/>
        <rFont val="Calibri"/>
        <family val="2"/>
      </rPr>
      <t xml:space="preserve">.. </t>
    </r>
    <r>
      <rPr>
        <sz val="11"/>
        <color theme="1"/>
        <rFont val="Calibri"/>
        <family val="2"/>
      </rPr>
      <t>영혼에게다</t>
    </r>
    <r>
      <rPr>
        <sz val="11"/>
        <color theme="1"/>
        <rFont val="Calibri"/>
        <family val="2"/>
      </rPr>
      <t>!!"</t>
    </r>
  </si>
  <si>
    <r>
      <rPr>
        <sz val="11"/>
        <color theme="1"/>
        <rFont val="Calibri"/>
        <family val="2"/>
      </rPr>
      <t>"</t>
    </r>
    <r>
      <rPr>
        <sz val="11"/>
        <color theme="1"/>
        <rFont val="Calibri"/>
        <family val="2"/>
      </rPr>
      <t>검을</t>
    </r>
    <r>
      <rPr>
        <sz val="11"/>
        <color theme="1"/>
        <rFont val="Calibri"/>
        <family val="2"/>
      </rPr>
      <t xml:space="preserve"> </t>
    </r>
    <r>
      <rPr>
        <sz val="11"/>
        <color theme="1"/>
        <rFont val="Calibri"/>
        <family val="2"/>
      </rPr>
      <t>잡지</t>
    </r>
    <r>
      <rPr>
        <sz val="11"/>
        <color theme="1"/>
        <rFont val="Calibri"/>
        <family val="2"/>
      </rPr>
      <t xml:space="preserve"> </t>
    </r>
    <r>
      <rPr>
        <sz val="11"/>
        <color theme="1"/>
        <rFont val="Calibri"/>
        <family val="2"/>
      </rPr>
      <t>않으면</t>
    </r>
    <r>
      <rPr>
        <sz val="11"/>
        <color theme="1"/>
        <rFont val="Calibri"/>
        <family val="2"/>
      </rPr>
      <t xml:space="preserve"> </t>
    </r>
    <r>
      <rPr>
        <sz val="11"/>
        <color theme="1"/>
        <rFont val="Calibri"/>
        <family val="2"/>
      </rPr>
      <t>너를</t>
    </r>
    <r>
      <rPr>
        <sz val="11"/>
        <color theme="1"/>
        <rFont val="Calibri"/>
        <family val="2"/>
      </rPr>
      <t xml:space="preserve"> </t>
    </r>
    <r>
      <rPr>
        <sz val="11"/>
        <color theme="1"/>
        <rFont val="Calibri"/>
        <family val="2"/>
      </rPr>
      <t>지킬</t>
    </r>
    <r>
      <rPr>
        <sz val="11"/>
        <color theme="1"/>
        <rFont val="Calibri"/>
        <family val="2"/>
      </rPr>
      <t xml:space="preserve"> </t>
    </r>
    <r>
      <rPr>
        <sz val="11"/>
        <color theme="1"/>
        <rFont val="Calibri"/>
        <family val="2"/>
      </rPr>
      <t>수</t>
    </r>
    <r>
      <rPr>
        <sz val="11"/>
        <color theme="1"/>
        <rFont val="Calibri"/>
        <family val="2"/>
      </rPr>
      <t xml:space="preserve"> </t>
    </r>
    <r>
      <rPr>
        <sz val="11"/>
        <color theme="1"/>
        <rFont val="Calibri"/>
        <family val="2"/>
      </rPr>
      <t>없어</t>
    </r>
    <r>
      <rPr>
        <sz val="11"/>
        <color theme="1"/>
        <rFont val="Calibri"/>
        <family val="2"/>
      </rPr>
      <t>.</t>
    </r>
    <r>
      <rPr>
        <sz val="11"/>
        <color theme="1"/>
        <rFont val="Calibri"/>
        <family val="2"/>
      </rPr>
      <t xml:space="preserve"> </t>
    </r>
    <r>
      <rPr>
        <sz val="11"/>
        <color theme="1"/>
        <rFont val="Calibri"/>
        <family val="2"/>
      </rPr>
      <t>검을</t>
    </r>
    <r>
      <rPr>
        <sz val="11"/>
        <color theme="1"/>
        <rFont val="Calibri"/>
        <family val="2"/>
      </rPr>
      <t xml:space="preserve"> </t>
    </r>
    <r>
      <rPr>
        <sz val="11"/>
        <color theme="1"/>
        <rFont val="Calibri"/>
        <family val="2"/>
      </rPr>
      <t>잡은</t>
    </r>
    <r>
      <rPr>
        <sz val="11"/>
        <color theme="1"/>
        <rFont val="Calibri"/>
        <family val="2"/>
      </rPr>
      <t xml:space="preserve"> </t>
    </r>
    <r>
      <rPr>
        <sz val="11"/>
        <color theme="1"/>
        <rFont val="Calibri"/>
        <family val="2"/>
      </rPr>
      <t>채로는</t>
    </r>
    <r>
      <rPr>
        <sz val="11"/>
        <color theme="1"/>
        <rFont val="Calibri"/>
        <family val="2"/>
      </rPr>
      <t xml:space="preserve"> </t>
    </r>
    <r>
      <rPr>
        <sz val="11"/>
        <color theme="1"/>
        <rFont val="Calibri"/>
        <family val="2"/>
      </rPr>
      <t>너를</t>
    </r>
    <r>
      <rPr>
        <sz val="11"/>
        <color theme="1"/>
        <rFont val="Calibri"/>
        <family val="2"/>
      </rPr>
      <t xml:space="preserve"> </t>
    </r>
    <r>
      <rPr>
        <sz val="11"/>
        <color theme="1"/>
        <rFont val="Calibri"/>
        <family val="2"/>
      </rPr>
      <t>끌어안을</t>
    </r>
    <r>
      <rPr>
        <sz val="11"/>
        <color theme="1"/>
        <rFont val="Calibri"/>
        <family val="2"/>
      </rPr>
      <t xml:space="preserve"> </t>
    </r>
    <r>
      <rPr>
        <sz val="11"/>
        <color theme="1"/>
        <rFont val="Calibri"/>
        <family val="2"/>
      </rPr>
      <t>수</t>
    </r>
    <r>
      <rPr>
        <sz val="11"/>
        <color theme="1"/>
        <rFont val="Calibri"/>
        <family val="2"/>
      </rPr>
      <t xml:space="preserve"> </t>
    </r>
    <r>
      <rPr>
        <sz val="11"/>
        <color theme="1"/>
        <rFont val="Calibri"/>
        <family val="2"/>
      </rPr>
      <t>없어</t>
    </r>
    <r>
      <rPr>
        <sz val="11"/>
        <color theme="1"/>
        <rFont val="Calibri"/>
        <family val="2"/>
      </rPr>
      <t>.</t>
    </r>
    <r>
      <rPr>
        <sz val="11"/>
        <color theme="1"/>
        <rFont val="Calibri"/>
        <family val="2"/>
      </rPr>
      <t>"</t>
    </r>
  </si>
  <si>
    <t>공격</t>
  </si>
  <si>
    <t>★★★★☆</t>
  </si>
  <si>
    <r>
      <rPr>
        <sz val="11"/>
        <color theme="1"/>
        <rFont val="Calibri"/>
        <family val="2"/>
      </rPr>
      <t>★★★☆☆</t>
    </r>
  </si>
  <si>
    <r>
      <rPr>
        <sz val="11"/>
        <color theme="1"/>
        <rFont val="Calibri"/>
        <family val="2"/>
      </rPr>
      <t>★★★★★</t>
    </r>
  </si>
  <si>
    <r>
      <rPr>
        <sz val="11"/>
        <color theme="1"/>
        <rFont val="Calibri"/>
        <family val="2"/>
      </rPr>
      <t>★★☆☆☆</t>
    </r>
  </si>
  <si>
    <t>★★★☆☆</t>
  </si>
  <si>
    <t>★★☆☆☆</t>
  </si>
  <si>
    <t>☆☆☆☆☆</t>
  </si>
  <si>
    <t>★★★★★</t>
  </si>
  <si>
    <t>★☆☆☆☆</t>
  </si>
  <si>
    <t>방해</t>
  </si>
  <si>
    <t>피해유형</t>
  </si>
  <si>
    <r>
      <rPr>
        <sz val="11"/>
        <color theme="1"/>
        <rFont val="Calibri"/>
        <family val="2"/>
      </rPr>
      <t>근접</t>
    </r>
    <r>
      <rPr>
        <sz val="11"/>
        <color theme="1"/>
        <rFont val="Calibri"/>
        <family val="2"/>
      </rPr>
      <t xml:space="preserve"> </t>
    </r>
    <r>
      <rPr>
        <sz val="11"/>
        <color theme="1"/>
        <rFont val="Calibri"/>
        <family val="2"/>
      </rPr>
      <t>물리</t>
    </r>
    <r>
      <rPr>
        <sz val="11"/>
        <color theme="1"/>
        <rFont val="Calibri"/>
        <family val="2"/>
      </rPr>
      <t xml:space="preserve"> [</t>
    </r>
    <r>
      <rPr>
        <sz val="11"/>
        <color theme="1"/>
        <rFont val="Calibri"/>
        <family val="2"/>
      </rPr>
      <t>힘</t>
    </r>
    <r>
      <rPr>
        <sz val="11"/>
        <color theme="1"/>
        <rFont val="Calibri"/>
        <family val="2"/>
      </rPr>
      <t>]</t>
    </r>
  </si>
  <si>
    <r>
      <rPr>
        <sz val="11"/>
        <color theme="1"/>
        <rFont val="Calibri"/>
        <family val="2"/>
      </rPr>
      <t>근접</t>
    </r>
    <r>
      <rPr>
        <sz val="11"/>
        <color theme="1"/>
        <rFont val="Calibri"/>
        <family val="2"/>
      </rPr>
      <t xml:space="preserve"> </t>
    </r>
    <r>
      <rPr>
        <sz val="11"/>
        <color theme="1"/>
        <rFont val="Calibri"/>
        <family val="2"/>
      </rPr>
      <t>마법</t>
    </r>
    <r>
      <rPr>
        <sz val="11"/>
        <color theme="1"/>
        <rFont val="Calibri"/>
        <family val="2"/>
      </rPr>
      <t xml:space="preserve"> [</t>
    </r>
    <r>
      <rPr>
        <sz val="11"/>
        <color theme="1"/>
        <rFont val="Calibri"/>
        <family val="2"/>
      </rPr>
      <t>기술</t>
    </r>
    <r>
      <rPr>
        <sz val="11"/>
        <color theme="1"/>
        <rFont val="Calibri"/>
        <family val="2"/>
      </rPr>
      <t>]</t>
    </r>
  </si>
  <si>
    <r>
      <rPr>
        <sz val="11"/>
        <color theme="1"/>
        <rFont val="Calibri"/>
        <family val="2"/>
      </rPr>
      <t>원거리</t>
    </r>
    <r>
      <rPr>
        <sz val="11"/>
        <color theme="1"/>
        <rFont val="Calibri"/>
        <family val="2"/>
      </rPr>
      <t xml:space="preserve"> </t>
    </r>
    <r>
      <rPr>
        <sz val="11"/>
        <color theme="1"/>
        <rFont val="Calibri"/>
        <family val="2"/>
      </rPr>
      <t>물리</t>
    </r>
    <r>
      <rPr>
        <sz val="11"/>
        <color theme="1"/>
        <rFont val="Calibri"/>
        <family val="2"/>
      </rPr>
      <t xml:space="preserve"> [</t>
    </r>
    <r>
      <rPr>
        <sz val="11"/>
        <color theme="1"/>
        <rFont val="Calibri"/>
        <family val="2"/>
      </rPr>
      <t>속도</t>
    </r>
    <r>
      <rPr>
        <sz val="11"/>
        <color theme="1"/>
        <rFont val="Calibri"/>
        <family val="2"/>
      </rPr>
      <t>]</t>
    </r>
  </si>
  <si>
    <r>
      <rPr>
        <sz val="11"/>
        <color theme="1"/>
        <rFont val="Calibri"/>
        <family val="2"/>
      </rPr>
      <t>원거리</t>
    </r>
    <r>
      <rPr>
        <sz val="11"/>
        <color theme="1"/>
        <rFont val="Calibri"/>
        <family val="2"/>
      </rPr>
      <t xml:space="preserve"> </t>
    </r>
    <r>
      <rPr>
        <sz val="11"/>
        <color theme="1"/>
        <rFont val="Calibri"/>
        <family val="2"/>
      </rPr>
      <t>마법</t>
    </r>
    <r>
      <rPr>
        <sz val="11"/>
        <color theme="1"/>
        <rFont val="Calibri"/>
        <family val="2"/>
      </rPr>
      <t xml:space="preserve"> [</t>
    </r>
    <r>
      <rPr>
        <sz val="11"/>
        <color theme="1"/>
        <rFont val="Calibri"/>
        <family val="2"/>
      </rPr>
      <t>마음</t>
    </r>
    <r>
      <rPr>
        <sz val="11"/>
        <color theme="1"/>
        <rFont val="Calibri"/>
        <family val="2"/>
      </rPr>
      <t>]</t>
    </r>
  </si>
  <si>
    <r>
      <rPr>
        <sz val="11"/>
        <color theme="1"/>
        <rFont val="Calibri"/>
        <family val="2"/>
      </rPr>
      <t>근접</t>
    </r>
    <r>
      <rPr>
        <sz val="11"/>
        <color theme="1"/>
        <rFont val="Calibri"/>
        <family val="2"/>
      </rPr>
      <t xml:space="preserve"> </t>
    </r>
    <r>
      <rPr>
        <sz val="11"/>
        <color theme="1"/>
        <rFont val="Calibri"/>
        <family val="2"/>
      </rPr>
      <t>물리</t>
    </r>
    <r>
      <rPr>
        <sz val="11"/>
        <color theme="1"/>
        <rFont val="Calibri"/>
        <family val="2"/>
      </rPr>
      <t xml:space="preserve"> [</t>
    </r>
    <r>
      <rPr>
        <sz val="11"/>
        <color theme="1"/>
        <rFont val="Calibri"/>
        <family val="2"/>
      </rPr>
      <t>기술</t>
    </r>
    <r>
      <rPr>
        <sz val="11"/>
        <color theme="1"/>
        <rFont val="Calibri"/>
        <family val="2"/>
      </rPr>
      <t>]</t>
    </r>
  </si>
  <si>
    <r>
      <rPr>
        <sz val="11"/>
        <color theme="1"/>
        <rFont val="Calibri"/>
        <family val="2"/>
      </rPr>
      <t>근접</t>
    </r>
    <r>
      <rPr>
        <sz val="11"/>
        <color theme="1"/>
        <rFont val="Calibri"/>
        <family val="2"/>
      </rPr>
      <t xml:space="preserve"> </t>
    </r>
    <r>
      <rPr>
        <sz val="11"/>
        <color theme="1"/>
        <rFont val="Calibri"/>
        <family val="2"/>
      </rPr>
      <t>물리</t>
    </r>
    <r>
      <rPr>
        <sz val="11"/>
        <color theme="1"/>
        <rFont val="Calibri"/>
        <family val="2"/>
      </rPr>
      <t xml:space="preserve"> [</t>
    </r>
    <r>
      <rPr>
        <sz val="11"/>
        <color theme="1"/>
        <rFont val="Calibri"/>
        <family val="2"/>
      </rPr>
      <t>힘</t>
    </r>
    <r>
      <rPr>
        <sz val="11"/>
        <color theme="1"/>
        <rFont val="Calibri"/>
        <family val="2"/>
      </rPr>
      <t>]</t>
    </r>
  </si>
  <si>
    <t>사용무기</t>
  </si>
  <si>
    <t>참백도 - 참월</t>
  </si>
  <si>
    <r>
      <rPr>
        <sz val="11"/>
        <color theme="1"/>
        <rFont val="Calibri"/>
        <family val="2"/>
      </rPr>
      <t>귀도</t>
    </r>
    <r>
      <rPr>
        <sz val="11"/>
        <color theme="1"/>
        <rFont val="Calibri"/>
        <family val="2"/>
      </rPr>
      <t xml:space="preserve"> / </t>
    </r>
    <r>
      <rPr>
        <sz val="11"/>
        <color theme="1"/>
        <rFont val="Calibri"/>
        <family val="2"/>
      </rPr>
      <t>참백도</t>
    </r>
    <r>
      <rPr>
        <sz val="11"/>
        <color theme="1"/>
        <rFont val="Calibri"/>
        <family val="2"/>
      </rPr>
      <t xml:space="preserve"> - </t>
    </r>
    <r>
      <rPr>
        <sz val="11"/>
        <color theme="1"/>
        <rFont val="Calibri"/>
        <family val="2"/>
      </rPr>
      <t>수백설</t>
    </r>
  </si>
  <si>
    <r>
      <rPr>
        <sz val="11"/>
        <color theme="1"/>
        <rFont val="Calibri"/>
        <family val="2"/>
      </rPr>
      <t>영자병장</t>
    </r>
    <r>
      <rPr>
        <sz val="11"/>
        <color theme="1"/>
        <rFont val="Calibri"/>
        <family val="2"/>
      </rPr>
      <t xml:space="preserve"> - </t>
    </r>
    <r>
      <rPr>
        <sz val="11"/>
        <color theme="1"/>
        <rFont val="Calibri"/>
        <family val="2"/>
      </rPr>
      <t>은령호작</t>
    </r>
  </si>
  <si>
    <r>
      <rPr>
        <sz val="11"/>
        <color theme="1"/>
        <rFont val="Calibri"/>
        <family val="2"/>
      </rPr>
      <t>머리핀</t>
    </r>
    <r>
      <rPr>
        <sz val="11"/>
        <color theme="1"/>
        <rFont val="Calibri"/>
        <family val="2"/>
      </rPr>
      <t xml:space="preserve"> - </t>
    </r>
    <r>
      <rPr>
        <sz val="11"/>
        <color theme="1"/>
        <rFont val="Calibri"/>
        <family val="2"/>
      </rPr>
      <t>순순육화</t>
    </r>
    <r>
      <rPr>
        <sz val="11"/>
        <color theme="1"/>
        <rFont val="Calibri"/>
        <family val="2"/>
      </rPr>
      <t xml:space="preserve"> - </t>
    </r>
    <r>
      <rPr>
        <sz val="11"/>
        <color theme="1"/>
        <rFont val="Calibri"/>
        <family val="2"/>
      </rPr>
      <t>국화</t>
    </r>
    <r>
      <rPr>
        <sz val="11"/>
        <color theme="1"/>
        <rFont val="Calibri"/>
        <family val="2"/>
      </rPr>
      <t xml:space="preserve">, </t>
    </r>
    <r>
      <rPr>
        <sz val="11"/>
        <color theme="1"/>
        <rFont val="Calibri"/>
        <family val="2"/>
      </rPr>
      <t>매화</t>
    </r>
    <r>
      <rPr>
        <sz val="11"/>
        <color theme="1"/>
        <rFont val="Calibri"/>
        <family val="2"/>
      </rPr>
      <t xml:space="preserve">, </t>
    </r>
    <r>
      <rPr>
        <sz val="11"/>
        <color theme="1"/>
        <rFont val="Calibri"/>
        <family val="2"/>
      </rPr>
      <t>백합</t>
    </r>
    <r>
      <rPr>
        <sz val="11"/>
        <color theme="1"/>
        <rFont val="Calibri"/>
        <family val="2"/>
      </rPr>
      <t xml:space="preserve">, </t>
    </r>
    <r>
      <rPr>
        <sz val="11"/>
        <color theme="1"/>
        <rFont val="Calibri"/>
        <family val="2"/>
      </rPr>
      <t>벚꽃</t>
    </r>
    <r>
      <rPr>
        <sz val="11"/>
        <color theme="1"/>
        <rFont val="Calibri"/>
        <family val="2"/>
      </rPr>
      <t xml:space="preserve">, </t>
    </r>
    <r>
      <rPr>
        <sz val="11"/>
        <color theme="1"/>
        <rFont val="Calibri"/>
        <family val="2"/>
      </rPr>
      <t>붓꽃</t>
    </r>
    <r>
      <rPr>
        <sz val="11"/>
        <color theme="1"/>
        <rFont val="Calibri"/>
        <family val="2"/>
      </rPr>
      <t>(</t>
    </r>
    <r>
      <rPr>
        <sz val="11"/>
        <color theme="1"/>
        <rFont val="Calibri"/>
        <family val="2"/>
      </rPr>
      <t>아야메</t>
    </r>
    <r>
      <rPr>
        <sz val="11"/>
        <color theme="1"/>
        <rFont val="Calibri"/>
        <family val="2"/>
      </rPr>
      <t xml:space="preserve">), </t>
    </r>
    <r>
      <rPr>
        <sz val="11"/>
        <color theme="1"/>
        <rFont val="Calibri"/>
        <family val="2"/>
      </rPr>
      <t>동백꽃</t>
    </r>
  </si>
  <si>
    <r>
      <rPr>
        <sz val="11"/>
        <color theme="1"/>
        <rFont val="Calibri"/>
        <family val="2"/>
      </rPr>
      <t>참백도</t>
    </r>
    <r>
      <rPr>
        <sz val="11"/>
        <color theme="1"/>
        <rFont val="Calibri"/>
        <family val="2"/>
      </rPr>
      <t xml:space="preserve"> - </t>
    </r>
    <r>
      <rPr>
        <sz val="11"/>
        <color theme="1"/>
        <rFont val="Calibri"/>
        <family val="2"/>
      </rPr>
      <t>사미환</t>
    </r>
  </si>
  <si>
    <r>
      <rPr>
        <sz val="11"/>
        <color theme="1"/>
        <rFont val="Calibri"/>
        <family val="2"/>
      </rPr>
      <t>오른팔과</t>
    </r>
    <r>
      <rPr>
        <sz val="11"/>
        <color theme="1"/>
        <rFont val="Calibri"/>
        <family val="2"/>
      </rPr>
      <t xml:space="preserve"> </t>
    </r>
    <r>
      <rPr>
        <sz val="11"/>
        <color theme="1"/>
        <rFont val="Calibri"/>
        <family val="2"/>
      </rPr>
      <t>왼팔</t>
    </r>
  </si>
  <si>
    <t>스킬1</t>
  </si>
  <si>
    <r>
      <rPr>
        <sz val="11"/>
        <color theme="1"/>
        <rFont val="Calibri"/>
        <family val="2"/>
      </rPr>
      <t>참월</t>
    </r>
    <r>
      <rPr>
        <sz val="11"/>
        <color theme="1"/>
        <rFont val="Calibri"/>
        <family val="2"/>
      </rPr>
      <t xml:space="preserve"> - </t>
    </r>
    <r>
      <rPr>
        <sz val="11"/>
        <color theme="1"/>
        <rFont val="Calibri"/>
        <family val="2"/>
      </rPr>
      <t>앞</t>
    </r>
    <r>
      <rPr>
        <sz val="11"/>
        <color theme="1"/>
        <rFont val="Calibri"/>
        <family val="2"/>
      </rPr>
      <t xml:space="preserve"> </t>
    </r>
    <r>
      <rPr>
        <sz val="11"/>
        <color theme="1"/>
        <rFont val="Calibri"/>
        <family val="2"/>
      </rPr>
      <t>베기</t>
    </r>
    <r>
      <rPr>
        <sz val="11"/>
        <color theme="1"/>
        <rFont val="Calibri"/>
        <family val="2"/>
      </rPr>
      <t xml:space="preserve">, </t>
    </r>
    <r>
      <rPr>
        <sz val="11"/>
        <color theme="1"/>
        <rFont val="Calibri"/>
        <family val="2"/>
      </rPr>
      <t>이후</t>
    </r>
    <r>
      <rPr>
        <sz val="11"/>
        <color theme="1"/>
        <rFont val="Calibri"/>
        <family val="2"/>
      </rPr>
      <t xml:space="preserve"> </t>
    </r>
    <r>
      <rPr>
        <sz val="11"/>
        <color theme="1"/>
        <rFont val="Calibri"/>
        <family val="2"/>
      </rPr>
      <t>월아천충</t>
    </r>
    <r>
      <rPr>
        <sz val="11"/>
        <color theme="1"/>
        <rFont val="Calibri"/>
        <family val="2"/>
      </rPr>
      <t xml:space="preserve">, </t>
    </r>
    <r>
      <rPr>
        <sz val="11"/>
        <color theme="1"/>
        <rFont val="Calibri"/>
        <family val="2"/>
      </rPr>
      <t>월아십자충</t>
    </r>
    <r>
      <rPr>
        <sz val="11"/>
        <color theme="1"/>
        <rFont val="Calibri"/>
        <family val="2"/>
      </rPr>
      <t xml:space="preserve">, </t>
    </r>
    <r>
      <rPr>
        <sz val="11"/>
        <color theme="1"/>
        <rFont val="Calibri"/>
        <family val="2"/>
      </rPr>
      <t>무쌍의</t>
    </r>
    <r>
      <rPr>
        <sz val="11"/>
        <color theme="1"/>
        <rFont val="Calibri"/>
        <family val="2"/>
      </rPr>
      <t xml:space="preserve"> </t>
    </r>
    <r>
      <rPr>
        <sz val="11"/>
        <color theme="1"/>
        <rFont val="Calibri"/>
        <family val="2"/>
      </rPr>
      <t>일섬으로</t>
    </r>
    <r>
      <rPr>
        <sz val="11"/>
        <color theme="1"/>
        <rFont val="Calibri"/>
        <family val="2"/>
      </rPr>
      <t xml:space="preserve"> </t>
    </r>
    <r>
      <rPr>
        <sz val="11"/>
        <color theme="1"/>
        <rFont val="Calibri"/>
        <family val="2"/>
      </rPr>
      <t>업그레이드</t>
    </r>
    <r>
      <rPr>
        <sz val="11"/>
        <color theme="1"/>
        <rFont val="Calibri"/>
        <family val="2"/>
      </rPr>
      <t xml:space="preserve"> / </t>
    </r>
    <r>
      <rPr>
        <sz val="11"/>
        <color theme="1"/>
        <rFont val="Calibri"/>
        <family val="2"/>
      </rPr>
      <t>공중에</t>
    </r>
    <r>
      <rPr>
        <sz val="11"/>
        <color theme="1"/>
        <rFont val="Calibri"/>
        <family val="2"/>
      </rPr>
      <t xml:space="preserve"> </t>
    </r>
    <r>
      <rPr>
        <sz val="11"/>
        <color theme="1"/>
        <rFont val="Calibri"/>
        <family val="2"/>
      </rPr>
      <t>있으면</t>
    </r>
    <r>
      <rPr>
        <sz val="11"/>
        <color theme="1"/>
        <rFont val="Calibri"/>
        <family val="2"/>
      </rPr>
      <t xml:space="preserve"> </t>
    </r>
    <r>
      <rPr>
        <sz val="11"/>
        <color theme="1"/>
        <rFont val="Calibri"/>
        <family val="2"/>
      </rPr>
      <t>추가데미지</t>
    </r>
  </si>
  <si>
    <r>
      <rPr>
        <sz val="11"/>
        <color theme="1"/>
        <rFont val="Calibri"/>
        <family val="2"/>
      </rPr>
      <t>시작의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월백</t>
    </r>
    <r>
      <rPr>
        <sz val="11"/>
        <color theme="1"/>
        <rFont val="Calibri"/>
        <family val="2"/>
      </rPr>
      <t xml:space="preserve"> - </t>
    </r>
    <r>
      <rPr>
        <sz val="11"/>
        <color theme="1"/>
        <rFont val="Calibri"/>
        <family val="2"/>
      </rPr>
      <t>주변</t>
    </r>
    <r>
      <rPr>
        <sz val="11"/>
        <color theme="1"/>
        <rFont val="Calibri"/>
        <family val="2"/>
      </rPr>
      <t xml:space="preserve"> 2m(2</t>
    </r>
    <r>
      <rPr>
        <sz val="11"/>
        <color theme="1"/>
        <rFont val="Calibri"/>
        <family val="2"/>
      </rPr>
      <t>칸</t>
    </r>
    <r>
      <rPr>
        <sz val="11"/>
        <color theme="1"/>
        <rFont val="Calibri"/>
        <family val="2"/>
      </rPr>
      <t>)</t>
    </r>
    <r>
      <rPr>
        <sz val="11"/>
        <color theme="1"/>
        <rFont val="Calibri"/>
        <family val="2"/>
      </rPr>
      <t>를</t>
    </r>
    <r>
      <rPr>
        <sz val="11"/>
        <color theme="1"/>
        <rFont val="Calibri"/>
        <family val="2"/>
      </rPr>
      <t xml:space="preserve"> </t>
    </r>
    <r>
      <rPr>
        <sz val="11"/>
        <color theme="1"/>
        <rFont val="Calibri"/>
        <family val="2"/>
      </rPr>
      <t>얼리며</t>
    </r>
    <r>
      <rPr>
        <sz val="11"/>
        <color theme="1"/>
        <rFont val="Calibri"/>
        <family val="2"/>
      </rPr>
      <t xml:space="preserve"> </t>
    </r>
    <r>
      <rPr>
        <sz val="11"/>
        <color theme="1"/>
        <rFont val="Calibri"/>
        <family val="2"/>
      </rPr>
      <t>랜덤방향</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시전시간</t>
    </r>
    <r>
      <rPr>
        <sz val="11"/>
        <color theme="1"/>
        <rFont val="Calibri"/>
        <family val="2"/>
      </rPr>
      <t xml:space="preserve"> 1.5</t>
    </r>
    <r>
      <rPr>
        <sz val="11"/>
        <color theme="1"/>
        <rFont val="Calibri"/>
        <family val="2"/>
      </rPr>
      <t>초</t>
    </r>
    <r>
      <rPr>
        <sz val="11"/>
        <color theme="1"/>
        <rFont val="Calibri"/>
        <family val="2"/>
      </rPr>
      <t xml:space="preserve">, </t>
    </r>
    <r>
      <rPr>
        <sz val="11"/>
        <color theme="1"/>
        <rFont val="Calibri"/>
        <family val="2"/>
      </rPr>
      <t>지속</t>
    </r>
    <r>
      <rPr>
        <sz val="11"/>
        <color theme="1"/>
        <rFont val="Calibri"/>
        <family val="2"/>
      </rPr>
      <t xml:space="preserve"> 4</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10</t>
    </r>
    <r>
      <rPr>
        <sz val="11"/>
        <color theme="1"/>
        <rFont val="Calibri"/>
        <family val="2"/>
      </rPr>
      <t>초</t>
    </r>
    <r>
      <rPr>
        <sz val="11"/>
        <color theme="1"/>
        <rFont val="Calibri"/>
        <family val="2"/>
      </rPr>
      <t>.</t>
    </r>
  </si>
  <si>
    <r>
      <rPr>
        <sz val="11"/>
        <color theme="1"/>
        <rFont val="Calibri"/>
        <family val="2"/>
      </rPr>
      <t>빛의</t>
    </r>
    <r>
      <rPr>
        <sz val="11"/>
        <color theme="1"/>
        <rFont val="Calibri"/>
        <family val="2"/>
      </rPr>
      <t xml:space="preserve"> </t>
    </r>
    <r>
      <rPr>
        <sz val="11"/>
        <color theme="1"/>
        <rFont val="Calibri"/>
        <family val="2"/>
      </rPr>
      <t>비</t>
    </r>
    <r>
      <rPr>
        <sz val="11"/>
        <color theme="1"/>
        <rFont val="Calibri"/>
        <family val="2"/>
      </rPr>
      <t>(</t>
    </r>
    <r>
      <rPr>
        <sz val="11"/>
        <color theme="1"/>
        <rFont val="Calibri"/>
        <family val="2"/>
      </rPr>
      <t>리히트</t>
    </r>
    <r>
      <rPr>
        <sz val="11"/>
        <color theme="1"/>
        <rFont val="Calibri"/>
        <family val="2"/>
      </rPr>
      <t xml:space="preserve"> </t>
    </r>
    <r>
      <rPr>
        <sz val="11"/>
        <color theme="1"/>
        <rFont val="Calibri"/>
        <family val="2"/>
      </rPr>
      <t>레겐</t>
    </r>
    <r>
      <rPr>
        <sz val="11"/>
        <color theme="1"/>
        <rFont val="Calibri"/>
        <family val="2"/>
      </rPr>
      <t xml:space="preserve">) - </t>
    </r>
    <r>
      <rPr>
        <sz val="11"/>
        <color theme="1"/>
        <rFont val="Calibri"/>
        <family val="2"/>
      </rPr>
      <t>넓은</t>
    </r>
    <r>
      <rPr>
        <sz val="11"/>
        <color theme="1"/>
        <rFont val="Calibri"/>
        <family val="2"/>
      </rPr>
      <t xml:space="preserve"> </t>
    </r>
    <r>
      <rPr>
        <sz val="11"/>
        <color theme="1"/>
        <rFont val="Calibri"/>
        <family val="2"/>
      </rPr>
      <t>범위에</t>
    </r>
    <r>
      <rPr>
        <sz val="11"/>
        <color theme="1"/>
        <rFont val="Calibri"/>
        <family val="2"/>
      </rPr>
      <t xml:space="preserve"> </t>
    </r>
    <r>
      <rPr>
        <sz val="11"/>
        <color theme="1"/>
        <rFont val="Calibri"/>
        <family val="2"/>
      </rPr>
      <t>화살을</t>
    </r>
    <r>
      <rPr>
        <sz val="11"/>
        <color theme="1"/>
        <rFont val="Calibri"/>
        <family val="2"/>
      </rPr>
      <t xml:space="preserve"> </t>
    </r>
    <r>
      <rPr>
        <sz val="11"/>
        <color theme="1"/>
        <rFont val="Calibri"/>
        <family val="2"/>
      </rPr>
      <t>쏘아서</t>
    </r>
    <r>
      <rPr>
        <sz val="11"/>
        <color theme="1"/>
        <rFont val="Calibri"/>
        <family val="2"/>
      </rPr>
      <t xml:space="preserve"> </t>
    </r>
    <r>
      <rPr>
        <sz val="11"/>
        <color theme="1"/>
        <rFont val="Calibri"/>
        <family val="2"/>
      </rPr>
      <t>광역</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함</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 </t>
    </r>
    <r>
      <rPr>
        <sz val="11"/>
        <color theme="1"/>
        <rFont val="Calibri"/>
        <family val="2"/>
      </rPr>
      <t>쿨</t>
    </r>
    <r>
      <rPr>
        <sz val="11"/>
        <color theme="1"/>
        <rFont val="Calibri"/>
        <family val="2"/>
      </rPr>
      <t xml:space="preserve"> 10</t>
    </r>
    <r>
      <rPr>
        <sz val="11"/>
        <color theme="1"/>
        <rFont val="Calibri"/>
        <family val="2"/>
      </rPr>
      <t>초</t>
    </r>
  </si>
  <si>
    <r>
      <rPr>
        <sz val="11"/>
        <color theme="1"/>
        <rFont val="Calibri"/>
        <family val="2"/>
      </rPr>
      <t>고천참순</t>
    </r>
    <r>
      <rPr>
        <sz val="11"/>
        <color theme="1"/>
        <rFont val="Calibri"/>
        <family val="2"/>
      </rPr>
      <t xml:space="preserve"> - </t>
    </r>
    <r>
      <rPr>
        <sz val="11"/>
        <color theme="1"/>
        <rFont val="Calibri"/>
        <family val="2"/>
      </rPr>
      <t>짧고</t>
    </r>
    <r>
      <rPr>
        <sz val="11"/>
        <color theme="1"/>
        <rFont val="Calibri"/>
        <family val="2"/>
      </rPr>
      <t xml:space="preserve"> </t>
    </r>
    <r>
      <rPr>
        <sz val="11"/>
        <color theme="1"/>
        <rFont val="Calibri"/>
        <family val="2"/>
      </rPr>
      <t>좁은범위</t>
    </r>
    <r>
      <rPr>
        <sz val="11"/>
        <color theme="1"/>
        <rFont val="Calibri"/>
        <family val="2"/>
      </rPr>
      <t xml:space="preserve"> </t>
    </r>
    <r>
      <rPr>
        <sz val="11"/>
        <color theme="1"/>
        <rFont val="Calibri"/>
        <family val="2"/>
      </rPr>
      <t>공격</t>
    </r>
    <r>
      <rPr>
        <sz val="11"/>
        <color theme="1"/>
        <rFont val="Calibri"/>
        <family val="2"/>
      </rPr>
      <t xml:space="preserve">,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동백꽃</t>
    </r>
    <r>
      <rPr>
        <sz val="11"/>
        <color theme="1"/>
        <rFont val="Calibri"/>
        <family val="2"/>
      </rPr>
      <t xml:space="preserve"> 1</t>
    </r>
    <r>
      <rPr>
        <sz val="11"/>
        <color theme="1"/>
        <rFont val="Calibri"/>
        <family val="2"/>
      </rPr>
      <t>초간</t>
    </r>
    <r>
      <rPr>
        <sz val="11"/>
        <color theme="1"/>
        <rFont val="Calibri"/>
        <family val="2"/>
      </rPr>
      <t xml:space="preserve"> </t>
    </r>
    <r>
      <rPr>
        <sz val="11"/>
        <color theme="1"/>
        <rFont val="Calibri"/>
        <family val="2"/>
      </rPr>
      <t>사용불가</t>
    </r>
  </si>
  <si>
    <r>
      <rPr>
        <sz val="11"/>
        <color theme="1"/>
        <rFont val="Calibri"/>
        <family val="2"/>
      </rPr>
      <t>사미환</t>
    </r>
    <r>
      <rPr>
        <sz val="11"/>
        <color theme="1"/>
        <rFont val="Calibri"/>
        <family val="2"/>
      </rPr>
      <t xml:space="preserve"> - </t>
    </r>
    <r>
      <rPr>
        <sz val="11"/>
        <color theme="1"/>
        <rFont val="Calibri"/>
        <family val="2"/>
      </rPr>
      <t>전방</t>
    </r>
    <r>
      <rPr>
        <sz val="11"/>
        <color theme="1"/>
        <rFont val="Calibri"/>
        <family val="2"/>
      </rPr>
      <t xml:space="preserve"> </t>
    </r>
    <r>
      <rPr>
        <sz val="11"/>
        <color theme="1"/>
        <rFont val="Calibri"/>
        <family val="2"/>
      </rPr>
      <t>휘두르기</t>
    </r>
    <r>
      <rPr>
        <sz val="11"/>
        <color theme="1"/>
        <rFont val="Calibri"/>
        <family val="2"/>
      </rPr>
      <t xml:space="preserve"> / </t>
    </r>
    <r>
      <rPr>
        <sz val="11"/>
        <color theme="1"/>
        <rFont val="Calibri"/>
        <family val="2"/>
      </rPr>
      <t>몹</t>
    </r>
    <r>
      <rPr>
        <sz val="11"/>
        <color theme="1"/>
        <rFont val="Calibri"/>
        <family val="2"/>
      </rPr>
      <t xml:space="preserve"> </t>
    </r>
    <r>
      <rPr>
        <sz val="11"/>
        <color theme="1"/>
        <rFont val="Calibri"/>
        <family val="2"/>
      </rPr>
      <t>하나당</t>
    </r>
    <r>
      <rPr>
        <sz val="11"/>
        <color theme="1"/>
        <rFont val="Calibri"/>
        <family val="2"/>
      </rPr>
      <t xml:space="preserve"> </t>
    </r>
    <r>
      <rPr>
        <sz val="11"/>
        <color theme="1"/>
        <rFont val="Calibri"/>
        <family val="2"/>
      </rPr>
      <t>검</t>
    </r>
    <r>
      <rPr>
        <sz val="11"/>
        <color theme="1"/>
        <rFont val="Calibri"/>
        <family val="2"/>
      </rPr>
      <t xml:space="preserve"> </t>
    </r>
    <r>
      <rPr>
        <sz val="11"/>
        <color theme="1"/>
        <rFont val="Calibri"/>
        <family val="2"/>
      </rPr>
      <t>조각을</t>
    </r>
    <r>
      <rPr>
        <sz val="11"/>
        <color theme="1"/>
        <rFont val="Calibri"/>
        <family val="2"/>
      </rPr>
      <t xml:space="preserve"> </t>
    </r>
    <r>
      <rPr>
        <sz val="11"/>
        <color theme="1"/>
        <rFont val="Calibri"/>
        <family val="2"/>
      </rPr>
      <t>하나</t>
    </r>
    <r>
      <rPr>
        <sz val="11"/>
        <color theme="1"/>
        <rFont val="Calibri"/>
        <family val="2"/>
      </rPr>
      <t xml:space="preserve"> </t>
    </r>
    <r>
      <rPr>
        <sz val="11"/>
        <color theme="1"/>
        <rFont val="Calibri"/>
        <family val="2"/>
      </rPr>
      <t>떨어뜨림</t>
    </r>
    <r>
      <rPr>
        <sz val="11"/>
        <color theme="1"/>
        <rFont val="Calibri"/>
        <family val="2"/>
      </rPr>
      <t xml:space="preserve">. </t>
    </r>
    <r>
      <rPr>
        <sz val="11"/>
        <color theme="1"/>
        <rFont val="Calibri"/>
        <family val="2"/>
      </rPr>
      <t>조각</t>
    </r>
    <r>
      <rPr>
        <sz val="11"/>
        <color theme="1"/>
        <rFont val="Calibri"/>
        <family val="2"/>
      </rPr>
      <t xml:space="preserve"> </t>
    </r>
    <r>
      <rPr>
        <sz val="11"/>
        <color theme="1"/>
        <rFont val="Calibri"/>
        <family val="2"/>
      </rPr>
      <t>지속</t>
    </r>
    <r>
      <rPr>
        <sz val="11"/>
        <color theme="1"/>
        <rFont val="Calibri"/>
        <family val="2"/>
      </rPr>
      <t xml:space="preserve"> 15</t>
    </r>
    <r>
      <rPr>
        <sz val="11"/>
        <color theme="1"/>
        <rFont val="Calibri"/>
        <family val="2"/>
      </rPr>
      <t>초</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1</t>
    </r>
    <r>
      <rPr>
        <sz val="11"/>
        <color theme="1"/>
        <rFont val="Calibri"/>
        <family val="2"/>
      </rPr>
      <t>초</t>
    </r>
  </si>
  <si>
    <r>
      <rPr>
        <sz val="11"/>
        <color theme="1"/>
        <rFont val="Calibri"/>
        <family val="2"/>
      </rPr>
      <t>권격</t>
    </r>
    <r>
      <rPr>
        <sz val="11"/>
        <color theme="1"/>
        <rFont val="Calibri"/>
        <family val="2"/>
      </rPr>
      <t xml:space="preserve"> -</t>
    </r>
    <r>
      <rPr>
        <sz val="11"/>
        <color theme="1"/>
        <rFont val="Calibri"/>
        <family val="2"/>
      </rPr>
      <t xml:space="preserve"> </t>
    </r>
    <r>
      <rPr>
        <sz val="11"/>
        <color theme="1"/>
        <rFont val="Calibri"/>
        <family val="2"/>
      </rPr>
      <t>전방</t>
    </r>
    <r>
      <rPr>
        <sz val="11"/>
        <color theme="1"/>
        <rFont val="Calibri"/>
        <family val="2"/>
      </rPr>
      <t xml:space="preserve"> </t>
    </r>
    <r>
      <rPr>
        <sz val="11"/>
        <color theme="1"/>
        <rFont val="Calibri"/>
        <family val="2"/>
      </rPr>
      <t>지르기</t>
    </r>
    <r>
      <rPr>
        <sz val="11"/>
        <color theme="1"/>
        <rFont val="Calibri"/>
        <family val="2"/>
      </rPr>
      <t xml:space="preserve">, </t>
    </r>
    <r>
      <rPr>
        <sz val="11"/>
        <color theme="1"/>
        <rFont val="Calibri"/>
        <family val="2"/>
      </rPr>
      <t>파동형</t>
    </r>
    <r>
      <rPr>
        <sz val="11"/>
        <color theme="1"/>
        <rFont val="Calibri"/>
        <family val="2"/>
      </rPr>
      <t xml:space="preserve"> </t>
    </r>
    <r>
      <rPr>
        <sz val="11"/>
        <color theme="1"/>
        <rFont val="Calibri"/>
        <family val="2"/>
      </rPr>
      <t>데미지</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2</t>
    </r>
    <r>
      <rPr>
        <sz val="11"/>
        <color theme="1"/>
        <rFont val="Calibri"/>
        <family val="2"/>
      </rPr>
      <t>초</t>
    </r>
    <r>
      <rPr>
        <sz val="11"/>
        <color theme="1"/>
        <rFont val="Calibri"/>
        <family val="2"/>
      </rPr>
      <t xml:space="preserve"> // </t>
    </r>
    <r>
      <rPr>
        <sz val="11"/>
        <color theme="1"/>
        <rFont val="Calibri"/>
        <family val="2"/>
      </rPr>
      <t>강화시</t>
    </r>
    <r>
      <rPr>
        <sz val="11"/>
        <color theme="1"/>
        <rFont val="Calibri"/>
        <family val="2"/>
      </rPr>
      <t xml:space="preserve"> </t>
    </r>
    <r>
      <rPr>
        <sz val="11"/>
        <color theme="1"/>
        <rFont val="Calibri"/>
        <family val="2"/>
      </rPr>
      <t>거인의일격</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넓은</t>
    </r>
    <r>
      <rPr>
        <sz val="11"/>
        <color theme="1"/>
        <rFont val="Calibri"/>
        <family val="2"/>
      </rPr>
      <t xml:space="preserve"> </t>
    </r>
    <r>
      <rPr>
        <sz val="11"/>
        <color theme="1"/>
        <rFont val="Calibri"/>
        <family val="2"/>
      </rPr>
      <t>범위</t>
    </r>
  </si>
  <si>
    <r>
      <rPr>
        <sz val="11"/>
        <color theme="1"/>
        <rFont val="Calibri"/>
        <family val="2"/>
      </rPr>
      <t>스킬</t>
    </r>
    <r>
      <rPr>
        <sz val="11"/>
        <color theme="1"/>
        <rFont val="Calibri"/>
        <family val="2"/>
      </rPr>
      <t>2</t>
    </r>
  </si>
  <si>
    <t>천쇄참월 - 대상을 묶고 참월을 날림. / 이후 검은 월아천충, 무월로 업그레이드</t>
  </si>
  <si>
    <r>
      <rPr>
        <sz val="11"/>
        <color theme="1"/>
        <rFont val="Calibri"/>
        <family val="2"/>
      </rPr>
      <t>다음의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백련</t>
    </r>
    <r>
      <rPr>
        <sz val="11"/>
        <color theme="1"/>
        <rFont val="Calibri"/>
        <family val="2"/>
      </rPr>
      <t xml:space="preserve"> - </t>
    </r>
    <r>
      <rPr>
        <sz val="11"/>
        <color theme="1"/>
        <rFont val="Calibri"/>
        <family val="2"/>
      </rPr>
      <t>찌르기</t>
    </r>
    <r>
      <rPr>
        <sz val="11"/>
        <color theme="1"/>
        <rFont val="Calibri"/>
        <family val="2"/>
      </rPr>
      <t xml:space="preserve"> / </t>
    </r>
    <r>
      <rPr>
        <sz val="11"/>
        <color theme="1"/>
        <rFont val="Calibri"/>
        <family val="2"/>
      </rPr>
      <t>표식이</t>
    </r>
    <r>
      <rPr>
        <sz val="11"/>
        <color theme="1"/>
        <rFont val="Calibri"/>
        <family val="2"/>
      </rPr>
      <t xml:space="preserve"> </t>
    </r>
    <r>
      <rPr>
        <sz val="11"/>
        <color theme="1"/>
        <rFont val="Calibri"/>
        <family val="2"/>
      </rPr>
      <t>있으면</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얼림</t>
    </r>
    <r>
      <rPr>
        <sz val="11"/>
        <color theme="1"/>
        <rFont val="Calibri"/>
        <family val="2"/>
      </rPr>
      <t xml:space="preserve"> / </t>
    </r>
    <r>
      <rPr>
        <sz val="11"/>
        <color theme="1"/>
        <rFont val="Calibri"/>
        <family val="2"/>
      </rPr>
      <t>쿨</t>
    </r>
    <r>
      <rPr>
        <sz val="11"/>
        <color theme="1"/>
        <rFont val="Calibri"/>
        <family val="2"/>
      </rPr>
      <t xml:space="preserve"> 10</t>
    </r>
    <r>
      <rPr>
        <sz val="11"/>
        <color theme="1"/>
        <rFont val="Calibri"/>
        <family val="2"/>
      </rPr>
      <t>초</t>
    </r>
  </si>
  <si>
    <r>
      <rPr>
        <sz val="11"/>
        <color theme="1"/>
        <rFont val="Calibri"/>
        <family val="2"/>
      </rPr>
      <t>슈프렝어</t>
    </r>
    <r>
      <rPr>
        <sz val="11"/>
        <color theme="1"/>
        <rFont val="Calibri"/>
        <family val="2"/>
      </rPr>
      <t>(</t>
    </r>
    <r>
      <rPr>
        <sz val="11"/>
        <color theme="1"/>
        <rFont val="Calibri"/>
        <family val="2"/>
      </rPr>
      <t>스프링클러</t>
    </r>
    <r>
      <rPr>
        <sz val="11"/>
        <color theme="1"/>
        <rFont val="Calibri"/>
        <family val="2"/>
      </rPr>
      <t xml:space="preserve">) - </t>
    </r>
    <r>
      <rPr>
        <sz val="11"/>
        <color theme="1"/>
        <rFont val="Calibri"/>
        <family val="2"/>
      </rPr>
      <t>상대를</t>
    </r>
    <r>
      <rPr>
        <sz val="11"/>
        <color theme="1"/>
        <rFont val="Calibri"/>
        <family val="2"/>
      </rPr>
      <t xml:space="preserve"> </t>
    </r>
    <r>
      <rPr>
        <sz val="11"/>
        <color theme="1"/>
        <rFont val="Calibri"/>
        <family val="2"/>
      </rPr>
      <t>속박하고</t>
    </r>
    <r>
      <rPr>
        <sz val="11"/>
        <color theme="1"/>
        <rFont val="Calibri"/>
        <family val="2"/>
      </rPr>
      <t xml:space="preserve"> </t>
    </r>
    <r>
      <rPr>
        <sz val="11"/>
        <color theme="1"/>
        <rFont val="Calibri"/>
        <family val="2"/>
      </rPr>
      <t>농축된</t>
    </r>
    <r>
      <rPr>
        <sz val="11"/>
        <color theme="1"/>
        <rFont val="Calibri"/>
        <family val="2"/>
      </rPr>
      <t xml:space="preserve"> </t>
    </r>
    <r>
      <rPr>
        <sz val="11"/>
        <color theme="1"/>
        <rFont val="Calibri"/>
        <family val="2"/>
      </rPr>
      <t>영자</t>
    </r>
    <r>
      <rPr>
        <sz val="11"/>
        <color theme="1"/>
        <rFont val="Calibri"/>
        <family val="2"/>
      </rPr>
      <t xml:space="preserve"> </t>
    </r>
    <r>
      <rPr>
        <sz val="11"/>
        <color theme="1"/>
        <rFont val="Calibri"/>
        <family val="2"/>
      </rPr>
      <t>한방울을</t>
    </r>
    <r>
      <rPr>
        <sz val="11"/>
        <color theme="1"/>
        <rFont val="Calibri"/>
        <family val="2"/>
      </rPr>
      <t xml:space="preserve"> </t>
    </r>
    <r>
      <rPr>
        <sz val="11"/>
        <color theme="1"/>
        <rFont val="Calibri"/>
        <family val="2"/>
      </rPr>
      <t>폭발시킴</t>
    </r>
    <r>
      <rPr>
        <sz val="11"/>
        <color theme="1"/>
        <rFont val="Calibri"/>
        <family val="2"/>
      </rPr>
      <t xml:space="preserve">. / </t>
    </r>
    <r>
      <rPr>
        <sz val="11"/>
        <color theme="1"/>
        <rFont val="Calibri"/>
        <family val="2"/>
      </rPr>
      <t>시전</t>
    </r>
    <r>
      <rPr>
        <sz val="11"/>
        <color theme="1"/>
        <rFont val="Calibri"/>
        <family val="2"/>
      </rPr>
      <t xml:space="preserve"> 3</t>
    </r>
    <r>
      <rPr>
        <sz val="11"/>
        <color theme="1"/>
        <rFont val="Calibri"/>
        <family val="2"/>
      </rPr>
      <t>초</t>
    </r>
    <r>
      <rPr>
        <sz val="11"/>
        <color theme="1"/>
        <rFont val="Calibri"/>
        <family val="2"/>
      </rPr>
      <t xml:space="preserve"> / </t>
    </r>
    <r>
      <rPr>
        <sz val="11"/>
        <color theme="1"/>
        <rFont val="Calibri"/>
        <family val="2"/>
      </rPr>
      <t>마비</t>
    </r>
    <r>
      <rPr>
        <sz val="11"/>
        <color theme="1"/>
        <rFont val="Calibri"/>
        <family val="2"/>
      </rPr>
      <t xml:space="preserve"> 5</t>
    </r>
    <r>
      <rPr>
        <sz val="11"/>
        <color theme="1"/>
        <rFont val="Calibri"/>
        <family val="2"/>
      </rPr>
      <t>초</t>
    </r>
    <r>
      <rPr>
        <sz val="11"/>
        <color theme="1"/>
        <rFont val="Calibri"/>
        <family val="2"/>
      </rPr>
      <t xml:space="preserve"> / </t>
    </r>
    <r>
      <rPr>
        <sz val="11"/>
        <color theme="1"/>
        <rFont val="Calibri"/>
        <family val="2"/>
      </rPr>
      <t>쿨</t>
    </r>
    <r>
      <rPr>
        <sz val="11"/>
        <color theme="1"/>
        <rFont val="Calibri"/>
        <family val="2"/>
      </rPr>
      <t xml:space="preserve"> 30</t>
    </r>
    <r>
      <rPr>
        <sz val="11"/>
        <color theme="1"/>
        <rFont val="Calibri"/>
        <family val="2"/>
      </rPr>
      <t>초</t>
    </r>
  </si>
  <si>
    <r>
      <rPr>
        <sz val="11"/>
        <color theme="1"/>
        <rFont val="Calibri"/>
        <family val="2"/>
      </rPr>
      <t>쌍천귀순</t>
    </r>
    <r>
      <rPr>
        <sz val="11"/>
        <color theme="1"/>
        <rFont val="Calibri"/>
        <family val="2"/>
      </rPr>
      <t xml:space="preserve"> - 1</t>
    </r>
    <r>
      <rPr>
        <sz val="11"/>
        <color theme="1"/>
        <rFont val="Calibri"/>
        <family val="2"/>
      </rPr>
      <t>초</t>
    </r>
    <r>
      <rPr>
        <sz val="11"/>
        <color theme="1"/>
        <rFont val="Calibri"/>
        <family val="2"/>
      </rPr>
      <t xml:space="preserve"> </t>
    </r>
    <r>
      <rPr>
        <sz val="11"/>
        <color theme="1"/>
        <rFont val="Calibri"/>
        <family val="2"/>
      </rPr>
      <t>캐스팅</t>
    </r>
    <r>
      <rPr>
        <sz val="11"/>
        <color theme="1"/>
        <rFont val="Calibri"/>
        <family val="2"/>
      </rPr>
      <t xml:space="preserve"> / 1~10</t>
    </r>
    <r>
      <rPr>
        <sz val="11"/>
        <color theme="1"/>
        <rFont val="Calibri"/>
        <family val="2"/>
      </rPr>
      <t>초간</t>
    </r>
    <r>
      <rPr>
        <sz val="11"/>
        <color theme="1"/>
        <rFont val="Calibri"/>
        <family val="2"/>
      </rPr>
      <t xml:space="preserve"> </t>
    </r>
    <r>
      <rPr>
        <sz val="11"/>
        <color theme="1"/>
        <rFont val="Calibri"/>
        <family val="2"/>
      </rPr>
      <t>매</t>
    </r>
    <r>
      <rPr>
        <sz val="11"/>
        <color theme="1"/>
        <rFont val="Calibri"/>
        <family val="2"/>
      </rPr>
      <t xml:space="preserve"> </t>
    </r>
    <r>
      <rPr>
        <sz val="11"/>
        <color theme="1"/>
        <rFont val="Calibri"/>
        <family val="2"/>
      </rPr>
      <t>초마다</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체력회복</t>
    </r>
    <r>
      <rPr>
        <sz val="11"/>
        <color theme="1"/>
        <rFont val="Calibri"/>
        <family val="2"/>
      </rPr>
      <t xml:space="preserve"> (2%+</t>
    </r>
    <r>
      <rPr>
        <sz val="11"/>
        <color theme="1"/>
        <rFont val="Calibri"/>
        <family val="2"/>
      </rPr>
      <t>잃은체력</t>
    </r>
    <r>
      <rPr>
        <sz val="11"/>
        <color theme="1"/>
        <rFont val="Calibri"/>
        <family val="2"/>
      </rPr>
      <t xml:space="preserve">10%) / </t>
    </r>
    <r>
      <rPr>
        <sz val="11"/>
        <color theme="1"/>
        <rFont val="Calibri"/>
        <family val="2"/>
      </rPr>
      <t>벚꽃과</t>
    </r>
    <r>
      <rPr>
        <sz val="11"/>
        <color theme="1"/>
        <rFont val="Calibri"/>
        <family val="2"/>
      </rPr>
      <t xml:space="preserve"> </t>
    </r>
    <r>
      <rPr>
        <sz val="11"/>
        <color theme="1"/>
        <rFont val="Calibri"/>
        <family val="2"/>
      </rPr>
      <t>붓꽃</t>
    </r>
    <r>
      <rPr>
        <sz val="11"/>
        <color theme="1"/>
        <rFont val="Calibri"/>
        <family val="2"/>
      </rPr>
      <t xml:space="preserve"> </t>
    </r>
    <r>
      <rPr>
        <sz val="11"/>
        <color theme="1"/>
        <rFont val="Calibri"/>
        <family val="2"/>
      </rPr>
      <t>쿨</t>
    </r>
    <r>
      <rPr>
        <sz val="11"/>
        <color theme="1"/>
        <rFont val="Calibri"/>
        <family val="2"/>
      </rPr>
      <t xml:space="preserve"> (</t>
    </r>
    <r>
      <rPr>
        <sz val="11"/>
        <color theme="1"/>
        <rFont val="Calibri"/>
        <family val="2"/>
      </rPr>
      <t>지속</t>
    </r>
    <r>
      <rPr>
        <sz val="11"/>
        <color theme="1"/>
        <rFont val="Calibri"/>
        <family val="2"/>
      </rPr>
      <t>x2)</t>
    </r>
    <r>
      <rPr>
        <sz val="11"/>
        <color theme="1"/>
        <rFont val="Calibri"/>
        <family val="2"/>
      </rPr>
      <t>초</t>
    </r>
  </si>
  <si>
    <r>
      <rPr>
        <sz val="11"/>
        <color theme="1"/>
        <rFont val="Calibri"/>
        <family val="2"/>
      </rPr>
      <t>오로치왕</t>
    </r>
    <r>
      <rPr>
        <sz val="11"/>
        <color theme="1"/>
        <rFont val="Calibri"/>
        <family val="2"/>
      </rPr>
      <t xml:space="preserve"> - </t>
    </r>
    <r>
      <rPr>
        <sz val="11"/>
        <color theme="1"/>
        <rFont val="Calibri"/>
        <family val="2"/>
      </rPr>
      <t>해당</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꿰뚫고</t>
    </r>
    <r>
      <rPr>
        <sz val="11"/>
        <color theme="1"/>
        <rFont val="Calibri"/>
        <family val="2"/>
      </rPr>
      <t xml:space="preserve"> </t>
    </r>
    <r>
      <rPr>
        <sz val="11"/>
        <color theme="1"/>
        <rFont val="Calibri"/>
        <family val="2"/>
      </rPr>
      <t>스턴</t>
    </r>
    <r>
      <rPr>
        <sz val="11"/>
        <color theme="1"/>
        <rFont val="Calibri"/>
        <family val="2"/>
      </rPr>
      <t xml:space="preserve"> 2</t>
    </r>
    <r>
      <rPr>
        <sz val="11"/>
        <color theme="1"/>
        <rFont val="Calibri"/>
        <family val="2"/>
      </rPr>
      <t>초</t>
    </r>
    <r>
      <rPr>
        <sz val="11"/>
        <color theme="1"/>
        <rFont val="Calibri"/>
        <family val="2"/>
      </rPr>
      <t xml:space="preserve">, </t>
    </r>
    <r>
      <rPr>
        <sz val="11"/>
        <color theme="1"/>
        <rFont val="Calibri"/>
        <family val="2"/>
      </rPr>
      <t>조각</t>
    </r>
    <r>
      <rPr>
        <sz val="11"/>
        <color theme="1"/>
        <rFont val="Calibri"/>
        <family val="2"/>
      </rPr>
      <t xml:space="preserve"> +2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5</t>
    </r>
    <r>
      <rPr>
        <sz val="11"/>
        <color theme="1"/>
        <rFont val="Calibri"/>
        <family val="2"/>
      </rPr>
      <t>초</t>
    </r>
  </si>
  <si>
    <r>
      <rPr>
        <sz val="11"/>
        <color theme="1"/>
        <rFont val="Calibri"/>
        <family val="2"/>
      </rPr>
      <t>그루아</t>
    </r>
    <r>
      <rPr>
        <sz val="11"/>
        <color theme="1"/>
        <rFont val="Calibri"/>
        <family val="2"/>
      </rPr>
      <t xml:space="preserve"> </t>
    </r>
    <r>
      <rPr>
        <sz val="11"/>
        <color theme="1"/>
        <rFont val="Calibri"/>
        <family val="2"/>
      </rPr>
      <t>티라르</t>
    </r>
    <r>
      <rPr>
        <sz val="11"/>
        <color theme="1"/>
        <rFont val="Calibri"/>
        <family val="2"/>
      </rPr>
      <t xml:space="preserve"> - </t>
    </r>
    <r>
      <rPr>
        <sz val="11"/>
        <color theme="1"/>
        <rFont val="Calibri"/>
        <family val="2"/>
      </rPr>
      <t>땅을</t>
    </r>
    <r>
      <rPr>
        <sz val="11"/>
        <color theme="1"/>
        <rFont val="Calibri"/>
        <family val="2"/>
      </rPr>
      <t xml:space="preserve"> </t>
    </r>
    <r>
      <rPr>
        <sz val="11"/>
        <color theme="1"/>
        <rFont val="Calibri"/>
        <family val="2"/>
      </rPr>
      <t>들어메침</t>
    </r>
    <r>
      <rPr>
        <sz val="11"/>
        <color theme="1"/>
        <rFont val="Calibri"/>
        <family val="2"/>
      </rPr>
      <t xml:space="preserve"> / </t>
    </r>
    <r>
      <rPr>
        <sz val="11"/>
        <color theme="1"/>
        <rFont val="Calibri"/>
        <family val="2"/>
      </rPr>
      <t>이동제한</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5</t>
    </r>
    <r>
      <rPr>
        <sz val="11"/>
        <color theme="1"/>
        <rFont val="Calibri"/>
        <family val="2"/>
      </rPr>
      <t>초</t>
    </r>
    <r>
      <rPr>
        <sz val="11"/>
        <color theme="1"/>
        <rFont val="Calibri"/>
        <family val="2"/>
      </rPr>
      <t xml:space="preserve"> // </t>
    </r>
    <r>
      <rPr>
        <sz val="11"/>
        <color theme="1"/>
        <rFont val="Calibri"/>
        <family val="2"/>
      </rPr>
      <t>강화시</t>
    </r>
    <r>
      <rPr>
        <sz val="11"/>
        <color theme="1"/>
        <rFont val="Calibri"/>
        <family val="2"/>
      </rPr>
      <t xml:space="preserve"> </t>
    </r>
    <r>
      <rPr>
        <sz val="11"/>
        <color theme="1"/>
        <rFont val="Calibri"/>
        <family val="2"/>
      </rPr>
      <t>방어</t>
    </r>
    <r>
      <rPr>
        <sz val="11"/>
        <color theme="1"/>
        <rFont val="Calibri"/>
        <family val="2"/>
      </rPr>
      <t>(</t>
    </r>
    <r>
      <rPr>
        <sz val="11"/>
        <color theme="1"/>
        <rFont val="Calibri"/>
        <family val="2"/>
      </rPr>
      <t>무적</t>
    </r>
    <r>
      <rPr>
        <sz val="11"/>
        <color theme="1"/>
        <rFont val="Calibri"/>
        <family val="2"/>
      </rPr>
      <t>) 1</t>
    </r>
    <r>
      <rPr>
        <sz val="11"/>
        <color theme="1"/>
        <rFont val="Calibri"/>
        <family val="2"/>
      </rPr>
      <t>초</t>
    </r>
  </si>
  <si>
    <r>
      <rPr>
        <sz val="11"/>
        <color theme="1"/>
        <rFont val="Calibri"/>
        <family val="2"/>
      </rPr>
      <t>스킬</t>
    </r>
    <r>
      <rPr>
        <sz val="11"/>
        <color theme="1"/>
        <rFont val="Calibri"/>
        <family val="2"/>
      </rPr>
      <t>3</t>
    </r>
  </si>
  <si>
    <r>
      <rPr>
        <sz val="11"/>
        <color theme="1"/>
        <rFont val="Calibri"/>
        <family val="2"/>
      </rPr>
      <t>천무연신</t>
    </r>
    <r>
      <rPr>
        <sz val="11"/>
        <color theme="1"/>
        <rFont val="Calibri"/>
        <family val="2"/>
      </rPr>
      <t xml:space="preserve"> - </t>
    </r>
    <r>
      <rPr>
        <sz val="11"/>
        <color theme="1"/>
        <rFont val="Calibri"/>
        <family val="2"/>
      </rPr>
      <t>허공에</t>
    </r>
    <r>
      <rPr>
        <sz val="11"/>
        <color theme="1"/>
        <rFont val="Calibri"/>
        <family val="2"/>
      </rPr>
      <t xml:space="preserve"> </t>
    </r>
    <r>
      <rPr>
        <sz val="11"/>
        <color theme="1"/>
        <rFont val="Calibri"/>
        <family val="2"/>
      </rPr>
      <t>휘둘러</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막거나</t>
    </r>
    <r>
      <rPr>
        <sz val="11"/>
        <color theme="1"/>
        <rFont val="Calibri"/>
        <family val="2"/>
      </rPr>
      <t xml:space="preserve"> </t>
    </r>
    <r>
      <rPr>
        <sz val="11"/>
        <color theme="1"/>
        <rFont val="Calibri"/>
        <family val="2"/>
      </rPr>
      <t>공중에</t>
    </r>
    <r>
      <rPr>
        <sz val="11"/>
        <color theme="1"/>
        <rFont val="Calibri"/>
        <family val="2"/>
      </rPr>
      <t xml:space="preserve"> </t>
    </r>
    <r>
      <rPr>
        <sz val="11"/>
        <color theme="1"/>
        <rFont val="Calibri"/>
        <family val="2"/>
      </rPr>
      <t>띄움</t>
    </r>
  </si>
  <si>
    <r>
      <rPr>
        <sz val="11"/>
        <color theme="1"/>
        <rFont val="Calibri"/>
        <family val="2"/>
      </rPr>
      <t>세번째의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백도</t>
    </r>
    <r>
      <rPr>
        <sz val="11"/>
        <color theme="1"/>
        <rFont val="Calibri"/>
        <family val="2"/>
      </rPr>
      <t xml:space="preserve"> - </t>
    </r>
    <r>
      <rPr>
        <sz val="11"/>
        <color theme="1"/>
        <rFont val="Calibri"/>
        <family val="2"/>
      </rPr>
      <t>상대를</t>
    </r>
    <r>
      <rPr>
        <sz val="11"/>
        <color theme="1"/>
        <rFont val="Calibri"/>
        <family val="2"/>
      </rPr>
      <t xml:space="preserve"> </t>
    </r>
    <r>
      <rPr>
        <sz val="11"/>
        <color theme="1"/>
        <rFont val="Calibri"/>
        <family val="2"/>
      </rPr>
      <t>관통시켜</t>
    </r>
    <r>
      <rPr>
        <sz val="11"/>
        <color theme="1"/>
        <rFont val="Calibri"/>
        <family val="2"/>
      </rPr>
      <t xml:space="preserve"> </t>
    </r>
    <r>
      <rPr>
        <sz val="11"/>
        <color theme="1"/>
        <rFont val="Calibri"/>
        <family val="2"/>
      </rPr>
      <t>얼림</t>
    </r>
    <r>
      <rPr>
        <sz val="11"/>
        <color theme="1"/>
        <rFont val="Calibri"/>
        <family val="2"/>
      </rPr>
      <t xml:space="preserve"> / </t>
    </r>
    <r>
      <rPr>
        <sz val="11"/>
        <color theme="1"/>
        <rFont val="Calibri"/>
        <family val="2"/>
      </rPr>
      <t>이후</t>
    </r>
    <r>
      <rPr>
        <sz val="11"/>
        <color theme="1"/>
        <rFont val="Calibri"/>
        <family val="2"/>
      </rPr>
      <t xml:space="preserve"> </t>
    </r>
    <r>
      <rPr>
        <sz val="11"/>
        <color theme="1"/>
        <rFont val="Calibri"/>
        <family val="2"/>
      </rPr>
      <t>무기가</t>
    </r>
    <r>
      <rPr>
        <sz val="11"/>
        <color theme="1"/>
        <rFont val="Calibri"/>
        <family val="2"/>
      </rPr>
      <t xml:space="preserve"> </t>
    </r>
    <r>
      <rPr>
        <sz val="11"/>
        <color theme="1"/>
        <rFont val="Calibri"/>
        <family val="2"/>
      </rPr>
      <t>파괴되어</t>
    </r>
    <r>
      <rPr>
        <sz val="11"/>
        <color theme="1"/>
        <rFont val="Calibri"/>
        <family val="2"/>
      </rPr>
      <t xml:space="preserve"> 10</t>
    </r>
    <r>
      <rPr>
        <sz val="11"/>
        <color theme="1"/>
        <rFont val="Calibri"/>
        <family val="2"/>
      </rPr>
      <t>초간</t>
    </r>
    <r>
      <rPr>
        <sz val="11"/>
        <color theme="1"/>
        <rFont val="Calibri"/>
        <family val="2"/>
      </rPr>
      <t xml:space="preserve"> </t>
    </r>
    <r>
      <rPr>
        <sz val="11"/>
        <color theme="1"/>
        <rFont val="Calibri"/>
        <family val="2"/>
      </rPr>
      <t>공격스킬</t>
    </r>
    <r>
      <rPr>
        <sz val="11"/>
        <color theme="1"/>
        <rFont val="Calibri"/>
        <family val="2"/>
      </rPr>
      <t xml:space="preserve"> </t>
    </r>
    <r>
      <rPr>
        <sz val="11"/>
        <color theme="1"/>
        <rFont val="Calibri"/>
        <family val="2"/>
      </rPr>
      <t>사용</t>
    </r>
    <r>
      <rPr>
        <sz val="11"/>
        <color theme="1"/>
        <rFont val="Calibri"/>
        <family val="2"/>
      </rPr>
      <t xml:space="preserve"> </t>
    </r>
    <r>
      <rPr>
        <sz val="11"/>
        <color theme="1"/>
        <rFont val="Calibri"/>
        <family val="2"/>
      </rPr>
      <t>불가</t>
    </r>
    <r>
      <rPr>
        <sz val="11"/>
        <color theme="1"/>
        <rFont val="Calibri"/>
        <family val="2"/>
      </rPr>
      <t xml:space="preserve"> / </t>
    </r>
    <r>
      <rPr>
        <sz val="11"/>
        <color theme="1"/>
        <rFont val="Calibri"/>
        <family val="2"/>
      </rPr>
      <t>쿨</t>
    </r>
    <r>
      <rPr>
        <sz val="11"/>
        <color theme="1"/>
        <rFont val="Calibri"/>
        <family val="2"/>
      </rPr>
      <t xml:space="preserve"> 60</t>
    </r>
    <r>
      <rPr>
        <sz val="11"/>
        <color theme="1"/>
        <rFont val="Calibri"/>
        <family val="2"/>
      </rPr>
      <t>초</t>
    </r>
  </si>
  <si>
    <r>
      <rPr>
        <sz val="11"/>
        <color theme="1"/>
        <rFont val="Calibri"/>
        <family val="2"/>
      </rPr>
      <t>렛트슈틸</t>
    </r>
    <r>
      <rPr>
        <sz val="11"/>
        <color theme="1"/>
        <rFont val="Calibri"/>
        <family val="2"/>
      </rPr>
      <t xml:space="preserve"> - </t>
    </r>
    <r>
      <rPr>
        <sz val="11"/>
        <color theme="1"/>
        <rFont val="Calibri"/>
        <family val="2"/>
      </rPr>
      <t>지속시간</t>
    </r>
    <r>
      <rPr>
        <sz val="11"/>
        <color theme="1"/>
        <rFont val="Calibri"/>
        <family val="2"/>
      </rPr>
      <t xml:space="preserve"> </t>
    </r>
    <r>
      <rPr>
        <sz val="11"/>
        <color theme="1"/>
        <rFont val="Calibri"/>
        <family val="2"/>
      </rPr>
      <t>스텟과</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대폭강화</t>
    </r>
    <r>
      <rPr>
        <sz val="11"/>
        <color theme="1"/>
        <rFont val="Calibri"/>
        <family val="2"/>
      </rPr>
      <t xml:space="preserve"> / </t>
    </r>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공격불가</t>
    </r>
    <r>
      <rPr>
        <sz val="11"/>
        <color theme="1"/>
        <rFont val="Calibri"/>
        <family val="2"/>
      </rPr>
      <t xml:space="preserve"> 10</t>
    </r>
    <r>
      <rPr>
        <sz val="11"/>
        <color theme="1"/>
        <rFont val="Calibri"/>
        <family val="2"/>
      </rPr>
      <t>초</t>
    </r>
    <r>
      <rPr>
        <sz val="11"/>
        <color theme="1"/>
        <rFont val="Calibri"/>
        <family val="2"/>
      </rPr>
      <t xml:space="preserve"> / </t>
    </r>
    <r>
      <rPr>
        <sz val="11"/>
        <color theme="1"/>
        <rFont val="Calibri"/>
        <family val="2"/>
      </rPr>
      <t>쿨</t>
    </r>
    <r>
      <rPr>
        <sz val="11"/>
        <color theme="1"/>
        <rFont val="Calibri"/>
        <family val="2"/>
      </rPr>
      <t xml:space="preserve"> 60</t>
    </r>
    <r>
      <rPr>
        <sz val="11"/>
        <color theme="1"/>
        <rFont val="Calibri"/>
        <family val="2"/>
      </rPr>
      <t>초</t>
    </r>
  </si>
  <si>
    <r>
      <rPr>
        <sz val="11"/>
        <color theme="1"/>
        <rFont val="Calibri"/>
        <family val="2"/>
      </rPr>
      <t>삼천결순</t>
    </r>
    <r>
      <rPr>
        <sz val="11"/>
        <color theme="1"/>
        <rFont val="Calibri"/>
        <family val="2"/>
      </rPr>
      <t xml:space="preserve"> - 1</t>
    </r>
    <r>
      <rPr>
        <sz val="11"/>
        <color theme="1"/>
        <rFont val="Calibri"/>
        <family val="2"/>
      </rPr>
      <t>초</t>
    </r>
    <r>
      <rPr>
        <sz val="11"/>
        <color theme="1"/>
        <rFont val="Calibri"/>
        <family val="2"/>
      </rPr>
      <t xml:space="preserve"> </t>
    </r>
    <r>
      <rPr>
        <sz val="11"/>
        <color theme="1"/>
        <rFont val="Calibri"/>
        <family val="2"/>
      </rPr>
      <t>캐스팅</t>
    </r>
    <r>
      <rPr>
        <sz val="11"/>
        <color theme="1"/>
        <rFont val="Calibri"/>
        <family val="2"/>
      </rPr>
      <t xml:space="preserve"> / </t>
    </r>
    <r>
      <rPr>
        <sz val="11"/>
        <color theme="1"/>
        <rFont val="Calibri"/>
        <family val="2"/>
      </rPr>
      <t>지속</t>
    </r>
    <r>
      <rPr>
        <sz val="11"/>
        <color theme="1"/>
        <rFont val="Calibri"/>
        <family val="2"/>
      </rPr>
      <t xml:space="preserve"> 1~10</t>
    </r>
    <r>
      <rPr>
        <sz val="11"/>
        <color theme="1"/>
        <rFont val="Calibri"/>
        <family val="2"/>
      </rPr>
      <t>초간</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받는데미지</t>
    </r>
    <r>
      <rPr>
        <sz val="11"/>
        <color theme="1"/>
        <rFont val="Calibri"/>
        <family val="2"/>
      </rPr>
      <t xml:space="preserve"> 50% </t>
    </r>
    <r>
      <rPr>
        <sz val="11"/>
        <color theme="1"/>
        <rFont val="Calibri"/>
        <family val="2"/>
      </rPr>
      <t>감소</t>
    </r>
    <r>
      <rPr>
        <sz val="11"/>
        <color theme="1"/>
        <rFont val="Calibri"/>
        <family val="2"/>
      </rPr>
      <t xml:space="preserve"> / </t>
    </r>
    <r>
      <rPr>
        <sz val="11"/>
        <color theme="1"/>
        <rFont val="Calibri"/>
        <family val="2"/>
      </rPr>
      <t>국화</t>
    </r>
    <r>
      <rPr>
        <sz val="11"/>
        <color theme="1"/>
        <rFont val="Calibri"/>
        <family val="2"/>
      </rPr>
      <t xml:space="preserve">, </t>
    </r>
    <r>
      <rPr>
        <sz val="11"/>
        <color theme="1"/>
        <rFont val="Calibri"/>
        <family val="2"/>
      </rPr>
      <t>매화</t>
    </r>
    <r>
      <rPr>
        <sz val="11"/>
        <color theme="1"/>
        <rFont val="Calibri"/>
        <family val="2"/>
      </rPr>
      <t xml:space="preserve">, </t>
    </r>
    <r>
      <rPr>
        <sz val="11"/>
        <color theme="1"/>
        <rFont val="Calibri"/>
        <family val="2"/>
      </rPr>
      <t>백합</t>
    </r>
    <r>
      <rPr>
        <sz val="11"/>
        <color theme="1"/>
        <rFont val="Calibri"/>
        <family val="2"/>
      </rPr>
      <t xml:space="preserve"> </t>
    </r>
    <r>
      <rPr>
        <sz val="11"/>
        <color theme="1"/>
        <rFont val="Calibri"/>
        <family val="2"/>
      </rPr>
      <t>쿨</t>
    </r>
    <r>
      <rPr>
        <sz val="11"/>
        <color theme="1"/>
        <rFont val="Calibri"/>
        <family val="2"/>
      </rPr>
      <t xml:space="preserve"> (</t>
    </r>
    <r>
      <rPr>
        <sz val="11"/>
        <color theme="1"/>
        <rFont val="Calibri"/>
        <family val="2"/>
      </rPr>
      <t>지속</t>
    </r>
    <r>
      <rPr>
        <sz val="11"/>
        <color theme="1"/>
        <rFont val="Calibri"/>
        <family val="2"/>
      </rPr>
      <t>x3)</t>
    </r>
    <r>
      <rPr>
        <sz val="11"/>
        <color theme="1"/>
        <rFont val="Calibri"/>
        <family val="2"/>
      </rPr>
      <t>초</t>
    </r>
  </si>
  <si>
    <r>
      <rPr>
        <sz val="11"/>
        <color theme="1"/>
        <rFont val="Calibri"/>
        <family val="2"/>
      </rPr>
      <t>비아절교</t>
    </r>
    <r>
      <rPr>
        <sz val="11"/>
        <color theme="1"/>
        <rFont val="Calibri"/>
        <family val="2"/>
      </rPr>
      <t xml:space="preserve"> - </t>
    </r>
    <r>
      <rPr>
        <sz val="11"/>
        <color theme="1"/>
        <rFont val="Calibri"/>
        <family val="2"/>
      </rPr>
      <t>주변</t>
    </r>
    <r>
      <rPr>
        <sz val="11"/>
        <color theme="1"/>
        <rFont val="Calibri"/>
        <family val="2"/>
      </rPr>
      <t xml:space="preserve"> </t>
    </r>
    <r>
      <rPr>
        <sz val="11"/>
        <color theme="1"/>
        <rFont val="Calibri"/>
        <family val="2"/>
      </rPr>
      <t>조각을</t>
    </r>
    <r>
      <rPr>
        <sz val="11"/>
        <color theme="1"/>
        <rFont val="Calibri"/>
        <family val="2"/>
      </rPr>
      <t xml:space="preserve"> </t>
    </r>
    <r>
      <rPr>
        <sz val="11"/>
        <color theme="1"/>
        <rFont val="Calibri"/>
        <family val="2"/>
      </rPr>
      <t>쏘아붙여</t>
    </r>
    <r>
      <rPr>
        <sz val="11"/>
        <color theme="1"/>
        <rFont val="Calibri"/>
        <family val="2"/>
      </rPr>
      <t xml:space="preserve"> </t>
    </r>
    <r>
      <rPr>
        <sz val="11"/>
        <color theme="1"/>
        <rFont val="Calibri"/>
        <family val="2"/>
      </rPr>
      <t>공격</t>
    </r>
    <r>
      <rPr>
        <sz val="11"/>
        <color theme="1"/>
        <rFont val="Calibri"/>
        <family val="2"/>
      </rPr>
      <t xml:space="preserve"> / </t>
    </r>
    <r>
      <rPr>
        <sz val="11"/>
        <color theme="1"/>
        <rFont val="Calibri"/>
        <family val="2"/>
      </rPr>
      <t>조각당</t>
    </r>
    <r>
      <rPr>
        <sz val="11"/>
        <color theme="1"/>
        <rFont val="Calibri"/>
        <family val="2"/>
      </rPr>
      <t xml:space="preserve"> </t>
    </r>
    <r>
      <rPr>
        <sz val="11"/>
        <color theme="1"/>
        <rFont val="Calibri"/>
        <family val="2"/>
      </rPr>
      <t>추가데미지</t>
    </r>
    <r>
      <rPr>
        <sz val="11"/>
        <color theme="1"/>
        <rFont val="Calibri"/>
        <family val="2"/>
      </rPr>
      <t xml:space="preserve"> / 10</t>
    </r>
    <r>
      <rPr>
        <sz val="11"/>
        <color theme="1"/>
        <rFont val="Calibri"/>
        <family val="2"/>
      </rPr>
      <t>개이상</t>
    </r>
    <r>
      <rPr>
        <sz val="11"/>
        <color theme="1"/>
        <rFont val="Calibri"/>
        <family val="2"/>
      </rPr>
      <t xml:space="preserve"> </t>
    </r>
    <r>
      <rPr>
        <sz val="11"/>
        <color theme="1"/>
        <rFont val="Calibri"/>
        <family val="2"/>
      </rPr>
      <t>마비</t>
    </r>
    <r>
      <rPr>
        <sz val="11"/>
        <color theme="1"/>
        <rFont val="Calibri"/>
        <family val="2"/>
      </rPr>
      <t xml:space="preserve"> 2</t>
    </r>
    <r>
      <rPr>
        <sz val="11"/>
        <color theme="1"/>
        <rFont val="Calibri"/>
        <family val="2"/>
      </rPr>
      <t>초</t>
    </r>
    <r>
      <rPr>
        <sz val="11"/>
        <color theme="1"/>
        <rFont val="Calibri"/>
        <family val="2"/>
      </rPr>
      <t xml:space="preserve"> / 20</t>
    </r>
    <r>
      <rPr>
        <sz val="11"/>
        <color theme="1"/>
        <rFont val="Calibri"/>
        <family val="2"/>
      </rPr>
      <t>개이상</t>
    </r>
    <r>
      <rPr>
        <sz val="11"/>
        <color theme="1"/>
        <rFont val="Calibri"/>
        <family val="2"/>
      </rPr>
      <t xml:space="preserve"> </t>
    </r>
    <r>
      <rPr>
        <sz val="11"/>
        <color theme="1"/>
        <rFont val="Calibri"/>
        <family val="2"/>
      </rPr>
      <t>마비→스턴</t>
    </r>
    <r>
      <rPr>
        <sz val="11"/>
        <color theme="1"/>
        <rFont val="Calibri"/>
        <family val="2"/>
      </rPr>
      <t>, +</t>
    </r>
    <r>
      <rPr>
        <sz val="11"/>
        <color theme="1"/>
        <rFont val="Calibri"/>
        <family val="2"/>
      </rPr>
      <t>출혈</t>
    </r>
    <r>
      <rPr>
        <sz val="11"/>
        <color theme="1"/>
        <rFont val="Calibri"/>
        <family val="2"/>
      </rPr>
      <t xml:space="preserve"> </t>
    </r>
    <r>
      <rPr>
        <sz val="11"/>
        <color theme="1"/>
        <rFont val="Calibri"/>
        <family val="2"/>
      </rPr>
      <t>효과</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20</t>
    </r>
    <r>
      <rPr>
        <sz val="11"/>
        <color theme="1"/>
        <rFont val="Calibri"/>
        <family val="2"/>
      </rPr>
      <t>초</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</si>
  <si>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 xml:space="preserve"> - </t>
    </r>
    <r>
      <rPr>
        <sz val="11"/>
        <color theme="1"/>
        <rFont val="Calibri"/>
        <family val="2"/>
      </rPr>
      <t>스킬</t>
    </r>
    <r>
      <rPr>
        <sz val="11"/>
        <color theme="1"/>
        <rFont val="Calibri"/>
        <family val="2"/>
      </rPr>
      <t xml:space="preserve"> </t>
    </r>
    <r>
      <rPr>
        <sz val="11"/>
        <color theme="1"/>
        <rFont val="Calibri"/>
        <family val="2"/>
      </rPr>
      <t>강화</t>
    </r>
    <r>
      <rPr>
        <sz val="11"/>
        <color theme="1"/>
        <rFont val="Calibri"/>
        <family val="2"/>
      </rPr>
      <t xml:space="preserve"> </t>
    </r>
    <r>
      <rPr>
        <sz val="11"/>
        <color theme="1"/>
        <rFont val="Calibri"/>
        <family val="2"/>
      </rPr>
      <t>지속</t>
    </r>
    <r>
      <rPr>
        <sz val="11"/>
        <color theme="1"/>
        <rFont val="Calibri"/>
        <family val="2"/>
      </rPr>
      <t xml:space="preserve"> 5</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30</t>
    </r>
    <r>
      <rPr>
        <sz val="11"/>
        <color theme="1"/>
        <rFont val="Calibri"/>
        <family val="2"/>
      </rPr>
      <t>초</t>
    </r>
  </si>
  <si>
    <t>호로화 - 지속 11초+영압에 따라 증가, 각종 스킬 업그레이드 및 추가사용 / 긴 쿨타임(가면 수복시 쿨 감소)</t>
  </si>
  <si>
    <t>절대영도 - 스킬 강화(범위 등) / 4초지속, 쿨 60초</t>
  </si>
  <si>
    <t>난장천괴 - 방해효과 방어 / 60초에 1회</t>
  </si>
  <si>
    <r>
      <rPr>
        <sz val="11"/>
        <color theme="1"/>
        <rFont val="Calibri"/>
        <family val="2"/>
      </rPr>
      <t>사천항순</t>
    </r>
    <r>
      <rPr>
        <sz val="11"/>
        <color theme="1"/>
        <rFont val="Calibri"/>
        <family val="2"/>
      </rPr>
      <t xml:space="preserve"> - 1</t>
    </r>
    <r>
      <rPr>
        <sz val="11"/>
        <color theme="1"/>
        <rFont val="Calibri"/>
        <family val="2"/>
      </rPr>
      <t>초</t>
    </r>
    <r>
      <rPr>
        <sz val="11"/>
        <color theme="1"/>
        <rFont val="Calibri"/>
        <family val="2"/>
      </rPr>
      <t xml:space="preserve"> </t>
    </r>
    <r>
      <rPr>
        <sz val="11"/>
        <color theme="1"/>
        <rFont val="Calibri"/>
        <family val="2"/>
      </rPr>
      <t>캐스팅</t>
    </r>
    <r>
      <rPr>
        <sz val="11"/>
        <color theme="1"/>
        <rFont val="Calibri"/>
        <family val="2"/>
      </rPr>
      <t xml:space="preserve"> / </t>
    </r>
    <r>
      <rPr>
        <sz val="11"/>
        <color theme="1"/>
        <rFont val="Calibri"/>
        <family val="2"/>
      </rPr>
      <t>지속</t>
    </r>
    <r>
      <rPr>
        <sz val="11"/>
        <color theme="1"/>
        <rFont val="Calibri"/>
        <family val="2"/>
      </rPr>
      <t xml:space="preserve"> 1~10</t>
    </r>
    <r>
      <rPr>
        <sz val="11"/>
        <color theme="1"/>
        <rFont val="Calibri"/>
        <family val="2"/>
      </rPr>
      <t>초간</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받는데미지</t>
    </r>
    <r>
      <rPr>
        <sz val="11"/>
        <color theme="1"/>
        <rFont val="Calibri"/>
        <family val="2"/>
      </rPr>
      <t xml:space="preserve"> 67% </t>
    </r>
    <r>
      <rPr>
        <sz val="11"/>
        <color theme="1"/>
        <rFont val="Calibri"/>
        <family val="2"/>
      </rPr>
      <t>감소</t>
    </r>
    <r>
      <rPr>
        <sz val="11"/>
        <color theme="1"/>
        <rFont val="Calibri"/>
        <family val="2"/>
      </rPr>
      <t xml:space="preserve"> + </t>
    </r>
    <r>
      <rPr>
        <sz val="11"/>
        <color theme="1"/>
        <rFont val="Calibri"/>
        <family val="2"/>
      </rPr>
      <t>지속이</t>
    </r>
    <r>
      <rPr>
        <sz val="11"/>
        <color theme="1"/>
        <rFont val="Calibri"/>
        <family val="2"/>
      </rPr>
      <t xml:space="preserve"> </t>
    </r>
    <r>
      <rPr>
        <sz val="11"/>
        <color theme="1"/>
        <rFont val="Calibri"/>
        <family val="2"/>
      </rPr>
      <t>끝날때</t>
    </r>
    <r>
      <rPr>
        <sz val="11"/>
        <color theme="1"/>
        <rFont val="Calibri"/>
        <family val="2"/>
      </rPr>
      <t xml:space="preserve"> </t>
    </r>
    <r>
      <rPr>
        <sz val="11"/>
        <color theme="1"/>
        <rFont val="Calibri"/>
        <family val="2"/>
      </rPr>
      <t>공격반사</t>
    </r>
    <r>
      <rPr>
        <sz val="11"/>
        <color theme="1"/>
        <rFont val="Calibri"/>
        <family val="2"/>
      </rPr>
      <t xml:space="preserve"> / </t>
    </r>
    <r>
      <rPr>
        <sz val="11"/>
        <color theme="1"/>
        <rFont val="Calibri"/>
        <family val="2"/>
      </rPr>
      <t>국화</t>
    </r>
    <r>
      <rPr>
        <sz val="11"/>
        <color theme="1"/>
        <rFont val="Calibri"/>
        <family val="2"/>
      </rPr>
      <t xml:space="preserve">, </t>
    </r>
    <r>
      <rPr>
        <sz val="11"/>
        <color theme="1"/>
        <rFont val="Calibri"/>
        <family val="2"/>
      </rPr>
      <t>매화</t>
    </r>
    <r>
      <rPr>
        <sz val="11"/>
        <color theme="1"/>
        <rFont val="Calibri"/>
        <family val="2"/>
      </rPr>
      <t xml:space="preserve">, </t>
    </r>
    <r>
      <rPr>
        <sz val="11"/>
        <color theme="1"/>
        <rFont val="Calibri"/>
        <family val="2"/>
      </rPr>
      <t>백합</t>
    </r>
    <r>
      <rPr>
        <sz val="11"/>
        <color theme="1"/>
        <rFont val="Calibri"/>
        <family val="2"/>
      </rPr>
      <t xml:space="preserve">, </t>
    </r>
    <r>
      <rPr>
        <sz val="11"/>
        <color theme="1"/>
        <rFont val="Calibri"/>
        <family val="2"/>
      </rPr>
      <t>동백꽃</t>
    </r>
    <r>
      <rPr>
        <sz val="11"/>
        <color theme="1"/>
        <rFont val="Calibri"/>
        <family val="2"/>
      </rPr>
      <t xml:space="preserve"> </t>
    </r>
    <r>
      <rPr>
        <sz val="11"/>
        <color theme="1"/>
        <rFont val="Calibri"/>
        <family val="2"/>
      </rPr>
      <t>쿨</t>
    </r>
    <r>
      <rPr>
        <sz val="11"/>
        <color theme="1"/>
        <rFont val="Calibri"/>
        <family val="2"/>
      </rPr>
      <t xml:space="preserve"> (</t>
    </r>
    <r>
      <rPr>
        <sz val="11"/>
        <color theme="1"/>
        <rFont val="Calibri"/>
        <family val="2"/>
      </rPr>
      <t>지속</t>
    </r>
    <r>
      <rPr>
        <sz val="11"/>
        <color theme="1"/>
        <rFont val="Calibri"/>
        <family val="2"/>
      </rPr>
      <t>x4)</t>
    </r>
    <r>
      <rPr>
        <sz val="11"/>
        <color theme="1"/>
        <rFont val="Calibri"/>
        <family val="2"/>
      </rPr>
      <t>초</t>
    </r>
  </si>
  <si>
    <r>
      <rPr>
        <sz val="11"/>
        <color theme="1"/>
        <rFont val="Calibri"/>
        <family val="2"/>
      </rPr>
      <t>비골대포</t>
    </r>
    <r>
      <rPr>
        <sz val="11"/>
        <color theme="1"/>
        <rFont val="Calibri"/>
        <family val="2"/>
      </rPr>
      <t xml:space="preserve"> - </t>
    </r>
    <r>
      <rPr>
        <sz val="11"/>
        <color theme="1"/>
        <rFont val="Calibri"/>
        <family val="2"/>
      </rPr>
      <t>영압</t>
    </r>
    <r>
      <rPr>
        <sz val="11"/>
        <color theme="1"/>
        <rFont val="Calibri"/>
        <family val="2"/>
      </rPr>
      <t xml:space="preserve"> </t>
    </r>
    <r>
      <rPr>
        <sz val="11"/>
        <color theme="1"/>
        <rFont val="Calibri"/>
        <family val="2"/>
      </rPr>
      <t>덩어리</t>
    </r>
    <r>
      <rPr>
        <sz val="11"/>
        <color theme="1"/>
        <rFont val="Calibri"/>
        <family val="2"/>
      </rPr>
      <t xml:space="preserve"> </t>
    </r>
    <r>
      <rPr>
        <sz val="11"/>
        <color theme="1"/>
        <rFont val="Calibri"/>
        <family val="2"/>
      </rPr>
      <t>발사</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화상효과</t>
    </r>
    <r>
      <rPr>
        <sz val="11"/>
        <color theme="1"/>
        <rFont val="Calibri"/>
        <family val="2"/>
      </rPr>
      <t xml:space="preserve"> / </t>
    </r>
    <r>
      <rPr>
        <sz val="11"/>
        <color theme="1"/>
        <rFont val="Calibri"/>
        <family val="2"/>
      </rPr>
      <t>이후</t>
    </r>
    <r>
      <rPr>
        <sz val="11"/>
        <color theme="1"/>
        <rFont val="Calibri"/>
        <family val="2"/>
      </rPr>
      <t xml:space="preserve"> </t>
    </r>
    <r>
      <rPr>
        <sz val="11"/>
        <color theme="1"/>
        <rFont val="Calibri"/>
        <family val="2"/>
      </rPr>
      <t>사아철포로</t>
    </r>
    <r>
      <rPr>
        <sz val="11"/>
        <color theme="1"/>
        <rFont val="Calibri"/>
        <family val="2"/>
      </rPr>
      <t xml:space="preserve"> </t>
    </r>
    <r>
      <rPr>
        <sz val="11"/>
        <color theme="1"/>
        <rFont val="Calibri"/>
        <family val="2"/>
      </rPr>
      <t>업그레이드</t>
    </r>
    <r>
      <rPr>
        <sz val="11"/>
        <color theme="1"/>
        <rFont val="Calibri"/>
        <family val="2"/>
      </rPr>
      <t>(</t>
    </r>
    <r>
      <rPr>
        <sz val="11"/>
        <color theme="1"/>
        <rFont val="Calibri"/>
        <family val="2"/>
      </rPr>
      <t>화상</t>
    </r>
    <r>
      <rPr>
        <sz val="11"/>
        <color theme="1"/>
        <rFont val="Calibri"/>
        <family val="2"/>
      </rPr>
      <t xml:space="preserve"> </t>
    </r>
    <r>
      <rPr>
        <sz val="11"/>
        <color theme="1"/>
        <rFont val="Calibri"/>
        <family val="2"/>
      </rPr>
      <t>강화</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30</t>
    </r>
    <r>
      <rPr>
        <sz val="11"/>
        <color theme="1"/>
        <rFont val="Calibri"/>
        <family val="2"/>
      </rPr>
      <t>초</t>
    </r>
  </si>
  <si>
    <r>
      <rPr>
        <sz val="11"/>
        <color theme="1"/>
        <rFont val="Calibri"/>
        <family val="2"/>
      </rPr>
      <t>마인의</t>
    </r>
    <r>
      <rPr>
        <sz val="11"/>
        <color theme="1"/>
        <rFont val="Calibri"/>
        <family val="2"/>
      </rPr>
      <t xml:space="preserve"> </t>
    </r>
    <r>
      <rPr>
        <sz val="11"/>
        <color theme="1"/>
        <rFont val="Calibri"/>
        <family val="2"/>
      </rPr>
      <t>일격</t>
    </r>
    <r>
      <rPr>
        <sz val="11"/>
        <color theme="1"/>
        <rFont val="Calibri"/>
        <family val="2"/>
      </rPr>
      <t xml:space="preserve"> - (</t>
    </r>
    <r>
      <rPr>
        <sz val="11"/>
        <color theme="1"/>
        <rFont val="Calibri"/>
        <family val="2"/>
      </rPr>
      <t>강화에서만</t>
    </r>
    <r>
      <rPr>
        <sz val="11"/>
        <color theme="1"/>
        <rFont val="Calibri"/>
        <family val="2"/>
      </rPr>
      <t xml:space="preserve"> </t>
    </r>
    <r>
      <rPr>
        <sz val="11"/>
        <color theme="1"/>
        <rFont val="Calibri"/>
        <family val="2"/>
      </rPr>
      <t>사용가능</t>
    </r>
    <r>
      <rPr>
        <sz val="11"/>
        <color theme="1"/>
        <rFont val="Calibri"/>
        <family val="2"/>
      </rPr>
      <t xml:space="preserve">) </t>
    </r>
    <r>
      <rPr>
        <sz val="11"/>
        <color theme="1"/>
        <rFont val="Calibri"/>
        <family val="2"/>
      </rPr>
      <t>영압을</t>
    </r>
    <r>
      <rPr>
        <sz val="11"/>
        <color theme="1"/>
        <rFont val="Calibri"/>
        <family val="2"/>
      </rPr>
      <t xml:space="preserve"> </t>
    </r>
    <r>
      <rPr>
        <sz val="11"/>
        <color theme="1"/>
        <rFont val="Calibri"/>
        <family val="2"/>
      </rPr>
      <t>모아</t>
    </r>
    <r>
      <rPr>
        <sz val="11"/>
        <color theme="1"/>
        <rFont val="Calibri"/>
        <family val="2"/>
      </rPr>
      <t xml:space="preserve"> </t>
    </r>
    <r>
      <rPr>
        <sz val="11"/>
        <color theme="1"/>
        <rFont val="Calibri"/>
        <family val="2"/>
      </rPr>
      <t>급소를</t>
    </r>
    <r>
      <rPr>
        <sz val="11"/>
        <color theme="1"/>
        <rFont val="Calibri"/>
        <family val="2"/>
      </rPr>
      <t xml:space="preserve"> </t>
    </r>
    <r>
      <rPr>
        <sz val="11"/>
        <color theme="1"/>
        <rFont val="Calibri"/>
        <family val="2"/>
      </rPr>
      <t>공격</t>
    </r>
    <r>
      <rPr>
        <sz val="11"/>
        <color theme="1"/>
        <rFont val="Calibri"/>
        <family val="2"/>
      </rPr>
      <t xml:space="preserve">, </t>
    </r>
    <r>
      <rPr>
        <sz val="11"/>
        <color theme="1"/>
        <rFont val="Calibri"/>
        <family val="2"/>
      </rPr>
      <t>뒤에까지</t>
    </r>
    <r>
      <rPr>
        <sz val="11"/>
        <color theme="1"/>
        <rFont val="Calibri"/>
        <family val="2"/>
      </rPr>
      <t xml:space="preserve"> </t>
    </r>
    <r>
      <rPr>
        <sz val="11"/>
        <color theme="1"/>
        <rFont val="Calibri"/>
        <family val="2"/>
      </rPr>
      <t>데미지</t>
    </r>
    <r>
      <rPr>
        <sz val="11"/>
        <color theme="1"/>
        <rFont val="Calibri"/>
        <family val="2"/>
      </rPr>
      <t xml:space="preserve"> / </t>
    </r>
    <r>
      <rPr>
        <sz val="11"/>
        <color theme="1"/>
        <rFont val="Calibri"/>
        <family val="2"/>
      </rPr>
      <t>시전</t>
    </r>
    <r>
      <rPr>
        <sz val="11"/>
        <color theme="1"/>
        <rFont val="Calibri"/>
        <family val="2"/>
      </rPr>
      <t xml:space="preserve"> 2</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5</t>
    </r>
    <r>
      <rPr>
        <sz val="11"/>
        <color theme="1"/>
        <rFont val="Calibri"/>
        <family val="2"/>
      </rPr>
      <t>초</t>
    </r>
  </si>
  <si>
    <t>순보 / 니도</t>
  </si>
  <si>
    <r>
      <rPr>
        <sz val="11"/>
        <color theme="1"/>
        <rFont val="Calibri"/>
        <family val="2"/>
      </rPr>
      <t>호로에</t>
    </r>
    <r>
      <rPr>
        <sz val="11"/>
        <color theme="1"/>
        <rFont val="Calibri"/>
        <family val="2"/>
      </rPr>
      <t xml:space="preserve"> 2</t>
    </r>
    <r>
      <rPr>
        <sz val="11"/>
        <color theme="1"/>
        <rFont val="Calibri"/>
        <family val="2"/>
      </rPr>
      <t>배피해</t>
    </r>
    <r>
      <rPr>
        <sz val="11"/>
        <color theme="1"/>
        <rFont val="Calibri"/>
        <family val="2"/>
      </rPr>
      <t xml:space="preserve"> </t>
    </r>
    <r>
      <rPr>
        <sz val="11"/>
        <color theme="1"/>
        <rFont val="Calibri"/>
        <family val="2"/>
      </rPr>
      <t>입음</t>
    </r>
    <r>
      <rPr>
        <sz val="11"/>
        <color theme="1"/>
        <rFont val="Calibri"/>
        <family val="2"/>
      </rPr>
      <t xml:space="preserve">, </t>
    </r>
    <r>
      <rPr>
        <sz val="11"/>
        <color theme="1"/>
        <rFont val="Calibri"/>
        <family val="2"/>
      </rPr>
      <t>비염각</t>
    </r>
    <r>
      <rPr>
        <sz val="11"/>
        <color theme="1"/>
        <rFont val="Calibri"/>
        <family val="2"/>
      </rPr>
      <t xml:space="preserve"> = </t>
    </r>
    <r>
      <rPr>
        <sz val="11"/>
        <color theme="1"/>
        <rFont val="Calibri"/>
        <family val="2"/>
      </rPr>
      <t>순보</t>
    </r>
    <r>
      <rPr>
        <sz val="11"/>
        <color theme="1"/>
        <rFont val="Calibri"/>
        <family val="2"/>
      </rPr>
      <t xml:space="preserve"> / </t>
    </r>
    <r>
      <rPr>
        <sz val="11"/>
        <color theme="1"/>
        <rFont val="Calibri"/>
        <family val="2"/>
      </rPr>
      <t>산령수투</t>
    </r>
    <r>
      <rPr>
        <sz val="11"/>
        <color theme="1"/>
        <rFont val="Calibri"/>
        <family val="2"/>
      </rPr>
      <t xml:space="preserve"> - </t>
    </r>
    <r>
      <rPr>
        <sz val="11"/>
        <color theme="1"/>
        <rFont val="Calibri"/>
        <family val="2"/>
      </rPr>
      <t>공격</t>
    </r>
    <r>
      <rPr>
        <sz val="11"/>
        <color theme="1"/>
        <rFont val="Calibri"/>
        <family val="2"/>
      </rPr>
      <t xml:space="preserve"> </t>
    </r>
    <r>
      <rPr>
        <sz val="11"/>
        <color theme="1"/>
        <rFont val="Calibri"/>
        <family val="2"/>
      </rPr>
      <t>받지않으면</t>
    </r>
    <r>
      <rPr>
        <sz val="11"/>
        <color theme="1"/>
        <rFont val="Calibri"/>
        <family val="2"/>
      </rPr>
      <t xml:space="preserve"> </t>
    </r>
    <r>
      <rPr>
        <sz val="11"/>
        <color theme="1"/>
        <rFont val="Calibri"/>
        <family val="2"/>
      </rPr>
      <t>공격력</t>
    </r>
    <r>
      <rPr>
        <sz val="11"/>
        <color theme="1"/>
        <rFont val="Calibri"/>
        <family val="2"/>
      </rPr>
      <t xml:space="preserve"> </t>
    </r>
    <r>
      <rPr>
        <sz val="11"/>
        <color theme="1"/>
        <rFont val="Calibri"/>
        <family val="2"/>
      </rPr>
      <t>점점</t>
    </r>
    <r>
      <rPr>
        <sz val="11"/>
        <color theme="1"/>
        <rFont val="Calibri"/>
        <family val="2"/>
      </rPr>
      <t xml:space="preserve"> </t>
    </r>
    <r>
      <rPr>
        <sz val="11"/>
        <color theme="1"/>
        <rFont val="Calibri"/>
        <family val="2"/>
      </rPr>
      <t>증가</t>
    </r>
    <r>
      <rPr>
        <sz val="11"/>
        <color theme="1"/>
        <rFont val="Calibri"/>
        <family val="2"/>
      </rPr>
      <t xml:space="preserve"> / </t>
    </r>
    <r>
      <rPr>
        <sz val="11"/>
        <color theme="1"/>
        <rFont val="Calibri"/>
        <family val="2"/>
      </rPr>
      <t>방어력</t>
    </r>
    <r>
      <rPr>
        <sz val="11"/>
        <color theme="1"/>
        <rFont val="Calibri"/>
        <family val="2"/>
      </rPr>
      <t xml:space="preserve"> </t>
    </r>
    <r>
      <rPr>
        <sz val="11"/>
        <color theme="1"/>
        <rFont val="Calibri"/>
        <family val="2"/>
      </rPr>
      <t>점점</t>
    </r>
    <r>
      <rPr>
        <sz val="11"/>
        <color theme="1"/>
        <rFont val="Calibri"/>
        <family val="2"/>
      </rPr>
      <t xml:space="preserve"> </t>
    </r>
    <r>
      <rPr>
        <sz val="11"/>
        <color theme="1"/>
        <rFont val="Calibri"/>
        <family val="2"/>
      </rPr>
      <t>감소</t>
    </r>
  </si>
  <si>
    <r>
      <rPr>
        <sz val="11"/>
        <color theme="1"/>
        <rFont val="Calibri"/>
        <family val="2"/>
      </rPr>
      <t>사상의</t>
    </r>
    <r>
      <rPr>
        <sz val="11"/>
        <color theme="1"/>
        <rFont val="Calibri"/>
        <family val="2"/>
      </rPr>
      <t xml:space="preserve"> </t>
    </r>
    <r>
      <rPr>
        <sz val="11"/>
        <color theme="1"/>
        <rFont val="Calibri"/>
        <family val="2"/>
      </rPr>
      <t>거절</t>
    </r>
    <r>
      <rPr>
        <sz val="11"/>
        <color theme="1"/>
        <rFont val="Calibri"/>
        <family val="2"/>
      </rPr>
      <t xml:space="preserve"> - </t>
    </r>
    <r>
      <rPr>
        <sz val="11"/>
        <color theme="1"/>
        <rFont val="Calibri"/>
        <family val="2"/>
      </rPr>
      <t>주변</t>
    </r>
    <r>
      <rPr>
        <sz val="11"/>
        <color theme="1"/>
        <rFont val="Calibri"/>
        <family val="2"/>
      </rPr>
      <t xml:space="preserve"> </t>
    </r>
    <r>
      <rPr>
        <sz val="11"/>
        <color theme="1"/>
        <rFont val="Calibri"/>
        <family val="2"/>
      </rPr>
      <t>쿨</t>
    </r>
    <r>
      <rPr>
        <sz val="11"/>
        <color theme="1"/>
        <rFont val="Calibri"/>
        <family val="2"/>
      </rPr>
      <t xml:space="preserve"> 10% </t>
    </r>
    <r>
      <rPr>
        <sz val="11"/>
        <color theme="1"/>
        <rFont val="Calibri"/>
        <family val="2"/>
      </rPr>
      <t>감소</t>
    </r>
  </si>
  <si>
    <t>브링거 라이트 - 고속 보법</t>
  </si>
  <si>
    <t>가라데 - 공수도</t>
  </si>
  <si>
    <t>시작의 춤, 월백 - 칼로 원을 그린 장소의 천지 모두를 얼려버리는 기술. 약 2m 정도의 원을 바닥에 그린 뒤 원으로부터 하늘까지 원기둥 모양으로 얼려버린다.</t>
  </si>
  <si>
    <t>영자의 집속 - 영자의 충격파와 영압이 일절 느껴지지 않게 된다.</t>
  </si>
  <si>
    <t>비아절교 - 분리된 사미환의 검신들을 조종해서 사방에서 상대를 포위한뒤에 일제히 쏘아내 공격하는 기술이다. (검 조각남)</t>
  </si>
  <si>
    <t>브링거 라이트 (고속 보법)</t>
  </si>
  <si>
    <t>엎드려 살지 마라. 일어나 죽는 거다.</t>
  </si>
  <si>
    <t>당신의 그림자는 조용하게
갈 곳 없는 독침과 같이
내 발걸음을 기워 붙인다.
당신의 빛은 부드럽게
급수탑을 치는 낙뢰와 같이
내 목숨의 근원을 끊는다.</t>
  </si>
  <si>
    <t>만약 네가 내일 뱀이 되어
사람을 잡아먹기 시작한다면,
사람을 잡아먹은 그 입으로
나를 사랑한다고 외친다면,
나는 과연 오늘과 똑같이
너를 사랑한다고 말할 수 있을까?</t>
  </si>
  <si>
    <t>진정한 우아함</t>
  </si>
  <si>
    <t>인간은 모두, 원숭이를 본뜬 것.
신은 모두, 인간을 본뜬 것.</t>
  </si>
  <si>
    <t>시들어 떨어져 두 번 다시 피지 못할지라도
불꽃처럼 스러지는 것이 진정 아름다울지니</t>
  </si>
  <si>
    <t>어금니가 빠져도 불은 사라지지 않고
칼날로 들판을 불태우며 벗의 모습을 쬐어낸다</t>
  </si>
  <si>
    <t>자신의 삶에 끝없이 저항한다.
자신의 마음에 송곳니가 있는 한.</t>
  </si>
  <si>
    <t>내가 걸어가는... 길만이 정의다!!</t>
  </si>
  <si>
    <t>두려워해야 할 것은 오직 하나
두려움을 모르는 전사가 되는 것</t>
  </si>
  <si>
    <t>우리들은 불꽃처럼 떠오르고 반짝이고 반드시 흩어져 나간다.
그렇다면 적어도 그때가 와도 우리들은 불꽃처럼 사라지지 말고 빛나고 있자. 언제까지나.</t>
  </si>
  <si>
    <t>긍지를 하나 버릴 때마다
우리는 짐승에 한 걸음 다가간다.
마음을 하나 죽일 때마다
우리는 짐승에서 한 걸음 멀리 물러선다.</t>
  </si>
  <si>
    <t>태어난다는 것은 죽은 것과 다름없다.</t>
  </si>
  <si>
    <t>피와 같이 붉고, 뼈와 같이 희고
고독과 같이 붉고, 침묵과 같이 희고
짐승의 신경과 같이 붉고, 신의 심장과 같이 희고
녹아내리는 증오와 같이 붉고,
얼어붙는 마음의 상처와 같이 희고
밤을 먹는 그림자와 같이 붉고,
달을 꿰뚫는 한숨과 같이 희게 빛나며 붉게 흩어진다.</t>
  </si>
  <si>
    <t>//하나타로가 치유하지 못 하는 상처도 가볍게 치유한다.</t>
  </si>
  <si>
    <t>나는... 바이저드! 너하고 동류다.</t>
  </si>
  <si>
    <t>//쿠치키 뱌쿠야의 母</t>
  </si>
  <si>
    <t>(시해) 참 - 검압 / 월아천충 / 월아십자충 / 무쌍의 일섬</t>
  </si>
  <si>
    <t>다음의 춤, 백련 - 바닥 네 군데를 찌른후 전방으로 거대한 눈의 파도를 닥돌 격돌시켜 맞은 것을 얼리는 기술. 높은 공격력, 낮은 쿨타임.</t>
  </si>
  <si>
    <t>난장천괴 - 실 모양으로 꼬여 합쳐진 무수한 영자 다발을 움직이지 못하는 부위에 접속해, 자신의 몸을 마치 꼭두각시처럼 강제로 움직이게 만든다.</t>
  </si>
  <si>
    <t>고천참순 - 유일한 공격기술. 옵션인 '츠바키'를 날려서 그 비행궤도 사이의 공간을 잘라낸다. 절대적 절단력 &amp; 약한 츠바키(짧고 캔슬당함)</t>
  </si>
  <si>
    <t>비비왕 사미환 - 뱀 형상 / 이속증가</t>
  </si>
  <si>
    <t>권격 - 주먹에서 영압을 모아 발사하는 기술.</t>
  </si>
  <si>
    <t>심려치 말거라. 적들은 내 한명도 남기지 않고... 내 손으로 베어버릴 것이야...!</t>
  </si>
  <si>
    <t>말수가 적고 항상 총대장의 곁을 지키는 사사키베 쵸지로 부대장 입니다.
쉽게 구별할 수 있는 유명한 콤비지만, 화해할 수 없는 유일한 차이점은 음식 취향인 것 같습니다...</t>
  </si>
  <si>
    <t>왜... 저를 데려가주시지 않은겁니까...</t>
  </si>
  <si>
    <t>.....미소, 위협적인 행동</t>
  </si>
  <si>
    <t>겉모습과는 달리 섬세한 부대장. 악몽을 꾸면 잠을 못 잔다고 합니다. 어묵?</t>
  </si>
  <si>
    <t>햇볕이 드는 곳의 시선</t>
  </si>
  <si>
    <t>이 부대장은 귀도의 전문가입니다. 가끔은 경외감을 불러일으키는 표정을 짓기도 하죠.
이런 표정도 잘 어울려요</t>
  </si>
  <si>
    <t>우리들의 정체는 하나, 그대들의 적이다!</t>
  </si>
  <si>
    <t>그 누구도 아냐.. 그냥 내.. 영혼에게다!!</t>
  </si>
  <si>
    <t>목숨은 버리고 왔다!!</t>
  </si>
  <si>
    <t>그가 '남자의 길'을 걷게 된 이유는 "어머니를 행복하게 해드리기 위해서." 인 것 같습니다.</t>
  </si>
  <si>
    <t>곤란하네.. 정말로..</t>
  </si>
  <si>
    <t>일반적인 일은 전혀 하지 않는 대장을 대신해 부대의 행정업무를 처리하는 사무직 전문가</t>
  </si>
  <si>
    <t xml:space="preserve">밀폐된 어둠 속에 존재하는 빛의 반점
</t>
  </si>
  <si>
    <t>자신이 쥔 검을 두려워하지 않는 자에게... 검을 들 자격은 없다. 난 그렇게 배웠다.</t>
  </si>
  <si>
    <t>얼어붙은 열정</t>
  </si>
  <si>
    <t>호정 13대의 어른스러운 매력을 지닌 풍만한 미녀.
넓은 마음을 가진 그녀의 성격 때문에 13개의 부대에서 그녀를 거부할 남자는 존재하지 않는다....</t>
  </si>
  <si>
    <t>모든 걸 삼켜라, 피에 굶주린 검의 악마여</t>
  </si>
  <si>
    <t>언제 어디서든 무슨일이 있어도, 야치루는 언제나 켄파치의 지원군입니다.</t>
  </si>
  <si>
    <t>살인 의도가 있는 연구원</t>
  </si>
  <si>
    <t>쿠로츠치 네무 부대장은 쿠로츠치 대장의 기술로 만들어진 인공적인 생명체 입니다.
네무와 쿠로츠치 대장은 같은 피가 흐르고 있기 때문에 관심사나 휴일을 보내는 방법 등 쿠로츠치 대장과 닮은 점이 많습니다.</t>
  </si>
  <si>
    <t>모든 것을 포용하는 우정</t>
  </si>
  <si>
    <t>일반 순홍</t>
  </si>
  <si>
    <t>살아 돌아가 생각 말아라. 퀸시..!</t>
  </si>
  <si>
    <t>(만해) 참 - 천쇄참월 / 검은 월아천충 / 무월</t>
  </si>
  <si>
    <t>세번째의 춤, 백도 - '부서진' 수백설을 상대에게 겨누고 후방에서 부터 얼음의 칼을 형성해 상대를 관통시켜 통째로 얼리는 기술이다.</t>
  </si>
  <si>
    <r>
      <rPr>
        <sz val="11"/>
        <color theme="1"/>
        <rFont val="Calibri"/>
        <family val="2"/>
      </rPr>
      <t>퀸시</t>
    </r>
    <r>
      <rPr>
        <sz val="11"/>
        <color theme="1"/>
        <rFont val="Calibri"/>
        <family val="2"/>
      </rPr>
      <t xml:space="preserve"> </t>
    </r>
    <r>
      <rPr>
        <sz val="11"/>
        <color theme="1"/>
        <rFont val="Calibri"/>
        <family val="2"/>
      </rPr>
      <t>렛트슈틸</t>
    </r>
    <r>
      <rPr>
        <sz val="11"/>
        <color theme="1"/>
        <rFont val="Calibri"/>
        <family val="2"/>
      </rPr>
      <t xml:space="preserve"> - </t>
    </r>
    <r>
      <rPr>
        <sz val="11"/>
        <color theme="1"/>
        <rFont val="Calibri"/>
        <family val="2"/>
      </rPr>
      <t>멸각사최종형태</t>
    </r>
    <r>
      <rPr>
        <sz val="11"/>
        <color theme="1"/>
        <rFont val="Calibri"/>
        <family val="2"/>
      </rPr>
      <t xml:space="preserve">, </t>
    </r>
    <r>
      <rPr>
        <sz val="11"/>
        <color theme="1"/>
        <rFont val="Calibri"/>
        <family val="2"/>
      </rPr>
      <t>일시적으로</t>
    </r>
    <r>
      <rPr>
        <sz val="11"/>
        <color theme="1"/>
        <rFont val="Calibri"/>
        <family val="2"/>
      </rPr>
      <t xml:space="preserve"> </t>
    </r>
    <r>
      <rPr>
        <sz val="11"/>
        <color theme="1"/>
        <rFont val="Calibri"/>
        <family val="2"/>
      </rPr>
      <t>퀸시</t>
    </r>
    <r>
      <rPr>
        <sz val="11"/>
        <color theme="1"/>
        <rFont val="Calibri"/>
        <family val="2"/>
      </rPr>
      <t xml:space="preserve"> </t>
    </r>
    <r>
      <rPr>
        <sz val="11"/>
        <color theme="1"/>
        <rFont val="Calibri"/>
        <family val="2"/>
      </rPr>
      <t>정수에</t>
    </r>
    <r>
      <rPr>
        <sz val="11"/>
        <color theme="1"/>
        <rFont val="Calibri"/>
        <family val="2"/>
      </rPr>
      <t xml:space="preserve"> </t>
    </r>
    <r>
      <rPr>
        <sz val="11"/>
        <color theme="1"/>
        <rFont val="Calibri"/>
        <family val="2"/>
      </rPr>
      <t>도달</t>
    </r>
    <r>
      <rPr>
        <sz val="11"/>
        <color theme="1"/>
        <rFont val="Calibri"/>
        <family val="2"/>
      </rPr>
      <t>(</t>
    </r>
    <r>
      <rPr>
        <sz val="11"/>
        <color theme="1"/>
        <rFont val="Calibri"/>
        <family val="2"/>
      </rPr>
      <t>퀸시</t>
    </r>
    <r>
      <rPr>
        <sz val="11"/>
        <color theme="1"/>
        <rFont val="Calibri"/>
        <family val="2"/>
      </rPr>
      <t xml:space="preserve"> </t>
    </r>
    <r>
      <rPr>
        <sz val="11"/>
        <color theme="1"/>
        <rFont val="Calibri"/>
        <family val="2"/>
      </rPr>
      <t>힘</t>
    </r>
    <r>
      <rPr>
        <sz val="11"/>
        <color theme="1"/>
        <rFont val="Calibri"/>
        <family val="2"/>
      </rPr>
      <t xml:space="preserve"> </t>
    </r>
    <r>
      <rPr>
        <sz val="11"/>
        <color theme="1"/>
        <rFont val="Calibri"/>
        <family val="2"/>
      </rPr>
      <t>잃음</t>
    </r>
    <r>
      <rPr>
        <sz val="11"/>
        <color theme="1"/>
        <rFont val="Calibri"/>
        <family val="2"/>
      </rPr>
      <t xml:space="preserve">). </t>
    </r>
    <r>
      <rPr>
        <sz val="11"/>
        <color theme="1"/>
        <rFont val="Calibri"/>
        <family val="2"/>
      </rPr>
      <t>산령수투</t>
    </r>
    <r>
      <rPr>
        <sz val="11"/>
        <color theme="1"/>
        <rFont val="Calibri"/>
        <family val="2"/>
      </rPr>
      <t>(</t>
    </r>
    <r>
      <rPr>
        <sz val="11"/>
        <color theme="1"/>
        <rFont val="Calibri"/>
        <family val="2"/>
      </rPr>
      <t>라이덴</t>
    </r>
    <r>
      <rPr>
        <sz val="11"/>
        <color theme="1"/>
        <rFont val="Calibri"/>
        <family val="2"/>
      </rPr>
      <t xml:space="preserve"> </t>
    </r>
    <r>
      <rPr>
        <sz val="11"/>
        <color theme="1"/>
        <rFont val="Calibri"/>
        <family val="2"/>
      </rPr>
      <t>한트</t>
    </r>
    <r>
      <rPr>
        <sz val="11"/>
        <color theme="1"/>
        <rFont val="Calibri"/>
        <family val="2"/>
      </rPr>
      <t>_</t>
    </r>
    <r>
      <rPr>
        <sz val="11"/>
        <color theme="1"/>
        <rFont val="Calibri"/>
        <family val="2"/>
      </rPr>
      <t>고난의</t>
    </r>
    <r>
      <rPr>
        <sz val="11"/>
        <color theme="1"/>
        <rFont val="Calibri"/>
        <family val="2"/>
      </rPr>
      <t xml:space="preserve"> </t>
    </r>
    <r>
      <rPr>
        <sz val="11"/>
        <color theme="1"/>
        <rFont val="Calibri"/>
        <family val="2"/>
      </rPr>
      <t>장갑</t>
    </r>
    <r>
      <rPr>
        <sz val="11"/>
        <color theme="1"/>
        <rFont val="Calibri"/>
        <family val="2"/>
      </rPr>
      <t xml:space="preserve">). </t>
    </r>
    <r>
      <rPr>
        <sz val="11"/>
        <color theme="1"/>
        <rFont val="Calibri"/>
        <family val="2"/>
      </rPr>
      <t>몸에</t>
    </r>
    <r>
      <rPr>
        <sz val="11"/>
        <color theme="1"/>
        <rFont val="Calibri"/>
        <family val="2"/>
      </rPr>
      <t xml:space="preserve"> </t>
    </r>
    <r>
      <rPr>
        <sz val="11"/>
        <color theme="1"/>
        <rFont val="Calibri"/>
        <family val="2"/>
      </rPr>
      <t>갑주가</t>
    </r>
    <r>
      <rPr>
        <sz val="11"/>
        <color theme="1"/>
        <rFont val="Calibri"/>
        <family val="2"/>
      </rPr>
      <t xml:space="preserve"> </t>
    </r>
    <r>
      <rPr>
        <sz val="11"/>
        <color theme="1"/>
        <rFont val="Calibri"/>
        <family val="2"/>
      </rPr>
      <t>생기고</t>
    </r>
    <r>
      <rPr>
        <sz val="11"/>
        <color theme="1"/>
        <rFont val="Calibri"/>
        <family val="2"/>
      </rPr>
      <t xml:space="preserve">, </t>
    </r>
    <r>
      <rPr>
        <sz val="11"/>
        <color theme="1"/>
        <rFont val="Calibri"/>
        <family val="2"/>
      </rPr>
      <t>오른쪽</t>
    </r>
    <r>
      <rPr>
        <sz val="11"/>
        <color theme="1"/>
        <rFont val="Calibri"/>
        <family val="2"/>
      </rPr>
      <t xml:space="preserve"> </t>
    </r>
    <r>
      <rPr>
        <sz val="11"/>
        <color theme="1"/>
        <rFont val="Calibri"/>
        <family val="2"/>
      </rPr>
      <t>어깨에</t>
    </r>
    <r>
      <rPr>
        <sz val="11"/>
        <color theme="1"/>
        <rFont val="Calibri"/>
        <family val="2"/>
      </rPr>
      <t xml:space="preserve"> </t>
    </r>
    <r>
      <rPr>
        <sz val="11"/>
        <color theme="1"/>
        <rFont val="Calibri"/>
        <family val="2"/>
      </rPr>
      <t>영자덩어리가</t>
    </r>
    <r>
      <rPr>
        <sz val="11"/>
        <color theme="1"/>
        <rFont val="Calibri"/>
        <family val="2"/>
      </rPr>
      <t xml:space="preserve"> </t>
    </r>
    <r>
      <rPr>
        <sz val="11"/>
        <color theme="1"/>
        <rFont val="Calibri"/>
        <family val="2"/>
      </rPr>
      <t>날개처럼</t>
    </r>
    <r>
      <rPr>
        <sz val="11"/>
        <color theme="1"/>
        <rFont val="Calibri"/>
        <family val="2"/>
      </rPr>
      <t xml:space="preserve"> </t>
    </r>
    <r>
      <rPr>
        <sz val="11"/>
        <color theme="1"/>
        <rFont val="Calibri"/>
        <family val="2"/>
      </rPr>
      <t>압축됨</t>
    </r>
    <r>
      <rPr>
        <sz val="11"/>
        <color theme="1"/>
        <rFont val="Calibri"/>
        <family val="2"/>
      </rPr>
      <t xml:space="preserve">. </t>
    </r>
    <r>
      <rPr>
        <sz val="11"/>
        <color theme="1"/>
        <rFont val="Calibri"/>
        <family val="2"/>
      </rPr>
      <t>몸에</t>
    </r>
    <r>
      <rPr>
        <sz val="11"/>
        <color theme="1"/>
        <rFont val="Calibri"/>
        <family val="2"/>
      </rPr>
      <t xml:space="preserve"> </t>
    </r>
    <r>
      <rPr>
        <sz val="11"/>
        <color theme="1"/>
        <rFont val="Calibri"/>
        <family val="2"/>
      </rPr>
      <t>갑주가</t>
    </r>
    <r>
      <rPr>
        <sz val="11"/>
        <color theme="1"/>
        <rFont val="Calibri"/>
        <family val="2"/>
      </rPr>
      <t xml:space="preserve"> </t>
    </r>
    <r>
      <rPr>
        <sz val="11"/>
        <color theme="1"/>
        <rFont val="Calibri"/>
        <family val="2"/>
      </rPr>
      <t>생기고</t>
    </r>
    <r>
      <rPr>
        <sz val="11"/>
        <color theme="1"/>
        <rFont val="Calibri"/>
        <family val="2"/>
      </rPr>
      <t xml:space="preserve">, </t>
    </r>
    <r>
      <rPr>
        <sz val="11"/>
        <color theme="1"/>
        <rFont val="Calibri"/>
        <family val="2"/>
      </rPr>
      <t>이</t>
    </r>
    <r>
      <rPr>
        <sz val="11"/>
        <color theme="1"/>
        <rFont val="Calibri"/>
        <family val="2"/>
      </rPr>
      <t xml:space="preserve"> </t>
    </r>
    <r>
      <rPr>
        <sz val="11"/>
        <color theme="1"/>
        <rFont val="Calibri"/>
        <family val="2"/>
      </rPr>
      <t>날개에서</t>
    </r>
    <r>
      <rPr>
        <sz val="11"/>
        <color theme="1"/>
        <rFont val="Calibri"/>
        <family val="2"/>
      </rPr>
      <t xml:space="preserve"> </t>
    </r>
    <r>
      <rPr>
        <sz val="11"/>
        <color theme="1"/>
        <rFont val="Calibri"/>
        <family val="2"/>
      </rPr>
      <t>하일리히</t>
    </r>
    <r>
      <rPr>
        <sz val="11"/>
        <color theme="1"/>
        <rFont val="Calibri"/>
        <family val="2"/>
      </rPr>
      <t xml:space="preserve"> </t>
    </r>
    <r>
      <rPr>
        <sz val="11"/>
        <color theme="1"/>
        <rFont val="Calibri"/>
        <family val="2"/>
      </rPr>
      <t>프파일을</t>
    </r>
    <r>
      <rPr>
        <sz val="11"/>
        <color theme="1"/>
        <rFont val="Calibri"/>
        <family val="2"/>
      </rPr>
      <t xml:space="preserve"> </t>
    </r>
    <r>
      <rPr>
        <sz val="11"/>
        <color theme="1"/>
        <rFont val="Calibri"/>
        <family val="2"/>
      </rPr>
      <t>뽑아내서</t>
    </r>
    <r>
      <rPr>
        <sz val="11"/>
        <color theme="1"/>
        <rFont val="Calibri"/>
        <family val="2"/>
      </rPr>
      <t xml:space="preserve"> </t>
    </r>
    <r>
      <rPr>
        <sz val="11"/>
        <color theme="1"/>
        <rFont val="Calibri"/>
        <family val="2"/>
      </rPr>
      <t>발사한다</t>
    </r>
    <r>
      <rPr>
        <sz val="11"/>
        <color theme="1"/>
        <rFont val="Calibri"/>
        <family val="2"/>
      </rPr>
      <t xml:space="preserve">. </t>
    </r>
    <r>
      <rPr>
        <sz val="11"/>
        <color theme="1"/>
        <rFont val="Calibri"/>
        <family val="2"/>
      </rPr>
      <t>주변의</t>
    </r>
    <r>
      <rPr>
        <sz val="11"/>
        <color theme="1"/>
        <rFont val="Calibri"/>
        <family val="2"/>
      </rPr>
      <t xml:space="preserve"> </t>
    </r>
    <r>
      <rPr>
        <sz val="11"/>
        <color theme="1"/>
        <rFont val="Calibri"/>
        <family val="2"/>
      </rPr>
      <t>영자로</t>
    </r>
    <r>
      <rPr>
        <sz val="11"/>
        <color theme="1"/>
        <rFont val="Calibri"/>
        <family val="2"/>
      </rPr>
      <t xml:space="preserve"> </t>
    </r>
    <r>
      <rPr>
        <sz val="11"/>
        <color theme="1"/>
        <rFont val="Calibri"/>
        <family val="2"/>
      </rPr>
      <t>이루어진</t>
    </r>
    <r>
      <rPr>
        <sz val="11"/>
        <color theme="1"/>
        <rFont val="Calibri"/>
        <family val="2"/>
      </rPr>
      <t xml:space="preserve"> </t>
    </r>
    <r>
      <rPr>
        <sz val="11"/>
        <color theme="1"/>
        <rFont val="Calibri"/>
        <family val="2"/>
      </rPr>
      <t>것들을</t>
    </r>
    <r>
      <rPr>
        <sz val="11"/>
        <color theme="1"/>
        <rFont val="Calibri"/>
        <family val="2"/>
      </rPr>
      <t xml:space="preserve"> </t>
    </r>
    <r>
      <rPr>
        <sz val="11"/>
        <color theme="1"/>
        <rFont val="Calibri"/>
        <family val="2"/>
      </rPr>
      <t>분해시켜</t>
    </r>
    <r>
      <rPr>
        <sz val="11"/>
        <color theme="1"/>
        <rFont val="Calibri"/>
        <family val="2"/>
      </rPr>
      <t xml:space="preserve"> </t>
    </r>
    <r>
      <rPr>
        <sz val="11"/>
        <color theme="1"/>
        <rFont val="Calibri"/>
        <family val="2"/>
      </rPr>
      <t>흡수하는</t>
    </r>
    <r>
      <rPr>
        <sz val="11"/>
        <color theme="1"/>
        <rFont val="Calibri"/>
        <family val="2"/>
      </rPr>
      <t xml:space="preserve"> </t>
    </r>
    <r>
      <rPr>
        <sz val="11"/>
        <color theme="1"/>
        <rFont val="Calibri"/>
        <family val="2"/>
      </rPr>
      <t>영자의</t>
    </r>
    <r>
      <rPr>
        <sz val="11"/>
        <color theme="1"/>
        <rFont val="Calibri"/>
        <family val="2"/>
      </rPr>
      <t xml:space="preserve"> </t>
    </r>
    <r>
      <rPr>
        <sz val="11"/>
        <color theme="1"/>
        <rFont val="Calibri"/>
        <family val="2"/>
      </rPr>
      <t>예속</t>
    </r>
    <r>
      <rPr>
        <sz val="11"/>
        <color theme="1"/>
        <rFont val="Calibri"/>
        <family val="2"/>
      </rPr>
      <t xml:space="preserve"> </t>
    </r>
    <r>
      <rPr>
        <sz val="11"/>
        <color theme="1"/>
        <rFont val="Calibri"/>
        <family val="2"/>
      </rPr>
      <t>능력을</t>
    </r>
    <r>
      <rPr>
        <sz val="11"/>
        <color theme="1"/>
        <rFont val="Calibri"/>
        <family val="2"/>
      </rPr>
      <t xml:space="preserve"> </t>
    </r>
    <r>
      <rPr>
        <sz val="11"/>
        <color theme="1"/>
        <rFont val="Calibri"/>
        <family val="2"/>
      </rPr>
      <t>사용</t>
    </r>
    <r>
      <rPr>
        <sz val="11"/>
        <color theme="1"/>
        <rFont val="Calibri"/>
        <family val="2"/>
      </rPr>
      <t xml:space="preserve"> </t>
    </r>
    <r>
      <rPr>
        <sz val="11"/>
        <color theme="1"/>
        <rFont val="Calibri"/>
        <family val="2"/>
      </rPr>
      <t>가능</t>
    </r>
    <r>
      <rPr>
        <sz val="11"/>
        <color theme="1"/>
        <rFont val="Calibri"/>
        <family val="2"/>
      </rPr>
      <t>.</t>
    </r>
  </si>
  <si>
    <t>쌍천귀순 - 슌오우, 아야메를 사용. 치료기술. 실은 '회복'이라기보다는 '상처가 일어났단 개념을 거절해 원래대로 되돌리는' 기술에 가깝다.</t>
  </si>
  <si>
    <t>(만해) 비골대포 - 영압 덩어리 발사</t>
  </si>
  <si>
    <t>그루아 티라르(Grua Tirar) - 지면에 손을 박은 다음 그대로 땅을 들어 메치는 기술.</t>
  </si>
  <si>
    <t>//귀도의 달인</t>
  </si>
  <si>
    <t>//신관 가문, 참백도 없음, 가보 신검 有</t>
  </si>
  <si>
    <t>임무, 편집 업무, 기타 연습 등등.
이 모든 활동으로 하루 종일 바쁘지만, 그는 여전히 9번대에 많은 도움을 주는 믿음직한 청년입니다.</t>
  </si>
  <si>
    <t>//최연소 대장</t>
  </si>
  <si>
    <t>//매드 사이언티스트</t>
  </si>
  <si>
    <t>순홍 뇌신전형</t>
  </si>
  <si>
    <r>
      <rPr>
        <sz val="11"/>
        <color theme="1"/>
        <rFont val="Calibri"/>
        <family val="2"/>
      </rPr>
      <t>지열붕격(地裂崩</t>
    </r>
    <r>
      <rPr>
        <sz val="11"/>
        <color theme="1"/>
        <rFont val="맑은 고딕"/>
        <family val="3"/>
        <charset val="129"/>
      </rPr>
      <t>撃</t>
    </r>
    <r>
      <rPr>
        <sz val="11"/>
        <color theme="1"/>
        <rFont val="맑은 고딕"/>
        <family val="3"/>
        <charset val="129"/>
      </rPr>
      <t>) - 천쇄참월을 360' 로 휘두르며 주변의 적들을 가격 후 공중으로 뛰어오른 다음 내려찍어 충격파로 한번더 공격을 가하는 기술.</t>
    </r>
  </si>
  <si>
    <t>수백 - 백련과 비슷하게 땅에 칼을 꽂지만, 빼지 않고 그대로 땅과 적을 함께 얼리는 기술.</t>
  </si>
  <si>
    <r>
      <rPr>
        <sz val="11"/>
        <color theme="1"/>
        <rFont val="Calibri"/>
        <family val="2"/>
      </rPr>
      <t xml:space="preserve">  </t>
    </r>
    <r>
      <rPr>
        <sz val="11"/>
        <color theme="1"/>
        <rFont val="Calibri"/>
        <family val="2"/>
      </rPr>
      <t>렛트슈틸</t>
    </r>
    <r>
      <rPr>
        <sz val="11"/>
        <color theme="1"/>
        <rFont val="Calibri"/>
        <family val="2"/>
      </rPr>
      <t xml:space="preserve"> </t>
    </r>
    <r>
      <rPr>
        <sz val="11"/>
        <color theme="1"/>
        <rFont val="Calibri"/>
        <family val="2"/>
      </rPr>
      <t>복구</t>
    </r>
    <r>
      <rPr>
        <sz val="11"/>
        <color theme="1"/>
        <rFont val="Calibri"/>
        <family val="2"/>
      </rPr>
      <t xml:space="preserve"> - </t>
    </r>
    <r>
      <rPr>
        <sz val="11"/>
        <color theme="1"/>
        <rFont val="Calibri"/>
        <family val="2"/>
      </rPr>
      <t>정신과</t>
    </r>
    <r>
      <rPr>
        <sz val="11"/>
        <color theme="1"/>
        <rFont val="Calibri"/>
        <family val="2"/>
      </rPr>
      <t xml:space="preserve"> </t>
    </r>
    <r>
      <rPr>
        <sz val="11"/>
        <color theme="1"/>
        <rFont val="Calibri"/>
        <family val="2"/>
      </rPr>
      <t>체력을</t>
    </r>
    <r>
      <rPr>
        <sz val="11"/>
        <color theme="1"/>
        <rFont val="Calibri"/>
        <family val="2"/>
      </rPr>
      <t xml:space="preserve"> </t>
    </r>
    <r>
      <rPr>
        <sz val="11"/>
        <color theme="1"/>
        <rFont val="Calibri"/>
        <family val="2"/>
      </rPr>
      <t>극한까지</t>
    </r>
    <r>
      <rPr>
        <sz val="11"/>
        <color theme="1"/>
        <rFont val="Calibri"/>
        <family val="2"/>
      </rPr>
      <t xml:space="preserve"> </t>
    </r>
    <r>
      <rPr>
        <sz val="11"/>
        <color theme="1"/>
        <rFont val="Calibri"/>
        <family val="2"/>
      </rPr>
      <t>소모한</t>
    </r>
    <r>
      <rPr>
        <sz val="11"/>
        <color theme="1"/>
        <rFont val="Calibri"/>
        <family val="2"/>
      </rPr>
      <t xml:space="preserve"> </t>
    </r>
    <r>
      <rPr>
        <sz val="11"/>
        <color theme="1"/>
        <rFont val="Calibri"/>
        <family val="2"/>
      </rPr>
      <t>상태에서</t>
    </r>
    <r>
      <rPr>
        <sz val="11"/>
        <color theme="1"/>
        <rFont val="Calibri"/>
        <family val="2"/>
      </rPr>
      <t xml:space="preserve"> </t>
    </r>
    <r>
      <rPr>
        <sz val="11"/>
        <color theme="1"/>
        <rFont val="Calibri"/>
        <family val="2"/>
      </rPr>
      <t>심장의</t>
    </r>
    <r>
      <rPr>
        <sz val="11"/>
        <color theme="1"/>
        <rFont val="Calibri"/>
        <family val="2"/>
      </rPr>
      <t xml:space="preserve"> </t>
    </r>
    <r>
      <rPr>
        <sz val="11"/>
        <color theme="1"/>
        <rFont val="Calibri"/>
        <family val="2"/>
      </rPr>
      <t>동방결절</t>
    </r>
    <r>
      <rPr>
        <sz val="11"/>
        <color theme="1"/>
        <rFont val="Calibri"/>
        <family val="2"/>
      </rPr>
      <t xml:space="preserve"> </t>
    </r>
    <r>
      <rPr>
        <sz val="11"/>
        <color theme="1"/>
        <rFont val="Calibri"/>
        <family val="2"/>
      </rPr>
      <t>오른쪽</t>
    </r>
    <r>
      <rPr>
        <sz val="11"/>
        <color theme="1"/>
        <rFont val="Calibri"/>
        <family val="2"/>
      </rPr>
      <t xml:space="preserve"> 19mm </t>
    </r>
    <r>
      <rPr>
        <sz val="11"/>
        <color theme="1"/>
        <rFont val="Calibri"/>
        <family val="2"/>
      </rPr>
      <t>지점에</t>
    </r>
    <r>
      <rPr>
        <sz val="11"/>
        <color theme="1"/>
        <rFont val="Calibri"/>
        <family val="2"/>
      </rPr>
      <t xml:space="preserve"> </t>
    </r>
    <r>
      <rPr>
        <sz val="11"/>
        <color theme="1"/>
        <rFont val="Calibri"/>
        <family val="2"/>
      </rPr>
      <t>하일리히</t>
    </r>
    <r>
      <rPr>
        <sz val="11"/>
        <color theme="1"/>
        <rFont val="Calibri"/>
        <family val="2"/>
      </rPr>
      <t xml:space="preserve"> </t>
    </r>
    <r>
      <rPr>
        <sz val="11"/>
        <color theme="1"/>
        <rFont val="Calibri"/>
        <family val="2"/>
      </rPr>
      <t>프파일을</t>
    </r>
    <r>
      <rPr>
        <sz val="11"/>
        <color theme="1"/>
        <rFont val="Calibri"/>
        <family val="2"/>
      </rPr>
      <t xml:space="preserve"> </t>
    </r>
    <r>
      <rPr>
        <sz val="11"/>
        <color theme="1"/>
        <rFont val="Calibri"/>
        <family val="2"/>
      </rPr>
      <t>맞게</t>
    </r>
    <r>
      <rPr>
        <sz val="11"/>
        <color theme="1"/>
        <rFont val="Calibri"/>
        <family val="2"/>
      </rPr>
      <t xml:space="preserve"> </t>
    </r>
    <r>
      <rPr>
        <sz val="11"/>
        <color theme="1"/>
        <rFont val="Calibri"/>
        <family val="2"/>
      </rPr>
      <t>되면</t>
    </r>
    <r>
      <rPr>
        <sz val="11"/>
        <color theme="1"/>
        <rFont val="Calibri"/>
        <family val="2"/>
      </rPr>
      <t xml:space="preserve"> </t>
    </r>
    <r>
      <rPr>
        <sz val="11"/>
        <color theme="1"/>
        <rFont val="Calibri"/>
        <family val="2"/>
      </rPr>
      <t>힘을</t>
    </r>
    <r>
      <rPr>
        <sz val="11"/>
        <color theme="1"/>
        <rFont val="Calibri"/>
        <family val="2"/>
      </rPr>
      <t xml:space="preserve"> </t>
    </r>
    <r>
      <rPr>
        <sz val="11"/>
        <color theme="1"/>
        <rFont val="Calibri"/>
        <family val="2"/>
      </rPr>
      <t>되찾을</t>
    </r>
    <r>
      <rPr>
        <sz val="11"/>
        <color theme="1"/>
        <rFont val="Calibri"/>
        <family val="2"/>
      </rPr>
      <t xml:space="preserve"> </t>
    </r>
    <r>
      <rPr>
        <sz val="11"/>
        <color theme="1"/>
        <rFont val="Calibri"/>
        <family val="2"/>
      </rPr>
      <t>수</t>
    </r>
    <r>
      <rPr>
        <sz val="11"/>
        <color theme="1"/>
        <rFont val="Calibri"/>
        <family val="2"/>
      </rPr>
      <t xml:space="preserve"> </t>
    </r>
    <r>
      <rPr>
        <sz val="11"/>
        <color theme="1"/>
        <rFont val="Calibri"/>
        <family val="2"/>
      </rPr>
      <t>있다</t>
    </r>
    <r>
      <rPr>
        <sz val="11"/>
        <color theme="1"/>
        <rFont val="Calibri"/>
        <family val="2"/>
      </rPr>
      <t>.</t>
    </r>
  </si>
  <si>
    <t>뇌수전형 순륭흑묘전희</t>
  </si>
  <si>
    <r>
      <rPr>
        <sz val="11"/>
        <color theme="1"/>
        <rFont val="Calibri"/>
        <family val="2"/>
      </rPr>
      <t>천무연신</t>
    </r>
    <r>
      <rPr>
        <sz val="11"/>
        <color theme="1"/>
        <rFont val="Calibri"/>
        <family val="2"/>
      </rPr>
      <t>(</t>
    </r>
    <r>
      <rPr>
        <sz val="11"/>
        <color theme="1"/>
        <rFont val="Calibri"/>
        <family val="2"/>
      </rPr>
      <t>天舞連迅</t>
    </r>
    <r>
      <rPr>
        <sz val="11"/>
        <color theme="1"/>
        <rFont val="Calibri"/>
        <family val="2"/>
      </rPr>
      <t xml:space="preserve">) - </t>
    </r>
    <r>
      <rPr>
        <sz val="11"/>
        <color theme="1"/>
        <rFont val="Calibri"/>
        <family val="2"/>
      </rPr>
      <t>블리치</t>
    </r>
    <r>
      <rPr>
        <sz val="11"/>
        <color theme="1"/>
        <rFont val="Calibri"/>
        <family val="2"/>
      </rPr>
      <t xml:space="preserve"> </t>
    </r>
    <r>
      <rPr>
        <sz val="11"/>
        <color theme="1"/>
        <rFont val="Calibri"/>
        <family val="2"/>
      </rPr>
      <t>게임인</t>
    </r>
    <r>
      <rPr>
        <sz val="11"/>
        <color theme="1"/>
        <rFont val="Calibri"/>
        <family val="2"/>
      </rPr>
      <t xml:space="preserve"> </t>
    </r>
    <r>
      <rPr>
        <sz val="11"/>
        <color theme="1"/>
        <rFont val="Calibri"/>
        <family val="2"/>
      </rPr>
      <t>소울</t>
    </r>
    <r>
      <rPr>
        <sz val="11"/>
        <color theme="1"/>
        <rFont val="Calibri"/>
        <family val="2"/>
      </rPr>
      <t xml:space="preserve"> </t>
    </r>
    <r>
      <rPr>
        <sz val="11"/>
        <color theme="1"/>
        <rFont val="Calibri"/>
        <family val="2"/>
      </rPr>
      <t>이그니션의</t>
    </r>
    <r>
      <rPr>
        <sz val="11"/>
        <color theme="1"/>
        <rFont val="Calibri"/>
        <family val="2"/>
      </rPr>
      <t xml:space="preserve"> </t>
    </r>
    <r>
      <rPr>
        <sz val="11"/>
        <color theme="1"/>
        <rFont val="Calibri"/>
        <family val="2"/>
      </rPr>
      <t>등장하는</t>
    </r>
    <r>
      <rPr>
        <sz val="11"/>
        <color theme="1"/>
        <rFont val="Calibri"/>
        <family val="2"/>
      </rPr>
      <t xml:space="preserve"> </t>
    </r>
    <r>
      <rPr>
        <sz val="11"/>
        <color theme="1"/>
        <rFont val="Calibri"/>
        <family val="2"/>
      </rPr>
      <t>기술</t>
    </r>
    <r>
      <rPr>
        <sz val="11"/>
        <color theme="1"/>
        <rFont val="Calibri"/>
        <family val="2"/>
      </rPr>
      <t xml:space="preserve">. </t>
    </r>
    <r>
      <rPr>
        <sz val="11"/>
        <color theme="1"/>
        <rFont val="Calibri"/>
        <family val="2"/>
      </rPr>
      <t>원작에서</t>
    </r>
    <r>
      <rPr>
        <sz val="11"/>
        <color theme="1"/>
        <rFont val="Calibri"/>
        <family val="2"/>
      </rPr>
      <t xml:space="preserve"> </t>
    </r>
    <r>
      <rPr>
        <sz val="11"/>
        <color theme="1"/>
        <rFont val="Calibri"/>
        <family val="2"/>
      </rPr>
      <t>만해상태의</t>
    </r>
    <r>
      <rPr>
        <sz val="11"/>
        <color theme="1"/>
        <rFont val="Calibri"/>
        <family val="2"/>
      </rPr>
      <t xml:space="preserve"> </t>
    </r>
    <r>
      <rPr>
        <sz val="11"/>
        <color theme="1"/>
        <rFont val="Calibri"/>
        <family val="2"/>
      </rPr>
      <t>에서</t>
    </r>
    <r>
      <rPr>
        <sz val="11"/>
        <color theme="1"/>
        <rFont val="Calibri"/>
        <family val="2"/>
      </rPr>
      <t xml:space="preserve"> </t>
    </r>
    <r>
      <rPr>
        <sz val="11"/>
        <color theme="1"/>
        <rFont val="Calibri"/>
        <family val="2"/>
      </rPr>
      <t>허공에</t>
    </r>
    <r>
      <rPr>
        <sz val="11"/>
        <color theme="1"/>
        <rFont val="Calibri"/>
        <family val="2"/>
      </rPr>
      <t xml:space="preserve"> </t>
    </r>
    <r>
      <rPr>
        <sz val="11"/>
        <color theme="1"/>
        <rFont val="Calibri"/>
        <family val="2"/>
      </rPr>
      <t>검을</t>
    </r>
    <r>
      <rPr>
        <sz val="11"/>
        <color theme="1"/>
        <rFont val="Calibri"/>
        <family val="2"/>
      </rPr>
      <t xml:space="preserve"> </t>
    </r>
    <r>
      <rPr>
        <sz val="11"/>
        <color theme="1"/>
        <rFont val="Calibri"/>
        <family val="2"/>
      </rPr>
      <t>휘두르는</t>
    </r>
    <r>
      <rPr>
        <sz val="11"/>
        <color theme="1"/>
        <rFont val="Calibri"/>
        <family val="2"/>
      </rPr>
      <t xml:space="preserve"> </t>
    </r>
    <r>
      <rPr>
        <sz val="11"/>
        <color theme="1"/>
        <rFont val="Calibri"/>
        <family val="2"/>
      </rPr>
      <t>기술</t>
    </r>
    <r>
      <rPr>
        <sz val="11"/>
        <color theme="1"/>
        <rFont val="Calibri"/>
        <family val="2"/>
      </rPr>
      <t xml:space="preserve">. </t>
    </r>
    <r>
      <rPr>
        <sz val="11"/>
        <color theme="1"/>
        <rFont val="Calibri"/>
        <family val="2"/>
      </rPr>
      <t>게임에서</t>
    </r>
    <r>
      <rPr>
        <sz val="11"/>
        <color theme="1"/>
        <rFont val="Calibri"/>
        <family val="2"/>
      </rPr>
      <t xml:space="preserve"> </t>
    </r>
    <r>
      <rPr>
        <sz val="11"/>
        <color theme="1"/>
        <rFont val="Calibri"/>
        <family val="2"/>
      </rPr>
      <t>등장하는</t>
    </r>
    <r>
      <rPr>
        <sz val="11"/>
        <color theme="1"/>
        <rFont val="Calibri"/>
        <family val="2"/>
      </rPr>
      <t xml:space="preserve"> </t>
    </r>
    <r>
      <rPr>
        <sz val="11"/>
        <color theme="1"/>
        <rFont val="Calibri"/>
        <family val="2"/>
      </rPr>
      <t>기술이라고는</t>
    </r>
    <r>
      <rPr>
        <sz val="11"/>
        <color theme="1"/>
        <rFont val="Calibri"/>
        <family val="2"/>
      </rPr>
      <t xml:space="preserve"> </t>
    </r>
    <r>
      <rPr>
        <sz val="11"/>
        <color theme="1"/>
        <rFont val="Calibri"/>
        <family val="2"/>
      </rPr>
      <t>했지만</t>
    </r>
    <r>
      <rPr>
        <sz val="11"/>
        <color theme="1"/>
        <rFont val="Calibri"/>
        <family val="2"/>
      </rPr>
      <t xml:space="preserve"> </t>
    </r>
    <r>
      <rPr>
        <sz val="11"/>
        <color theme="1"/>
        <rFont val="Calibri"/>
        <family val="2"/>
      </rPr>
      <t>사실</t>
    </r>
    <r>
      <rPr>
        <sz val="11"/>
        <color theme="1"/>
        <rFont val="Calibri"/>
        <family val="2"/>
      </rPr>
      <t xml:space="preserve"> </t>
    </r>
    <r>
      <rPr>
        <sz val="11"/>
        <color theme="1"/>
        <rFont val="Calibri"/>
        <family val="2"/>
      </rPr>
      <t>원작에서도</t>
    </r>
    <r>
      <rPr>
        <sz val="11"/>
        <color theme="1"/>
        <rFont val="Calibri"/>
        <family val="2"/>
      </rPr>
      <t xml:space="preserve"> </t>
    </r>
    <r>
      <rPr>
        <sz val="11"/>
        <color theme="1"/>
        <rFont val="Calibri"/>
        <family val="2"/>
      </rPr>
      <t>드러나</t>
    </r>
    <r>
      <rPr>
        <sz val="11"/>
        <color theme="1"/>
        <rFont val="Calibri"/>
        <family val="2"/>
      </rPr>
      <t xml:space="preserve"> </t>
    </r>
    <r>
      <rPr>
        <sz val="11"/>
        <color theme="1"/>
        <rFont val="Calibri"/>
        <family val="2"/>
      </rPr>
      <t>뱌쿠야의</t>
    </r>
    <r>
      <rPr>
        <sz val="11"/>
        <color theme="1"/>
        <rFont val="Calibri"/>
        <family val="2"/>
      </rPr>
      <t xml:space="preserve"> </t>
    </r>
    <r>
      <rPr>
        <sz val="11"/>
        <color theme="1"/>
        <rFont val="Calibri"/>
        <family val="2"/>
      </rPr>
      <t>만해를</t>
    </r>
    <r>
      <rPr>
        <sz val="11"/>
        <color theme="1"/>
        <rFont val="Calibri"/>
        <family val="2"/>
      </rPr>
      <t xml:space="preserve"> </t>
    </r>
    <r>
      <rPr>
        <sz val="11"/>
        <color theme="1"/>
        <rFont val="Calibri"/>
        <family val="2"/>
      </rPr>
      <t>전부</t>
    </r>
    <r>
      <rPr>
        <sz val="11"/>
        <color theme="1"/>
        <rFont val="Calibri"/>
        <family val="2"/>
      </rPr>
      <t xml:space="preserve"> </t>
    </r>
    <r>
      <rPr>
        <sz val="11"/>
        <color theme="1"/>
        <rFont val="Calibri"/>
        <family val="2"/>
      </rPr>
      <t>베어</t>
    </r>
    <r>
      <rPr>
        <sz val="11"/>
        <color theme="1"/>
        <rFont val="Calibri"/>
        <family val="2"/>
      </rPr>
      <t xml:space="preserve"> </t>
    </r>
    <r>
      <rPr>
        <sz val="11"/>
        <color theme="1"/>
        <rFont val="Calibri"/>
        <family val="2"/>
      </rPr>
      <t>떨어뜨리는</t>
    </r>
    <r>
      <rPr>
        <sz val="11"/>
        <color theme="1"/>
        <rFont val="Calibri"/>
        <family val="2"/>
      </rPr>
      <t xml:space="preserve"> </t>
    </r>
    <r>
      <rPr>
        <sz val="11"/>
        <color theme="1"/>
        <rFont val="Calibri"/>
        <family val="2"/>
      </rPr>
      <t>업적을</t>
    </r>
    <r>
      <rPr>
        <sz val="11"/>
        <color theme="1"/>
        <rFont val="Calibri"/>
        <family val="2"/>
      </rPr>
      <t xml:space="preserve"> </t>
    </r>
    <r>
      <rPr>
        <sz val="11"/>
        <color theme="1"/>
        <rFont val="Calibri"/>
        <family val="2"/>
      </rPr>
      <t>이뤘다</t>
    </r>
    <r>
      <rPr>
        <sz val="11"/>
        <color theme="1"/>
        <rFont val="Calibri"/>
        <family val="2"/>
      </rPr>
      <t>.</t>
    </r>
  </si>
  <si>
    <t>영하 18도 - 영하 18도로 떨어진 검으로 적을 베는 기술로 베어도 혈관이 얼어서 피가 나지 않는다.</t>
  </si>
  <si>
    <r>
      <rPr>
        <sz val="11"/>
        <color theme="1"/>
        <rFont val="Calibri"/>
        <family val="2"/>
      </rPr>
      <t xml:space="preserve">  (</t>
    </r>
    <r>
      <rPr>
        <sz val="11"/>
        <color theme="1"/>
        <rFont val="Calibri"/>
        <family val="2"/>
      </rPr>
      <t>상위호환</t>
    </r>
    <r>
      <rPr>
        <sz val="11"/>
        <color theme="1"/>
        <rFont val="Calibri"/>
        <family val="2"/>
      </rPr>
      <t xml:space="preserve">) </t>
    </r>
    <r>
      <rPr>
        <sz val="11"/>
        <color theme="1"/>
        <rFont val="Calibri"/>
        <family val="2"/>
      </rPr>
      <t>퀸시</t>
    </r>
    <r>
      <rPr>
        <sz val="11"/>
        <color theme="1"/>
        <rFont val="Calibri"/>
        <family val="2"/>
      </rPr>
      <t xml:space="preserve"> </t>
    </r>
    <r>
      <rPr>
        <sz val="11"/>
        <color theme="1"/>
        <rFont val="Calibri"/>
        <family val="2"/>
      </rPr>
      <t>폴슈텐디히</t>
    </r>
    <r>
      <rPr>
        <sz val="11"/>
        <color theme="1"/>
        <rFont val="Calibri"/>
        <family val="2"/>
      </rPr>
      <t xml:space="preserve"> - </t>
    </r>
    <r>
      <rPr>
        <sz val="11"/>
        <color theme="1"/>
        <rFont val="Calibri"/>
        <family val="2"/>
      </rPr>
      <t>파워</t>
    </r>
    <r>
      <rPr>
        <sz val="11"/>
        <color theme="1"/>
        <rFont val="Calibri"/>
        <family val="2"/>
      </rPr>
      <t xml:space="preserve">, </t>
    </r>
    <r>
      <rPr>
        <sz val="11"/>
        <color theme="1"/>
        <rFont val="Calibri"/>
        <family val="2"/>
      </rPr>
      <t>재생력</t>
    </r>
    <r>
      <rPr>
        <sz val="11"/>
        <color theme="1"/>
        <rFont val="Calibri"/>
        <family val="2"/>
      </rPr>
      <t xml:space="preserve">, </t>
    </r>
    <r>
      <rPr>
        <sz val="11"/>
        <color theme="1"/>
        <rFont val="Calibri"/>
        <family val="2"/>
      </rPr>
      <t>슈리프트</t>
    </r>
    <r>
      <rPr>
        <sz val="11"/>
        <color theme="1"/>
        <rFont val="Calibri"/>
        <family val="2"/>
      </rPr>
      <t xml:space="preserve"> </t>
    </r>
    <r>
      <rPr>
        <sz val="11"/>
        <color theme="1"/>
        <rFont val="Calibri"/>
        <family val="2"/>
      </rPr>
      <t>능력이</t>
    </r>
    <r>
      <rPr>
        <sz val="11"/>
        <color theme="1"/>
        <rFont val="Calibri"/>
        <family val="2"/>
      </rPr>
      <t xml:space="preserve"> </t>
    </r>
    <r>
      <rPr>
        <sz val="11"/>
        <color theme="1"/>
        <rFont val="Calibri"/>
        <family val="2"/>
      </rPr>
      <t>강화</t>
    </r>
    <r>
      <rPr>
        <sz val="11"/>
        <color theme="1"/>
        <rFont val="Calibri"/>
        <family val="2"/>
      </rPr>
      <t xml:space="preserve">, </t>
    </r>
    <r>
      <rPr>
        <sz val="11"/>
        <color theme="1"/>
        <rFont val="Calibri"/>
        <family val="2"/>
      </rPr>
      <t>오래쓰면</t>
    </r>
    <r>
      <rPr>
        <sz val="11"/>
        <color theme="1"/>
        <rFont val="Calibri"/>
        <family val="2"/>
      </rPr>
      <t xml:space="preserve"> </t>
    </r>
    <r>
      <rPr>
        <sz val="11"/>
        <color theme="1"/>
        <rFont val="Calibri"/>
        <family val="2"/>
      </rPr>
      <t>지침</t>
    </r>
    <r>
      <rPr>
        <sz val="11"/>
        <color theme="1"/>
        <rFont val="Calibri"/>
        <family val="2"/>
      </rPr>
      <t xml:space="preserve"> (</t>
    </r>
    <r>
      <rPr>
        <sz val="11"/>
        <color theme="1"/>
        <rFont val="Calibri"/>
        <family val="2"/>
      </rPr>
      <t>반덴라이히의</t>
    </r>
    <r>
      <rPr>
        <sz val="11"/>
        <color theme="1"/>
        <rFont val="Calibri"/>
        <family val="2"/>
      </rPr>
      <t xml:space="preserve"> </t>
    </r>
    <r>
      <rPr>
        <sz val="11"/>
        <color theme="1"/>
        <rFont val="Calibri"/>
        <family val="2"/>
      </rPr>
      <t>신세대</t>
    </r>
    <r>
      <rPr>
        <sz val="11"/>
        <color theme="1"/>
        <rFont val="Calibri"/>
        <family val="2"/>
      </rPr>
      <t xml:space="preserve"> </t>
    </r>
    <r>
      <rPr>
        <sz val="11"/>
        <color theme="1"/>
        <rFont val="Calibri"/>
        <family val="2"/>
      </rPr>
      <t>퀸시들이</t>
    </r>
    <r>
      <rPr>
        <sz val="11"/>
        <color theme="1"/>
        <rFont val="Calibri"/>
        <family val="2"/>
      </rPr>
      <t xml:space="preserve"> </t>
    </r>
    <r>
      <rPr>
        <sz val="11"/>
        <color theme="1"/>
        <rFont val="Calibri"/>
        <family val="2"/>
      </rPr>
      <t>사용하는</t>
    </r>
    <r>
      <rPr>
        <sz val="11"/>
        <color theme="1"/>
        <rFont val="Calibri"/>
        <family val="2"/>
      </rPr>
      <t xml:space="preserve"> </t>
    </r>
    <r>
      <rPr>
        <sz val="11"/>
        <color theme="1"/>
        <rFont val="Calibri"/>
        <family val="2"/>
      </rPr>
      <t>버전</t>
    </r>
    <r>
      <rPr>
        <sz val="11"/>
        <color theme="1"/>
        <rFont val="Calibri"/>
        <family val="2"/>
      </rPr>
      <t>.)</t>
    </r>
  </si>
  <si>
    <t>공열섬(空裂閃) - 전방을 베어 순수한 검기로 상대에게 공격을 가하는 기술. 천쇄참월상태의 이치고의 월아천충과는 다르게 빠른 속도와 넓은 범위를 가지고 있다.</t>
  </si>
  <si>
    <t>영하 50도 - 지하수를 얼려서 지진을 일으킨다.</t>
  </si>
  <si>
    <t>신성궁(하일리히 보겐) - 영자병장 - 은령호작(8각형 손잡이 활, 1200발)</t>
  </si>
  <si>
    <r>
      <rPr>
        <sz val="11"/>
        <color theme="1"/>
        <rFont val="Calibri"/>
        <family val="2"/>
      </rPr>
      <t>삼천결순</t>
    </r>
    <r>
      <rPr>
        <sz val="11"/>
        <color theme="1"/>
        <rFont val="Calibri"/>
        <family val="2"/>
      </rPr>
      <t xml:space="preserve"> - </t>
    </r>
    <r>
      <rPr>
        <sz val="11"/>
        <color theme="1"/>
        <rFont val="Calibri"/>
        <family val="2"/>
      </rPr>
      <t>히나기쿠</t>
    </r>
    <r>
      <rPr>
        <sz val="11"/>
        <color theme="1"/>
        <rFont val="Calibri"/>
        <family val="2"/>
      </rPr>
      <t xml:space="preserve">, </t>
    </r>
    <r>
      <rPr>
        <sz val="11"/>
        <color theme="1"/>
        <rFont val="Calibri"/>
        <family val="2"/>
      </rPr>
      <t>바이곤</t>
    </r>
    <r>
      <rPr>
        <sz val="11"/>
        <color theme="1"/>
        <rFont val="Calibri"/>
        <family val="2"/>
      </rPr>
      <t xml:space="preserve">, </t>
    </r>
    <r>
      <rPr>
        <sz val="11"/>
        <color theme="1"/>
        <rFont val="Calibri"/>
        <family val="2"/>
      </rPr>
      <t>리리를</t>
    </r>
    <r>
      <rPr>
        <sz val="11"/>
        <color theme="1"/>
        <rFont val="Calibri"/>
        <family val="2"/>
      </rPr>
      <t xml:space="preserve"> </t>
    </r>
    <r>
      <rPr>
        <sz val="11"/>
        <color theme="1"/>
        <rFont val="Calibri"/>
        <family val="2"/>
      </rPr>
      <t>사용</t>
    </r>
    <r>
      <rPr>
        <sz val="11"/>
        <color theme="1"/>
        <rFont val="Calibri"/>
        <family val="2"/>
      </rPr>
      <t xml:space="preserve">. </t>
    </r>
    <r>
      <rPr>
        <sz val="11"/>
        <color theme="1"/>
        <rFont val="Calibri"/>
        <family val="2"/>
      </rPr>
      <t>삼각형</t>
    </r>
    <r>
      <rPr>
        <sz val="11"/>
        <color theme="1"/>
        <rFont val="Calibri"/>
        <family val="2"/>
      </rPr>
      <t xml:space="preserve"> </t>
    </r>
    <r>
      <rPr>
        <sz val="11"/>
        <color theme="1"/>
        <rFont val="Calibri"/>
        <family val="2"/>
      </rPr>
      <t>형태의</t>
    </r>
    <r>
      <rPr>
        <sz val="11"/>
        <color theme="1"/>
        <rFont val="Calibri"/>
        <family val="2"/>
      </rPr>
      <t xml:space="preserve"> </t>
    </r>
    <r>
      <rPr>
        <sz val="11"/>
        <color theme="1"/>
        <rFont val="Calibri"/>
        <family val="2"/>
      </rPr>
      <t>방패를</t>
    </r>
    <r>
      <rPr>
        <sz val="11"/>
        <color theme="1"/>
        <rFont val="Calibri"/>
        <family val="2"/>
      </rPr>
      <t xml:space="preserve"> </t>
    </r>
    <r>
      <rPr>
        <sz val="11"/>
        <color theme="1"/>
        <rFont val="Calibri"/>
        <family val="2"/>
      </rPr>
      <t>만든다</t>
    </r>
    <r>
      <rPr>
        <sz val="11"/>
        <color theme="1"/>
        <rFont val="Calibri"/>
        <family val="2"/>
      </rPr>
      <t xml:space="preserve">. </t>
    </r>
    <r>
      <rPr>
        <sz val="11"/>
        <color theme="1"/>
        <rFont val="Calibri"/>
        <family val="2"/>
      </rPr>
      <t>외부의</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거절한다</t>
    </r>
    <r>
      <rPr>
        <sz val="11"/>
        <color theme="1"/>
        <rFont val="Calibri"/>
        <family val="2"/>
      </rPr>
      <t xml:space="preserve">. </t>
    </r>
    <r>
      <rPr>
        <sz val="11"/>
        <color theme="1"/>
        <rFont val="Calibri"/>
        <family val="2"/>
      </rPr>
      <t>방어력은</t>
    </r>
    <r>
      <rPr>
        <sz val="11"/>
        <color theme="1"/>
        <rFont val="Calibri"/>
        <family val="2"/>
      </rPr>
      <t xml:space="preserve"> </t>
    </r>
    <r>
      <rPr>
        <sz val="11"/>
        <color theme="1"/>
        <rFont val="Calibri"/>
        <family val="2"/>
      </rPr>
      <t>그다지</t>
    </r>
    <r>
      <rPr>
        <sz val="11"/>
        <color theme="1"/>
        <rFont val="Calibri"/>
        <family val="2"/>
      </rPr>
      <t xml:space="preserve"> </t>
    </r>
    <r>
      <rPr>
        <sz val="11"/>
        <color theme="1"/>
        <rFont val="Calibri"/>
        <family val="2"/>
      </rPr>
      <t>뛰어나지</t>
    </r>
    <r>
      <rPr>
        <sz val="11"/>
        <color theme="1"/>
        <rFont val="Calibri"/>
        <family val="2"/>
      </rPr>
      <t xml:space="preserve"> </t>
    </r>
    <r>
      <rPr>
        <sz val="11"/>
        <color theme="1"/>
        <rFont val="Calibri"/>
        <family val="2"/>
      </rPr>
      <t>않으나</t>
    </r>
    <r>
      <rPr>
        <sz val="11"/>
        <color theme="1"/>
        <rFont val="Calibri"/>
        <family val="2"/>
      </rPr>
      <t xml:space="preserve"> </t>
    </r>
    <r>
      <rPr>
        <sz val="11"/>
        <color theme="1"/>
        <rFont val="Calibri"/>
        <family val="2"/>
      </rPr>
      <t>오리히메의</t>
    </r>
    <r>
      <rPr>
        <sz val="11"/>
        <color theme="1"/>
        <rFont val="Calibri"/>
        <family val="2"/>
      </rPr>
      <t xml:space="preserve"> '</t>
    </r>
    <r>
      <rPr>
        <sz val="11"/>
        <color theme="1"/>
        <rFont val="Calibri"/>
        <family val="2"/>
      </rPr>
      <t>막아내겠다</t>
    </r>
    <r>
      <rPr>
        <sz val="11"/>
        <color theme="1"/>
        <rFont val="Calibri"/>
        <family val="2"/>
      </rPr>
      <t>.'</t>
    </r>
    <r>
      <rPr>
        <sz val="11"/>
        <color theme="1"/>
        <rFont val="Calibri"/>
        <family val="2"/>
      </rPr>
      <t>는</t>
    </r>
    <r>
      <rPr>
        <sz val="11"/>
        <color theme="1"/>
        <rFont val="Calibri"/>
        <family val="2"/>
      </rPr>
      <t xml:space="preserve"> </t>
    </r>
    <r>
      <rPr>
        <sz val="11"/>
        <color theme="1"/>
        <rFont val="Calibri"/>
        <family val="2"/>
      </rPr>
      <t>의지가</t>
    </r>
    <r>
      <rPr>
        <sz val="11"/>
        <color theme="1"/>
        <rFont val="Calibri"/>
        <family val="2"/>
      </rPr>
      <t xml:space="preserve"> </t>
    </r>
    <r>
      <rPr>
        <sz val="11"/>
        <color theme="1"/>
        <rFont val="Calibri"/>
        <family val="2"/>
      </rPr>
      <t>강해지면</t>
    </r>
    <r>
      <rPr>
        <sz val="11"/>
        <color theme="1"/>
        <rFont val="Calibri"/>
        <family val="2"/>
      </rPr>
      <t xml:space="preserve"> </t>
    </r>
    <r>
      <rPr>
        <sz val="11"/>
        <color theme="1"/>
        <rFont val="Calibri"/>
        <family val="2"/>
      </rPr>
      <t>강해질수록</t>
    </r>
    <r>
      <rPr>
        <sz val="11"/>
        <color theme="1"/>
        <rFont val="Calibri"/>
        <family val="2"/>
      </rPr>
      <t xml:space="preserve"> </t>
    </r>
    <r>
      <rPr>
        <sz val="11"/>
        <color theme="1"/>
        <rFont val="Calibri"/>
        <family val="2"/>
      </rPr>
      <t>방어력이</t>
    </r>
    <r>
      <rPr>
        <sz val="11"/>
        <color theme="1"/>
        <rFont val="Calibri"/>
        <family val="2"/>
      </rPr>
      <t xml:space="preserve"> </t>
    </r>
    <r>
      <rPr>
        <sz val="11"/>
        <color theme="1"/>
        <rFont val="Calibri"/>
        <family val="2"/>
      </rPr>
      <t>점점</t>
    </r>
    <r>
      <rPr>
        <sz val="11"/>
        <color theme="1"/>
        <rFont val="Calibri"/>
        <family val="2"/>
      </rPr>
      <t xml:space="preserve"> </t>
    </r>
    <r>
      <rPr>
        <sz val="11"/>
        <color theme="1"/>
        <rFont val="Calibri"/>
        <family val="2"/>
      </rPr>
      <t>올라가는</t>
    </r>
    <r>
      <rPr>
        <sz val="11"/>
        <color theme="1"/>
        <rFont val="Calibri"/>
        <family val="2"/>
      </rPr>
      <t xml:space="preserve"> </t>
    </r>
    <r>
      <rPr>
        <sz val="11"/>
        <color theme="1"/>
        <rFont val="Calibri"/>
        <family val="2"/>
      </rPr>
      <t>모양이다</t>
    </r>
  </si>
  <si>
    <t>비비왕 - 원숭이 손 으로 악력가함</t>
  </si>
  <si>
    <t>브라소 데레차 데 히간테 - 권격 강화</t>
  </si>
  <si>
    <r>
      <rPr>
        <sz val="11"/>
        <color theme="1"/>
        <rFont val="Calibri"/>
        <family val="2"/>
      </rPr>
      <t>흑류아돌(</t>
    </r>
    <r>
      <rPr>
        <sz val="11"/>
        <color theme="1"/>
        <rFont val="맑은 고딕"/>
        <family val="3"/>
        <charset val="129"/>
      </rPr>
      <t>黒</t>
    </r>
    <r>
      <rPr>
        <sz val="11"/>
        <color theme="1"/>
        <rFont val="맑은 고딕"/>
        <family val="3"/>
        <charset val="129"/>
      </rPr>
      <t>流牙突) - 검은 월아천충의 기운을 오른팔과 천쇄참월에 두르고 전방을 향해 한방에 찌르기로 돌격하는 기술. 이동거리는 많은 편이며 주변의 적에게도 타격을 입힌다.</t>
    </r>
  </si>
  <si>
    <t>영하 273.15도 - 절대영도의 냉기로 적을 냉동시킨다. 이 기술을 안전하게 쓸 수 있는 한계 시간은 고작 4초. 초과하면 몸에 데미지를 입는다.</t>
  </si>
  <si>
    <t>빛의 비 - 리히트 레겐 - 잡몹 처리용 기술</t>
  </si>
  <si>
    <t>사천항순 - 히나기쿠(국화), 바이곤(매화), 리리(백합), 슌오우(벚꽃), 아야메(붓꽃), 츠바키(동백꽃)</t>
  </si>
  <si>
    <t>오로치왕 - 오른쪽 팔에 있는 검을 사미환이랑 비슷한 형태로 변화시킨다. 이때 몸에 두르고 있던 꼬리를 펼친다. 꿰뚫음.</t>
  </si>
  <si>
    <t>엘 디렉토(El Directo, 거인의 일격) - 주먹을 앞으로 내질러 뻗는 기술.</t>
  </si>
  <si>
    <t>원류파(怨流破) - 월아천충과는 다르게, 자신의 영압을 해골의 형상으로 전방으로 날리는 기술.</t>
  </si>
  <si>
    <t>백하벌 - 강력하지만, 동결을 급하게 풀 경우 루키아 자신의 몸에도 금이 가는 리스크가 있다. 리스크 大</t>
  </si>
  <si>
    <t>슈프렝어(스프링클러) - 오망성 속 상대 속박, 농축 영자 한방울 폭발 (시전 김)</t>
  </si>
  <si>
    <t>사아철포 - 영압 덩어리를 발사하는 비비왕의 비골 대포와는 달리, 대사왕(검)을 상대에게 꽂아넣은 상태에서 뱀머리 모양의 영압덩어리로 상대를 불태워 버리는 기술.</t>
  </si>
  <si>
    <t>방어(防禦) - 호로의 얼굴 형태와 유사한 방패 형상의 팔로 적의 공격을 막는 기술.</t>
  </si>
  <si>
    <t>명선붕격 - 천쇄참월을 360' 로 휘두르며 주변의 적들을 가격 후 공중으로 뛰어오른 다음 내려찍어 충격파로 한번 더 가격을 하고, 영압 소용돌이를 만들어 적을 다단히트시키는 기술.</t>
  </si>
  <si>
    <t>겔트슈랑크 - 슈프렝어 상위호환 / 젤레슈나이더를 이용해 상대를 고밀도 영자로 둘러쌈.</t>
  </si>
  <si>
    <t>브라소 이스키에르다 델 디아블로 - 공격을 위한 능력</t>
  </si>
  <si>
    <r>
      <rPr>
        <sz val="11"/>
        <color theme="1"/>
        <rFont val="Calibri"/>
        <family val="2"/>
      </rPr>
      <t>공투</t>
    </r>
    <r>
      <rPr>
        <sz val="11"/>
        <color theme="1"/>
        <rFont val="맑은 고딕"/>
        <family val="3"/>
        <charset val="129"/>
      </rPr>
      <t>・</t>
    </r>
    <r>
      <rPr>
        <sz val="11"/>
        <color theme="1"/>
        <rFont val="맑은 고딕"/>
        <family val="3"/>
        <charset val="129"/>
      </rPr>
      <t>미인환(共</t>
    </r>
    <r>
      <rPr>
        <sz val="11"/>
        <color theme="1"/>
        <rFont val="맑은 고딕"/>
        <family val="3"/>
        <charset val="129"/>
      </rPr>
      <t>闘・</t>
    </r>
    <r>
      <rPr>
        <sz val="11"/>
        <color theme="1"/>
        <rFont val="맑은 고딕"/>
        <family val="3"/>
        <charset val="129"/>
      </rPr>
      <t>弥靭丸) - 브레소울의 극장판 이치고와 센나의 필사기. 미인환에 바람을 거듭 칼을 휘두름으로써 맞은 적들에게 절대적 타격을 준다.</t>
    </r>
  </si>
  <si>
    <t>라 무에르테(La Muerte, 마인의 일격) - 손가락에서 영압을 모아 그것을 세게 쥔 다음 상대의 급소를 정확히 강력하게 가격하는 기술, 주먹을 통해 상대를 강타한 영압의 파동이 뒤쪽까지 퍼져나가며 상대의 뒤에 장애물이 있으면 그 장애물이 악마의 얼굴 모양으로 패인다.</t>
  </si>
  <si>
    <t>선류참 - 블리치 사신격투에 등장할 이치고의 스킬로, 점프와 회전베기를 동시에 하며 전진한다.</t>
  </si>
  <si>
    <t>※ 빙륜환이 수백설보다 우월하다 (리스크 없고 넓음)</t>
  </si>
  <si>
    <r>
      <rPr>
        <sz val="11"/>
        <color theme="1"/>
        <rFont val="Calibri"/>
        <family val="2"/>
      </rPr>
      <t>순보 / 니도(響</t>
    </r>
    <r>
      <rPr>
        <sz val="11"/>
        <color theme="1"/>
        <rFont val="맑은 고딕"/>
        <family val="3"/>
        <charset val="129"/>
      </rPr>
      <t>転</t>
    </r>
    <r>
      <rPr>
        <sz val="11"/>
        <color theme="1"/>
        <rFont val="맑은 고딕"/>
        <family val="3"/>
        <charset val="129"/>
      </rPr>
      <t>) - 아란칼들이 사용하는 이동 보법이며, 완전 호로화 이치고가 사용했을 때에는 너무 빨라 우르키오라의 탐색신경에서 벗어나는 정도였다.</t>
    </r>
  </si>
  <si>
    <t>천타 상태는 참월과 코등이가 같으며, 시해는 칼자루에 긴 붕대/천이 흩날리고, 만해를 시전할 시 주인의 복장까지 바뀌는 공통점이 있다.</t>
  </si>
  <si>
    <t>귀도 - 재능없음</t>
  </si>
  <si>
    <t>시해, 만해, 기술명 모두에 백(白) 자가 들어간다.</t>
  </si>
  <si>
    <t>영락(靈絡) - 영자 끈을 만들어서 대상을 추적</t>
  </si>
  <si>
    <t>영압 발판 - 영압을 이용해서 발판을 만들수는 있으나 엉성함.</t>
  </si>
  <si>
    <t>호로화(虛化) - 11초 지속, 영압에 따라 지속 증가, 가면 파손시 지속끝남(영압으로 수복가능)</t>
  </si>
  <si>
    <t>완전 호로화 - 폭주상태, 조종불가</t>
  </si>
  <si>
    <t xml:space="preserve"> (완전호로화 전용) 세로(虛閃) - 영압을 빔의 형태로 쏘아내는 기술(메노스 그랑데. 즉 길리안/아쥬커스/바스트로데만이 쓸 수 있는 기술)</t>
  </si>
  <si>
    <t xml:space="preserve">  그랑 레이 세로(王虛の閃光 : 왕허의 섬광) - 완전 호로화 상태에서 무쌍의 일섬을 날릴때 월아천충과 합쳐서 사용.</t>
  </si>
  <si>
    <t>풀브링거 - 브링거 라이트(完現光) - 풀브링거들이 사용하는 이동 보법. 발이 닿는 부분에 존재하는 미세한 영혼의 힘을 극도로 끌어올려 탄성을 강화시키는 원리를 이용해서 바닥을 풀브링해 높이 점프하기도, 물 위에서 서있기도, 공기를 풀브링시켜 허공에서 가속하거나 떠있는데에도 사용한다.</t>
  </si>
  <si>
    <t>시호인 家 제22대 당주</t>
  </si>
  <si>
    <t>퀸시 - 어머니, 마사키는 사실 퀸시였다.</t>
  </si>
  <si>
    <t>前 호정 13대 2번대 대장</t>
  </si>
  <si>
    <t>블루트 베네(靜血裝) - 어머니에게서 물려받은 퀸시 특유의 방어술. 영자를 핏속에 흘려넣어 방어력을 비약적으로 상승시킨다.</t>
  </si>
  <si>
    <t>前 은밀기동 총사령관</t>
  </si>
  <si>
    <t>하일리히 보겐 - 진 참월 - 주변 영자를 모아 월아천충을 사용.</t>
  </si>
  <si>
    <t>왕건(王鍵) - 슈타라 센쥬마루가 새로 만들어준 사패장으로 왼쪽 어깨의 붉은 갑주가 특징이다. 유하바하는 놀라운 저항력과 엄청난 방어력을 지닌 옷이라 칭하며 사신이 입을 수 있는 옷 중 왕건보다 뛰어난 옷이 없다고 평했다</t>
  </si>
  <si>
    <t>지옥화 - 지옥의 파수꾼, 쿠샤나다의 힘을 빌려 금색 월아천충과 지옥의 사슬을 다뤘다.</t>
  </si>
  <si>
    <t>초월자 - 원래부터 특별한 혼백으로 태어난 덕분에 단계 수련을 통해 초월자로 각성. 붕옥 아이젠 이상의 강함을 선보였다.</t>
  </si>
  <si>
    <r>
      <rPr>
        <sz val="11"/>
        <color theme="1"/>
        <rFont val="Calibri"/>
        <family val="2"/>
      </rPr>
      <t>2</t>
    </r>
    <r>
      <rPr>
        <sz val="11"/>
        <color theme="1"/>
        <rFont val="Calibri"/>
        <family val="2"/>
      </rPr>
      <t>94</t>
    </r>
    <r>
      <rPr>
        <sz val="11"/>
        <color theme="1"/>
        <rFont val="Calibri"/>
        <family val="2"/>
      </rPr>
      <t>포인트로</t>
    </r>
    <r>
      <rPr>
        <sz val="11"/>
        <color theme="1"/>
        <rFont val="Calibri"/>
        <family val="2"/>
      </rPr>
      <t xml:space="preserve"> 21</t>
    </r>
    <r>
      <rPr>
        <sz val="11"/>
        <color theme="1"/>
        <rFont val="Calibri"/>
        <family val="2"/>
      </rPr>
      <t>개</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마스터</t>
    </r>
    <r>
      <rPr>
        <sz val="11"/>
        <color theme="1"/>
        <rFont val="Calibri"/>
        <family val="2"/>
      </rPr>
      <t xml:space="preserve"> </t>
    </r>
    <r>
      <rPr>
        <sz val="11"/>
        <color theme="1"/>
        <rFont val="Calibri"/>
        <family val="2"/>
      </rPr>
      <t>가능</t>
    </r>
  </si>
  <si>
    <t>디아２ - Top-down 직관적인 스킬트리</t>
  </si>
  <si>
    <t>스킬페이지, Top-down식 스킬트리</t>
  </si>
  <si>
    <t>디아３ - 각종 '지속 효과'</t>
  </si>
  <si>
    <t>지속효과 140종류 정리.</t>
  </si>
  <si>
    <t>디아４ - 스킬 세부강화</t>
  </si>
  <si>
    <t>페오엑 - 선택지 스킬</t>
  </si>
  <si>
    <t>메이플 - 슬롯</t>
  </si>
  <si>
    <t>로　아 - 스킬룬 (생략, 차후 구현)</t>
  </si>
  <si>
    <r>
      <rPr>
        <b/>
        <sz val="14"/>
        <color theme="1"/>
        <rFont val="Calibri"/>
        <family val="2"/>
      </rPr>
      <t>이치고</t>
    </r>
  </si>
  <si>
    <r>
      <rPr>
        <b/>
        <sz val="22"/>
        <color theme="1"/>
        <rFont val="Calibri"/>
        <family val="2"/>
      </rPr>
      <t>[</t>
    </r>
    <r>
      <rPr>
        <b/>
        <sz val="22"/>
        <color theme="1"/>
        <rFont val="Calibri"/>
        <family val="2"/>
      </rPr>
      <t>－</t>
    </r>
    <r>
      <rPr>
        <b/>
        <sz val="22"/>
        <color theme="1"/>
        <rFont val="Calibri"/>
        <family val="2"/>
      </rPr>
      <t>] [</t>
    </r>
    <r>
      <rPr>
        <b/>
        <sz val="22"/>
        <color theme="1"/>
        <rFont val="Calibri"/>
        <family val="2"/>
      </rPr>
      <t>＋</t>
    </r>
    <r>
      <rPr>
        <b/>
        <sz val="22"/>
        <color theme="1"/>
        <rFont val="Calibri"/>
        <family val="2"/>
      </rPr>
      <t>]</t>
    </r>
  </si>
  <si>
    <t>스킬레벨</t>
  </si>
  <si>
    <t>소모포인트</t>
  </si>
  <si>
    <t>특성1</t>
  </si>
  <si>
    <r>
      <rPr>
        <sz val="11"/>
        <color theme="1"/>
        <rFont val="Calibri"/>
        <family val="2"/>
      </rPr>
      <t>특성</t>
    </r>
    <r>
      <rPr>
        <sz val="11"/>
        <color theme="1"/>
        <rFont val="Calibri"/>
        <family val="2"/>
      </rPr>
      <t>2</t>
    </r>
  </si>
  <si>
    <r>
      <rPr>
        <sz val="11"/>
        <color theme="1"/>
        <rFont val="Calibri"/>
        <family val="2"/>
      </rPr>
      <t>특성</t>
    </r>
    <r>
      <rPr>
        <sz val="11"/>
        <color theme="1"/>
        <rFont val="Calibri"/>
        <family val="2"/>
      </rPr>
      <t>3</t>
    </r>
  </si>
  <si>
    <t>[ 기본 ]</t>
  </si>
  <si>
    <t>[ 핵심 ]</t>
  </si>
  <si>
    <t>[ 변신 ]</t>
  </si>
  <si>
    <r>
      <rPr>
        <sz val="10"/>
        <color theme="1"/>
        <rFont val="Calibri"/>
        <family val="2"/>
      </rPr>
      <t>필요</t>
    </r>
    <r>
      <rPr>
        <sz val="10"/>
        <color theme="1"/>
        <rFont val="Calibri"/>
        <family val="2"/>
      </rPr>
      <t xml:space="preserve"> </t>
    </r>
    <r>
      <rPr>
        <sz val="10"/>
        <color theme="1"/>
        <rFont val="Calibri"/>
        <family val="2"/>
      </rPr>
      <t>변신</t>
    </r>
  </si>
  <si>
    <r>
      <rPr>
        <sz val="10"/>
        <color theme="1"/>
        <rFont val="Calibri"/>
        <family val="2"/>
      </rPr>
      <t>종베기</t>
    </r>
  </si>
  <si>
    <r>
      <rPr>
        <sz val="10"/>
        <color theme="1"/>
        <rFont val="Calibri"/>
        <family val="2"/>
      </rPr>
      <t>횡베기</t>
    </r>
  </si>
  <si>
    <r>
      <rPr>
        <sz val="10"/>
        <color theme="1"/>
        <rFont val="Calibri"/>
        <family val="2"/>
      </rPr>
      <t>찌르기</t>
    </r>
  </si>
  <si>
    <r>
      <rPr>
        <sz val="11"/>
        <color theme="1"/>
        <rFont val="Calibri"/>
        <family val="2"/>
      </rPr>
      <t xml:space="preserve">Lv </t>
    </r>
    <r>
      <rPr>
        <sz val="11"/>
        <color theme="1"/>
        <rFont val="Calibri"/>
        <family val="2"/>
      </rPr>
      <t>1</t>
    </r>
    <r>
      <rPr>
        <sz val="11"/>
        <color theme="1"/>
        <rFont val="Calibri"/>
        <family val="2"/>
      </rPr>
      <t>2/10</t>
    </r>
  </si>
  <si>
    <r>
      <rPr>
        <sz val="10"/>
        <color theme="1"/>
        <rFont val="Calibri"/>
        <family val="2"/>
      </rPr>
      <t>전방을</t>
    </r>
    <r>
      <rPr>
        <sz val="10"/>
        <color theme="1"/>
        <rFont val="Calibri"/>
        <family val="2"/>
      </rPr>
      <t xml:space="preserve"> </t>
    </r>
    <r>
      <rPr>
        <sz val="10"/>
        <color theme="1"/>
        <rFont val="Calibri"/>
        <family val="2"/>
      </rPr>
      <t>세로로</t>
    </r>
    <r>
      <rPr>
        <sz val="10"/>
        <color theme="1"/>
        <rFont val="Calibri"/>
        <family val="2"/>
      </rPr>
      <t xml:space="preserve"> </t>
    </r>
    <r>
      <rPr>
        <sz val="10"/>
        <color theme="1"/>
        <rFont val="Calibri"/>
        <family val="2"/>
      </rPr>
      <t>베어</t>
    </r>
    <r>
      <rPr>
        <sz val="10"/>
        <color theme="1"/>
        <rFont val="Calibri"/>
        <family val="2"/>
      </rPr>
      <t xml:space="preserve"> </t>
    </r>
    <r>
      <rPr>
        <sz val="10"/>
        <color theme="1"/>
        <rFont val="Calibri"/>
        <family val="2"/>
      </rPr>
      <t>처음</t>
    </r>
    <r>
      <rPr>
        <sz val="10"/>
        <color theme="1"/>
        <rFont val="Calibri"/>
        <family val="2"/>
      </rPr>
      <t xml:space="preserve"> </t>
    </r>
    <r>
      <rPr>
        <sz val="10"/>
        <color theme="1"/>
        <rFont val="Calibri"/>
        <family val="2"/>
      </rPr>
      <t>맞는</t>
    </r>
    <r>
      <rPr>
        <sz val="10"/>
        <color theme="1"/>
        <rFont val="Calibri"/>
        <family val="2"/>
      </rPr>
      <t xml:space="preserve"> </t>
    </r>
    <r>
      <rPr>
        <sz val="10"/>
        <color theme="1"/>
        <rFont val="Calibri"/>
        <family val="2"/>
      </rPr>
      <t>적에게</t>
    </r>
    <r>
      <rPr>
        <sz val="10"/>
        <color theme="1"/>
        <rFont val="Calibri"/>
        <family val="2"/>
      </rPr>
      <t xml:space="preserve"> </t>
    </r>
    <r>
      <rPr>
        <sz val="10"/>
        <color theme="1"/>
        <rFont val="Calibri"/>
        <family val="2"/>
      </rPr>
      <t>데미지를</t>
    </r>
    <r>
      <rPr>
        <sz val="10"/>
        <color theme="1"/>
        <rFont val="Calibri"/>
        <family val="2"/>
      </rPr>
      <t xml:space="preserve"> </t>
    </r>
    <r>
      <rPr>
        <sz val="10"/>
        <color theme="1"/>
        <rFont val="Calibri"/>
        <family val="2"/>
      </rPr>
      <t>줍니다</t>
    </r>
    <r>
      <rPr>
        <sz val="10"/>
        <color theme="1"/>
        <rFont val="Calibri"/>
        <family val="2"/>
      </rPr>
      <t>.</t>
    </r>
  </si>
  <si>
    <r>
      <rPr>
        <sz val="11"/>
        <color theme="1"/>
        <rFont val="Calibri"/>
        <family val="2"/>
      </rPr>
      <t>기본</t>
    </r>
  </si>
  <si>
    <r>
      <rPr>
        <sz val="11"/>
        <color theme="1"/>
        <rFont val="Calibri"/>
        <family val="2"/>
      </rPr>
      <t>데미지</t>
    </r>
    <r>
      <rPr>
        <sz val="11"/>
        <color theme="1"/>
        <rFont val="Calibri"/>
        <family val="2"/>
      </rPr>
      <t>: 50 (40+</t>
    </r>
    <r>
      <rPr>
        <sz val="11"/>
        <color theme="1"/>
        <rFont val="Calibri"/>
        <family val="2"/>
      </rPr>
      <t>공격력</t>
    </r>
    <r>
      <rPr>
        <sz val="11"/>
        <color theme="1"/>
        <rFont val="Calibri"/>
        <family val="2"/>
      </rPr>
      <t>10%)</t>
    </r>
  </si>
  <si>
    <r>
      <rPr>
        <sz val="11"/>
        <color theme="1"/>
        <rFont val="Calibri"/>
        <family val="2"/>
      </rPr>
      <t>1</t>
    </r>
    <r>
      <rPr>
        <sz val="11"/>
        <color theme="1"/>
        <rFont val="Calibri"/>
        <family val="2"/>
      </rPr>
      <t>단계</t>
    </r>
  </si>
  <si>
    <t>다음레벨: 65 (+50 공격력+15%)</t>
  </si>
  <si>
    <r>
      <rPr>
        <sz val="11"/>
        <color theme="1"/>
        <rFont val="Calibri"/>
        <family val="2"/>
      </rPr>
      <t>2</t>
    </r>
    <r>
      <rPr>
        <sz val="11"/>
        <color theme="1"/>
        <rFont val="Calibri"/>
        <family val="2"/>
      </rPr>
      <t>단계</t>
    </r>
  </si>
  <si>
    <t>추가강화</t>
  </si>
  <si>
    <r>
      <rPr>
        <sz val="11"/>
        <color theme="1"/>
        <rFont val="Calibri"/>
        <family val="2"/>
      </rPr>
      <t>3</t>
    </r>
    <r>
      <rPr>
        <sz val="11"/>
        <color theme="1"/>
        <rFont val="Calibri"/>
        <family val="2"/>
      </rPr>
      <t>단계</t>
    </r>
  </si>
  <si>
    <r>
      <rPr>
        <b/>
        <sz val="11"/>
        <color theme="1"/>
        <rFont val="Calibri"/>
        <family val="2"/>
      </rPr>
      <t>강화</t>
    </r>
    <r>
      <rPr>
        <sz val="11"/>
        <color theme="1"/>
        <rFont val="Calibri"/>
        <family val="2"/>
      </rPr>
      <t xml:space="preserve"> </t>
    </r>
    <r>
      <rPr>
        <sz val="8"/>
        <color rgb="FFFF0000"/>
        <rFont val="Calibri"/>
        <family val="2"/>
      </rPr>
      <t>(</t>
    </r>
    <r>
      <rPr>
        <sz val="8"/>
        <color rgb="FFFF0000"/>
        <rFont val="Calibri"/>
        <family val="2"/>
      </rPr>
      <t>스킬레벨</t>
    </r>
    <r>
      <rPr>
        <sz val="8"/>
        <color rgb="FFFF0000"/>
        <rFont val="Calibri"/>
        <family val="2"/>
      </rPr>
      <t xml:space="preserve"> 4 </t>
    </r>
    <r>
      <rPr>
        <sz val="8"/>
        <color rgb="FFFF0000"/>
        <rFont val="Calibri"/>
        <family val="2"/>
      </rPr>
      <t>해방</t>
    </r>
    <r>
      <rPr>
        <sz val="8"/>
        <color rgb="FFFF0000"/>
        <rFont val="Calibri"/>
        <family val="2"/>
      </rPr>
      <t>)</t>
    </r>
  </si>
  <si>
    <r>
      <rPr>
        <sz val="10"/>
        <color theme="1"/>
        <rFont val="Calibri"/>
        <family val="2"/>
      </rPr>
      <t>(</t>
    </r>
    <r>
      <rPr>
        <sz val="10"/>
        <color theme="1"/>
        <rFont val="Calibri"/>
        <family val="2"/>
      </rPr>
      <t>마우스</t>
    </r>
    <r>
      <rPr>
        <sz val="10"/>
        <color theme="1"/>
        <rFont val="Calibri"/>
        <family val="2"/>
      </rPr>
      <t xml:space="preserve"> </t>
    </r>
    <r>
      <rPr>
        <sz val="10"/>
        <color theme="1"/>
        <rFont val="Calibri"/>
        <family val="2"/>
      </rPr>
      <t>대면</t>
    </r>
    <r>
      <rPr>
        <sz val="10"/>
        <color theme="1"/>
        <rFont val="Calibri"/>
        <family val="2"/>
      </rPr>
      <t xml:space="preserve"> </t>
    </r>
    <r>
      <rPr>
        <sz val="10"/>
        <color theme="1"/>
        <rFont val="Calibri"/>
        <family val="2"/>
      </rPr>
      <t>표시</t>
    </r>
    <r>
      <rPr>
        <sz val="10"/>
        <color theme="1"/>
        <rFont val="Calibri"/>
        <family val="2"/>
      </rPr>
      <t xml:space="preserve">)
</t>
    </r>
    <r>
      <rPr>
        <sz val="16"/>
        <color rgb="FF00B050"/>
        <rFont val="Calibri"/>
        <family val="2"/>
      </rPr>
      <t>●</t>
    </r>
    <r>
      <rPr>
        <sz val="10"/>
        <color theme="1"/>
        <rFont val="Calibri"/>
        <family val="2"/>
      </rPr>
      <t xml:space="preserve"> </t>
    </r>
    <r>
      <rPr>
        <sz val="10"/>
        <color theme="1"/>
        <rFont val="Calibri"/>
        <family val="2"/>
      </rPr>
      <t>대상</t>
    </r>
    <r>
      <rPr>
        <sz val="10"/>
        <color theme="1"/>
        <rFont val="Calibri"/>
        <family val="2"/>
      </rPr>
      <t xml:space="preserve"> 3</t>
    </r>
    <r>
      <rPr>
        <sz val="10"/>
        <color theme="1"/>
        <rFont val="Calibri"/>
        <family val="2"/>
      </rPr>
      <t>초간</t>
    </r>
    <r>
      <rPr>
        <sz val="10"/>
        <color theme="1"/>
        <rFont val="Calibri"/>
        <family val="2"/>
      </rPr>
      <t xml:space="preserve"> </t>
    </r>
    <r>
      <rPr>
        <sz val="10"/>
        <color theme="1"/>
        <rFont val="Calibri"/>
        <family val="2"/>
      </rPr>
      <t>약화</t>
    </r>
    <r>
      <rPr>
        <sz val="10"/>
        <color theme="1"/>
        <rFont val="Calibri"/>
        <family val="2"/>
      </rPr>
      <t xml:space="preserve"> 2-10%</t>
    </r>
  </si>
  <si>
    <t>1차 특성 해금 - 1포인트/5Lv</t>
  </si>
  <si>
    <r>
      <rPr>
        <sz val="11"/>
        <color theme="1"/>
        <rFont val="Calibri"/>
        <family val="2"/>
      </rPr>
      <t>4</t>
    </r>
    <r>
      <rPr>
        <sz val="11"/>
        <color theme="1"/>
        <rFont val="Calibri"/>
        <family val="2"/>
      </rPr>
      <t>단계</t>
    </r>
  </si>
  <si>
    <r>
      <rPr>
        <b/>
        <sz val="11"/>
        <color theme="1"/>
        <rFont val="Calibri"/>
        <family val="2"/>
      </rPr>
      <t>진화</t>
    </r>
    <r>
      <rPr>
        <b/>
        <sz val="11"/>
        <color theme="1"/>
        <rFont val="Calibri"/>
        <family val="2"/>
      </rPr>
      <t>A [ - ] [ + ]</t>
    </r>
    <r>
      <rPr>
        <b/>
        <sz val="11"/>
        <color theme="1"/>
        <rFont val="Calibri"/>
        <family val="2"/>
      </rPr>
      <t xml:space="preserve">
진화</t>
    </r>
    <r>
      <rPr>
        <b/>
        <sz val="11"/>
        <color theme="1"/>
        <rFont val="Calibri"/>
        <family val="2"/>
      </rPr>
      <t>B</t>
    </r>
    <r>
      <rPr>
        <sz val="11"/>
        <color theme="1"/>
        <rFont val="Calibri"/>
        <family val="2"/>
      </rPr>
      <t xml:space="preserve"> </t>
    </r>
    <r>
      <rPr>
        <sz val="7"/>
        <color rgb="FFFF0000"/>
        <rFont val="Calibri"/>
        <family val="2"/>
      </rPr>
      <t>(</t>
    </r>
    <r>
      <rPr>
        <sz val="7"/>
        <color rgb="FFFF0000"/>
        <rFont val="Calibri"/>
        <family val="2"/>
      </rPr>
      <t>스킬레벨</t>
    </r>
    <r>
      <rPr>
        <sz val="7"/>
        <color rgb="FFFF0000"/>
        <rFont val="Calibri"/>
        <family val="2"/>
      </rPr>
      <t xml:space="preserve"> 7 </t>
    </r>
    <r>
      <rPr>
        <sz val="7"/>
        <color rgb="FFFF0000"/>
        <rFont val="Calibri"/>
        <family val="2"/>
      </rPr>
      <t>해방</t>
    </r>
    <r>
      <rPr>
        <sz val="7"/>
        <color rgb="FFFF0000"/>
        <rFont val="Calibri"/>
        <family val="2"/>
      </rPr>
      <t>)</t>
    </r>
  </si>
  <si>
    <r>
      <rPr>
        <sz val="14"/>
        <color rgb="FFFF0000"/>
        <rFont val="Calibri"/>
        <family val="2"/>
      </rPr>
      <t>●</t>
    </r>
    <r>
      <rPr>
        <sz val="14"/>
        <color rgb="FFFF0000"/>
        <rFont val="Calibri"/>
        <family val="2"/>
      </rPr>
      <t xml:space="preserve"> </t>
    </r>
    <r>
      <rPr>
        <sz val="10"/>
        <color theme="1"/>
        <rFont val="Calibri"/>
        <family val="2"/>
      </rPr>
      <t>진화</t>
    </r>
    <r>
      <rPr>
        <sz val="10"/>
        <color theme="1"/>
        <rFont val="Calibri"/>
        <family val="2"/>
      </rPr>
      <t xml:space="preserve">A: </t>
    </r>
    <r>
      <rPr>
        <sz val="10"/>
        <color theme="1"/>
        <rFont val="Calibri"/>
        <family val="2"/>
      </rPr>
      <t>약화</t>
    </r>
    <r>
      <rPr>
        <sz val="10"/>
        <color theme="1"/>
        <rFont val="Calibri"/>
        <family val="2"/>
      </rPr>
      <t xml:space="preserve"> </t>
    </r>
    <r>
      <rPr>
        <sz val="10"/>
        <color theme="1"/>
        <rFont val="Calibri"/>
        <family val="2"/>
      </rPr>
      <t>대상</t>
    </r>
    <r>
      <rPr>
        <sz val="10"/>
        <color theme="1"/>
        <rFont val="Calibri"/>
        <family val="2"/>
      </rPr>
      <t xml:space="preserve"> </t>
    </r>
    <r>
      <rPr>
        <sz val="10"/>
        <color theme="1"/>
        <rFont val="Calibri"/>
        <family val="2"/>
      </rPr>
      <t xml:space="preserve">관통
</t>
    </r>
    <r>
      <rPr>
        <sz val="14"/>
        <color rgb="FF0070C0"/>
        <rFont val="Calibri"/>
        <family val="2"/>
      </rPr>
      <t>●</t>
    </r>
    <r>
      <rPr>
        <sz val="14"/>
        <color rgb="FF0070C0"/>
        <rFont val="Calibri"/>
        <family val="2"/>
      </rPr>
      <t xml:space="preserve"> </t>
    </r>
    <r>
      <rPr>
        <sz val="10"/>
        <color theme="1"/>
        <rFont val="Calibri"/>
        <family val="2"/>
      </rPr>
      <t>진화</t>
    </r>
    <r>
      <rPr>
        <sz val="10"/>
        <color theme="1"/>
        <rFont val="Calibri"/>
        <family val="2"/>
      </rPr>
      <t xml:space="preserve">B: 10/20/30% </t>
    </r>
    <r>
      <rPr>
        <sz val="10"/>
        <color theme="1"/>
        <rFont val="Calibri"/>
        <family val="2"/>
      </rPr>
      <t>베기</t>
    </r>
    <r>
      <rPr>
        <sz val="10"/>
        <color theme="1"/>
        <rFont val="Calibri"/>
        <family val="2"/>
      </rPr>
      <t xml:space="preserve"> +1</t>
    </r>
    <r>
      <rPr>
        <sz val="10"/>
        <color theme="1"/>
        <rFont val="Calibri"/>
        <family val="2"/>
      </rPr>
      <t>회</t>
    </r>
  </si>
  <si>
    <r>
      <rPr>
        <b/>
        <sz val="11"/>
        <color theme="1"/>
        <rFont val="Calibri"/>
        <family val="2"/>
      </rPr>
      <t>개화</t>
    </r>
    <r>
      <rPr>
        <sz val="11"/>
        <color theme="1"/>
        <rFont val="Calibri"/>
        <family val="2"/>
      </rPr>
      <t xml:space="preserve"> </t>
    </r>
    <r>
      <rPr>
        <sz val="8"/>
        <color rgb="FFFF0000"/>
        <rFont val="Calibri"/>
        <family val="2"/>
      </rPr>
      <t>(</t>
    </r>
    <r>
      <rPr>
        <sz val="8"/>
        <color rgb="FFFF0000"/>
        <rFont val="Calibri"/>
        <family val="2"/>
      </rPr>
      <t>스킬레벨</t>
    </r>
    <r>
      <rPr>
        <sz val="8"/>
        <color rgb="FFFF0000"/>
        <rFont val="Calibri"/>
        <family val="2"/>
      </rPr>
      <t xml:space="preserve"> 10 </t>
    </r>
    <r>
      <rPr>
        <sz val="8"/>
        <color rgb="FFFF0000"/>
        <rFont val="Calibri"/>
        <family val="2"/>
      </rPr>
      <t>해방</t>
    </r>
    <r>
      <rPr>
        <sz val="8"/>
        <color rgb="FFFF0000"/>
        <rFont val="Calibri"/>
        <family val="2"/>
      </rPr>
      <t>)</t>
    </r>
  </si>
  <si>
    <r>
      <rPr>
        <sz val="16"/>
        <color rgb="FFFF99FF"/>
        <rFont val="Calibri"/>
        <family val="2"/>
      </rPr>
      <t>●</t>
    </r>
    <r>
      <rPr>
        <sz val="9"/>
        <color theme="1"/>
        <rFont val="Calibri"/>
        <family val="2"/>
      </rPr>
      <t xml:space="preserve"> </t>
    </r>
    <r>
      <rPr>
        <sz val="9"/>
        <color theme="1"/>
        <rFont val="Calibri"/>
        <family val="2"/>
      </rPr>
      <t>개화</t>
    </r>
    <r>
      <rPr>
        <sz val="9"/>
        <color theme="1"/>
        <rFont val="Calibri"/>
        <family val="2"/>
      </rPr>
      <t xml:space="preserve">A: </t>
    </r>
    <r>
      <rPr>
        <sz val="9"/>
        <color theme="1"/>
        <rFont val="Calibri"/>
        <family val="2"/>
      </rPr>
      <t>데미지</t>
    </r>
    <r>
      <rPr>
        <sz val="9"/>
        <color theme="1"/>
        <rFont val="Calibri"/>
        <family val="2"/>
      </rPr>
      <t xml:space="preserve"> +30%
</t>
    </r>
    <r>
      <rPr>
        <sz val="16"/>
        <color rgb="FFFFFF00"/>
        <rFont val="Calibri"/>
        <family val="2"/>
      </rPr>
      <t>●</t>
    </r>
    <r>
      <rPr>
        <sz val="9"/>
        <color theme="1"/>
        <rFont val="Calibri"/>
        <family val="2"/>
      </rPr>
      <t xml:space="preserve"> </t>
    </r>
    <r>
      <rPr>
        <sz val="9"/>
        <color theme="1"/>
        <rFont val="Calibri"/>
        <family val="2"/>
      </rPr>
      <t>개화</t>
    </r>
    <r>
      <rPr>
        <sz val="9"/>
        <color theme="1"/>
        <rFont val="Calibri"/>
        <family val="2"/>
      </rPr>
      <t xml:space="preserve">B: </t>
    </r>
    <r>
      <rPr>
        <sz val="9"/>
        <color theme="1"/>
        <rFont val="Calibri"/>
        <family val="2"/>
      </rPr>
      <t>약화</t>
    </r>
    <r>
      <rPr>
        <sz val="9"/>
        <color theme="1"/>
        <rFont val="Calibri"/>
        <family val="2"/>
      </rPr>
      <t xml:space="preserve"> </t>
    </r>
    <r>
      <rPr>
        <sz val="9"/>
        <color theme="1"/>
        <rFont val="Calibri"/>
        <family val="2"/>
      </rPr>
      <t>대상</t>
    </r>
    <r>
      <rPr>
        <sz val="9"/>
        <color theme="1"/>
        <rFont val="Calibri"/>
        <family val="2"/>
      </rPr>
      <t xml:space="preserve"> </t>
    </r>
    <r>
      <rPr>
        <sz val="9"/>
        <color theme="1"/>
        <rFont val="Calibri"/>
        <family val="2"/>
      </rPr>
      <t>공격불가</t>
    </r>
  </si>
  <si>
    <r>
      <rPr>
        <sz val="11"/>
        <color theme="1"/>
        <rFont val="Calibri"/>
        <family val="2"/>
      </rPr>
      <t>6</t>
    </r>
    <r>
      <rPr>
        <sz val="11"/>
        <color theme="1"/>
        <rFont val="Calibri"/>
        <family val="2"/>
      </rPr>
      <t>단계</t>
    </r>
  </si>
  <si>
    <t>검은 월아천충</t>
  </si>
  <si>
    <r>
      <rPr>
        <sz val="11"/>
        <color theme="1"/>
        <rFont val="Calibri"/>
        <family val="2"/>
      </rPr>
      <t>2</t>
    </r>
    <r>
      <rPr>
        <sz val="11"/>
        <color theme="1"/>
        <rFont val="Calibri"/>
        <family val="2"/>
      </rPr>
      <t>차</t>
    </r>
    <r>
      <rPr>
        <sz val="11"/>
        <color theme="1"/>
        <rFont val="Calibri"/>
        <family val="2"/>
      </rPr>
      <t xml:space="preserve"> </t>
    </r>
    <r>
      <rPr>
        <sz val="11"/>
        <color theme="1"/>
        <rFont val="Calibri"/>
        <family val="2"/>
      </rPr>
      <t>특성</t>
    </r>
    <r>
      <rPr>
        <sz val="11"/>
        <color theme="1"/>
        <rFont val="Calibri"/>
        <family val="2"/>
      </rPr>
      <t xml:space="preserve"> </t>
    </r>
    <r>
      <rPr>
        <sz val="11"/>
        <color theme="1"/>
        <rFont val="Calibri"/>
        <family val="2"/>
      </rPr>
      <t>해금</t>
    </r>
    <r>
      <rPr>
        <sz val="11"/>
        <color theme="1"/>
        <rFont val="Calibri"/>
        <family val="2"/>
      </rPr>
      <t xml:space="preserve"> - 2</t>
    </r>
    <r>
      <rPr>
        <sz val="11"/>
        <color theme="1"/>
        <rFont val="Calibri"/>
        <family val="2"/>
      </rPr>
      <t>포인트</t>
    </r>
    <r>
      <rPr>
        <sz val="11"/>
        <color theme="1"/>
        <rFont val="Calibri"/>
        <family val="2"/>
      </rPr>
      <t>/3Lv *2</t>
    </r>
    <r>
      <rPr>
        <sz val="11"/>
        <color theme="1"/>
        <rFont val="Calibri"/>
        <family val="2"/>
      </rPr>
      <t>종류</t>
    </r>
    <r>
      <rPr>
        <sz val="11"/>
        <color theme="1"/>
        <rFont val="Calibri"/>
        <family val="2"/>
      </rPr>
      <t xml:space="preserve"> (</t>
    </r>
    <r>
      <rPr>
        <sz val="11"/>
        <color theme="1"/>
        <rFont val="Calibri"/>
        <family val="2"/>
      </rPr>
      <t>중첩가능</t>
    </r>
    <r>
      <rPr>
        <sz val="11"/>
        <color theme="1"/>
        <rFont val="Calibri"/>
        <family val="2"/>
      </rPr>
      <t>)</t>
    </r>
  </si>
  <si>
    <r>
      <rPr>
        <sz val="11"/>
        <color theme="1"/>
        <rFont val="Calibri"/>
        <family val="2"/>
      </rPr>
      <t>7</t>
    </r>
    <r>
      <rPr>
        <sz val="11"/>
        <color theme="1"/>
        <rFont val="Calibri"/>
        <family val="2"/>
      </rPr>
      <t>단계</t>
    </r>
  </si>
  <si>
    <t>무쌍의
일섬</t>
  </si>
  <si>
    <r>
      <rPr>
        <sz val="11"/>
        <color theme="1"/>
        <rFont val="Calibri"/>
        <family val="2"/>
      </rPr>
      <t>8</t>
    </r>
    <r>
      <rPr>
        <sz val="11"/>
        <color theme="1"/>
        <rFont val="Calibri"/>
        <family val="2"/>
      </rPr>
      <t>단계</t>
    </r>
  </si>
  <si>
    <r>
      <rPr>
        <b/>
        <sz val="11"/>
        <color theme="1"/>
        <rFont val="Calibri"/>
        <family val="2"/>
      </rPr>
      <t>진화</t>
    </r>
    <r>
      <rPr>
        <b/>
        <sz val="11"/>
        <color theme="1"/>
        <rFont val="Calibri"/>
        <family val="2"/>
      </rPr>
      <t>A [ - ] [ + ]</t>
    </r>
    <r>
      <rPr>
        <b/>
        <sz val="11"/>
        <color theme="1"/>
        <rFont val="Calibri"/>
        <family val="2"/>
      </rPr>
      <t xml:space="preserve">
진화</t>
    </r>
    <r>
      <rPr>
        <b/>
        <sz val="11"/>
        <color theme="1"/>
        <rFont val="Calibri"/>
        <family val="2"/>
      </rPr>
      <t>B</t>
    </r>
    <r>
      <rPr>
        <sz val="11"/>
        <color theme="1"/>
        <rFont val="Calibri"/>
        <family val="2"/>
      </rPr>
      <t xml:space="preserve"> </t>
    </r>
    <r>
      <rPr>
        <sz val="7"/>
        <color rgb="FFFF0000"/>
        <rFont val="Calibri"/>
        <family val="2"/>
      </rPr>
      <t>(</t>
    </r>
    <r>
      <rPr>
        <sz val="7"/>
        <color rgb="FFFF0000"/>
        <rFont val="Calibri"/>
        <family val="2"/>
      </rPr>
      <t>스킬레벨</t>
    </r>
    <r>
      <rPr>
        <sz val="7"/>
        <color rgb="FFFF0000"/>
        <rFont val="Calibri"/>
        <family val="2"/>
      </rPr>
      <t xml:space="preserve"> 7 </t>
    </r>
    <r>
      <rPr>
        <sz val="7"/>
        <color rgb="FFFF0000"/>
        <rFont val="Calibri"/>
        <family val="2"/>
      </rPr>
      <t>해방</t>
    </r>
    <r>
      <rPr>
        <sz val="7"/>
        <color rgb="FFFF0000"/>
        <rFont val="Calibri"/>
        <family val="2"/>
      </rPr>
      <t>)</t>
    </r>
  </si>
  <si>
    <r>
      <rPr>
        <sz val="14"/>
        <color rgb="FFFF0000"/>
        <rFont val="Calibri"/>
        <family val="2"/>
      </rPr>
      <t>●</t>
    </r>
    <r>
      <rPr>
        <sz val="14"/>
        <color rgb="FFFF0000"/>
        <rFont val="Calibri"/>
        <family val="2"/>
      </rPr>
      <t xml:space="preserve"> </t>
    </r>
    <r>
      <rPr>
        <sz val="10"/>
        <color theme="1"/>
        <rFont val="Calibri"/>
        <family val="2"/>
      </rPr>
      <t>진화</t>
    </r>
    <r>
      <rPr>
        <sz val="10"/>
        <color theme="1"/>
        <rFont val="Calibri"/>
        <family val="2"/>
      </rPr>
      <t xml:space="preserve">A: </t>
    </r>
    <r>
      <rPr>
        <sz val="10"/>
        <color theme="1"/>
        <rFont val="Calibri"/>
        <family val="2"/>
      </rPr>
      <t>약화</t>
    </r>
    <r>
      <rPr>
        <sz val="10"/>
        <color theme="1"/>
        <rFont val="Calibri"/>
        <family val="2"/>
      </rPr>
      <t xml:space="preserve"> </t>
    </r>
    <r>
      <rPr>
        <sz val="10"/>
        <color theme="1"/>
        <rFont val="Calibri"/>
        <family val="2"/>
      </rPr>
      <t>대상</t>
    </r>
    <r>
      <rPr>
        <sz val="10"/>
        <color theme="1"/>
        <rFont val="Calibri"/>
        <family val="2"/>
      </rPr>
      <t xml:space="preserve"> </t>
    </r>
    <r>
      <rPr>
        <sz val="10"/>
        <color theme="1"/>
        <rFont val="Calibri"/>
        <family val="2"/>
      </rPr>
      <t xml:space="preserve">관통
</t>
    </r>
    <r>
      <rPr>
        <sz val="14"/>
        <color rgb="FF0070C0"/>
        <rFont val="Calibri"/>
        <family val="2"/>
      </rPr>
      <t>●</t>
    </r>
    <r>
      <rPr>
        <sz val="14"/>
        <color rgb="FF0070C0"/>
        <rFont val="Calibri"/>
        <family val="2"/>
      </rPr>
      <t xml:space="preserve"> </t>
    </r>
    <r>
      <rPr>
        <sz val="10"/>
        <color theme="1"/>
        <rFont val="Calibri"/>
        <family val="2"/>
      </rPr>
      <t>진화</t>
    </r>
    <r>
      <rPr>
        <sz val="10"/>
        <color theme="1"/>
        <rFont val="Calibri"/>
        <family val="2"/>
      </rPr>
      <t xml:space="preserve">B: 10/20/30% </t>
    </r>
    <r>
      <rPr>
        <sz val="10"/>
        <color theme="1"/>
        <rFont val="Calibri"/>
        <family val="2"/>
      </rPr>
      <t>베기</t>
    </r>
    <r>
      <rPr>
        <sz val="10"/>
        <color theme="1"/>
        <rFont val="Calibri"/>
        <family val="2"/>
      </rPr>
      <t xml:space="preserve"> +1</t>
    </r>
    <r>
      <rPr>
        <sz val="10"/>
        <color theme="1"/>
        <rFont val="Calibri"/>
        <family val="2"/>
      </rPr>
      <t>회</t>
    </r>
  </si>
  <si>
    <r>
      <rPr>
        <sz val="11"/>
        <color theme="1"/>
        <rFont val="Calibri"/>
        <family val="2"/>
      </rPr>
      <t>2</t>
    </r>
    <r>
      <rPr>
        <sz val="11"/>
        <color theme="1"/>
        <rFont val="Calibri"/>
        <family val="2"/>
      </rPr>
      <t>차</t>
    </r>
    <r>
      <rPr>
        <sz val="11"/>
        <color theme="1"/>
        <rFont val="Calibri"/>
        <family val="2"/>
      </rPr>
      <t xml:space="preserve"> </t>
    </r>
    <r>
      <rPr>
        <sz val="11"/>
        <color theme="1"/>
        <rFont val="Calibri"/>
        <family val="2"/>
      </rPr>
      <t>특성</t>
    </r>
    <r>
      <rPr>
        <sz val="11"/>
        <color theme="1"/>
        <rFont val="Calibri"/>
        <family val="2"/>
      </rPr>
      <t xml:space="preserve"> </t>
    </r>
    <r>
      <rPr>
        <sz val="11"/>
        <color theme="1"/>
        <rFont val="Calibri"/>
        <family val="2"/>
      </rPr>
      <t>해금</t>
    </r>
    <r>
      <rPr>
        <sz val="11"/>
        <color theme="1"/>
        <rFont val="Calibri"/>
        <family val="2"/>
      </rPr>
      <t xml:space="preserve"> - 7</t>
    </r>
    <r>
      <rPr>
        <sz val="11"/>
        <color theme="1"/>
        <rFont val="Calibri"/>
        <family val="2"/>
      </rPr>
      <t>포인트</t>
    </r>
    <r>
      <rPr>
        <sz val="11"/>
        <color theme="1"/>
        <rFont val="Calibri"/>
        <family val="2"/>
      </rPr>
      <t>/1Lv *1~2</t>
    </r>
    <r>
      <rPr>
        <sz val="11"/>
        <color theme="1"/>
        <rFont val="Calibri"/>
        <family val="2"/>
      </rPr>
      <t>종류</t>
    </r>
    <r>
      <rPr>
        <sz val="11"/>
        <color theme="1"/>
        <rFont val="Calibri"/>
        <family val="2"/>
      </rPr>
      <t xml:space="preserve"> (</t>
    </r>
    <r>
      <rPr>
        <sz val="11"/>
        <color theme="1"/>
        <rFont val="Calibri"/>
        <family val="2"/>
      </rPr>
      <t>택</t>
    </r>
    <r>
      <rPr>
        <sz val="11"/>
        <color theme="1"/>
        <rFont val="Calibri"/>
        <family val="2"/>
      </rPr>
      <t>1)</t>
    </r>
  </si>
  <si>
    <t>황금빛 월아천충</t>
  </si>
  <si>
    <t>총 14P</t>
  </si>
  <si>
    <t>총 24P</t>
  </si>
  <si>
    <r>
      <rPr>
        <b/>
        <sz val="11"/>
        <color theme="1"/>
        <rFont val="Calibri"/>
        <family val="2"/>
      </rPr>
      <t>강화</t>
    </r>
    <r>
      <rPr>
        <sz val="11"/>
        <color theme="1"/>
        <rFont val="Calibri"/>
        <family val="2"/>
      </rPr>
      <t xml:space="preserve"> </t>
    </r>
    <r>
      <rPr>
        <sz val="8"/>
        <color rgb="FFFF0000"/>
        <rFont val="Calibri"/>
        <family val="2"/>
      </rPr>
      <t>(</t>
    </r>
    <r>
      <rPr>
        <sz val="8"/>
        <color rgb="FFFF0000"/>
        <rFont val="Calibri"/>
        <family val="2"/>
      </rPr>
      <t>스킬레벨</t>
    </r>
    <r>
      <rPr>
        <sz val="8"/>
        <color rgb="FFFF0000"/>
        <rFont val="Calibri"/>
        <family val="2"/>
      </rPr>
      <t xml:space="preserve"> 4 </t>
    </r>
    <r>
      <rPr>
        <sz val="8"/>
        <color rgb="FFFF0000"/>
        <rFont val="Calibri"/>
        <family val="2"/>
      </rPr>
      <t>해방</t>
    </r>
    <r>
      <rPr>
        <sz val="8"/>
        <color rgb="FFFF0000"/>
        <rFont val="Calibri"/>
        <family val="2"/>
      </rPr>
      <t>)</t>
    </r>
  </si>
  <si>
    <r>
      <rPr>
        <sz val="10"/>
        <color theme="1"/>
        <rFont val="Calibri"/>
        <family val="2"/>
      </rPr>
      <t>(</t>
    </r>
    <r>
      <rPr>
        <sz val="10"/>
        <color theme="1"/>
        <rFont val="Calibri"/>
        <family val="2"/>
      </rPr>
      <t>마우스</t>
    </r>
    <r>
      <rPr>
        <sz val="10"/>
        <color theme="1"/>
        <rFont val="Calibri"/>
        <family val="2"/>
      </rPr>
      <t xml:space="preserve"> </t>
    </r>
    <r>
      <rPr>
        <sz val="10"/>
        <color theme="1"/>
        <rFont val="Calibri"/>
        <family val="2"/>
      </rPr>
      <t>대면</t>
    </r>
    <r>
      <rPr>
        <sz val="10"/>
        <color theme="1"/>
        <rFont val="Calibri"/>
        <family val="2"/>
      </rPr>
      <t xml:space="preserve"> </t>
    </r>
    <r>
      <rPr>
        <sz val="10"/>
        <color theme="1"/>
        <rFont val="Calibri"/>
        <family val="2"/>
      </rPr>
      <t>표시</t>
    </r>
    <r>
      <rPr>
        <sz val="10"/>
        <color theme="1"/>
        <rFont val="Calibri"/>
        <family val="2"/>
      </rPr>
      <t xml:space="preserve">)
</t>
    </r>
    <r>
      <rPr>
        <sz val="16"/>
        <color rgb="FF00B050"/>
        <rFont val="Calibri"/>
        <family val="2"/>
      </rPr>
      <t>●</t>
    </r>
    <r>
      <rPr>
        <sz val="10"/>
        <color theme="1"/>
        <rFont val="Calibri"/>
        <family val="2"/>
      </rPr>
      <t xml:space="preserve"> </t>
    </r>
    <r>
      <rPr>
        <sz val="10"/>
        <color theme="1"/>
        <rFont val="Calibri"/>
        <family val="2"/>
      </rPr>
      <t>대상</t>
    </r>
    <r>
      <rPr>
        <sz val="10"/>
        <color theme="1"/>
        <rFont val="Calibri"/>
        <family val="2"/>
      </rPr>
      <t xml:space="preserve"> 3</t>
    </r>
    <r>
      <rPr>
        <sz val="10"/>
        <color theme="1"/>
        <rFont val="Calibri"/>
        <family val="2"/>
      </rPr>
      <t>초간</t>
    </r>
    <r>
      <rPr>
        <sz val="10"/>
        <color theme="1"/>
        <rFont val="Calibri"/>
        <family val="2"/>
      </rPr>
      <t xml:space="preserve"> </t>
    </r>
    <r>
      <rPr>
        <sz val="10"/>
        <color theme="1"/>
        <rFont val="Calibri"/>
        <family val="2"/>
      </rPr>
      <t>약화</t>
    </r>
    <r>
      <rPr>
        <sz val="10"/>
        <color theme="1"/>
        <rFont val="Calibri"/>
        <family val="2"/>
      </rPr>
      <t xml:space="preserve"> 2-10%</t>
    </r>
  </si>
  <si>
    <t>총 38P</t>
  </si>
  <si>
    <r>
      <rPr>
        <b/>
        <sz val="11"/>
        <color theme="1"/>
        <rFont val="Calibri"/>
        <family val="2"/>
      </rPr>
      <t>진화</t>
    </r>
    <r>
      <rPr>
        <b/>
        <sz val="11"/>
        <color theme="1"/>
        <rFont val="Calibri"/>
        <family val="2"/>
      </rPr>
      <t>A [1/3]</t>
    </r>
    <r>
      <rPr>
        <b/>
        <sz val="11"/>
        <color theme="1"/>
        <rFont val="Calibri"/>
        <family val="2"/>
      </rPr>
      <t xml:space="preserve">
</t>
    </r>
    <r>
      <rPr>
        <b/>
        <sz val="11"/>
        <color theme="1"/>
        <rFont val="Calibri"/>
        <family val="2"/>
      </rPr>
      <t>진화</t>
    </r>
    <r>
      <rPr>
        <b/>
        <sz val="11"/>
        <color theme="1"/>
        <rFont val="Calibri"/>
        <family val="2"/>
      </rPr>
      <t>B</t>
    </r>
    <r>
      <rPr>
        <sz val="11"/>
        <color theme="1"/>
        <rFont val="Calibri"/>
        <family val="2"/>
      </rPr>
      <t xml:space="preserve"> </t>
    </r>
  </si>
  <si>
    <r>
      <rPr>
        <sz val="14"/>
        <color rgb="FFFF0000"/>
        <rFont val="Calibri"/>
        <family val="2"/>
      </rPr>
      <t>●</t>
    </r>
    <r>
      <rPr>
        <sz val="14"/>
        <color rgb="FFFF0000"/>
        <rFont val="Calibri"/>
        <family val="2"/>
      </rPr>
      <t xml:space="preserve"> </t>
    </r>
    <r>
      <rPr>
        <sz val="10"/>
        <color theme="1"/>
        <rFont val="Calibri"/>
        <family val="2"/>
      </rPr>
      <t>진화</t>
    </r>
    <r>
      <rPr>
        <sz val="10"/>
        <color theme="1"/>
        <rFont val="Calibri"/>
        <family val="2"/>
      </rPr>
      <t xml:space="preserve">A: </t>
    </r>
    <r>
      <rPr>
        <sz val="10"/>
        <color theme="1"/>
        <rFont val="Calibri"/>
        <family val="2"/>
      </rPr>
      <t>약화</t>
    </r>
    <r>
      <rPr>
        <sz val="10"/>
        <color theme="1"/>
        <rFont val="Calibri"/>
        <family val="2"/>
      </rPr>
      <t xml:space="preserve"> </t>
    </r>
    <r>
      <rPr>
        <sz val="10"/>
        <color theme="1"/>
        <rFont val="Calibri"/>
        <family val="2"/>
      </rPr>
      <t>대상</t>
    </r>
    <r>
      <rPr>
        <sz val="10"/>
        <color theme="1"/>
        <rFont val="Calibri"/>
        <family val="2"/>
      </rPr>
      <t xml:space="preserve"> </t>
    </r>
    <r>
      <rPr>
        <sz val="10"/>
        <color theme="1"/>
        <rFont val="Calibri"/>
        <family val="2"/>
      </rPr>
      <t xml:space="preserve">관통
</t>
    </r>
    <r>
      <rPr>
        <sz val="14"/>
        <color rgb="FF0070C0"/>
        <rFont val="Calibri"/>
        <family val="2"/>
      </rPr>
      <t>●</t>
    </r>
    <r>
      <rPr>
        <sz val="14"/>
        <color rgb="FF0070C0"/>
        <rFont val="Calibri"/>
        <family val="2"/>
      </rPr>
      <t xml:space="preserve"> </t>
    </r>
    <r>
      <rPr>
        <sz val="10"/>
        <color theme="1"/>
        <rFont val="Calibri"/>
        <family val="2"/>
      </rPr>
      <t>진화</t>
    </r>
    <r>
      <rPr>
        <sz val="10"/>
        <color theme="1"/>
        <rFont val="Calibri"/>
        <family val="2"/>
      </rPr>
      <t xml:space="preserve">B: 10/20/30% </t>
    </r>
    <r>
      <rPr>
        <sz val="10"/>
        <color theme="1"/>
        <rFont val="Calibri"/>
        <family val="2"/>
      </rPr>
      <t>베기</t>
    </r>
    <r>
      <rPr>
        <sz val="10"/>
        <color theme="1"/>
        <rFont val="Calibri"/>
        <family val="2"/>
      </rPr>
      <t xml:space="preserve"> +1</t>
    </r>
    <r>
      <rPr>
        <sz val="10"/>
        <color theme="1"/>
        <rFont val="Calibri"/>
        <family val="2"/>
      </rPr>
      <t>회</t>
    </r>
  </si>
  <si>
    <r>
      <rPr>
        <sz val="11"/>
        <color theme="1"/>
        <rFont val="Calibri"/>
        <family val="2"/>
      </rPr>
      <t>[가로베기</t>
    </r>
    <r>
      <rPr>
        <sz val="11"/>
        <color theme="1"/>
        <rFont val="Calibri"/>
        <family val="2"/>
      </rPr>
      <t>]</t>
    </r>
  </si>
  <si>
    <r>
      <rPr>
        <b/>
        <sz val="11"/>
        <color theme="1"/>
        <rFont val="Calibri"/>
        <family val="2"/>
      </rPr>
      <t>개화</t>
    </r>
    <r>
      <rPr>
        <sz val="11"/>
        <color theme="1"/>
        <rFont val="Calibri"/>
        <family val="2"/>
      </rPr>
      <t xml:space="preserve"> </t>
    </r>
    <r>
      <rPr>
        <sz val="8"/>
        <color rgb="FFFF0000"/>
        <rFont val="Calibri"/>
        <family val="2"/>
      </rPr>
      <t>(</t>
    </r>
    <r>
      <rPr>
        <sz val="8"/>
        <color rgb="FFFF0000"/>
        <rFont val="Calibri"/>
        <family val="2"/>
      </rPr>
      <t>스킬레벨</t>
    </r>
    <r>
      <rPr>
        <sz val="8"/>
        <color rgb="FFFF0000"/>
        <rFont val="Calibri"/>
        <family val="2"/>
      </rPr>
      <t xml:space="preserve"> 10 </t>
    </r>
    <r>
      <rPr>
        <sz val="8"/>
        <color rgb="FFFF0000"/>
        <rFont val="Calibri"/>
        <family val="2"/>
      </rPr>
      <t>해방</t>
    </r>
    <r>
      <rPr>
        <sz val="8"/>
        <color rgb="FFFF0000"/>
        <rFont val="Calibri"/>
        <family val="2"/>
      </rPr>
      <t>)</t>
    </r>
  </si>
  <si>
    <r>
      <rPr>
        <sz val="16"/>
        <color rgb="FFFF99FF"/>
        <rFont val="Calibri"/>
        <family val="2"/>
      </rPr>
      <t>●</t>
    </r>
    <r>
      <rPr>
        <sz val="9"/>
        <color theme="1"/>
        <rFont val="Calibri"/>
        <family val="2"/>
      </rPr>
      <t xml:space="preserve"> </t>
    </r>
    <r>
      <rPr>
        <sz val="9"/>
        <color theme="1"/>
        <rFont val="Calibri"/>
        <family val="2"/>
      </rPr>
      <t>개화</t>
    </r>
    <r>
      <rPr>
        <sz val="9"/>
        <color theme="1"/>
        <rFont val="Calibri"/>
        <family val="2"/>
      </rPr>
      <t xml:space="preserve">A: </t>
    </r>
    <r>
      <rPr>
        <sz val="9"/>
        <color theme="1"/>
        <rFont val="Calibri"/>
        <family val="2"/>
      </rPr>
      <t>데미지</t>
    </r>
    <r>
      <rPr>
        <sz val="9"/>
        <color theme="1"/>
        <rFont val="Calibri"/>
        <family val="2"/>
      </rPr>
      <t xml:space="preserve"> +30%
</t>
    </r>
    <r>
      <rPr>
        <sz val="16"/>
        <color rgb="FFFFFF00"/>
        <rFont val="Calibri"/>
        <family val="2"/>
      </rPr>
      <t>●</t>
    </r>
    <r>
      <rPr>
        <sz val="9"/>
        <color theme="1"/>
        <rFont val="Calibri"/>
        <family val="2"/>
      </rPr>
      <t xml:space="preserve"> </t>
    </r>
    <r>
      <rPr>
        <sz val="9"/>
        <color theme="1"/>
        <rFont val="Calibri"/>
        <family val="2"/>
      </rPr>
      <t>개화</t>
    </r>
    <r>
      <rPr>
        <sz val="9"/>
        <color theme="1"/>
        <rFont val="Calibri"/>
        <family val="2"/>
      </rPr>
      <t xml:space="preserve">B: </t>
    </r>
    <r>
      <rPr>
        <sz val="9"/>
        <color theme="1"/>
        <rFont val="Calibri"/>
        <family val="2"/>
      </rPr>
      <t>약화</t>
    </r>
    <r>
      <rPr>
        <sz val="9"/>
        <color theme="1"/>
        <rFont val="Calibri"/>
        <family val="2"/>
      </rPr>
      <t xml:space="preserve"> </t>
    </r>
    <r>
      <rPr>
        <sz val="9"/>
        <color theme="1"/>
        <rFont val="Calibri"/>
        <family val="2"/>
      </rPr>
      <t>대상</t>
    </r>
    <r>
      <rPr>
        <sz val="9"/>
        <color theme="1"/>
        <rFont val="Calibri"/>
        <family val="2"/>
      </rPr>
      <t xml:space="preserve"> </t>
    </r>
    <r>
      <rPr>
        <sz val="9"/>
        <color theme="1"/>
        <rFont val="Calibri"/>
        <family val="2"/>
      </rPr>
      <t>공격불가</t>
    </r>
  </si>
  <si>
    <r>
      <rPr>
        <sz val="11"/>
        <color theme="1"/>
        <rFont val="Calibri"/>
        <family val="2"/>
      </rPr>
      <t>[찌르기</t>
    </r>
    <r>
      <rPr>
        <sz val="11"/>
        <color theme="1"/>
        <rFont val="Calibri"/>
        <family val="2"/>
      </rPr>
      <t>]</t>
    </r>
  </si>
  <si>
    <r>
      <rPr>
        <sz val="11"/>
        <color theme="1"/>
        <rFont val="Calibri"/>
        <family val="2"/>
      </rPr>
      <t>[</t>
    </r>
    <r>
      <rPr>
        <sz val="11"/>
        <color theme="1"/>
        <rFont val="Calibri"/>
        <family val="2"/>
      </rPr>
      <t>월아천충</t>
    </r>
    <r>
      <rPr>
        <sz val="11"/>
        <color theme="1"/>
        <rFont val="Calibri"/>
        <family val="2"/>
      </rPr>
      <t>]</t>
    </r>
  </si>
  <si>
    <r>
      <rPr>
        <sz val="11"/>
        <color theme="1"/>
        <rFont val="Calibri"/>
        <family val="2"/>
      </rPr>
      <t>검은월아천충</t>
    </r>
  </si>
  <si>
    <r>
      <rPr>
        <sz val="10"/>
        <color theme="1"/>
        <rFont val="Calibri"/>
        <family val="2"/>
      </rPr>
      <t>[</t>
    </r>
    <r>
      <rPr>
        <sz val="10"/>
        <color theme="1"/>
        <rFont val="Calibri"/>
        <family val="2"/>
      </rPr>
      <t>천쇄참월</t>
    </r>
    <r>
      <rPr>
        <sz val="10"/>
        <color theme="1"/>
        <rFont val="Calibri"/>
        <family val="2"/>
      </rPr>
      <t>]</t>
    </r>
  </si>
  <si>
    <r>
      <rPr>
        <sz val="11"/>
        <color theme="1"/>
        <rFont val="Calibri"/>
        <family val="2"/>
      </rPr>
      <t>[</t>
    </r>
    <r>
      <rPr>
        <sz val="11"/>
        <color theme="1"/>
        <rFont val="Calibri"/>
        <family val="2"/>
      </rPr>
      <t>월아십자충</t>
    </r>
    <r>
      <rPr>
        <sz val="11"/>
        <color theme="1"/>
        <rFont val="Calibri"/>
        <family val="2"/>
      </rPr>
      <t>]</t>
    </r>
  </si>
  <si>
    <r>
      <rPr>
        <sz val="11"/>
        <color theme="1"/>
        <rFont val="Calibri"/>
        <family val="2"/>
      </rPr>
      <t>[</t>
    </r>
    <r>
      <rPr>
        <sz val="11"/>
        <color theme="1"/>
        <rFont val="Calibri"/>
        <family val="2"/>
      </rPr>
      <t>검은월아천충</t>
    </r>
    <r>
      <rPr>
        <sz val="11"/>
        <color theme="1"/>
        <rFont val="Calibri"/>
        <family val="2"/>
      </rPr>
      <t>]</t>
    </r>
  </si>
  <si>
    <r>
      <rPr>
        <sz val="8"/>
        <color theme="1"/>
        <rFont val="Calibri"/>
        <family val="2"/>
      </rPr>
      <t>[</t>
    </r>
    <r>
      <rPr>
        <sz val="8"/>
        <color theme="1"/>
        <rFont val="Calibri"/>
        <family val="2"/>
      </rPr>
      <t>무쌍의일섬</t>
    </r>
    <r>
      <rPr>
        <sz val="8"/>
        <color theme="1"/>
        <rFont val="Calibri"/>
        <family val="2"/>
      </rPr>
      <t>]</t>
    </r>
  </si>
  <si>
    <r>
      <rPr>
        <sz val="11"/>
        <color theme="1"/>
        <rFont val="Calibri"/>
        <family val="2"/>
      </rPr>
      <t>[흑류아돌</t>
    </r>
    <r>
      <rPr>
        <sz val="11"/>
        <color theme="1"/>
        <rFont val="Calibri"/>
        <family val="2"/>
      </rPr>
      <t>]</t>
    </r>
  </si>
  <si>
    <r>
      <rPr>
        <sz val="11"/>
        <color theme="1"/>
        <rFont val="Calibri"/>
        <family val="2"/>
      </rPr>
      <t xml:space="preserve">[  </t>
    </r>
    <r>
      <rPr>
        <sz val="11"/>
        <color theme="1"/>
        <rFont val="Calibri"/>
        <family val="2"/>
      </rPr>
      <t>무</t>
    </r>
    <r>
      <rPr>
        <sz val="11"/>
        <color theme="1"/>
        <rFont val="Calibri"/>
        <family val="2"/>
      </rPr>
      <t xml:space="preserve">  </t>
    </r>
    <r>
      <rPr>
        <sz val="11"/>
        <color theme="1"/>
        <rFont val="Calibri"/>
        <family val="2"/>
      </rPr>
      <t>월</t>
    </r>
    <r>
      <rPr>
        <sz val="11"/>
        <color theme="1"/>
        <rFont val="Calibri"/>
        <family val="2"/>
      </rPr>
      <t xml:space="preserve">  ]</t>
    </r>
  </si>
  <si>
    <t>마을, 스토리 설정</t>
    <phoneticPr fontId="38" type="noConversion"/>
  </si>
  <si>
    <t>아이디어</t>
    <phoneticPr fontId="38" type="noConversion"/>
  </si>
  <si>
    <t>언젠간 쓰겠지</t>
    <phoneticPr fontId="38" type="noConversion"/>
  </si>
  <si>
    <t>콘텐츠 순환 구조</t>
    <phoneticPr fontId="38" type="noConversion"/>
  </si>
  <si>
    <t>시스템 기획, 정리</t>
    <phoneticPr fontId="38" type="noConversion"/>
  </si>
  <si>
    <t>아이템 종류</t>
    <phoneticPr fontId="38" type="noConversion"/>
  </si>
  <si>
    <t>스텟 종류</t>
    <phoneticPr fontId="38" type="noConversion"/>
  </si>
  <si>
    <t>아이템 스텟 포함</t>
    <phoneticPr fontId="38" type="noConversion"/>
  </si>
  <si>
    <t>추가스텟 및 히든스텟 업적 등</t>
    <phoneticPr fontId="38" type="noConversion"/>
  </si>
  <si>
    <t>설정</t>
    <phoneticPr fontId="38" type="noConversion"/>
  </si>
  <si>
    <t>각 콘텐츠 목표</t>
    <phoneticPr fontId="38" type="noConversion"/>
  </si>
  <si>
    <t>스킬 세부설정</t>
    <phoneticPr fontId="38" type="noConversion"/>
  </si>
  <si>
    <t>캐릭터 세부설정</t>
    <phoneticPr fontId="38" type="noConversion"/>
  </si>
  <si>
    <t>각 스킬 데이터</t>
    <phoneticPr fontId="38" type="noConversion"/>
  </si>
  <si>
    <t>스킬트리 구조</t>
    <phoneticPr fontId="38" type="noConversion"/>
  </si>
  <si>
    <t>변신</t>
    <phoneticPr fontId="38" type="noConversion"/>
  </si>
  <si>
    <r>
      <rPr>
        <sz val="11"/>
        <color theme="1"/>
        <rFont val="Calibri"/>
        <family val="2"/>
      </rPr>
      <t>소분류</t>
    </r>
  </si>
  <si>
    <r>
      <rPr>
        <sz val="11"/>
        <color theme="1"/>
        <rFont val="Calibri"/>
        <family val="2"/>
      </rPr>
      <t>내용</t>
    </r>
  </si>
  <si>
    <r>
      <rPr>
        <sz val="11"/>
        <color theme="1"/>
        <rFont val="Calibri"/>
        <family val="2"/>
      </rPr>
      <t>유닛</t>
    </r>
  </si>
  <si>
    <r>
      <rPr>
        <sz val="11"/>
        <color theme="1"/>
        <rFont val="Calibri"/>
        <family val="2"/>
      </rPr>
      <t>기본</t>
    </r>
    <r>
      <rPr>
        <sz val="11"/>
        <color theme="1"/>
        <rFont val="Arial Unicode MS"/>
        <family val="2"/>
      </rPr>
      <t xml:space="preserve"> </t>
    </r>
    <r>
      <rPr>
        <sz val="11"/>
        <color theme="1"/>
        <rFont val="Calibri"/>
        <family val="2"/>
      </rPr>
      <t>모델</t>
    </r>
    <r>
      <rPr>
        <sz val="11"/>
        <color theme="1"/>
        <rFont val="Arial Unicode MS"/>
        <family val="2"/>
      </rPr>
      <t xml:space="preserve"> </t>
    </r>
  </si>
  <si>
    <r>
      <rPr>
        <sz val="11"/>
        <color theme="1"/>
        <rFont val="Calibri"/>
        <family val="2"/>
      </rPr>
      <t>애니스타일</t>
    </r>
    <r>
      <rPr>
        <sz val="11"/>
        <color theme="1"/>
        <rFont val="Arial Unicode MS"/>
        <family val="2"/>
      </rPr>
      <t xml:space="preserve"> </t>
    </r>
    <r>
      <rPr>
        <sz val="11"/>
        <color theme="1"/>
        <rFont val="Calibri"/>
        <family val="2"/>
      </rPr>
      <t>모델</t>
    </r>
  </si>
  <si>
    <r>
      <rPr>
        <sz val="11"/>
        <color theme="1"/>
        <rFont val="Calibri"/>
        <family val="2"/>
      </rPr>
      <t>추가</t>
    </r>
    <r>
      <rPr>
        <sz val="11"/>
        <color theme="1"/>
        <rFont val="Arial Unicode MS"/>
        <family val="2"/>
      </rPr>
      <t xml:space="preserve"> </t>
    </r>
    <r>
      <rPr>
        <sz val="11"/>
        <color theme="1"/>
        <rFont val="Calibri"/>
        <family val="2"/>
      </rPr>
      <t>모델</t>
    </r>
  </si>
  <si>
    <r>
      <rPr>
        <sz val="11"/>
        <color theme="1"/>
        <rFont val="Calibri"/>
        <family val="2"/>
      </rPr>
      <t>원하는</t>
    </r>
    <r>
      <rPr>
        <sz val="11"/>
        <color theme="1"/>
        <rFont val="Arial Unicode MS"/>
        <family val="2"/>
      </rPr>
      <t xml:space="preserve"> </t>
    </r>
    <r>
      <rPr>
        <sz val="11"/>
        <color theme="1"/>
        <rFont val="Calibri"/>
        <family val="2"/>
      </rPr>
      <t>모델</t>
    </r>
    <r>
      <rPr>
        <sz val="11"/>
        <color theme="1"/>
        <rFont val="Arial Unicode MS"/>
        <family val="2"/>
      </rPr>
      <t xml:space="preserve"> (</t>
    </r>
    <r>
      <rPr>
        <sz val="11"/>
        <color theme="1"/>
        <rFont val="Calibri"/>
        <family val="2"/>
      </rPr>
      <t>이쁘게</t>
    </r>
    <r>
      <rPr>
        <sz val="11"/>
        <color theme="1"/>
        <rFont val="Arial Unicode MS"/>
        <family val="2"/>
      </rPr>
      <t xml:space="preserve">, </t>
    </r>
    <r>
      <rPr>
        <sz val="11"/>
        <color theme="1"/>
        <rFont val="Calibri"/>
        <family val="2"/>
      </rPr>
      <t>유료로</t>
    </r>
    <r>
      <rPr>
        <sz val="11"/>
        <color theme="1"/>
        <rFont val="Arial Unicode MS"/>
        <family val="2"/>
      </rPr>
      <t xml:space="preserve"> </t>
    </r>
    <r>
      <rPr>
        <sz val="11"/>
        <color theme="1"/>
        <rFont val="Calibri"/>
        <family val="2"/>
      </rPr>
      <t>추가효과</t>
    </r>
    <r>
      <rPr>
        <sz val="11"/>
        <color theme="1"/>
        <rFont val="Arial Unicode MS"/>
        <family val="2"/>
      </rPr>
      <t>)</t>
    </r>
  </si>
  <si>
    <r>
      <rPr>
        <sz val="11"/>
        <color theme="1"/>
        <rFont val="Calibri"/>
        <family val="2"/>
      </rPr>
      <t>스킬</t>
    </r>
  </si>
  <si>
    <r>
      <rPr>
        <sz val="11"/>
        <color theme="1"/>
        <rFont val="Calibri"/>
        <family val="2"/>
      </rPr>
      <t>대쉬</t>
    </r>
    <r>
      <rPr>
        <sz val="11"/>
        <color theme="1"/>
        <rFont val="Arial Unicode MS"/>
        <family val="2"/>
      </rPr>
      <t xml:space="preserve">, </t>
    </r>
    <r>
      <rPr>
        <sz val="11"/>
        <color theme="1"/>
        <rFont val="Calibri"/>
        <family val="2"/>
      </rPr>
      <t>회피</t>
    </r>
  </si>
  <si>
    <r>
      <rPr>
        <sz val="11"/>
        <color theme="1"/>
        <rFont val="Calibri"/>
        <family val="2"/>
      </rPr>
      <t>스킬</t>
    </r>
    <r>
      <rPr>
        <sz val="11"/>
        <color theme="1"/>
        <rFont val="Arial Unicode MS"/>
        <family val="2"/>
      </rPr>
      <t xml:space="preserve"> </t>
    </r>
    <r>
      <rPr>
        <sz val="11"/>
        <color theme="1"/>
        <rFont val="Calibri"/>
        <family val="2"/>
      </rPr>
      <t>종류</t>
    </r>
  </si>
  <si>
    <r>
      <rPr>
        <sz val="11"/>
        <color theme="1"/>
        <rFont val="Calibri"/>
        <family val="2"/>
      </rPr>
      <t>기본스킬</t>
    </r>
    <r>
      <rPr>
        <sz val="11"/>
        <color theme="1"/>
        <rFont val="Arial Unicode MS"/>
        <family val="2"/>
      </rPr>
      <t xml:space="preserve"> + </t>
    </r>
    <r>
      <rPr>
        <sz val="11"/>
        <color theme="1"/>
        <rFont val="Calibri"/>
        <family val="2"/>
      </rPr>
      <t>특성</t>
    </r>
    <r>
      <rPr>
        <sz val="11"/>
        <color theme="1"/>
        <rFont val="Arial Unicode MS"/>
        <family val="2"/>
      </rPr>
      <t>(</t>
    </r>
    <r>
      <rPr>
        <sz val="11"/>
        <color theme="1"/>
        <rFont val="Calibri"/>
        <family val="2"/>
      </rPr>
      <t>패시브</t>
    </r>
    <r>
      <rPr>
        <sz val="11"/>
        <color theme="1"/>
        <rFont val="Arial Unicode MS"/>
        <family val="2"/>
      </rPr>
      <t xml:space="preserve">) + </t>
    </r>
    <r>
      <rPr>
        <sz val="11"/>
        <color theme="1"/>
        <rFont val="Calibri"/>
        <family val="2"/>
      </rPr>
      <t>액티브스킬</t>
    </r>
    <r>
      <rPr>
        <sz val="11"/>
        <color theme="1"/>
        <rFont val="Arial Unicode MS"/>
        <family val="2"/>
      </rPr>
      <t xml:space="preserve"> 4-5</t>
    </r>
    <r>
      <rPr>
        <sz val="11"/>
        <color theme="1"/>
        <rFont val="Calibri"/>
        <family val="2"/>
      </rPr>
      <t>개정도</t>
    </r>
    <r>
      <rPr>
        <sz val="11"/>
        <color theme="1"/>
        <rFont val="Arial Unicode MS"/>
        <family val="2"/>
      </rPr>
      <t xml:space="preserve"> + </t>
    </r>
    <r>
      <rPr>
        <sz val="11"/>
        <color theme="1"/>
        <rFont val="Calibri"/>
        <family val="2"/>
      </rPr>
      <t>궁극기</t>
    </r>
    <r>
      <rPr>
        <sz val="11"/>
        <color theme="1"/>
        <rFont val="Arial Unicode MS"/>
        <family val="2"/>
      </rPr>
      <t xml:space="preserve"> 1</t>
    </r>
  </si>
  <si>
    <r>
      <rPr>
        <sz val="11"/>
        <color theme="1"/>
        <rFont val="Calibri"/>
        <family val="2"/>
      </rPr>
      <t>특성</t>
    </r>
  </si>
  <si>
    <r>
      <rPr>
        <sz val="11"/>
        <color theme="1"/>
        <rFont val="Calibri"/>
        <family val="2"/>
      </rPr>
      <t>패시브스킬</t>
    </r>
    <r>
      <rPr>
        <sz val="11"/>
        <color theme="1"/>
        <rFont val="Arial Unicode MS"/>
        <family val="2"/>
      </rPr>
      <t xml:space="preserve">, </t>
    </r>
    <r>
      <rPr>
        <sz val="11"/>
        <color theme="1"/>
        <rFont val="Calibri"/>
        <family val="2"/>
      </rPr>
      <t>스승을</t>
    </r>
    <r>
      <rPr>
        <sz val="11"/>
        <color theme="1"/>
        <rFont val="Arial Unicode MS"/>
        <family val="2"/>
      </rPr>
      <t xml:space="preserve"> </t>
    </r>
    <r>
      <rPr>
        <sz val="11"/>
        <color theme="1"/>
        <rFont val="Calibri"/>
        <family val="2"/>
      </rPr>
      <t>통해</t>
    </r>
    <r>
      <rPr>
        <sz val="11"/>
        <color theme="1"/>
        <rFont val="Arial Unicode MS"/>
        <family val="2"/>
      </rPr>
      <t xml:space="preserve"> </t>
    </r>
    <r>
      <rPr>
        <sz val="11"/>
        <color theme="1"/>
        <rFont val="Calibri"/>
        <family val="2"/>
      </rPr>
      <t>원하는</t>
    </r>
    <r>
      <rPr>
        <sz val="11"/>
        <color theme="1"/>
        <rFont val="Arial Unicode MS"/>
        <family val="2"/>
      </rPr>
      <t xml:space="preserve"> </t>
    </r>
    <r>
      <rPr>
        <sz val="11"/>
        <color theme="1"/>
        <rFont val="Calibri"/>
        <family val="2"/>
      </rPr>
      <t>효과를</t>
    </r>
    <r>
      <rPr>
        <sz val="11"/>
        <color theme="1"/>
        <rFont val="Arial Unicode MS"/>
        <family val="2"/>
      </rPr>
      <t xml:space="preserve"> </t>
    </r>
    <r>
      <rPr>
        <sz val="11"/>
        <color theme="1"/>
        <rFont val="Calibri"/>
        <family val="2"/>
      </rPr>
      <t>얻음</t>
    </r>
  </si>
  <si>
    <r>
      <rPr>
        <sz val="11"/>
        <color theme="1"/>
        <rFont val="Calibri"/>
        <family val="2"/>
      </rPr>
      <t>궁극기</t>
    </r>
  </si>
  <si>
    <r>
      <rPr>
        <sz val="11"/>
        <color theme="1"/>
        <rFont val="Calibri"/>
        <family val="2"/>
      </rPr>
      <t>무기에</t>
    </r>
    <r>
      <rPr>
        <sz val="11"/>
        <color theme="1"/>
        <rFont val="Arial Unicode MS"/>
        <family val="2"/>
      </rPr>
      <t xml:space="preserve"> </t>
    </r>
    <r>
      <rPr>
        <sz val="11"/>
        <color theme="1"/>
        <rFont val="Calibri"/>
        <family val="2"/>
      </rPr>
      <t>특화된</t>
    </r>
    <r>
      <rPr>
        <sz val="11"/>
        <color theme="1"/>
        <rFont val="Arial Unicode MS"/>
        <family val="2"/>
      </rPr>
      <t xml:space="preserve"> </t>
    </r>
    <r>
      <rPr>
        <sz val="11"/>
        <color theme="1"/>
        <rFont val="Calibri"/>
        <family val="2"/>
      </rPr>
      <t>궁극기</t>
    </r>
    <r>
      <rPr>
        <sz val="11"/>
        <color theme="1"/>
        <rFont val="Arial Unicode MS"/>
        <family val="2"/>
      </rPr>
      <t>.</t>
    </r>
  </si>
  <si>
    <r>
      <t xml:space="preserve"> </t>
    </r>
    <r>
      <rPr>
        <sz val="11"/>
        <color theme="1"/>
        <rFont val="Calibri"/>
        <family val="2"/>
      </rPr>
      <t>아이템</t>
    </r>
    <r>
      <rPr>
        <sz val="11"/>
        <color theme="1"/>
        <rFont val="Arial Unicode MS"/>
        <family val="2"/>
      </rPr>
      <t xml:space="preserve"> </t>
    </r>
    <r>
      <rPr>
        <sz val="11"/>
        <color theme="1"/>
        <rFont val="Calibri"/>
        <family val="2"/>
      </rPr>
      <t>옵션</t>
    </r>
    <r>
      <rPr>
        <sz val="11"/>
        <color theme="1"/>
        <rFont val="Arial Unicode MS"/>
        <family val="2"/>
      </rPr>
      <t xml:space="preserve"> </t>
    </r>
    <r>
      <rPr>
        <sz val="11"/>
        <color theme="1"/>
        <rFont val="Calibri"/>
        <family val="2"/>
      </rPr>
      <t>등급</t>
    </r>
    <r>
      <rPr>
        <sz val="11"/>
        <color theme="1"/>
        <rFont val="Arial Unicode MS"/>
        <family val="2"/>
      </rPr>
      <t>(</t>
    </r>
    <r>
      <rPr>
        <sz val="11"/>
        <color theme="1"/>
        <rFont val="Calibri"/>
        <family val="2"/>
      </rPr>
      <t>레어매직</t>
    </r>
    <r>
      <rPr>
        <sz val="11"/>
        <color theme="1"/>
        <rFont val="Arial Unicode MS"/>
        <family val="2"/>
      </rPr>
      <t xml:space="preserve"> </t>
    </r>
    <r>
      <rPr>
        <sz val="11"/>
        <color theme="1"/>
        <rFont val="Calibri"/>
        <family val="2"/>
      </rPr>
      <t>이런건</t>
    </r>
    <r>
      <rPr>
        <sz val="11"/>
        <color theme="1"/>
        <rFont val="Arial Unicode MS"/>
        <family val="2"/>
      </rPr>
      <t xml:space="preserve"> </t>
    </r>
    <r>
      <rPr>
        <sz val="11"/>
        <color theme="1"/>
        <rFont val="Calibri"/>
        <family val="2"/>
      </rPr>
      <t>품질</t>
    </r>
    <r>
      <rPr>
        <sz val="11"/>
        <color theme="1"/>
        <rFont val="Arial Unicode MS"/>
        <family val="2"/>
      </rPr>
      <t xml:space="preserve"> </t>
    </r>
    <r>
      <rPr>
        <sz val="11"/>
        <color theme="1"/>
        <rFont val="Calibri"/>
        <family val="2"/>
      </rPr>
      <t>등급으로</t>
    </r>
    <r>
      <rPr>
        <sz val="11"/>
        <color theme="1"/>
        <rFont val="Arial Unicode MS"/>
        <family val="2"/>
      </rPr>
      <t xml:space="preserve"> </t>
    </r>
    <r>
      <rPr>
        <sz val="11"/>
        <color theme="1"/>
        <rFont val="Calibri"/>
        <family val="2"/>
      </rPr>
      <t>별도</t>
    </r>
    <r>
      <rPr>
        <sz val="11"/>
        <color theme="1"/>
        <rFont val="Arial Unicode MS"/>
        <family val="2"/>
      </rPr>
      <t>)</t>
    </r>
  </si>
  <si>
    <r>
      <rPr>
        <sz val="11"/>
        <color theme="1"/>
        <rFont val="Calibri"/>
        <family val="2"/>
      </rPr>
      <t>수집</t>
    </r>
  </si>
  <si>
    <r>
      <rPr>
        <sz val="11"/>
        <color theme="1"/>
        <rFont val="Calibri"/>
        <family val="2"/>
      </rPr>
      <t>랜덤</t>
    </r>
    <r>
      <rPr>
        <sz val="11"/>
        <color theme="1"/>
        <rFont val="Arial Unicode MS"/>
        <family val="2"/>
      </rPr>
      <t xml:space="preserve"> </t>
    </r>
    <r>
      <rPr>
        <sz val="11"/>
        <color theme="1"/>
        <rFont val="Calibri"/>
        <family val="2"/>
      </rPr>
      <t>스킬</t>
    </r>
    <r>
      <rPr>
        <sz val="11"/>
        <color theme="1"/>
        <rFont val="Arial Unicode MS"/>
        <family val="2"/>
      </rPr>
      <t xml:space="preserve"> </t>
    </r>
    <r>
      <rPr>
        <sz val="11"/>
        <color theme="1"/>
        <rFont val="Calibri"/>
        <family val="2"/>
      </rPr>
      <t>혹은</t>
    </r>
    <r>
      <rPr>
        <sz val="11"/>
        <color theme="1"/>
        <rFont val="Arial Unicode MS"/>
        <family val="2"/>
      </rPr>
      <t xml:space="preserve"> </t>
    </r>
    <r>
      <rPr>
        <sz val="11"/>
        <color theme="1"/>
        <rFont val="Calibri"/>
        <family val="2"/>
      </rPr>
      <t>일부</t>
    </r>
    <r>
      <rPr>
        <sz val="11"/>
        <color theme="1"/>
        <rFont val="Arial Unicode MS"/>
        <family val="2"/>
      </rPr>
      <t xml:space="preserve"> </t>
    </r>
    <r>
      <rPr>
        <sz val="11"/>
        <color theme="1"/>
        <rFont val="Calibri"/>
        <family val="2"/>
      </rPr>
      <t>스킬은</t>
    </r>
    <r>
      <rPr>
        <sz val="11"/>
        <color theme="1"/>
        <rFont val="Arial Unicode MS"/>
        <family val="2"/>
      </rPr>
      <t xml:space="preserve"> </t>
    </r>
    <r>
      <rPr>
        <sz val="11"/>
        <color theme="1"/>
        <rFont val="Calibri"/>
        <family val="2"/>
      </rPr>
      <t>수집으로만</t>
    </r>
    <r>
      <rPr>
        <sz val="11"/>
        <color theme="1"/>
        <rFont val="Arial Unicode MS"/>
        <family val="2"/>
      </rPr>
      <t xml:space="preserve"> </t>
    </r>
    <r>
      <rPr>
        <sz val="11"/>
        <color theme="1"/>
        <rFont val="Calibri"/>
        <family val="2"/>
      </rPr>
      <t>획득</t>
    </r>
  </si>
  <si>
    <r>
      <t>1~10</t>
    </r>
    <r>
      <rPr>
        <sz val="11"/>
        <color theme="1"/>
        <rFont val="Calibri"/>
        <family val="2"/>
      </rPr>
      <t>단계</t>
    </r>
    <r>
      <rPr>
        <sz val="11"/>
        <color theme="1"/>
        <rFont val="Arial Unicode MS"/>
        <family val="2"/>
      </rPr>
      <t>: F D D+ C... A+ S</t>
    </r>
    <r>
      <rPr>
        <sz val="11"/>
        <color theme="1"/>
        <rFont val="Calibri"/>
        <family val="2"/>
      </rPr>
      <t>로</t>
    </r>
    <r>
      <rPr>
        <sz val="11"/>
        <color theme="1"/>
        <rFont val="Arial Unicode MS"/>
        <family val="2"/>
      </rPr>
      <t xml:space="preserve"> </t>
    </r>
    <r>
      <rPr>
        <sz val="11"/>
        <color theme="1"/>
        <rFont val="Calibri"/>
        <family val="2"/>
      </rPr>
      <t>표시</t>
    </r>
  </si>
  <si>
    <r>
      <rPr>
        <sz val="11"/>
        <color theme="1"/>
        <rFont val="Calibri"/>
        <family val="2"/>
      </rPr>
      <t>강화</t>
    </r>
  </si>
  <si>
    <r>
      <rPr>
        <sz val="11"/>
        <color theme="1"/>
        <rFont val="Calibri"/>
        <family val="2"/>
      </rPr>
      <t>기본</t>
    </r>
    <r>
      <rPr>
        <sz val="11"/>
        <color theme="1"/>
        <rFont val="Arial Unicode MS"/>
        <family val="2"/>
      </rPr>
      <t xml:space="preserve"> 100% </t>
    </r>
    <r>
      <rPr>
        <sz val="11"/>
        <color theme="1"/>
        <rFont val="Calibri"/>
        <family val="2"/>
      </rPr>
      <t>효율</t>
    </r>
    <r>
      <rPr>
        <sz val="11"/>
        <color theme="1"/>
        <rFont val="Arial Unicode MS"/>
        <family val="2"/>
      </rPr>
      <t xml:space="preserve"> </t>
    </r>
    <r>
      <rPr>
        <sz val="11"/>
        <color theme="1"/>
        <rFont val="Calibri"/>
        <family val="2"/>
      </rPr>
      <t>발휘하나</t>
    </r>
    <r>
      <rPr>
        <sz val="11"/>
        <color theme="1"/>
        <rFont val="Arial Unicode MS"/>
        <family val="2"/>
      </rPr>
      <t xml:space="preserve"> </t>
    </r>
    <r>
      <rPr>
        <sz val="11"/>
        <color theme="1"/>
        <rFont val="Calibri"/>
        <family val="2"/>
      </rPr>
      <t>강화를</t>
    </r>
    <r>
      <rPr>
        <sz val="11"/>
        <color theme="1"/>
        <rFont val="Arial Unicode MS"/>
        <family val="2"/>
      </rPr>
      <t xml:space="preserve"> </t>
    </r>
    <r>
      <rPr>
        <sz val="11"/>
        <color theme="1"/>
        <rFont val="Calibri"/>
        <family val="2"/>
      </rPr>
      <t>통해</t>
    </r>
    <r>
      <rPr>
        <sz val="11"/>
        <color theme="1"/>
        <rFont val="Arial Unicode MS"/>
        <family val="2"/>
      </rPr>
      <t xml:space="preserve"> +@ </t>
    </r>
    <r>
      <rPr>
        <sz val="11"/>
        <color theme="1"/>
        <rFont val="Calibri"/>
        <family val="2"/>
      </rPr>
      <t>추가효과</t>
    </r>
    <r>
      <rPr>
        <sz val="11"/>
        <color theme="1"/>
        <rFont val="Arial Unicode MS"/>
        <family val="2"/>
      </rPr>
      <t xml:space="preserve">, </t>
    </r>
    <r>
      <rPr>
        <sz val="11"/>
        <color theme="1"/>
        <rFont val="Calibri"/>
        <family val="2"/>
      </rPr>
      <t>강화는</t>
    </r>
    <r>
      <rPr>
        <sz val="11"/>
        <color theme="1"/>
        <rFont val="Arial Unicode MS"/>
        <family val="2"/>
      </rPr>
      <t xml:space="preserve"> </t>
    </r>
    <r>
      <rPr>
        <sz val="11"/>
        <color theme="1"/>
        <rFont val="Calibri"/>
        <family val="2"/>
      </rPr>
      <t>기연을</t>
    </r>
    <r>
      <rPr>
        <sz val="11"/>
        <color theme="1"/>
        <rFont val="Arial Unicode MS"/>
        <family val="2"/>
      </rPr>
      <t xml:space="preserve"> </t>
    </r>
    <r>
      <rPr>
        <sz val="11"/>
        <color theme="1"/>
        <rFont val="Calibri"/>
        <family val="2"/>
      </rPr>
      <t>통해</t>
    </r>
    <r>
      <rPr>
        <sz val="11"/>
        <color theme="1"/>
        <rFont val="Arial Unicode MS"/>
        <family val="2"/>
      </rPr>
      <t xml:space="preserve"> </t>
    </r>
    <r>
      <rPr>
        <sz val="11"/>
        <color theme="1"/>
        <rFont val="Calibri"/>
        <family val="2"/>
      </rPr>
      <t>가능</t>
    </r>
    <r>
      <rPr>
        <sz val="11"/>
        <color theme="1"/>
        <rFont val="Arial Unicode MS"/>
        <family val="2"/>
      </rPr>
      <t>(</t>
    </r>
    <r>
      <rPr>
        <sz val="11"/>
        <color theme="1"/>
        <rFont val="Calibri"/>
        <family val="2"/>
      </rPr>
      <t>퀘스트</t>
    </r>
    <r>
      <rPr>
        <sz val="11"/>
        <color theme="1"/>
        <rFont val="Arial Unicode MS"/>
        <family val="2"/>
      </rPr>
      <t>)</t>
    </r>
  </si>
  <si>
    <r>
      <rPr>
        <sz val="11"/>
        <color theme="1"/>
        <rFont val="Calibri"/>
        <family val="2"/>
      </rPr>
      <t>랜덤옵션</t>
    </r>
    <r>
      <rPr>
        <sz val="11"/>
        <color theme="1"/>
        <rFont val="Arial Unicode MS"/>
        <family val="2"/>
      </rPr>
      <t>*</t>
    </r>
    <r>
      <rPr>
        <sz val="11"/>
        <color theme="1"/>
        <rFont val="Calibri"/>
        <family val="2"/>
      </rPr>
      <t>랜덤등급</t>
    </r>
  </si>
  <si>
    <r>
      <rPr>
        <sz val="11"/>
        <color theme="1"/>
        <rFont val="Calibri"/>
        <family val="2"/>
      </rPr>
      <t>편의성</t>
    </r>
  </si>
  <si>
    <r>
      <rPr>
        <sz val="11"/>
        <color theme="1"/>
        <rFont val="돋움"/>
        <family val="3"/>
        <charset val="129"/>
      </rPr>
      <t>스마트</t>
    </r>
    <r>
      <rPr>
        <sz val="11"/>
        <color theme="1"/>
        <rFont val="Arial Unicode MS"/>
        <family val="2"/>
      </rPr>
      <t xml:space="preserve"> </t>
    </r>
    <r>
      <rPr>
        <sz val="11"/>
        <color theme="1"/>
        <rFont val="돋움"/>
        <family val="3"/>
        <charset val="129"/>
      </rPr>
      <t>캐스팅</t>
    </r>
    <r>
      <rPr>
        <sz val="11"/>
        <color theme="1"/>
        <rFont val="Arial Unicode MS"/>
        <family val="2"/>
      </rPr>
      <t xml:space="preserve"> - ON </t>
    </r>
    <r>
      <rPr>
        <sz val="11"/>
        <color theme="1"/>
        <rFont val="돋움"/>
        <family val="3"/>
        <charset val="129"/>
      </rPr>
      <t>후</t>
    </r>
    <r>
      <rPr>
        <sz val="11"/>
        <color theme="1"/>
        <rFont val="Arial Unicode MS"/>
        <family val="2"/>
      </rPr>
      <t xml:space="preserve"> </t>
    </r>
    <r>
      <rPr>
        <sz val="11"/>
        <color theme="1"/>
        <rFont val="돋움"/>
        <family val="3"/>
        <charset val="129"/>
      </rPr>
      <t>스킬</t>
    </r>
    <r>
      <rPr>
        <sz val="11"/>
        <color theme="1"/>
        <rFont val="Arial Unicode MS"/>
        <family val="2"/>
      </rPr>
      <t xml:space="preserve"> </t>
    </r>
    <r>
      <rPr>
        <sz val="11"/>
        <color theme="1"/>
        <rFont val="돋움"/>
        <family val="3"/>
        <charset val="129"/>
      </rPr>
      <t>누르면</t>
    </r>
    <r>
      <rPr>
        <sz val="11"/>
        <color theme="1"/>
        <rFont val="Arial Unicode MS"/>
        <family val="2"/>
      </rPr>
      <t xml:space="preserve"> </t>
    </r>
    <r>
      <rPr>
        <sz val="11"/>
        <color theme="1"/>
        <rFont val="돋움"/>
        <family val="3"/>
        <charset val="129"/>
      </rPr>
      <t>해당지점에</t>
    </r>
    <r>
      <rPr>
        <sz val="11"/>
        <color theme="1"/>
        <rFont val="Arial Unicode MS"/>
        <family val="2"/>
      </rPr>
      <t xml:space="preserve"> </t>
    </r>
    <r>
      <rPr>
        <sz val="11"/>
        <color theme="1"/>
        <rFont val="돋움"/>
        <family val="3"/>
        <charset val="129"/>
      </rPr>
      <t>바로</t>
    </r>
    <r>
      <rPr>
        <sz val="11"/>
        <color theme="1"/>
        <rFont val="Arial Unicode MS"/>
        <family val="2"/>
      </rPr>
      <t xml:space="preserve"> </t>
    </r>
    <r>
      <rPr>
        <sz val="11"/>
        <color theme="1"/>
        <rFont val="돋움"/>
        <family val="3"/>
        <charset val="129"/>
      </rPr>
      <t>사용</t>
    </r>
  </si>
  <si>
    <r>
      <t>S</t>
    </r>
    <r>
      <rPr>
        <sz val="11"/>
        <color theme="1"/>
        <rFont val="Calibri"/>
        <family val="2"/>
      </rPr>
      <t>옵션</t>
    </r>
    <r>
      <rPr>
        <sz val="11"/>
        <color theme="1"/>
        <rFont val="Arial Unicode MS"/>
        <family val="2"/>
      </rPr>
      <t xml:space="preserve"> </t>
    </r>
    <r>
      <rPr>
        <sz val="11"/>
        <color theme="1"/>
        <rFont val="Calibri"/>
        <family val="2"/>
      </rPr>
      <t>드랍률은</t>
    </r>
    <r>
      <rPr>
        <sz val="11"/>
        <color theme="1"/>
        <rFont val="Arial Unicode MS"/>
        <family val="2"/>
      </rPr>
      <t xml:space="preserve"> </t>
    </r>
    <r>
      <rPr>
        <sz val="11"/>
        <color theme="1"/>
        <rFont val="Calibri"/>
        <family val="2"/>
      </rPr>
      <t>선형적으로</t>
    </r>
    <r>
      <rPr>
        <sz val="11"/>
        <color theme="1"/>
        <rFont val="Arial Unicode MS"/>
        <family val="2"/>
      </rPr>
      <t xml:space="preserve"> </t>
    </r>
    <r>
      <rPr>
        <sz val="11"/>
        <color theme="1"/>
        <rFont val="Calibri"/>
        <family val="2"/>
      </rPr>
      <t>초반</t>
    </r>
    <r>
      <rPr>
        <sz val="11"/>
        <color theme="1"/>
        <rFont val="Arial Unicode MS"/>
        <family val="2"/>
      </rPr>
      <t>(</t>
    </r>
    <r>
      <rPr>
        <sz val="11"/>
        <color theme="1"/>
        <rFont val="Calibri"/>
        <family val="2"/>
      </rPr>
      <t>노멀</t>
    </r>
    <r>
      <rPr>
        <sz val="11"/>
        <color theme="1"/>
        <rFont val="Arial Unicode MS"/>
        <family val="2"/>
      </rPr>
      <t>)</t>
    </r>
    <r>
      <rPr>
        <sz val="11"/>
        <color theme="1"/>
        <rFont val="Calibri"/>
        <family val="2"/>
      </rPr>
      <t>엔</t>
    </r>
    <r>
      <rPr>
        <sz val="11"/>
        <color theme="1"/>
        <rFont val="Arial Unicode MS"/>
        <family val="2"/>
      </rPr>
      <t xml:space="preserve"> 38%(1-0.9^9 %)</t>
    </r>
    <r>
      <rPr>
        <sz val="11"/>
        <color theme="1"/>
        <rFont val="Calibri"/>
        <family val="2"/>
      </rPr>
      <t>정도</t>
    </r>
    <r>
      <rPr>
        <sz val="11"/>
        <color theme="1"/>
        <rFont val="Arial Unicode MS"/>
        <family val="2"/>
      </rPr>
      <t xml:space="preserve">, </t>
    </r>
    <r>
      <rPr>
        <sz val="11"/>
        <color theme="1"/>
        <rFont val="Calibri"/>
        <family val="2"/>
      </rPr>
      <t>매직</t>
    </r>
    <r>
      <rPr>
        <sz val="11"/>
        <color theme="1"/>
        <rFont val="Arial Unicode MS"/>
        <family val="2"/>
      </rPr>
      <t>/</t>
    </r>
    <r>
      <rPr>
        <sz val="11"/>
        <color theme="1"/>
        <rFont val="Calibri"/>
        <family val="2"/>
      </rPr>
      <t>레어</t>
    </r>
    <r>
      <rPr>
        <sz val="11"/>
        <color theme="1"/>
        <rFont val="Arial Unicode MS"/>
        <family val="2"/>
      </rPr>
      <t>/</t>
    </r>
    <r>
      <rPr>
        <sz val="11"/>
        <color theme="1"/>
        <rFont val="Calibri"/>
        <family val="2"/>
      </rPr>
      <t>유니크에는</t>
    </r>
    <r>
      <rPr>
        <sz val="11"/>
        <color theme="1"/>
        <rFont val="Arial Unicode MS"/>
        <family val="2"/>
      </rPr>
      <t xml:space="preserve"> 23%/13%/7.5%(1-0.75^9 %)</t>
    </r>
    <r>
      <rPr>
        <sz val="11"/>
        <color theme="1"/>
        <rFont val="Calibri"/>
        <family val="2"/>
      </rPr>
      <t>정도</t>
    </r>
    <r>
      <rPr>
        <sz val="11"/>
        <color theme="1"/>
        <rFont val="Arial Unicode MS"/>
        <family val="2"/>
      </rPr>
      <t xml:space="preserve"> </t>
    </r>
    <r>
      <rPr>
        <sz val="11"/>
        <color theme="1"/>
        <rFont val="Calibri"/>
        <family val="2"/>
      </rPr>
      <t>생각중</t>
    </r>
    <r>
      <rPr>
        <sz val="11"/>
        <color theme="1"/>
        <rFont val="Arial Unicode MS"/>
        <family val="2"/>
      </rPr>
      <t xml:space="preserve">, </t>
    </r>
    <r>
      <rPr>
        <sz val="11"/>
        <color theme="1"/>
        <rFont val="Calibri"/>
        <family val="2"/>
      </rPr>
      <t>확률</t>
    </r>
    <r>
      <rPr>
        <sz val="11"/>
        <color theme="1"/>
        <rFont val="Arial Unicode MS"/>
        <family val="2"/>
      </rPr>
      <t xml:space="preserve"> </t>
    </r>
    <r>
      <rPr>
        <sz val="11"/>
        <color theme="1"/>
        <rFont val="Calibri"/>
        <family val="2"/>
      </rPr>
      <t>보너스로</t>
    </r>
    <r>
      <rPr>
        <sz val="11"/>
        <color theme="1"/>
        <rFont val="Arial Unicode MS"/>
        <family val="2"/>
      </rPr>
      <t xml:space="preserve"> </t>
    </r>
    <r>
      <rPr>
        <sz val="11"/>
        <color theme="1"/>
        <rFont val="Calibri"/>
        <family val="2"/>
      </rPr>
      <t>추가가능하고</t>
    </r>
    <r>
      <rPr>
        <sz val="11"/>
        <color theme="1"/>
        <rFont val="Arial Unicode MS"/>
        <family val="2"/>
      </rPr>
      <t xml:space="preserve">, </t>
    </r>
    <r>
      <rPr>
        <sz val="11"/>
        <color theme="1"/>
        <rFont val="Calibri"/>
        <family val="2"/>
      </rPr>
      <t>옵션이</t>
    </r>
    <r>
      <rPr>
        <sz val="11"/>
        <color theme="1"/>
        <rFont val="Arial Unicode MS"/>
        <family val="2"/>
      </rPr>
      <t xml:space="preserve"> 2~3</t>
    </r>
    <r>
      <rPr>
        <sz val="11"/>
        <color theme="1"/>
        <rFont val="Calibri"/>
        <family val="2"/>
      </rPr>
      <t>개면</t>
    </r>
    <r>
      <rPr>
        <sz val="11"/>
        <color theme="1"/>
        <rFont val="Arial Unicode MS"/>
        <family val="2"/>
      </rPr>
      <t xml:space="preserve"> </t>
    </r>
    <r>
      <rPr>
        <sz val="11"/>
        <color theme="1"/>
        <rFont val="Calibri"/>
        <family val="2"/>
      </rPr>
      <t>개별적용</t>
    </r>
    <r>
      <rPr>
        <sz val="11"/>
        <color theme="1"/>
        <rFont val="Arial Unicode MS"/>
        <family val="2"/>
      </rPr>
      <t xml:space="preserve"> (</t>
    </r>
    <r>
      <rPr>
        <sz val="11"/>
        <color theme="1"/>
        <rFont val="Calibri"/>
        <family val="2"/>
      </rPr>
      <t>유니크는</t>
    </r>
    <r>
      <rPr>
        <sz val="11"/>
        <color theme="1"/>
        <rFont val="Arial Unicode MS"/>
        <family val="2"/>
      </rPr>
      <t xml:space="preserve"> 7.5%x7.5%x7.5% </t>
    </r>
    <r>
      <rPr>
        <sz val="11"/>
        <color theme="1"/>
        <rFont val="Calibri"/>
        <family val="2"/>
      </rPr>
      <t>해야</t>
    </r>
    <r>
      <rPr>
        <sz val="11"/>
        <color theme="1"/>
        <rFont val="Arial Unicode MS"/>
        <family val="2"/>
      </rPr>
      <t xml:space="preserve"> </t>
    </r>
    <r>
      <rPr>
        <sz val="11"/>
        <color theme="1"/>
        <rFont val="Calibri"/>
        <family val="2"/>
      </rPr>
      <t>트리플</t>
    </r>
    <r>
      <rPr>
        <sz val="11"/>
        <color theme="1"/>
        <rFont val="Arial Unicode MS"/>
        <family val="2"/>
      </rPr>
      <t>S)</t>
    </r>
  </si>
  <si>
    <r>
      <rPr>
        <sz val="11"/>
        <color theme="1"/>
        <rFont val="맑은 고딕"/>
        <family val="3"/>
        <charset val="129"/>
      </rPr>
      <t>더블</t>
    </r>
    <r>
      <rPr>
        <sz val="11"/>
        <color theme="1"/>
        <rFont val="Arial Unicode MS"/>
        <family val="2"/>
      </rPr>
      <t xml:space="preserve"> </t>
    </r>
    <r>
      <rPr>
        <sz val="11"/>
        <color theme="1"/>
        <rFont val="맑은 고딕"/>
        <family val="3"/>
        <charset val="129"/>
      </rPr>
      <t>셀프</t>
    </r>
    <r>
      <rPr>
        <sz val="11"/>
        <color theme="1"/>
        <rFont val="Arial Unicode MS"/>
        <family val="2"/>
      </rPr>
      <t xml:space="preserve"> </t>
    </r>
    <r>
      <rPr>
        <sz val="11"/>
        <color theme="1"/>
        <rFont val="맑은 고딕"/>
        <family val="3"/>
        <charset val="129"/>
      </rPr>
      <t>캐스팅</t>
    </r>
    <r>
      <rPr>
        <sz val="11"/>
        <color theme="1"/>
        <rFont val="Arial Unicode MS"/>
        <family val="2"/>
      </rPr>
      <t xml:space="preserve"> - [</t>
    </r>
    <r>
      <rPr>
        <sz val="11"/>
        <color theme="1"/>
        <rFont val="맑은 고딕"/>
        <family val="3"/>
        <charset val="129"/>
      </rPr>
      <t>스마트캐스팅</t>
    </r>
    <r>
      <rPr>
        <sz val="11"/>
        <color theme="1"/>
        <rFont val="Arial Unicode MS"/>
        <family val="2"/>
      </rPr>
      <t xml:space="preserve"> OFF] + </t>
    </r>
    <r>
      <rPr>
        <sz val="11"/>
        <color theme="1"/>
        <rFont val="맑은 고딕"/>
        <family val="3"/>
        <charset val="129"/>
      </rPr>
      <t>스킬</t>
    </r>
    <r>
      <rPr>
        <sz val="11"/>
        <color theme="1"/>
        <rFont val="Arial Unicode MS"/>
        <family val="2"/>
      </rPr>
      <t xml:space="preserve"> </t>
    </r>
    <r>
      <rPr>
        <sz val="11"/>
        <color theme="1"/>
        <rFont val="맑은 고딕"/>
        <family val="3"/>
        <charset val="129"/>
      </rPr>
      <t>단축키</t>
    </r>
    <r>
      <rPr>
        <sz val="11"/>
        <color theme="1"/>
        <rFont val="Arial Unicode MS"/>
        <family val="2"/>
      </rPr>
      <t xml:space="preserve"> </t>
    </r>
    <r>
      <rPr>
        <sz val="11"/>
        <color theme="1"/>
        <rFont val="맑은 고딕"/>
        <family val="3"/>
        <charset val="129"/>
      </rPr>
      <t>두번</t>
    </r>
    <r>
      <rPr>
        <sz val="11"/>
        <color theme="1"/>
        <rFont val="Arial Unicode MS"/>
        <family val="2"/>
      </rPr>
      <t xml:space="preserve"> </t>
    </r>
    <r>
      <rPr>
        <sz val="11"/>
        <color theme="1"/>
        <rFont val="맑은 고딕"/>
        <family val="3"/>
        <charset val="129"/>
      </rPr>
      <t>연속</t>
    </r>
    <r>
      <rPr>
        <sz val="11"/>
        <color theme="1"/>
        <rFont val="Arial Unicode MS"/>
        <family val="2"/>
      </rPr>
      <t xml:space="preserve"> </t>
    </r>
    <r>
      <rPr>
        <sz val="11"/>
        <color theme="1"/>
        <rFont val="맑은 고딕"/>
        <family val="3"/>
        <charset val="129"/>
      </rPr>
      <t>누르면</t>
    </r>
    <r>
      <rPr>
        <sz val="11"/>
        <color theme="1"/>
        <rFont val="Arial Unicode MS"/>
        <family val="2"/>
      </rPr>
      <t xml:space="preserve"> </t>
    </r>
    <r>
      <rPr>
        <sz val="11"/>
        <color theme="1"/>
        <rFont val="맑은 고딕"/>
        <family val="3"/>
        <charset val="129"/>
      </rPr>
      <t>자신에게</t>
    </r>
    <r>
      <rPr>
        <sz val="11"/>
        <color theme="1"/>
        <rFont val="Arial Unicode MS"/>
        <family val="2"/>
      </rPr>
      <t xml:space="preserve"> </t>
    </r>
    <r>
      <rPr>
        <sz val="11"/>
        <color theme="1"/>
        <rFont val="맑은 고딕"/>
        <family val="3"/>
        <charset val="129"/>
      </rPr>
      <t>시전</t>
    </r>
    <r>
      <rPr>
        <sz val="11"/>
        <color theme="1"/>
        <rFont val="Arial Unicode MS"/>
        <family val="2"/>
      </rPr>
      <t xml:space="preserve"> </t>
    </r>
    <r>
      <rPr>
        <sz val="11"/>
        <color theme="1"/>
        <rFont val="맑은 고딕"/>
        <family val="3"/>
        <charset val="129"/>
      </rPr>
      <t>쿨타임</t>
    </r>
    <r>
      <rPr>
        <sz val="11"/>
        <color theme="1"/>
        <rFont val="Arial Unicode MS"/>
        <family val="2"/>
      </rPr>
      <t xml:space="preserve"> </t>
    </r>
    <r>
      <rPr>
        <sz val="11"/>
        <color theme="1"/>
        <rFont val="맑은 고딕"/>
        <family val="3"/>
        <charset val="129"/>
      </rPr>
      <t>표시</t>
    </r>
    <r>
      <rPr>
        <sz val="11"/>
        <color theme="1"/>
        <rFont val="Arial Unicode MS"/>
        <family val="2"/>
      </rPr>
      <t xml:space="preserve"> - </t>
    </r>
    <r>
      <rPr>
        <sz val="11"/>
        <color theme="1"/>
        <rFont val="맑은 고딕"/>
        <family val="3"/>
        <charset val="129"/>
      </rPr>
      <t>숫자로</t>
    </r>
    <r>
      <rPr>
        <sz val="11"/>
        <color theme="1"/>
        <rFont val="Arial Unicode MS"/>
        <family val="2"/>
      </rPr>
      <t xml:space="preserve"> </t>
    </r>
    <r>
      <rPr>
        <sz val="11"/>
        <color theme="1"/>
        <rFont val="맑은 고딕"/>
        <family val="3"/>
        <charset val="129"/>
      </rPr>
      <t>표시</t>
    </r>
    <r>
      <rPr>
        <sz val="11"/>
        <color theme="1"/>
        <rFont val="Arial Unicode MS"/>
        <family val="2"/>
      </rPr>
      <t xml:space="preserve">, </t>
    </r>
    <r>
      <rPr>
        <sz val="11"/>
        <color theme="1"/>
        <rFont val="맑은 고딕"/>
        <family val="3"/>
        <charset val="129"/>
      </rPr>
      <t>기존</t>
    </r>
    <r>
      <rPr>
        <sz val="11"/>
        <color theme="1"/>
        <rFont val="Arial Unicode MS"/>
        <family val="2"/>
      </rPr>
      <t xml:space="preserve"> 100~0 </t>
    </r>
    <r>
      <rPr>
        <sz val="11"/>
        <color theme="1"/>
        <rFont val="맑은 고딕"/>
        <family val="3"/>
        <charset val="129"/>
      </rPr>
      <t>되는게</t>
    </r>
    <r>
      <rPr>
        <sz val="11"/>
        <color theme="1"/>
        <rFont val="Arial Unicode MS"/>
        <family val="2"/>
      </rPr>
      <t xml:space="preserve"> </t>
    </r>
    <r>
      <rPr>
        <sz val="11"/>
        <color theme="1"/>
        <rFont val="맑은 고딕"/>
        <family val="3"/>
        <charset val="129"/>
      </rPr>
      <t>아니라</t>
    </r>
    <r>
      <rPr>
        <sz val="11"/>
        <color theme="1"/>
        <rFont val="Arial Unicode MS"/>
        <family val="2"/>
      </rPr>
      <t xml:space="preserve"> </t>
    </r>
    <r>
      <rPr>
        <sz val="11"/>
        <color theme="1"/>
        <rFont val="맑은 고딕"/>
        <family val="3"/>
        <charset val="129"/>
      </rPr>
      <t>남은</t>
    </r>
    <r>
      <rPr>
        <sz val="11"/>
        <color theme="1"/>
        <rFont val="Arial Unicode MS"/>
        <family val="2"/>
      </rPr>
      <t xml:space="preserve"> </t>
    </r>
    <r>
      <rPr>
        <sz val="11"/>
        <color theme="1"/>
        <rFont val="맑은 고딕"/>
        <family val="3"/>
        <charset val="129"/>
      </rPr>
      <t>시간만큼</t>
    </r>
    <r>
      <rPr>
        <sz val="11"/>
        <color theme="1"/>
        <rFont val="Arial Unicode MS"/>
        <family val="2"/>
      </rPr>
      <t xml:space="preserve"> </t>
    </r>
    <r>
      <rPr>
        <sz val="11"/>
        <color theme="1"/>
        <rFont val="맑은 고딕"/>
        <family val="3"/>
        <charset val="129"/>
      </rPr>
      <t>정확히</t>
    </r>
    <r>
      <rPr>
        <sz val="11"/>
        <color theme="1"/>
        <rFont val="Arial Unicode MS"/>
        <family val="2"/>
      </rPr>
      <t xml:space="preserve"> </t>
    </r>
    <r>
      <rPr>
        <sz val="11"/>
        <color theme="1"/>
        <rFont val="맑은 고딕"/>
        <family val="3"/>
        <charset val="129"/>
      </rPr>
      <t>표시</t>
    </r>
  </si>
  <si>
    <r>
      <rPr>
        <sz val="11"/>
        <color theme="1"/>
        <rFont val="맑은 고딕"/>
        <family val="3"/>
        <charset val="129"/>
      </rPr>
      <t>쿨타임</t>
    </r>
    <r>
      <rPr>
        <sz val="11"/>
        <color theme="1"/>
        <rFont val="Arial Unicode MS"/>
        <family val="2"/>
      </rPr>
      <t xml:space="preserve"> </t>
    </r>
    <r>
      <rPr>
        <sz val="11"/>
        <color theme="1"/>
        <rFont val="맑은 고딕"/>
        <family val="3"/>
        <charset val="129"/>
      </rPr>
      <t>표시</t>
    </r>
    <r>
      <rPr>
        <sz val="11"/>
        <color theme="1"/>
        <rFont val="Arial Unicode MS"/>
        <family val="2"/>
      </rPr>
      <t xml:space="preserve"> - </t>
    </r>
    <r>
      <rPr>
        <sz val="11"/>
        <color theme="1"/>
        <rFont val="맑은 고딕"/>
        <family val="3"/>
        <charset val="129"/>
      </rPr>
      <t>숫자로</t>
    </r>
    <r>
      <rPr>
        <sz val="11"/>
        <color theme="1"/>
        <rFont val="Arial Unicode MS"/>
        <family val="2"/>
      </rPr>
      <t xml:space="preserve"> </t>
    </r>
    <r>
      <rPr>
        <sz val="11"/>
        <color theme="1"/>
        <rFont val="맑은 고딕"/>
        <family val="3"/>
        <charset val="129"/>
      </rPr>
      <t>표시</t>
    </r>
    <r>
      <rPr>
        <sz val="11"/>
        <color theme="1"/>
        <rFont val="Arial Unicode MS"/>
        <family val="2"/>
      </rPr>
      <t xml:space="preserve">, </t>
    </r>
    <r>
      <rPr>
        <sz val="11"/>
        <color theme="1"/>
        <rFont val="맑은 고딕"/>
        <family val="3"/>
        <charset val="129"/>
      </rPr>
      <t>기존</t>
    </r>
    <r>
      <rPr>
        <sz val="11"/>
        <color theme="1"/>
        <rFont val="Arial Unicode MS"/>
        <family val="2"/>
      </rPr>
      <t xml:space="preserve"> 100~0 </t>
    </r>
    <r>
      <rPr>
        <sz val="11"/>
        <color theme="1"/>
        <rFont val="맑은 고딕"/>
        <family val="3"/>
        <charset val="129"/>
      </rPr>
      <t>되는게</t>
    </r>
    <r>
      <rPr>
        <sz val="11"/>
        <color theme="1"/>
        <rFont val="Arial Unicode MS"/>
        <family val="2"/>
      </rPr>
      <t xml:space="preserve"> </t>
    </r>
    <r>
      <rPr>
        <sz val="11"/>
        <color theme="1"/>
        <rFont val="맑은 고딕"/>
        <family val="3"/>
        <charset val="129"/>
      </rPr>
      <t>아니라</t>
    </r>
    <r>
      <rPr>
        <sz val="11"/>
        <color theme="1"/>
        <rFont val="Arial Unicode MS"/>
        <family val="2"/>
      </rPr>
      <t xml:space="preserve"> </t>
    </r>
    <r>
      <rPr>
        <sz val="11"/>
        <color theme="1"/>
        <rFont val="맑은 고딕"/>
        <family val="3"/>
        <charset val="129"/>
      </rPr>
      <t>남은</t>
    </r>
    <r>
      <rPr>
        <sz val="11"/>
        <color theme="1"/>
        <rFont val="Arial Unicode MS"/>
        <family val="2"/>
      </rPr>
      <t xml:space="preserve"> </t>
    </r>
    <r>
      <rPr>
        <sz val="11"/>
        <color theme="1"/>
        <rFont val="맑은 고딕"/>
        <family val="3"/>
        <charset val="129"/>
      </rPr>
      <t>시간만큼</t>
    </r>
    <r>
      <rPr>
        <sz val="11"/>
        <color theme="1"/>
        <rFont val="Arial Unicode MS"/>
        <family val="2"/>
      </rPr>
      <t xml:space="preserve"> </t>
    </r>
    <r>
      <rPr>
        <sz val="11"/>
        <color theme="1"/>
        <rFont val="맑은 고딕"/>
        <family val="3"/>
        <charset val="129"/>
      </rPr>
      <t>정확히</t>
    </r>
    <r>
      <rPr>
        <sz val="11"/>
        <color theme="1"/>
        <rFont val="Arial Unicode MS"/>
        <family val="2"/>
      </rPr>
      <t xml:space="preserve"> </t>
    </r>
    <r>
      <rPr>
        <sz val="11"/>
        <color theme="1"/>
        <rFont val="맑은 고딕"/>
        <family val="3"/>
        <charset val="129"/>
      </rPr>
      <t>표시</t>
    </r>
  </si>
  <si>
    <r>
      <rPr>
        <sz val="11"/>
        <color theme="1"/>
        <rFont val="맑은 고딕"/>
        <family val="3"/>
        <charset val="129"/>
      </rPr>
      <t>단축키</t>
    </r>
    <r>
      <rPr>
        <sz val="11"/>
        <color theme="1"/>
        <rFont val="Arial Unicode MS"/>
        <family val="2"/>
      </rPr>
      <t xml:space="preserve"> </t>
    </r>
    <r>
      <rPr>
        <sz val="11"/>
        <color theme="1"/>
        <rFont val="맑은 고딕"/>
        <family val="3"/>
        <charset val="129"/>
      </rPr>
      <t>표시</t>
    </r>
    <r>
      <rPr>
        <sz val="11"/>
        <color theme="1"/>
        <rFont val="Arial Unicode MS"/>
        <family val="2"/>
      </rPr>
      <t xml:space="preserve"> - </t>
    </r>
    <r>
      <rPr>
        <sz val="11"/>
        <color theme="1"/>
        <rFont val="맑은 고딕"/>
        <family val="3"/>
        <charset val="129"/>
      </rPr>
      <t>스킬</t>
    </r>
    <r>
      <rPr>
        <sz val="11"/>
        <color theme="1"/>
        <rFont val="Arial Unicode MS"/>
        <family val="2"/>
      </rPr>
      <t xml:space="preserve"> </t>
    </r>
    <r>
      <rPr>
        <sz val="11"/>
        <color theme="1"/>
        <rFont val="맑은 고딕"/>
        <family val="3"/>
        <charset val="129"/>
      </rPr>
      <t>뿐</t>
    </r>
    <r>
      <rPr>
        <sz val="11"/>
        <color theme="1"/>
        <rFont val="Arial Unicode MS"/>
        <family val="2"/>
      </rPr>
      <t xml:space="preserve"> </t>
    </r>
    <r>
      <rPr>
        <sz val="11"/>
        <color theme="1"/>
        <rFont val="맑은 고딕"/>
        <family val="3"/>
        <charset val="129"/>
      </rPr>
      <t>아니라</t>
    </r>
    <r>
      <rPr>
        <sz val="11"/>
        <color theme="1"/>
        <rFont val="Arial Unicode MS"/>
        <family val="2"/>
      </rPr>
      <t xml:space="preserve"> </t>
    </r>
    <r>
      <rPr>
        <sz val="11"/>
        <color theme="1"/>
        <rFont val="맑은 고딕"/>
        <family val="3"/>
        <charset val="129"/>
      </rPr>
      <t>상점</t>
    </r>
    <r>
      <rPr>
        <sz val="11"/>
        <color theme="1"/>
        <rFont val="Arial Unicode MS"/>
        <family val="2"/>
      </rPr>
      <t xml:space="preserve"> </t>
    </r>
    <r>
      <rPr>
        <sz val="11"/>
        <color theme="1"/>
        <rFont val="맑은 고딕"/>
        <family val="3"/>
        <charset val="129"/>
      </rPr>
      <t>등에도</t>
    </r>
    <r>
      <rPr>
        <sz val="11"/>
        <color theme="1"/>
        <rFont val="Arial Unicode MS"/>
        <family val="2"/>
      </rPr>
      <t xml:space="preserve"> </t>
    </r>
    <r>
      <rPr>
        <sz val="11"/>
        <color theme="1"/>
        <rFont val="맑은 고딕"/>
        <family val="3"/>
        <charset val="129"/>
      </rPr>
      <t>표시</t>
    </r>
  </si>
  <si>
    <r>
      <rPr>
        <sz val="11"/>
        <color theme="1"/>
        <rFont val="Calibri"/>
        <family val="2"/>
      </rPr>
      <t>이펙트</t>
    </r>
  </si>
  <si>
    <r>
      <rPr>
        <sz val="11"/>
        <color theme="1"/>
        <rFont val="Calibri"/>
        <family val="2"/>
      </rPr>
      <t>화려하게</t>
    </r>
    <r>
      <rPr>
        <sz val="11"/>
        <color theme="1"/>
        <rFont val="Arial Unicode MS"/>
        <family val="2"/>
      </rPr>
      <t xml:space="preserve"> (</t>
    </r>
    <r>
      <rPr>
        <sz val="11"/>
        <color theme="1"/>
        <rFont val="Calibri"/>
        <family val="2"/>
      </rPr>
      <t>단</t>
    </r>
    <r>
      <rPr>
        <sz val="11"/>
        <color theme="1"/>
        <rFont val="Arial Unicode MS"/>
        <family val="2"/>
      </rPr>
      <t xml:space="preserve">, </t>
    </r>
    <r>
      <rPr>
        <sz val="11"/>
        <color theme="1"/>
        <rFont val="Calibri"/>
        <family val="2"/>
      </rPr>
      <t>페이탈</t>
    </r>
    <r>
      <rPr>
        <sz val="11"/>
        <color theme="1"/>
        <rFont val="Arial Unicode MS"/>
        <family val="2"/>
      </rPr>
      <t xml:space="preserve"> </t>
    </r>
    <r>
      <rPr>
        <sz val="11"/>
        <color theme="1"/>
        <rFont val="Calibri"/>
        <family val="2"/>
      </rPr>
      <t>안뜨게</t>
    </r>
    <r>
      <rPr>
        <sz val="11"/>
        <color theme="1"/>
        <rFont val="Arial Unicode MS"/>
        <family val="2"/>
      </rPr>
      <t xml:space="preserve"> </t>
    </r>
    <r>
      <rPr>
        <sz val="11"/>
        <color theme="1"/>
        <rFont val="Calibri"/>
        <family val="2"/>
      </rPr>
      <t>조절</t>
    </r>
    <r>
      <rPr>
        <sz val="11"/>
        <color theme="1"/>
        <rFont val="Arial Unicode MS"/>
        <family val="2"/>
      </rPr>
      <t>)</t>
    </r>
  </si>
  <si>
    <r>
      <rPr>
        <sz val="11"/>
        <color theme="1"/>
        <rFont val="Calibri"/>
        <family val="2"/>
      </rPr>
      <t>캐스팅</t>
    </r>
  </si>
  <si>
    <r>
      <rPr>
        <sz val="11"/>
        <color theme="1"/>
        <rFont val="Calibri"/>
        <family val="2"/>
      </rPr>
      <t>시전시간</t>
    </r>
    <r>
      <rPr>
        <sz val="11"/>
        <color theme="1"/>
        <rFont val="Arial Unicode MS"/>
        <family val="2"/>
      </rPr>
      <t xml:space="preserve"> </t>
    </r>
    <r>
      <rPr>
        <sz val="11"/>
        <color theme="1"/>
        <rFont val="Calibri"/>
        <family val="2"/>
      </rPr>
      <t>있는</t>
    </r>
    <r>
      <rPr>
        <sz val="11"/>
        <color theme="1"/>
        <rFont val="Arial Unicode MS"/>
        <family val="2"/>
      </rPr>
      <t xml:space="preserve"> </t>
    </r>
    <r>
      <rPr>
        <sz val="11"/>
        <color theme="1"/>
        <rFont val="Calibri"/>
        <family val="2"/>
      </rPr>
      <t>스킬도</t>
    </r>
    <r>
      <rPr>
        <sz val="11"/>
        <color theme="1"/>
        <rFont val="Arial Unicode MS"/>
        <family val="2"/>
      </rPr>
      <t xml:space="preserve"> </t>
    </r>
    <r>
      <rPr>
        <sz val="11"/>
        <color theme="1"/>
        <rFont val="Calibri"/>
        <family val="2"/>
      </rPr>
      <t>있으며</t>
    </r>
    <r>
      <rPr>
        <sz val="11"/>
        <color theme="1"/>
        <rFont val="Arial Unicode MS"/>
        <family val="2"/>
      </rPr>
      <t xml:space="preserve">, </t>
    </r>
    <r>
      <rPr>
        <sz val="11"/>
        <color theme="1"/>
        <rFont val="Calibri"/>
        <family val="2"/>
      </rPr>
      <t>일부</t>
    </r>
    <r>
      <rPr>
        <sz val="11"/>
        <color theme="1"/>
        <rFont val="Arial Unicode MS"/>
        <family val="2"/>
      </rPr>
      <t xml:space="preserve"> </t>
    </r>
    <r>
      <rPr>
        <sz val="11"/>
        <color theme="1"/>
        <rFont val="Calibri"/>
        <family val="2"/>
      </rPr>
      <t>아이템으로</t>
    </r>
    <r>
      <rPr>
        <sz val="11"/>
        <color theme="1"/>
        <rFont val="Arial Unicode MS"/>
        <family val="2"/>
      </rPr>
      <t xml:space="preserve"> </t>
    </r>
    <r>
      <rPr>
        <sz val="11"/>
        <color theme="1"/>
        <rFont val="Calibri"/>
        <family val="2"/>
      </rPr>
      <t>감소가능</t>
    </r>
    <r>
      <rPr>
        <sz val="11"/>
        <color theme="1"/>
        <rFont val="Arial Unicode MS"/>
        <family val="2"/>
      </rPr>
      <t xml:space="preserve">. </t>
    </r>
    <r>
      <rPr>
        <sz val="11"/>
        <color theme="1"/>
        <rFont val="Calibri"/>
        <family val="2"/>
      </rPr>
      <t>캐스팅</t>
    </r>
    <r>
      <rPr>
        <sz val="11"/>
        <color theme="1"/>
        <rFont val="Arial Unicode MS"/>
        <family val="2"/>
      </rPr>
      <t xml:space="preserve"> </t>
    </r>
    <r>
      <rPr>
        <sz val="11"/>
        <color theme="1"/>
        <rFont val="Calibri"/>
        <family val="2"/>
      </rPr>
      <t>바</t>
    </r>
    <r>
      <rPr>
        <sz val="11"/>
        <color theme="1"/>
        <rFont val="Arial Unicode MS"/>
        <family val="2"/>
      </rPr>
      <t xml:space="preserve"> </t>
    </r>
    <r>
      <rPr>
        <sz val="11"/>
        <color theme="1"/>
        <rFont val="Calibri"/>
        <family val="2"/>
      </rPr>
      <t>표시</t>
    </r>
  </si>
  <si>
    <r>
      <rPr>
        <sz val="11"/>
        <color theme="1"/>
        <rFont val="Calibri"/>
        <family val="2"/>
      </rPr>
      <t>쿨탐</t>
    </r>
  </si>
  <si>
    <r>
      <rPr>
        <sz val="11"/>
        <color theme="1"/>
        <rFont val="Calibri"/>
        <family val="2"/>
      </rPr>
      <t>주로</t>
    </r>
    <r>
      <rPr>
        <sz val="11"/>
        <color theme="1"/>
        <rFont val="Arial Unicode MS"/>
        <family val="2"/>
      </rPr>
      <t xml:space="preserve"> </t>
    </r>
    <r>
      <rPr>
        <sz val="11"/>
        <color theme="1"/>
        <rFont val="Calibri"/>
        <family val="2"/>
      </rPr>
      <t>쿨탐이</t>
    </r>
    <r>
      <rPr>
        <sz val="11"/>
        <color theme="1"/>
        <rFont val="Arial Unicode MS"/>
        <family val="2"/>
      </rPr>
      <t xml:space="preserve"> </t>
    </r>
    <r>
      <rPr>
        <sz val="11"/>
        <color theme="1"/>
        <rFont val="Calibri"/>
        <family val="2"/>
      </rPr>
      <t>있으며</t>
    </r>
    <r>
      <rPr>
        <sz val="11"/>
        <color theme="1"/>
        <rFont val="Arial Unicode MS"/>
        <family val="2"/>
      </rPr>
      <t xml:space="preserve">, </t>
    </r>
    <r>
      <rPr>
        <sz val="11"/>
        <color theme="1"/>
        <rFont val="Calibri"/>
        <family val="2"/>
      </rPr>
      <t>일부</t>
    </r>
    <r>
      <rPr>
        <sz val="11"/>
        <color theme="1"/>
        <rFont val="Arial Unicode MS"/>
        <family val="2"/>
      </rPr>
      <t xml:space="preserve"> </t>
    </r>
    <r>
      <rPr>
        <sz val="11"/>
        <color theme="1"/>
        <rFont val="Calibri"/>
        <family val="2"/>
      </rPr>
      <t>아이템으로</t>
    </r>
    <r>
      <rPr>
        <sz val="11"/>
        <color theme="1"/>
        <rFont val="Arial Unicode MS"/>
        <family val="2"/>
      </rPr>
      <t xml:space="preserve"> </t>
    </r>
    <r>
      <rPr>
        <sz val="11"/>
        <color theme="1"/>
        <rFont val="Calibri"/>
        <family val="2"/>
      </rPr>
      <t>감소가능</t>
    </r>
    <r>
      <rPr>
        <sz val="11"/>
        <color theme="1"/>
        <rFont val="Arial Unicode MS"/>
        <family val="2"/>
      </rPr>
      <t>.</t>
    </r>
  </si>
  <si>
    <r>
      <rPr>
        <sz val="11"/>
        <color theme="1"/>
        <rFont val="Calibri"/>
        <family val="2"/>
      </rPr>
      <t>아이템</t>
    </r>
    <r>
      <rPr>
        <sz val="11"/>
        <color theme="1"/>
        <rFont val="Arial Unicode MS"/>
        <family val="2"/>
      </rPr>
      <t xml:space="preserve"> </t>
    </r>
    <r>
      <rPr>
        <sz val="11"/>
        <color theme="1"/>
        <rFont val="Calibri"/>
        <family val="2"/>
      </rPr>
      <t>강화</t>
    </r>
    <r>
      <rPr>
        <sz val="11"/>
        <color theme="1"/>
        <rFont val="Arial Unicode MS"/>
        <family val="2"/>
      </rPr>
      <t xml:space="preserve"> </t>
    </r>
    <r>
      <rPr>
        <sz val="11"/>
        <color theme="1"/>
        <rFont val="Calibri"/>
        <family val="2"/>
      </rPr>
      <t>등급</t>
    </r>
  </si>
  <si>
    <r>
      <rPr>
        <sz val="11"/>
        <color theme="1"/>
        <rFont val="Calibri"/>
        <family val="2"/>
      </rPr>
      <t>전체</t>
    </r>
    <r>
      <rPr>
        <sz val="11"/>
        <color theme="1"/>
        <rFont val="Arial Unicode MS"/>
        <family val="2"/>
      </rPr>
      <t xml:space="preserve"> </t>
    </r>
    <r>
      <rPr>
        <sz val="11"/>
        <color theme="1"/>
        <rFont val="Calibri"/>
        <family val="2"/>
      </rPr>
      <t>옵션</t>
    </r>
    <r>
      <rPr>
        <sz val="11"/>
        <color theme="1"/>
        <rFont val="Arial Unicode MS"/>
        <family val="2"/>
      </rPr>
      <t xml:space="preserve"> </t>
    </r>
    <r>
      <rPr>
        <sz val="11"/>
        <color theme="1"/>
        <rFont val="Calibri"/>
        <family val="2"/>
      </rPr>
      <t>증폭</t>
    </r>
  </si>
  <si>
    <r>
      <rPr>
        <sz val="11"/>
        <color theme="1"/>
        <rFont val="Calibri"/>
        <family val="2"/>
      </rPr>
      <t>효과</t>
    </r>
  </si>
  <si>
    <r>
      <rPr>
        <sz val="11"/>
        <color theme="1"/>
        <rFont val="Calibri"/>
        <family val="2"/>
      </rPr>
      <t>스턴</t>
    </r>
    <r>
      <rPr>
        <sz val="11"/>
        <color theme="1"/>
        <rFont val="Arial Unicode MS"/>
        <family val="2"/>
      </rPr>
      <t xml:space="preserve"> / </t>
    </r>
    <r>
      <rPr>
        <sz val="11"/>
        <color theme="1"/>
        <rFont val="Calibri"/>
        <family val="2"/>
      </rPr>
      <t>슬로우</t>
    </r>
    <r>
      <rPr>
        <sz val="11"/>
        <color theme="1"/>
        <rFont val="Arial Unicode MS"/>
        <family val="2"/>
      </rPr>
      <t xml:space="preserve"> / </t>
    </r>
    <r>
      <rPr>
        <sz val="11"/>
        <color theme="1"/>
        <rFont val="Calibri"/>
        <family val="2"/>
      </rPr>
      <t>디버프</t>
    </r>
    <r>
      <rPr>
        <sz val="11"/>
        <color theme="1"/>
        <rFont val="Arial Unicode MS"/>
        <family val="2"/>
      </rPr>
      <t xml:space="preserve"> / </t>
    </r>
    <r>
      <rPr>
        <sz val="11"/>
        <color theme="1"/>
        <rFont val="Calibri"/>
        <family val="2"/>
      </rPr>
      <t>에어본</t>
    </r>
    <r>
      <rPr>
        <sz val="11"/>
        <color theme="1"/>
        <rFont val="Arial Unicode MS"/>
        <family val="2"/>
      </rPr>
      <t xml:space="preserve"> / </t>
    </r>
    <r>
      <rPr>
        <sz val="11"/>
        <color theme="1"/>
        <rFont val="Calibri"/>
        <family val="2"/>
      </rPr>
      <t>돌진</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다른</t>
    </r>
    <r>
      <rPr>
        <sz val="11"/>
        <color theme="1"/>
        <rFont val="Arial Unicode MS"/>
        <family val="2"/>
      </rPr>
      <t xml:space="preserve"> </t>
    </r>
    <r>
      <rPr>
        <sz val="11"/>
        <color theme="1"/>
        <rFont val="Calibri"/>
        <family val="2"/>
      </rPr>
      <t>스킬과</t>
    </r>
    <r>
      <rPr>
        <sz val="11"/>
        <color theme="1"/>
        <rFont val="Arial Unicode MS"/>
        <family val="2"/>
      </rPr>
      <t xml:space="preserve"> </t>
    </r>
    <r>
      <rPr>
        <sz val="11"/>
        <color theme="1"/>
        <rFont val="Calibri"/>
        <family val="2"/>
      </rPr>
      <t>연계가능</t>
    </r>
    <r>
      <rPr>
        <sz val="11"/>
        <color theme="1"/>
        <rFont val="Arial Unicode MS"/>
        <family val="2"/>
      </rPr>
      <t>.</t>
    </r>
  </si>
  <si>
    <r>
      <rPr>
        <sz val="11"/>
        <color theme="1"/>
        <rFont val="Calibri"/>
        <family val="2"/>
      </rPr>
      <t>아이템</t>
    </r>
    <r>
      <rPr>
        <sz val="11"/>
        <color theme="1"/>
        <rFont val="Arial Unicode MS"/>
        <family val="2"/>
      </rPr>
      <t xml:space="preserve"> </t>
    </r>
    <r>
      <rPr>
        <sz val="11"/>
        <color theme="1"/>
        <rFont val="Calibri"/>
        <family val="2"/>
      </rPr>
      <t>희귀</t>
    </r>
    <r>
      <rPr>
        <sz val="11"/>
        <color theme="1"/>
        <rFont val="Arial Unicode MS"/>
        <family val="2"/>
      </rPr>
      <t xml:space="preserve"> </t>
    </r>
    <r>
      <rPr>
        <sz val="11"/>
        <color theme="1"/>
        <rFont val="Calibri"/>
        <family val="2"/>
      </rPr>
      <t>등급</t>
    </r>
  </si>
  <si>
    <r>
      <t>7</t>
    </r>
    <r>
      <rPr>
        <sz val="11"/>
        <color theme="1"/>
        <rFont val="Calibri"/>
        <family val="2"/>
      </rPr>
      <t>종</t>
    </r>
    <r>
      <rPr>
        <sz val="11"/>
        <color theme="1"/>
        <rFont val="Arial Unicode MS"/>
        <family val="2"/>
      </rPr>
      <t xml:space="preserve"> - </t>
    </r>
    <r>
      <rPr>
        <sz val="11"/>
        <color theme="1"/>
        <rFont val="Calibri"/>
        <family val="2"/>
      </rPr>
      <t>노말</t>
    </r>
    <r>
      <rPr>
        <sz val="11"/>
        <color theme="1"/>
        <rFont val="Arial Unicode MS"/>
        <family val="2"/>
      </rPr>
      <t>/</t>
    </r>
    <r>
      <rPr>
        <sz val="11"/>
        <color theme="1"/>
        <rFont val="Calibri"/>
        <family val="2"/>
      </rPr>
      <t>매직</t>
    </r>
    <r>
      <rPr>
        <sz val="11"/>
        <color theme="1"/>
        <rFont val="Arial Unicode MS"/>
        <family val="2"/>
      </rPr>
      <t>/</t>
    </r>
    <r>
      <rPr>
        <sz val="11"/>
        <color theme="1"/>
        <rFont val="Calibri"/>
        <family val="2"/>
      </rPr>
      <t>레어</t>
    </r>
    <r>
      <rPr>
        <sz val="11"/>
        <color theme="1"/>
        <rFont val="Arial Unicode MS"/>
        <family val="2"/>
      </rPr>
      <t>/</t>
    </r>
    <r>
      <rPr>
        <sz val="11"/>
        <color theme="1"/>
        <rFont val="Calibri"/>
        <family val="2"/>
      </rPr>
      <t>유니크</t>
    </r>
    <r>
      <rPr>
        <sz val="11"/>
        <color theme="1"/>
        <rFont val="Arial Unicode MS"/>
        <family val="2"/>
      </rPr>
      <t>/</t>
    </r>
    <r>
      <rPr>
        <sz val="11"/>
        <color theme="1"/>
        <rFont val="Calibri"/>
        <family val="2"/>
      </rPr>
      <t>에픽</t>
    </r>
    <r>
      <rPr>
        <sz val="11"/>
        <color theme="1"/>
        <rFont val="Arial Unicode MS"/>
        <family val="2"/>
      </rPr>
      <t>/</t>
    </r>
    <r>
      <rPr>
        <sz val="11"/>
        <color theme="1"/>
        <rFont val="Calibri"/>
        <family val="2"/>
      </rPr>
      <t>히든</t>
    </r>
    <r>
      <rPr>
        <sz val="11"/>
        <color theme="1"/>
        <rFont val="Arial Unicode MS"/>
        <family val="2"/>
      </rPr>
      <t>/</t>
    </r>
    <r>
      <rPr>
        <sz val="11"/>
        <color theme="1"/>
        <rFont val="Calibri"/>
        <family val="2"/>
      </rPr>
      <t>등급외</t>
    </r>
    <r>
      <rPr>
        <sz val="11"/>
        <color theme="1"/>
        <rFont val="Arial Unicode MS"/>
        <family val="2"/>
      </rPr>
      <t xml:space="preserve"> - </t>
    </r>
    <r>
      <rPr>
        <sz val="11"/>
        <color theme="1"/>
        <rFont val="Calibri"/>
        <family val="2"/>
      </rPr>
      <t>기본</t>
    </r>
    <r>
      <rPr>
        <sz val="11"/>
        <color theme="1"/>
        <rFont val="Arial Unicode MS"/>
        <family val="2"/>
      </rPr>
      <t xml:space="preserve"> </t>
    </r>
    <r>
      <rPr>
        <sz val="11"/>
        <color theme="1"/>
        <rFont val="Calibri"/>
        <family val="2"/>
      </rPr>
      <t>옵션</t>
    </r>
    <r>
      <rPr>
        <sz val="11"/>
        <color theme="1"/>
        <rFont val="Arial Unicode MS"/>
        <family val="2"/>
      </rPr>
      <t xml:space="preserve">, </t>
    </r>
    <r>
      <rPr>
        <sz val="11"/>
        <color theme="1"/>
        <rFont val="Calibri"/>
        <family val="2"/>
      </rPr>
      <t>추가</t>
    </r>
    <r>
      <rPr>
        <sz val="11"/>
        <color theme="1"/>
        <rFont val="Arial Unicode MS"/>
        <family val="2"/>
      </rPr>
      <t xml:space="preserve"> </t>
    </r>
    <r>
      <rPr>
        <sz val="11"/>
        <color theme="1"/>
        <rFont val="Calibri"/>
        <family val="2"/>
      </rPr>
      <t>옵션</t>
    </r>
    <r>
      <rPr>
        <sz val="11"/>
        <color theme="1"/>
        <rFont val="Arial Unicode MS"/>
        <family val="2"/>
      </rPr>
      <t xml:space="preserve"> </t>
    </r>
    <r>
      <rPr>
        <sz val="11"/>
        <color theme="1"/>
        <rFont val="Calibri"/>
        <family val="2"/>
      </rPr>
      <t>개수에</t>
    </r>
    <r>
      <rPr>
        <sz val="11"/>
        <color theme="1"/>
        <rFont val="Arial Unicode MS"/>
        <family val="2"/>
      </rPr>
      <t xml:space="preserve"> </t>
    </r>
    <r>
      <rPr>
        <sz val="11"/>
        <color theme="1"/>
        <rFont val="Calibri"/>
        <family val="2"/>
      </rPr>
      <t>영향</t>
    </r>
  </si>
  <si>
    <r>
      <t>(</t>
    </r>
    <r>
      <rPr>
        <sz val="11"/>
        <color theme="1"/>
        <rFont val="Calibri"/>
        <family val="2"/>
      </rPr>
      <t>옵션</t>
    </r>
    <r>
      <rPr>
        <sz val="11"/>
        <color theme="1"/>
        <rFont val="Arial Unicode MS"/>
        <family val="2"/>
      </rPr>
      <t xml:space="preserve"> </t>
    </r>
    <r>
      <rPr>
        <sz val="11"/>
        <color theme="1"/>
        <rFont val="Calibri"/>
        <family val="2"/>
      </rPr>
      <t>종류</t>
    </r>
    <r>
      <rPr>
        <sz val="11"/>
        <color theme="1"/>
        <rFont val="Arial Unicode MS"/>
        <family val="2"/>
      </rPr>
      <t xml:space="preserve"> </t>
    </r>
    <r>
      <rPr>
        <sz val="11"/>
        <color theme="1"/>
        <rFont val="Calibri"/>
        <family val="2"/>
      </rPr>
      <t>별개</t>
    </r>
    <r>
      <rPr>
        <sz val="11"/>
        <color theme="1"/>
        <rFont val="Arial Unicode MS"/>
        <family val="2"/>
      </rPr>
      <t>)</t>
    </r>
  </si>
  <si>
    <r>
      <rPr>
        <sz val="11"/>
        <color theme="1"/>
        <rFont val="Calibri"/>
        <family val="2"/>
      </rPr>
      <t>아이템</t>
    </r>
    <r>
      <rPr>
        <sz val="11"/>
        <color theme="1"/>
        <rFont val="Arial Unicode MS"/>
        <family val="2"/>
      </rPr>
      <t xml:space="preserve"> </t>
    </r>
    <r>
      <rPr>
        <sz val="11"/>
        <color theme="1"/>
        <rFont val="Calibri"/>
        <family val="2"/>
      </rPr>
      <t>품질</t>
    </r>
    <r>
      <rPr>
        <sz val="11"/>
        <color theme="1"/>
        <rFont val="Arial Unicode MS"/>
        <family val="2"/>
      </rPr>
      <t xml:space="preserve"> </t>
    </r>
    <r>
      <rPr>
        <sz val="11"/>
        <color theme="1"/>
        <rFont val="Calibri"/>
        <family val="2"/>
      </rPr>
      <t>등급</t>
    </r>
  </si>
  <si>
    <r>
      <rPr>
        <sz val="11"/>
        <color theme="1"/>
        <rFont val="Arial Unicode MS"/>
        <family val="2"/>
      </rPr>
      <t xml:space="preserve">F~S </t>
    </r>
    <r>
      <rPr>
        <sz val="11"/>
        <color theme="1"/>
        <rFont val="Calibri"/>
        <family val="2"/>
      </rPr>
      <t>등급</t>
    </r>
    <r>
      <rPr>
        <sz val="11"/>
        <color theme="1"/>
        <rFont val="Arial Unicode MS"/>
        <family val="2"/>
      </rPr>
      <t xml:space="preserve"> / </t>
    </r>
    <r>
      <rPr>
        <sz val="11"/>
        <color theme="1"/>
        <rFont val="Calibri"/>
        <family val="2"/>
      </rPr>
      <t>기본옵션</t>
    </r>
    <r>
      <rPr>
        <sz val="11"/>
        <color theme="1"/>
        <rFont val="Arial Unicode MS"/>
        <family val="2"/>
      </rPr>
      <t xml:space="preserve"> </t>
    </r>
    <r>
      <rPr>
        <sz val="11"/>
        <color theme="1"/>
        <rFont val="Calibri"/>
        <family val="2"/>
      </rPr>
      <t>통으로</t>
    </r>
    <r>
      <rPr>
        <sz val="11"/>
        <color theme="1"/>
        <rFont val="Arial Unicode MS"/>
        <family val="2"/>
      </rPr>
      <t xml:space="preserve"> </t>
    </r>
    <r>
      <rPr>
        <sz val="11"/>
        <color theme="1"/>
        <rFont val="Calibri"/>
        <family val="2"/>
      </rPr>
      <t>적용</t>
    </r>
    <r>
      <rPr>
        <sz val="11"/>
        <color theme="1"/>
        <rFont val="Arial Unicode MS"/>
        <family val="2"/>
      </rPr>
      <t xml:space="preserve">, </t>
    </r>
    <r>
      <rPr>
        <sz val="11"/>
        <color theme="1"/>
        <rFont val="Calibri"/>
        <family val="2"/>
      </rPr>
      <t>추가옵션</t>
    </r>
    <r>
      <rPr>
        <sz val="11"/>
        <color theme="1"/>
        <rFont val="Arial Unicode MS"/>
        <family val="2"/>
      </rPr>
      <t xml:space="preserve"> </t>
    </r>
    <r>
      <rPr>
        <sz val="11"/>
        <color theme="1"/>
        <rFont val="Calibri"/>
        <family val="2"/>
      </rPr>
      <t>개별</t>
    </r>
    <r>
      <rPr>
        <sz val="11"/>
        <color theme="1"/>
        <rFont val="Arial Unicode MS"/>
        <family val="2"/>
      </rPr>
      <t xml:space="preserve"> </t>
    </r>
    <r>
      <rPr>
        <sz val="11"/>
        <color theme="1"/>
        <rFont val="Calibri"/>
        <family val="2"/>
      </rPr>
      <t>적용</t>
    </r>
  </si>
  <si>
    <r>
      <rPr>
        <sz val="11"/>
        <color theme="1"/>
        <rFont val="Calibri"/>
        <family val="2"/>
      </rPr>
      <t>직업</t>
    </r>
  </si>
  <si>
    <r>
      <rPr>
        <sz val="11"/>
        <color theme="1"/>
        <rFont val="Calibri"/>
        <family val="2"/>
      </rPr>
      <t>무기</t>
    </r>
    <r>
      <rPr>
        <sz val="11"/>
        <color theme="1"/>
        <rFont val="Arial Unicode MS"/>
        <family val="2"/>
      </rPr>
      <t xml:space="preserve"> </t>
    </r>
    <r>
      <rPr>
        <sz val="11"/>
        <color theme="1"/>
        <rFont val="Calibri"/>
        <family val="2"/>
      </rPr>
      <t>따름</t>
    </r>
  </si>
  <si>
    <r>
      <rPr>
        <sz val="11"/>
        <color theme="1"/>
        <rFont val="Calibri"/>
        <family val="2"/>
      </rPr>
      <t>무기</t>
    </r>
    <r>
      <rPr>
        <sz val="11"/>
        <color theme="1"/>
        <rFont val="Arial Unicode MS"/>
        <family val="2"/>
      </rPr>
      <t xml:space="preserve"> </t>
    </r>
    <r>
      <rPr>
        <sz val="11"/>
        <color theme="1"/>
        <rFont val="Calibri"/>
        <family val="2"/>
      </rPr>
      <t>따름</t>
    </r>
    <r>
      <rPr>
        <sz val="11"/>
        <color theme="1"/>
        <rFont val="Arial Unicode MS"/>
        <family val="2"/>
      </rPr>
      <t xml:space="preserve"> </t>
    </r>
    <r>
      <rPr>
        <sz val="11"/>
        <color theme="1"/>
        <rFont val="Calibri"/>
        <family val="2"/>
      </rPr>
      <t>착용한</t>
    </r>
    <r>
      <rPr>
        <sz val="11"/>
        <color theme="1"/>
        <rFont val="Arial Unicode MS"/>
        <family val="2"/>
      </rPr>
      <t xml:space="preserve"> </t>
    </r>
    <r>
      <rPr>
        <sz val="11"/>
        <color theme="1"/>
        <rFont val="Calibri"/>
        <family val="2"/>
      </rPr>
      <t>무기</t>
    </r>
    <r>
      <rPr>
        <sz val="11"/>
        <color theme="1"/>
        <rFont val="Arial Unicode MS"/>
        <family val="2"/>
      </rPr>
      <t xml:space="preserve"> </t>
    </r>
    <r>
      <rPr>
        <sz val="11"/>
        <color theme="1"/>
        <rFont val="Calibri"/>
        <family val="2"/>
      </rPr>
      <t>아이템에</t>
    </r>
    <r>
      <rPr>
        <sz val="11"/>
        <color theme="1"/>
        <rFont val="Arial Unicode MS"/>
        <family val="2"/>
      </rPr>
      <t xml:space="preserve"> </t>
    </r>
    <r>
      <rPr>
        <sz val="11"/>
        <color theme="1"/>
        <rFont val="Calibri"/>
        <family val="2"/>
      </rPr>
      <t>따라</t>
    </r>
    <r>
      <rPr>
        <sz val="11"/>
        <color theme="1"/>
        <rFont val="Arial Unicode MS"/>
        <family val="2"/>
      </rPr>
      <t xml:space="preserve"> </t>
    </r>
    <r>
      <rPr>
        <sz val="11"/>
        <color theme="1"/>
        <rFont val="Calibri"/>
        <family val="2"/>
      </rPr>
      <t>변경</t>
    </r>
    <r>
      <rPr>
        <sz val="11"/>
        <color theme="1"/>
        <rFont val="Arial Unicode MS"/>
        <family val="2"/>
      </rPr>
      <t xml:space="preserve">: </t>
    </r>
    <r>
      <rPr>
        <sz val="11"/>
        <color theme="1"/>
        <rFont val="Calibri"/>
        <family val="2"/>
      </rPr>
      <t>캐릭터를</t>
    </r>
    <r>
      <rPr>
        <sz val="11"/>
        <color theme="1"/>
        <rFont val="Arial Unicode MS"/>
        <family val="2"/>
      </rPr>
      <t xml:space="preserve"> </t>
    </r>
    <r>
      <rPr>
        <sz val="11"/>
        <color theme="1"/>
        <rFont val="Calibri"/>
        <family val="2"/>
      </rPr>
      <t>여러</t>
    </r>
    <r>
      <rPr>
        <sz val="11"/>
        <color theme="1"/>
        <rFont val="Arial Unicode MS"/>
        <family val="2"/>
      </rPr>
      <t xml:space="preserve"> </t>
    </r>
    <r>
      <rPr>
        <sz val="11"/>
        <color theme="1"/>
        <rFont val="Calibri"/>
        <family val="2"/>
      </rPr>
      <t>개</t>
    </r>
    <r>
      <rPr>
        <sz val="11"/>
        <color theme="1"/>
        <rFont val="Arial Unicode MS"/>
        <family val="2"/>
      </rPr>
      <t xml:space="preserve"> </t>
    </r>
    <r>
      <rPr>
        <sz val="11"/>
        <color theme="1"/>
        <rFont val="Calibri"/>
        <family val="2"/>
      </rPr>
      <t>키우지</t>
    </r>
    <r>
      <rPr>
        <sz val="11"/>
        <color theme="1"/>
        <rFont val="Arial Unicode MS"/>
        <family val="2"/>
      </rPr>
      <t xml:space="preserve"> </t>
    </r>
    <r>
      <rPr>
        <sz val="11"/>
        <color theme="1"/>
        <rFont val="Calibri"/>
        <family val="2"/>
      </rPr>
      <t>않아도</t>
    </r>
    <r>
      <rPr>
        <sz val="11"/>
        <color theme="1"/>
        <rFont val="Arial Unicode MS"/>
        <family val="2"/>
      </rPr>
      <t xml:space="preserve"> </t>
    </r>
    <r>
      <rPr>
        <sz val="11"/>
        <color theme="1"/>
        <rFont val="Calibri"/>
        <family val="2"/>
      </rPr>
      <t>되며</t>
    </r>
    <r>
      <rPr>
        <sz val="11"/>
        <color theme="1"/>
        <rFont val="Arial Unicode MS"/>
        <family val="2"/>
      </rPr>
      <t xml:space="preserve">, </t>
    </r>
    <r>
      <rPr>
        <sz val="11"/>
        <color theme="1"/>
        <rFont val="Calibri"/>
        <family val="2"/>
      </rPr>
      <t>무기를</t>
    </r>
    <r>
      <rPr>
        <sz val="11"/>
        <color theme="1"/>
        <rFont val="Arial Unicode MS"/>
        <family val="2"/>
      </rPr>
      <t xml:space="preserve"> </t>
    </r>
    <r>
      <rPr>
        <sz val="11"/>
        <color theme="1"/>
        <rFont val="Calibri"/>
        <family val="2"/>
      </rPr>
      <t>여러</t>
    </r>
    <r>
      <rPr>
        <sz val="11"/>
        <color theme="1"/>
        <rFont val="Arial Unicode MS"/>
        <family val="2"/>
      </rPr>
      <t xml:space="preserve"> </t>
    </r>
    <r>
      <rPr>
        <sz val="11"/>
        <color theme="1"/>
        <rFont val="Calibri"/>
        <family val="2"/>
      </rPr>
      <t>개</t>
    </r>
    <r>
      <rPr>
        <sz val="11"/>
        <color theme="1"/>
        <rFont val="Arial Unicode MS"/>
        <family val="2"/>
      </rPr>
      <t xml:space="preserve"> </t>
    </r>
    <r>
      <rPr>
        <sz val="11"/>
        <color theme="1"/>
        <rFont val="Calibri"/>
        <family val="2"/>
      </rPr>
      <t>키워야</t>
    </r>
    <r>
      <rPr>
        <sz val="11"/>
        <color theme="1"/>
        <rFont val="Arial Unicode MS"/>
        <family val="2"/>
      </rPr>
      <t xml:space="preserve"> </t>
    </r>
    <r>
      <rPr>
        <sz val="11"/>
        <color theme="1"/>
        <rFont val="Calibri"/>
        <family val="2"/>
      </rPr>
      <t>함</t>
    </r>
    <r>
      <rPr>
        <sz val="11"/>
        <color theme="1"/>
        <rFont val="Arial Unicode MS"/>
        <family val="2"/>
      </rPr>
      <t xml:space="preserve">. </t>
    </r>
    <r>
      <rPr>
        <sz val="11"/>
        <color theme="1"/>
        <rFont val="Calibri"/>
        <family val="2"/>
      </rPr>
      <t>다만</t>
    </r>
    <r>
      <rPr>
        <sz val="11"/>
        <color theme="1"/>
        <rFont val="Arial Unicode MS"/>
        <family val="2"/>
      </rPr>
      <t xml:space="preserve"> </t>
    </r>
    <r>
      <rPr>
        <sz val="11"/>
        <color theme="1"/>
        <rFont val="Calibri"/>
        <family val="2"/>
      </rPr>
      <t>스킬</t>
    </r>
    <r>
      <rPr>
        <sz val="11"/>
        <color theme="1"/>
        <rFont val="Arial Unicode MS"/>
        <family val="2"/>
      </rPr>
      <t xml:space="preserve"> </t>
    </r>
    <r>
      <rPr>
        <sz val="11"/>
        <color theme="1"/>
        <rFont val="Calibri"/>
        <family val="2"/>
      </rPr>
      <t>효율이</t>
    </r>
    <r>
      <rPr>
        <sz val="11"/>
        <color theme="1"/>
        <rFont val="Arial Unicode MS"/>
        <family val="2"/>
      </rPr>
      <t xml:space="preserve"> </t>
    </r>
    <r>
      <rPr>
        <sz val="11"/>
        <color theme="1"/>
        <rFont val="Calibri"/>
        <family val="2"/>
      </rPr>
      <t>다르니</t>
    </r>
    <r>
      <rPr>
        <sz val="11"/>
        <color theme="1"/>
        <rFont val="Arial Unicode MS"/>
        <family val="2"/>
      </rPr>
      <t xml:space="preserve"> </t>
    </r>
    <r>
      <rPr>
        <sz val="11"/>
        <color theme="1"/>
        <rFont val="Calibri"/>
        <family val="2"/>
      </rPr>
      <t>여러</t>
    </r>
    <r>
      <rPr>
        <sz val="11"/>
        <color theme="1"/>
        <rFont val="Arial Unicode MS"/>
        <family val="2"/>
      </rPr>
      <t xml:space="preserve"> </t>
    </r>
    <r>
      <rPr>
        <sz val="11"/>
        <color theme="1"/>
        <rFont val="Calibri"/>
        <family val="2"/>
      </rPr>
      <t>캐릭</t>
    </r>
    <r>
      <rPr>
        <sz val="11"/>
        <color theme="1"/>
        <rFont val="Arial Unicode MS"/>
        <family val="2"/>
      </rPr>
      <t xml:space="preserve"> </t>
    </r>
    <r>
      <rPr>
        <sz val="11"/>
        <color theme="1"/>
        <rFont val="Calibri"/>
        <family val="2"/>
      </rPr>
      <t>권장</t>
    </r>
    <r>
      <rPr>
        <sz val="11"/>
        <color theme="1"/>
        <rFont val="Arial Unicode MS"/>
        <family val="2"/>
      </rPr>
      <t>.</t>
    </r>
  </si>
  <si>
    <r>
      <rPr>
        <sz val="11"/>
        <color theme="1"/>
        <rFont val="Calibri"/>
        <family val="2"/>
      </rPr>
      <t>등급</t>
    </r>
  </si>
  <si>
    <r>
      <rPr>
        <sz val="11"/>
        <color theme="1"/>
        <rFont val="Calibri"/>
        <family val="2"/>
      </rPr>
      <t>효율</t>
    </r>
    <r>
      <rPr>
        <sz val="11"/>
        <color theme="1"/>
        <rFont val="Arial Unicode MS"/>
        <family val="2"/>
      </rPr>
      <t>\Lv</t>
    </r>
  </si>
  <si>
    <r>
      <rPr>
        <sz val="11"/>
        <color theme="1"/>
        <rFont val="Calibri"/>
        <family val="2"/>
      </rPr>
      <t>노말</t>
    </r>
  </si>
  <si>
    <r>
      <rPr>
        <sz val="11"/>
        <color theme="1"/>
        <rFont val="Calibri"/>
        <family val="2"/>
      </rPr>
      <t>매직</t>
    </r>
  </si>
  <si>
    <r>
      <rPr>
        <sz val="11"/>
        <color theme="1"/>
        <rFont val="Calibri"/>
        <family val="2"/>
      </rPr>
      <t>레어</t>
    </r>
  </si>
  <si>
    <r>
      <rPr>
        <sz val="11"/>
        <color theme="1"/>
        <rFont val="Calibri"/>
        <family val="2"/>
      </rPr>
      <t>유니크</t>
    </r>
  </si>
  <si>
    <r>
      <rPr>
        <sz val="11"/>
        <color theme="1"/>
        <rFont val="Calibri"/>
        <family val="2"/>
      </rPr>
      <t>에픽</t>
    </r>
  </si>
  <si>
    <r>
      <rPr>
        <sz val="11"/>
        <color theme="1"/>
        <rFont val="Calibri"/>
        <family val="2"/>
      </rPr>
      <t>히든</t>
    </r>
  </si>
  <si>
    <r>
      <rPr>
        <sz val="11"/>
        <color theme="1"/>
        <rFont val="Calibri"/>
        <family val="2"/>
      </rPr>
      <t>등급외</t>
    </r>
  </si>
  <si>
    <r>
      <rPr>
        <sz val="11"/>
        <color theme="1"/>
        <rFont val="Calibri"/>
        <family val="2"/>
      </rPr>
      <t>성장</t>
    </r>
    <r>
      <rPr>
        <sz val="11"/>
        <color theme="1"/>
        <rFont val="Arial Unicode MS"/>
        <family val="2"/>
      </rPr>
      <t xml:space="preserve"> </t>
    </r>
    <r>
      <rPr>
        <sz val="11"/>
        <color theme="1"/>
        <rFont val="Calibri"/>
        <family val="2"/>
      </rPr>
      <t>가능한</t>
    </r>
    <r>
      <rPr>
        <sz val="11"/>
        <color theme="1"/>
        <rFont val="Arial Unicode MS"/>
        <family val="2"/>
      </rPr>
      <t xml:space="preserve"> </t>
    </r>
    <r>
      <rPr>
        <sz val="11"/>
        <color theme="1"/>
        <rFont val="Calibri"/>
        <family val="2"/>
      </rPr>
      <t>아이템</t>
    </r>
    <r>
      <rPr>
        <sz val="11"/>
        <color theme="1"/>
        <rFont val="Arial Unicode MS"/>
        <family val="2"/>
      </rPr>
      <t xml:space="preserve"> - </t>
    </r>
    <r>
      <rPr>
        <sz val="11"/>
        <color theme="1"/>
        <rFont val="Calibri"/>
        <family val="2"/>
      </rPr>
      <t>장비</t>
    </r>
    <r>
      <rPr>
        <sz val="11"/>
        <color theme="1"/>
        <rFont val="Arial Unicode MS"/>
        <family val="2"/>
      </rPr>
      <t xml:space="preserve"> </t>
    </r>
    <r>
      <rPr>
        <sz val="11"/>
        <color theme="1"/>
        <rFont val="Calibri"/>
        <family val="2"/>
      </rPr>
      <t>종류별로</t>
    </r>
    <r>
      <rPr>
        <sz val="11"/>
        <color theme="1"/>
        <rFont val="Arial Unicode MS"/>
        <family val="2"/>
      </rPr>
      <t xml:space="preserve"> </t>
    </r>
    <r>
      <rPr>
        <sz val="11"/>
        <color theme="1"/>
        <rFont val="Calibri"/>
        <family val="2"/>
      </rPr>
      <t>성장이</t>
    </r>
    <r>
      <rPr>
        <sz val="11"/>
        <color theme="1"/>
        <rFont val="Arial Unicode MS"/>
        <family val="2"/>
      </rPr>
      <t xml:space="preserve"> </t>
    </r>
    <r>
      <rPr>
        <sz val="11"/>
        <color theme="1"/>
        <rFont val="Calibri"/>
        <family val="2"/>
      </rPr>
      <t>가능하도록</t>
    </r>
    <r>
      <rPr>
        <sz val="11"/>
        <color theme="1"/>
        <rFont val="Arial Unicode MS"/>
        <family val="2"/>
      </rPr>
      <t xml:space="preserve">. </t>
    </r>
    <r>
      <rPr>
        <sz val="11"/>
        <color theme="1"/>
        <rFont val="Calibri"/>
        <family val="2"/>
      </rPr>
      <t>몬스터</t>
    </r>
    <r>
      <rPr>
        <sz val="11"/>
        <color theme="1"/>
        <rFont val="Arial Unicode MS"/>
        <family val="2"/>
      </rPr>
      <t xml:space="preserve"> </t>
    </r>
    <r>
      <rPr>
        <sz val="11"/>
        <color theme="1"/>
        <rFont val="Calibri"/>
        <family val="2"/>
      </rPr>
      <t>사냥</t>
    </r>
    <r>
      <rPr>
        <sz val="11"/>
        <color theme="1"/>
        <rFont val="Arial Unicode MS"/>
        <family val="2"/>
      </rPr>
      <t xml:space="preserve"> </t>
    </r>
    <r>
      <rPr>
        <sz val="11"/>
        <color theme="1"/>
        <rFont val="Calibri"/>
        <family val="2"/>
      </rPr>
      <t>혹은</t>
    </r>
    <r>
      <rPr>
        <sz val="11"/>
        <color theme="1"/>
        <rFont val="Arial Unicode MS"/>
        <family val="2"/>
      </rPr>
      <t xml:space="preserve"> </t>
    </r>
    <r>
      <rPr>
        <sz val="11"/>
        <color theme="1"/>
        <rFont val="Calibri"/>
        <family val="2"/>
      </rPr>
      <t>아이템</t>
    </r>
    <r>
      <rPr>
        <sz val="11"/>
        <color theme="1"/>
        <rFont val="Arial Unicode MS"/>
        <family val="2"/>
      </rPr>
      <t xml:space="preserve"> </t>
    </r>
    <r>
      <rPr>
        <sz val="11"/>
        <color theme="1"/>
        <rFont val="Calibri"/>
        <family val="2"/>
      </rPr>
      <t>먹여서</t>
    </r>
    <r>
      <rPr>
        <sz val="11"/>
        <color theme="1"/>
        <rFont val="Arial Unicode MS"/>
        <family val="2"/>
      </rPr>
      <t xml:space="preserve"> </t>
    </r>
    <r>
      <rPr>
        <sz val="11"/>
        <color theme="1"/>
        <rFont val="Calibri"/>
        <family val="2"/>
      </rPr>
      <t>성장가능</t>
    </r>
    <r>
      <rPr>
        <sz val="11"/>
        <color theme="1"/>
        <rFont val="Arial Unicode MS"/>
        <family val="2"/>
      </rPr>
      <t>. 100</t>
    </r>
    <r>
      <rPr>
        <sz val="11"/>
        <color theme="1"/>
        <rFont val="Calibri"/>
        <family val="2"/>
      </rPr>
      <t>단계까지</t>
    </r>
    <r>
      <rPr>
        <sz val="11"/>
        <color theme="1"/>
        <rFont val="Arial Unicode MS"/>
        <family val="2"/>
      </rPr>
      <t xml:space="preserve"> </t>
    </r>
    <r>
      <rPr>
        <sz val="11"/>
        <color theme="1"/>
        <rFont val="Calibri"/>
        <family val="2"/>
      </rPr>
      <t>성장</t>
    </r>
    <r>
      <rPr>
        <sz val="11"/>
        <color theme="1"/>
        <rFont val="Arial Unicode MS"/>
        <family val="2"/>
      </rPr>
      <t xml:space="preserve"> </t>
    </r>
    <r>
      <rPr>
        <sz val="11"/>
        <color theme="1"/>
        <rFont val="Calibri"/>
        <family val="2"/>
      </rPr>
      <t>생각중</t>
    </r>
    <r>
      <rPr>
        <sz val="11"/>
        <color theme="1"/>
        <rFont val="Arial Unicode MS"/>
        <family val="2"/>
      </rPr>
      <t>. 1</t>
    </r>
    <r>
      <rPr>
        <sz val="11"/>
        <color theme="1"/>
        <rFont val="Calibri"/>
        <family val="2"/>
      </rPr>
      <t>회당</t>
    </r>
    <r>
      <rPr>
        <sz val="11"/>
        <color theme="1"/>
        <rFont val="Arial Unicode MS"/>
        <family val="2"/>
      </rPr>
      <t xml:space="preserve"> </t>
    </r>
    <r>
      <rPr>
        <sz val="11"/>
        <color theme="1"/>
        <rFont val="Calibri"/>
        <family val="2"/>
      </rPr>
      <t>약</t>
    </r>
    <r>
      <rPr>
        <sz val="11"/>
        <color theme="1"/>
        <rFont val="Arial Unicode MS"/>
        <family val="2"/>
      </rPr>
      <t xml:space="preserve"> 7~10% </t>
    </r>
    <r>
      <rPr>
        <sz val="11"/>
        <color theme="1"/>
        <rFont val="Calibri"/>
        <family val="2"/>
      </rPr>
      <t>강화</t>
    </r>
  </si>
  <si>
    <r>
      <rPr>
        <sz val="11"/>
        <color theme="1"/>
        <rFont val="Calibri"/>
        <family val="2"/>
      </rPr>
      <t>종류</t>
    </r>
  </si>
  <si>
    <r>
      <rPr>
        <sz val="11"/>
        <color theme="1"/>
        <rFont val="Calibri"/>
        <family val="2"/>
      </rPr>
      <t>무기</t>
    </r>
    <r>
      <rPr>
        <sz val="11"/>
        <color theme="1"/>
        <rFont val="Arial Unicode MS"/>
        <family val="2"/>
      </rPr>
      <t xml:space="preserve"> </t>
    </r>
    <r>
      <rPr>
        <sz val="11"/>
        <color theme="1"/>
        <rFont val="Calibri"/>
        <family val="2"/>
      </rPr>
      <t>외</t>
    </r>
    <r>
      <rPr>
        <sz val="11"/>
        <color theme="1"/>
        <rFont val="Arial Unicode MS"/>
        <family val="2"/>
      </rPr>
      <t xml:space="preserve"> </t>
    </r>
    <r>
      <rPr>
        <sz val="11"/>
        <color theme="1"/>
        <rFont val="Calibri"/>
        <family val="2"/>
      </rPr>
      <t>기타</t>
    </r>
    <r>
      <rPr>
        <sz val="11"/>
        <color theme="1"/>
        <rFont val="Arial Unicode MS"/>
        <family val="2"/>
      </rPr>
      <t xml:space="preserve"> </t>
    </r>
    <r>
      <rPr>
        <sz val="11"/>
        <color theme="1"/>
        <rFont val="Calibri"/>
        <family val="2"/>
      </rPr>
      <t>종류는</t>
    </r>
    <r>
      <rPr>
        <sz val="11"/>
        <color theme="1"/>
        <rFont val="Arial Unicode MS"/>
        <family val="2"/>
      </rPr>
      <t xml:space="preserve"> </t>
    </r>
    <r>
      <rPr>
        <sz val="11"/>
        <color theme="1"/>
        <rFont val="Calibri"/>
        <family val="2"/>
      </rPr>
      <t>공용이며</t>
    </r>
    <r>
      <rPr>
        <sz val="11"/>
        <color theme="1"/>
        <rFont val="Arial Unicode MS"/>
        <family val="2"/>
      </rPr>
      <t xml:space="preserve">, </t>
    </r>
    <r>
      <rPr>
        <sz val="11"/>
        <color theme="1"/>
        <rFont val="Calibri"/>
        <family val="2"/>
      </rPr>
      <t>추가옵션</t>
    </r>
    <r>
      <rPr>
        <sz val="11"/>
        <color theme="1"/>
        <rFont val="Arial Unicode MS"/>
        <family val="2"/>
      </rPr>
      <t xml:space="preserve"> </t>
    </r>
    <r>
      <rPr>
        <sz val="11"/>
        <color theme="1"/>
        <rFont val="Calibri"/>
        <family val="2"/>
      </rPr>
      <t>제한</t>
    </r>
    <r>
      <rPr>
        <sz val="11"/>
        <color theme="1"/>
        <rFont val="Arial Unicode MS"/>
        <family val="2"/>
      </rPr>
      <t xml:space="preserve"> (</t>
    </r>
    <r>
      <rPr>
        <sz val="11"/>
        <color theme="1"/>
        <rFont val="Calibri"/>
        <family val="2"/>
      </rPr>
      <t>데이터</t>
    </r>
    <r>
      <rPr>
        <sz val="11"/>
        <color theme="1"/>
        <rFont val="Arial Unicode MS"/>
        <family val="2"/>
      </rPr>
      <t xml:space="preserve"> </t>
    </r>
    <r>
      <rPr>
        <sz val="11"/>
        <color theme="1"/>
        <rFont val="Calibri"/>
        <family val="2"/>
      </rPr>
      <t>관리</t>
    </r>
    <r>
      <rPr>
        <sz val="11"/>
        <color theme="1"/>
        <rFont val="Arial Unicode MS"/>
        <family val="2"/>
      </rPr>
      <t>)</t>
    </r>
  </si>
  <si>
    <r>
      <rPr>
        <sz val="11"/>
        <color theme="1"/>
        <rFont val="Calibri"/>
        <family val="2"/>
      </rPr>
      <t>장착</t>
    </r>
  </si>
  <si>
    <r>
      <rPr>
        <sz val="11"/>
        <color theme="1"/>
        <rFont val="Calibri"/>
        <family val="2"/>
      </rPr>
      <t>장착에</t>
    </r>
    <r>
      <rPr>
        <sz val="11"/>
        <color theme="1"/>
        <rFont val="Arial Unicode MS"/>
        <family val="2"/>
      </rPr>
      <t xml:space="preserve"> </t>
    </r>
    <r>
      <rPr>
        <sz val="11"/>
        <color theme="1"/>
        <rFont val="Calibri"/>
        <family val="2"/>
      </rPr>
      <t>따라</t>
    </r>
    <r>
      <rPr>
        <sz val="11"/>
        <color theme="1"/>
        <rFont val="Arial Unicode MS"/>
        <family val="2"/>
      </rPr>
      <t xml:space="preserve"> </t>
    </r>
    <r>
      <rPr>
        <sz val="11"/>
        <color theme="1"/>
        <rFont val="Calibri"/>
        <family val="2"/>
      </rPr>
      <t>직업</t>
    </r>
    <r>
      <rPr>
        <sz val="11"/>
        <color theme="1"/>
        <rFont val="Arial Unicode MS"/>
        <family val="2"/>
      </rPr>
      <t xml:space="preserve"> </t>
    </r>
    <r>
      <rPr>
        <sz val="11"/>
        <color theme="1"/>
        <rFont val="Calibri"/>
        <family val="2"/>
      </rPr>
      <t>변경</t>
    </r>
    <r>
      <rPr>
        <sz val="11"/>
        <color theme="1"/>
        <rFont val="Arial Unicode MS"/>
        <family val="2"/>
      </rPr>
      <t xml:space="preserve"> &amp; </t>
    </r>
    <r>
      <rPr>
        <sz val="11"/>
        <color theme="1"/>
        <rFont val="Calibri"/>
        <family val="2"/>
      </rPr>
      <t>무기에</t>
    </r>
    <r>
      <rPr>
        <sz val="11"/>
        <color theme="1"/>
        <rFont val="Arial Unicode MS"/>
        <family val="2"/>
      </rPr>
      <t xml:space="preserve"> </t>
    </r>
    <r>
      <rPr>
        <sz val="11"/>
        <color theme="1"/>
        <rFont val="Calibri"/>
        <family val="2"/>
      </rPr>
      <t>맞춘</t>
    </r>
    <r>
      <rPr>
        <sz val="11"/>
        <color theme="1"/>
        <rFont val="Arial Unicode MS"/>
        <family val="2"/>
      </rPr>
      <t xml:space="preserve"> </t>
    </r>
    <r>
      <rPr>
        <sz val="11"/>
        <color theme="1"/>
        <rFont val="Calibri"/>
        <family val="2"/>
      </rPr>
      <t>특성</t>
    </r>
    <r>
      <rPr>
        <sz val="11"/>
        <color theme="1"/>
        <rFont val="Arial Unicode MS"/>
        <family val="2"/>
      </rPr>
      <t xml:space="preserve"> </t>
    </r>
    <r>
      <rPr>
        <sz val="11"/>
        <color theme="1"/>
        <rFont val="Calibri"/>
        <family val="2"/>
      </rPr>
      <t>깔맞춤</t>
    </r>
    <r>
      <rPr>
        <sz val="11"/>
        <color theme="1"/>
        <rFont val="Arial Unicode MS"/>
        <family val="2"/>
      </rPr>
      <t xml:space="preserve"> </t>
    </r>
    <r>
      <rPr>
        <sz val="11"/>
        <color theme="1"/>
        <rFont val="Calibri"/>
        <family val="2"/>
      </rPr>
      <t>권장</t>
    </r>
    <r>
      <rPr>
        <sz val="11"/>
        <color theme="1"/>
        <rFont val="Arial Unicode MS"/>
        <family val="2"/>
      </rPr>
      <t xml:space="preserve"> // </t>
    </r>
    <r>
      <rPr>
        <sz val="11"/>
        <color theme="1"/>
        <rFont val="Calibri"/>
        <family val="2"/>
      </rPr>
      <t>검</t>
    </r>
    <r>
      <rPr>
        <sz val="11"/>
        <color theme="1"/>
        <rFont val="Arial Unicode MS"/>
        <family val="2"/>
      </rPr>
      <t>/</t>
    </r>
    <r>
      <rPr>
        <sz val="11"/>
        <color theme="1"/>
        <rFont val="Calibri"/>
        <family val="2"/>
      </rPr>
      <t>도</t>
    </r>
    <r>
      <rPr>
        <sz val="11"/>
        <color theme="1"/>
        <rFont val="Arial Unicode MS"/>
        <family val="2"/>
      </rPr>
      <t>/</t>
    </r>
    <r>
      <rPr>
        <sz val="11"/>
        <color theme="1"/>
        <rFont val="Calibri"/>
        <family val="2"/>
      </rPr>
      <t>대검</t>
    </r>
    <r>
      <rPr>
        <sz val="11"/>
        <color theme="1"/>
        <rFont val="Arial Unicode MS"/>
        <family val="2"/>
      </rPr>
      <t xml:space="preserve">/ </t>
    </r>
    <r>
      <rPr>
        <sz val="11"/>
        <color theme="1"/>
        <rFont val="Calibri"/>
        <family val="2"/>
      </rPr>
      <t>소검</t>
    </r>
    <r>
      <rPr>
        <sz val="11"/>
        <color theme="1"/>
        <rFont val="Arial Unicode MS"/>
        <family val="2"/>
      </rPr>
      <t xml:space="preserve">, </t>
    </r>
    <r>
      <rPr>
        <sz val="11"/>
        <color theme="1"/>
        <rFont val="Calibri"/>
        <family val="2"/>
      </rPr>
      <t>채찍</t>
    </r>
    <r>
      <rPr>
        <sz val="11"/>
        <color theme="1"/>
        <rFont val="Arial Unicode MS"/>
        <family val="2"/>
      </rPr>
      <t xml:space="preserve"> / </t>
    </r>
    <r>
      <rPr>
        <sz val="11"/>
        <color theme="1"/>
        <rFont val="Calibri"/>
        <family val="2"/>
      </rPr>
      <t>단검</t>
    </r>
    <r>
      <rPr>
        <sz val="11"/>
        <color theme="1"/>
        <rFont val="Arial Unicode MS"/>
        <family val="2"/>
      </rPr>
      <t xml:space="preserve"> / </t>
    </r>
    <r>
      <rPr>
        <sz val="11"/>
        <color theme="1"/>
        <rFont val="Calibri"/>
        <family val="2"/>
      </rPr>
      <t>쌍수</t>
    </r>
    <r>
      <rPr>
        <sz val="11"/>
        <color theme="1"/>
        <rFont val="Arial Unicode MS"/>
        <family val="2"/>
      </rPr>
      <t xml:space="preserve"> / </t>
    </r>
    <r>
      <rPr>
        <sz val="11"/>
        <color theme="1"/>
        <rFont val="Calibri"/>
        <family val="2"/>
      </rPr>
      <t>덫</t>
    </r>
    <r>
      <rPr>
        <sz val="11"/>
        <color theme="1"/>
        <rFont val="Arial Unicode MS"/>
        <family val="2"/>
      </rPr>
      <t xml:space="preserve">, </t>
    </r>
    <r>
      <rPr>
        <sz val="11"/>
        <color theme="1"/>
        <rFont val="Calibri"/>
        <family val="2"/>
      </rPr>
      <t>지팡이</t>
    </r>
    <r>
      <rPr>
        <sz val="11"/>
        <color theme="1"/>
        <rFont val="Arial Unicode MS"/>
        <family val="2"/>
      </rPr>
      <t xml:space="preserve">/ </t>
    </r>
    <r>
      <rPr>
        <sz val="11"/>
        <color theme="1"/>
        <rFont val="Calibri"/>
        <family val="2"/>
      </rPr>
      <t>마법책</t>
    </r>
    <r>
      <rPr>
        <sz val="11"/>
        <color theme="1"/>
        <rFont val="Arial Unicode MS"/>
        <family val="2"/>
      </rPr>
      <t xml:space="preserve">/ </t>
    </r>
    <r>
      <rPr>
        <sz val="11"/>
        <color theme="1"/>
        <rFont val="Calibri"/>
        <family val="2"/>
      </rPr>
      <t>메이스</t>
    </r>
    <r>
      <rPr>
        <sz val="11"/>
        <color theme="1"/>
        <rFont val="Arial Unicode MS"/>
        <family val="2"/>
      </rPr>
      <t xml:space="preserve"> / </t>
    </r>
    <r>
      <rPr>
        <sz val="11"/>
        <color theme="1"/>
        <rFont val="Calibri"/>
        <family val="2"/>
      </rPr>
      <t>오브</t>
    </r>
    <r>
      <rPr>
        <sz val="11"/>
        <color theme="1"/>
        <rFont val="Arial Unicode MS"/>
        <family val="2"/>
      </rPr>
      <t xml:space="preserve">, </t>
    </r>
    <r>
      <rPr>
        <sz val="11"/>
        <color theme="1"/>
        <rFont val="Calibri"/>
        <family val="2"/>
      </rPr>
      <t>장궁</t>
    </r>
    <r>
      <rPr>
        <sz val="11"/>
        <color theme="1"/>
        <rFont val="Arial Unicode MS"/>
        <family val="2"/>
      </rPr>
      <t xml:space="preserve"> / </t>
    </r>
    <r>
      <rPr>
        <sz val="11"/>
        <color theme="1"/>
        <rFont val="Calibri"/>
        <family val="2"/>
      </rPr>
      <t>단궁</t>
    </r>
    <r>
      <rPr>
        <sz val="11"/>
        <color theme="1"/>
        <rFont val="Arial Unicode MS"/>
        <family val="2"/>
      </rPr>
      <t xml:space="preserve"> / </t>
    </r>
    <r>
      <rPr>
        <sz val="11"/>
        <color theme="1"/>
        <rFont val="Calibri"/>
        <family val="2"/>
      </rPr>
      <t>석궁</t>
    </r>
    <r>
      <rPr>
        <sz val="11"/>
        <color theme="1"/>
        <rFont val="Arial Unicode MS"/>
        <family val="2"/>
      </rPr>
      <t xml:space="preserve"> </t>
    </r>
    <r>
      <rPr>
        <sz val="11"/>
        <color theme="1"/>
        <rFont val="Calibri"/>
        <family val="2"/>
      </rPr>
      <t>쇠뇌</t>
    </r>
    <r>
      <rPr>
        <sz val="11"/>
        <color theme="1"/>
        <rFont val="Arial Unicode MS"/>
        <family val="2"/>
      </rPr>
      <t xml:space="preserve">, </t>
    </r>
    <r>
      <rPr>
        <sz val="11"/>
        <color theme="1"/>
        <rFont val="Calibri"/>
        <family val="2"/>
      </rPr>
      <t>투석구</t>
    </r>
  </si>
  <si>
    <r>
      <rPr>
        <sz val="11"/>
        <color theme="1"/>
        <rFont val="Calibri"/>
        <family val="2"/>
      </rPr>
      <t>습득</t>
    </r>
  </si>
  <si>
    <r>
      <t xml:space="preserve">NPC </t>
    </r>
    <r>
      <rPr>
        <sz val="11"/>
        <color theme="1"/>
        <rFont val="Calibri"/>
        <family val="2"/>
      </rPr>
      <t>퀘스트</t>
    </r>
    <r>
      <rPr>
        <sz val="11"/>
        <color theme="1"/>
        <rFont val="Arial Unicode MS"/>
        <family val="2"/>
      </rPr>
      <t xml:space="preserve"> </t>
    </r>
    <r>
      <rPr>
        <sz val="11"/>
        <color theme="1"/>
        <rFont val="Calibri"/>
        <family val="2"/>
      </rPr>
      <t>및</t>
    </r>
    <r>
      <rPr>
        <sz val="11"/>
        <color theme="1"/>
        <rFont val="Arial Unicode MS"/>
        <family val="2"/>
      </rPr>
      <t xml:space="preserve"> </t>
    </r>
    <r>
      <rPr>
        <sz val="11"/>
        <color theme="1"/>
        <rFont val="Calibri"/>
        <family val="2"/>
      </rPr>
      <t>상점구입</t>
    </r>
  </si>
  <si>
    <r>
      <rPr>
        <sz val="11"/>
        <color theme="1"/>
        <rFont val="Calibri"/>
        <family val="2"/>
      </rPr>
      <t>제작</t>
    </r>
  </si>
  <si>
    <r>
      <rPr>
        <sz val="11"/>
        <color theme="1"/>
        <rFont val="Calibri"/>
        <family val="2"/>
      </rPr>
      <t>필드</t>
    </r>
    <r>
      <rPr>
        <sz val="11"/>
        <color theme="1"/>
        <rFont val="Arial Unicode MS"/>
        <family val="2"/>
      </rPr>
      <t xml:space="preserve"> </t>
    </r>
    <r>
      <rPr>
        <sz val="11"/>
        <color theme="1"/>
        <rFont val="Calibri"/>
        <family val="2"/>
      </rPr>
      <t>드랍</t>
    </r>
    <r>
      <rPr>
        <sz val="11"/>
        <color theme="1"/>
        <rFont val="Arial Unicode MS"/>
        <family val="2"/>
      </rPr>
      <t xml:space="preserve"> </t>
    </r>
    <r>
      <rPr>
        <sz val="11"/>
        <color theme="1"/>
        <rFont val="Calibri"/>
        <family val="2"/>
      </rPr>
      <t>아이템으로</t>
    </r>
    <r>
      <rPr>
        <sz val="11"/>
        <color theme="1"/>
        <rFont val="Arial Unicode MS"/>
        <family val="2"/>
      </rPr>
      <t xml:space="preserve"> </t>
    </r>
    <r>
      <rPr>
        <sz val="11"/>
        <color theme="1"/>
        <rFont val="Calibri"/>
        <family val="2"/>
      </rPr>
      <t>제작</t>
    </r>
  </si>
  <si>
    <r>
      <rPr>
        <sz val="11"/>
        <color theme="1"/>
        <rFont val="Calibri"/>
        <family val="2"/>
      </rPr>
      <t>보스</t>
    </r>
    <r>
      <rPr>
        <sz val="11"/>
        <color theme="1"/>
        <rFont val="Arial Unicode MS"/>
        <family val="2"/>
      </rPr>
      <t xml:space="preserve"> </t>
    </r>
    <r>
      <rPr>
        <sz val="11"/>
        <color theme="1"/>
        <rFont val="Calibri"/>
        <family val="2"/>
      </rPr>
      <t>드랍</t>
    </r>
    <r>
      <rPr>
        <sz val="11"/>
        <color theme="1"/>
        <rFont val="Arial Unicode MS"/>
        <family val="2"/>
      </rPr>
      <t xml:space="preserve"> </t>
    </r>
    <r>
      <rPr>
        <sz val="11"/>
        <color theme="1"/>
        <rFont val="Calibri"/>
        <family val="2"/>
      </rPr>
      <t>아이템으로</t>
    </r>
    <r>
      <rPr>
        <sz val="11"/>
        <color theme="1"/>
        <rFont val="Arial Unicode MS"/>
        <family val="2"/>
      </rPr>
      <t xml:space="preserve"> </t>
    </r>
    <r>
      <rPr>
        <sz val="11"/>
        <color theme="1"/>
        <rFont val="Calibri"/>
        <family val="2"/>
      </rPr>
      <t>강화</t>
    </r>
    <r>
      <rPr>
        <sz val="11"/>
        <color theme="1"/>
        <rFont val="Arial Unicode MS"/>
        <family val="2"/>
      </rPr>
      <t xml:space="preserve">, </t>
    </r>
    <r>
      <rPr>
        <sz val="11"/>
        <color theme="1"/>
        <rFont val="Calibri"/>
        <family val="2"/>
      </rPr>
      <t>강화</t>
    </r>
    <r>
      <rPr>
        <sz val="11"/>
        <color theme="1"/>
        <rFont val="Arial Unicode MS"/>
        <family val="2"/>
      </rPr>
      <t xml:space="preserve"> </t>
    </r>
    <r>
      <rPr>
        <sz val="11"/>
        <color theme="1"/>
        <rFont val="Calibri"/>
        <family val="2"/>
      </rPr>
      <t>실패시</t>
    </r>
    <r>
      <rPr>
        <sz val="11"/>
        <color theme="1"/>
        <rFont val="Arial Unicode MS"/>
        <family val="2"/>
      </rPr>
      <t xml:space="preserve"> </t>
    </r>
    <r>
      <rPr>
        <sz val="11"/>
        <color theme="1"/>
        <rFont val="Calibri"/>
        <family val="2"/>
      </rPr>
      <t>다음</t>
    </r>
    <r>
      <rPr>
        <sz val="11"/>
        <color theme="1"/>
        <rFont val="Arial Unicode MS"/>
        <family val="2"/>
      </rPr>
      <t xml:space="preserve"> </t>
    </r>
    <r>
      <rPr>
        <sz val="11"/>
        <color theme="1"/>
        <rFont val="Calibri"/>
        <family val="2"/>
      </rPr>
      <t>강화시</t>
    </r>
    <r>
      <rPr>
        <sz val="11"/>
        <color theme="1"/>
        <rFont val="Arial Unicode MS"/>
        <family val="2"/>
      </rPr>
      <t xml:space="preserve"> </t>
    </r>
    <r>
      <rPr>
        <sz val="11"/>
        <color theme="1"/>
        <rFont val="Calibri"/>
        <family val="2"/>
      </rPr>
      <t>보정</t>
    </r>
  </si>
  <si>
    <r>
      <rPr>
        <sz val="11"/>
        <color theme="1"/>
        <rFont val="Calibri"/>
        <family val="2"/>
      </rPr>
      <t>희귀등급</t>
    </r>
  </si>
  <si>
    <r>
      <rPr>
        <sz val="11"/>
        <color theme="1"/>
        <rFont val="Calibri"/>
        <family val="2"/>
      </rPr>
      <t>노말</t>
    </r>
    <r>
      <rPr>
        <sz val="11"/>
        <color theme="1"/>
        <rFont val="Arial Unicode MS"/>
        <family val="2"/>
      </rPr>
      <t>(</t>
    </r>
    <r>
      <rPr>
        <sz val="11"/>
        <color theme="1"/>
        <rFont val="Calibri"/>
        <family val="2"/>
      </rPr>
      <t>기본</t>
    </r>
    <r>
      <rPr>
        <sz val="11"/>
        <color theme="1"/>
        <rFont val="Arial Unicode MS"/>
        <family val="2"/>
      </rPr>
      <t xml:space="preserve">) / </t>
    </r>
    <r>
      <rPr>
        <sz val="11"/>
        <color theme="1"/>
        <rFont val="Calibri"/>
        <family val="2"/>
      </rPr>
      <t>매직</t>
    </r>
    <r>
      <rPr>
        <sz val="11"/>
        <color theme="1"/>
        <rFont val="Arial Unicode MS"/>
        <family val="2"/>
      </rPr>
      <t>(</t>
    </r>
    <r>
      <rPr>
        <sz val="11"/>
        <color theme="1"/>
        <rFont val="Calibri"/>
        <family val="2"/>
      </rPr>
      <t>추가옵</t>
    </r>
    <r>
      <rPr>
        <sz val="11"/>
        <color theme="1"/>
        <rFont val="Arial Unicode MS"/>
        <family val="2"/>
      </rPr>
      <t xml:space="preserve">1) / </t>
    </r>
    <r>
      <rPr>
        <sz val="11"/>
        <color theme="1"/>
        <rFont val="Calibri"/>
        <family val="2"/>
      </rPr>
      <t>레어</t>
    </r>
    <r>
      <rPr>
        <sz val="11"/>
        <color theme="1"/>
        <rFont val="Arial Unicode MS"/>
        <family val="2"/>
      </rPr>
      <t>(</t>
    </r>
    <r>
      <rPr>
        <sz val="11"/>
        <color theme="1"/>
        <rFont val="Calibri"/>
        <family val="2"/>
      </rPr>
      <t>추가옵</t>
    </r>
    <r>
      <rPr>
        <sz val="11"/>
        <color theme="1"/>
        <rFont val="Arial Unicode MS"/>
        <family val="2"/>
      </rPr>
      <t xml:space="preserve">1, </t>
    </r>
    <r>
      <rPr>
        <sz val="11"/>
        <color theme="1"/>
        <rFont val="Calibri"/>
        <family val="2"/>
      </rPr>
      <t>랜덤옵</t>
    </r>
    <r>
      <rPr>
        <sz val="11"/>
        <color theme="1"/>
        <rFont val="Arial Unicode MS"/>
        <family val="2"/>
      </rPr>
      <t xml:space="preserve">1) / </t>
    </r>
    <r>
      <rPr>
        <sz val="11"/>
        <color theme="1"/>
        <rFont val="Calibri"/>
        <family val="2"/>
      </rPr>
      <t>유니크</t>
    </r>
    <r>
      <rPr>
        <sz val="11"/>
        <color theme="1"/>
        <rFont val="Arial Unicode MS"/>
        <family val="2"/>
      </rPr>
      <t>(</t>
    </r>
    <r>
      <rPr>
        <sz val="11"/>
        <color theme="1"/>
        <rFont val="Calibri"/>
        <family val="2"/>
      </rPr>
      <t>추가옵</t>
    </r>
    <r>
      <rPr>
        <sz val="11"/>
        <color theme="1"/>
        <rFont val="Arial Unicode MS"/>
        <family val="2"/>
      </rPr>
      <t xml:space="preserve">1, </t>
    </r>
    <r>
      <rPr>
        <sz val="11"/>
        <color theme="1"/>
        <rFont val="Calibri"/>
        <family val="2"/>
      </rPr>
      <t>랜덤옵</t>
    </r>
    <r>
      <rPr>
        <sz val="11"/>
        <color theme="1"/>
        <rFont val="Arial Unicode MS"/>
        <family val="2"/>
      </rPr>
      <t xml:space="preserve">2) / </t>
    </r>
    <r>
      <rPr>
        <sz val="11"/>
        <color theme="1"/>
        <rFont val="Calibri"/>
        <family val="2"/>
      </rPr>
      <t>에픽</t>
    </r>
    <r>
      <rPr>
        <sz val="11"/>
        <color theme="1"/>
        <rFont val="Arial Unicode MS"/>
        <family val="2"/>
      </rPr>
      <t>(</t>
    </r>
    <r>
      <rPr>
        <sz val="11"/>
        <color theme="1"/>
        <rFont val="Calibri"/>
        <family val="2"/>
      </rPr>
      <t>추가옵</t>
    </r>
    <r>
      <rPr>
        <sz val="11"/>
        <color theme="1"/>
        <rFont val="Arial Unicode MS"/>
        <family val="2"/>
      </rPr>
      <t xml:space="preserve">1, </t>
    </r>
    <r>
      <rPr>
        <sz val="11"/>
        <color theme="1"/>
        <rFont val="Calibri"/>
        <family val="2"/>
      </rPr>
      <t>랜덤옵</t>
    </r>
    <r>
      <rPr>
        <sz val="11"/>
        <color theme="1"/>
        <rFont val="Arial Unicode MS"/>
        <family val="2"/>
      </rPr>
      <t xml:space="preserve">3) / </t>
    </r>
    <r>
      <rPr>
        <sz val="11"/>
        <color theme="1"/>
        <rFont val="Calibri"/>
        <family val="2"/>
      </rPr>
      <t>히든</t>
    </r>
    <r>
      <rPr>
        <sz val="11"/>
        <color theme="1"/>
        <rFont val="Arial Unicode MS"/>
        <family val="2"/>
      </rPr>
      <t>(</t>
    </r>
    <r>
      <rPr>
        <sz val="11"/>
        <color theme="1"/>
        <rFont val="Calibri"/>
        <family val="2"/>
      </rPr>
      <t>추가옵</t>
    </r>
    <r>
      <rPr>
        <sz val="11"/>
        <color theme="1"/>
        <rFont val="Arial Unicode MS"/>
        <family val="2"/>
      </rPr>
      <t xml:space="preserve">2, </t>
    </r>
    <r>
      <rPr>
        <sz val="11"/>
        <color theme="1"/>
        <rFont val="Calibri"/>
        <family val="2"/>
      </rPr>
      <t>랜덤옵</t>
    </r>
    <r>
      <rPr>
        <sz val="11"/>
        <color theme="1"/>
        <rFont val="Arial Unicode MS"/>
        <family val="2"/>
      </rPr>
      <t xml:space="preserve">3) / </t>
    </r>
    <r>
      <rPr>
        <sz val="11"/>
        <color theme="1"/>
        <rFont val="Calibri"/>
        <family val="2"/>
      </rPr>
      <t>등급외</t>
    </r>
    <r>
      <rPr>
        <sz val="11"/>
        <color theme="1"/>
        <rFont val="Arial Unicode MS"/>
        <family val="2"/>
      </rPr>
      <t>(</t>
    </r>
    <r>
      <rPr>
        <sz val="11"/>
        <color theme="1"/>
        <rFont val="Calibri"/>
        <family val="2"/>
      </rPr>
      <t>추가옵</t>
    </r>
    <r>
      <rPr>
        <sz val="11"/>
        <color theme="1"/>
        <rFont val="Arial Unicode MS"/>
        <family val="2"/>
      </rPr>
      <t xml:space="preserve">3, </t>
    </r>
    <r>
      <rPr>
        <sz val="11"/>
        <color theme="1"/>
        <rFont val="Calibri"/>
        <family val="2"/>
      </rPr>
      <t>랜덤옵</t>
    </r>
    <r>
      <rPr>
        <sz val="11"/>
        <color theme="1"/>
        <rFont val="Arial Unicode MS"/>
        <family val="2"/>
      </rPr>
      <t>3)</t>
    </r>
  </si>
  <si>
    <r>
      <rPr>
        <sz val="11"/>
        <color theme="1"/>
        <rFont val="Calibri"/>
        <family val="2"/>
      </rPr>
      <t>추가옵션</t>
    </r>
  </si>
  <si>
    <r>
      <rPr>
        <sz val="11"/>
        <color theme="1"/>
        <rFont val="Calibri"/>
        <family val="2"/>
      </rPr>
      <t>랜덤옵션</t>
    </r>
    <r>
      <rPr>
        <sz val="11"/>
        <color theme="1"/>
        <rFont val="Arial Unicode MS"/>
        <family val="2"/>
      </rPr>
      <t xml:space="preserve">, </t>
    </r>
    <r>
      <rPr>
        <sz val="11"/>
        <color theme="1"/>
        <rFont val="Calibri"/>
        <family val="2"/>
      </rPr>
      <t>기본공격력</t>
    </r>
    <r>
      <rPr>
        <sz val="11"/>
        <color theme="1"/>
        <rFont val="Arial Unicode MS"/>
        <family val="2"/>
      </rPr>
      <t xml:space="preserve"> 50% </t>
    </r>
    <r>
      <rPr>
        <sz val="11"/>
        <color theme="1"/>
        <rFont val="Calibri"/>
        <family val="2"/>
      </rPr>
      <t>증가</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특정</t>
    </r>
    <r>
      <rPr>
        <sz val="11"/>
        <color theme="1"/>
        <rFont val="Arial Unicode MS"/>
        <family val="2"/>
      </rPr>
      <t xml:space="preserve"> </t>
    </r>
    <r>
      <rPr>
        <sz val="11"/>
        <color theme="1"/>
        <rFont val="Calibri"/>
        <family val="2"/>
      </rPr>
      <t>아이템으로</t>
    </r>
    <r>
      <rPr>
        <sz val="11"/>
        <color theme="1"/>
        <rFont val="Arial Unicode MS"/>
        <family val="2"/>
      </rPr>
      <t xml:space="preserve"> </t>
    </r>
    <r>
      <rPr>
        <sz val="11"/>
        <color theme="1"/>
        <rFont val="Calibri"/>
        <family val="2"/>
      </rPr>
      <t>초기화</t>
    </r>
    <r>
      <rPr>
        <sz val="11"/>
        <color theme="1"/>
        <rFont val="Arial Unicode MS"/>
        <family val="2"/>
      </rPr>
      <t xml:space="preserve"> </t>
    </r>
    <r>
      <rPr>
        <sz val="11"/>
        <color theme="1"/>
        <rFont val="Calibri"/>
        <family val="2"/>
      </rPr>
      <t>가능하나</t>
    </r>
    <r>
      <rPr>
        <sz val="11"/>
        <color theme="1"/>
        <rFont val="Arial Unicode MS"/>
        <family val="2"/>
      </rPr>
      <t xml:space="preserve"> </t>
    </r>
    <r>
      <rPr>
        <sz val="11"/>
        <color theme="1"/>
        <rFont val="Calibri"/>
        <family val="2"/>
      </rPr>
      <t>모든</t>
    </r>
    <r>
      <rPr>
        <sz val="11"/>
        <color theme="1"/>
        <rFont val="Arial Unicode MS"/>
        <family val="2"/>
      </rPr>
      <t xml:space="preserve"> </t>
    </r>
    <r>
      <rPr>
        <sz val="11"/>
        <color theme="1"/>
        <rFont val="Calibri"/>
        <family val="2"/>
      </rPr>
      <t>랜덤옵션이</t>
    </r>
    <r>
      <rPr>
        <sz val="11"/>
        <color theme="1"/>
        <rFont val="Arial Unicode MS"/>
        <family val="2"/>
      </rPr>
      <t xml:space="preserve"> </t>
    </r>
    <r>
      <rPr>
        <sz val="11"/>
        <color theme="1"/>
        <rFont val="Calibri"/>
        <family val="2"/>
      </rPr>
      <t>동시에</t>
    </r>
    <r>
      <rPr>
        <sz val="11"/>
        <color theme="1"/>
        <rFont val="Arial Unicode MS"/>
        <family val="2"/>
      </rPr>
      <t xml:space="preserve"> </t>
    </r>
    <r>
      <rPr>
        <sz val="11"/>
        <color theme="1"/>
        <rFont val="Calibri"/>
        <family val="2"/>
      </rPr>
      <t>초기화됨</t>
    </r>
  </si>
  <si>
    <r>
      <rPr>
        <sz val="11"/>
        <color theme="1"/>
        <rFont val="Calibri"/>
        <family val="2"/>
      </rPr>
      <t>옵션</t>
    </r>
    <r>
      <rPr>
        <sz val="11"/>
        <color theme="1"/>
        <rFont val="Arial Unicode MS"/>
        <family val="2"/>
      </rPr>
      <t xml:space="preserve"> </t>
    </r>
    <r>
      <rPr>
        <sz val="11"/>
        <color theme="1"/>
        <rFont val="Calibri"/>
        <family val="2"/>
      </rPr>
      <t>등급</t>
    </r>
  </si>
  <si>
    <r>
      <rPr>
        <sz val="11"/>
        <color theme="1"/>
        <rFont val="Calibri"/>
        <family val="2"/>
      </rPr>
      <t>옵션</t>
    </r>
    <r>
      <rPr>
        <sz val="11"/>
        <color theme="1"/>
        <rFont val="Arial Unicode MS"/>
        <family val="2"/>
      </rPr>
      <t xml:space="preserve"> </t>
    </r>
    <r>
      <rPr>
        <sz val="11"/>
        <color theme="1"/>
        <rFont val="Calibri"/>
        <family val="2"/>
      </rPr>
      <t>등급</t>
    </r>
    <r>
      <rPr>
        <sz val="11"/>
        <color theme="1"/>
        <rFont val="Arial Unicode MS"/>
        <family val="2"/>
      </rPr>
      <t xml:space="preserve"> </t>
    </r>
    <r>
      <rPr>
        <sz val="11"/>
        <color theme="1"/>
        <rFont val="Calibri"/>
        <family val="2"/>
      </rPr>
      <t>종류별로</t>
    </r>
    <r>
      <rPr>
        <sz val="11"/>
        <color theme="1"/>
        <rFont val="Arial Unicode MS"/>
        <family val="2"/>
      </rPr>
      <t xml:space="preserve"> </t>
    </r>
    <r>
      <rPr>
        <sz val="11"/>
        <color theme="1"/>
        <rFont val="Calibri"/>
        <family val="2"/>
      </rPr>
      <t>약</t>
    </r>
    <r>
      <rPr>
        <sz val="11"/>
        <color theme="1"/>
        <rFont val="Arial Unicode MS"/>
        <family val="2"/>
      </rPr>
      <t xml:space="preserve"> 10</t>
    </r>
    <r>
      <rPr>
        <sz val="11"/>
        <color theme="1"/>
        <rFont val="Calibri"/>
        <family val="2"/>
      </rPr>
      <t>단계의</t>
    </r>
    <r>
      <rPr>
        <sz val="11"/>
        <color theme="1"/>
        <rFont val="Arial Unicode MS"/>
        <family val="2"/>
      </rPr>
      <t xml:space="preserve"> </t>
    </r>
    <r>
      <rPr>
        <sz val="11"/>
        <color theme="1"/>
        <rFont val="Calibri"/>
        <family val="2"/>
      </rPr>
      <t>분류를</t>
    </r>
    <r>
      <rPr>
        <sz val="11"/>
        <color theme="1"/>
        <rFont val="Arial Unicode MS"/>
        <family val="2"/>
      </rPr>
      <t xml:space="preserve"> </t>
    </r>
    <r>
      <rPr>
        <sz val="11"/>
        <color theme="1"/>
        <rFont val="Calibri"/>
        <family val="2"/>
      </rPr>
      <t>통해</t>
    </r>
    <r>
      <rPr>
        <sz val="11"/>
        <color theme="1"/>
        <rFont val="Arial Unicode MS"/>
        <family val="2"/>
      </rPr>
      <t xml:space="preserve"> </t>
    </r>
    <r>
      <rPr>
        <sz val="11"/>
        <color theme="1"/>
        <rFont val="Calibri"/>
        <family val="2"/>
      </rPr>
      <t>상위옵션</t>
    </r>
    <r>
      <rPr>
        <sz val="11"/>
        <color theme="1"/>
        <rFont val="Arial Unicode MS"/>
        <family val="2"/>
      </rPr>
      <t xml:space="preserve"> </t>
    </r>
    <r>
      <rPr>
        <sz val="11"/>
        <color theme="1"/>
        <rFont val="Calibri"/>
        <family val="2"/>
      </rPr>
      <t>파밍</t>
    </r>
    <r>
      <rPr>
        <sz val="11"/>
        <color theme="1"/>
        <rFont val="Arial Unicode MS"/>
        <family val="2"/>
      </rPr>
      <t xml:space="preserve"> </t>
    </r>
    <r>
      <rPr>
        <sz val="11"/>
        <color theme="1"/>
        <rFont val="Calibri"/>
        <family val="2"/>
      </rPr>
      <t>목표로</t>
    </r>
    <r>
      <rPr>
        <sz val="11"/>
        <color theme="1"/>
        <rFont val="Arial Unicode MS"/>
        <family val="2"/>
      </rPr>
      <t xml:space="preserve"> </t>
    </r>
    <r>
      <rPr>
        <sz val="11"/>
        <color theme="1"/>
        <rFont val="Calibri"/>
        <family val="2"/>
      </rPr>
      <t>함</t>
    </r>
  </si>
  <si>
    <r>
      <rPr>
        <sz val="11"/>
        <color theme="1"/>
        <rFont val="Calibri"/>
        <family val="2"/>
      </rPr>
      <t>소켓</t>
    </r>
  </si>
  <si>
    <r>
      <rPr>
        <sz val="11"/>
        <color theme="1"/>
        <rFont val="Calibri"/>
        <family val="2"/>
      </rPr>
      <t>무기에</t>
    </r>
    <r>
      <rPr>
        <sz val="11"/>
        <color theme="1"/>
        <rFont val="Arial Unicode MS"/>
        <family val="2"/>
      </rPr>
      <t xml:space="preserve"> 1~2</t>
    </r>
    <r>
      <rPr>
        <sz val="11"/>
        <color theme="1"/>
        <rFont val="Calibri"/>
        <family val="2"/>
      </rPr>
      <t>개까지</t>
    </r>
    <r>
      <rPr>
        <sz val="11"/>
        <color theme="1"/>
        <rFont val="Arial Unicode MS"/>
        <family val="2"/>
      </rPr>
      <t xml:space="preserve"> </t>
    </r>
    <r>
      <rPr>
        <sz val="11"/>
        <color theme="1"/>
        <rFont val="Calibri"/>
        <family val="2"/>
      </rPr>
      <t>소켓을</t>
    </r>
    <r>
      <rPr>
        <sz val="11"/>
        <color theme="1"/>
        <rFont val="Arial Unicode MS"/>
        <family val="2"/>
      </rPr>
      <t xml:space="preserve"> </t>
    </r>
    <r>
      <rPr>
        <sz val="11"/>
        <color theme="1"/>
        <rFont val="Calibri"/>
        <family val="2"/>
      </rPr>
      <t>박아</t>
    </r>
    <r>
      <rPr>
        <sz val="11"/>
        <color theme="1"/>
        <rFont val="Arial Unicode MS"/>
        <family val="2"/>
      </rPr>
      <t xml:space="preserve"> </t>
    </r>
    <r>
      <rPr>
        <sz val="11"/>
        <color theme="1"/>
        <rFont val="Calibri"/>
        <family val="2"/>
      </rPr>
      <t>능력치</t>
    </r>
    <r>
      <rPr>
        <sz val="11"/>
        <color theme="1"/>
        <rFont val="Arial Unicode MS"/>
        <family val="2"/>
      </rPr>
      <t xml:space="preserve"> </t>
    </r>
    <r>
      <rPr>
        <sz val="11"/>
        <color theme="1"/>
        <rFont val="Calibri"/>
        <family val="2"/>
      </rPr>
      <t>강화</t>
    </r>
    <r>
      <rPr>
        <sz val="11"/>
        <color theme="1"/>
        <rFont val="Arial Unicode MS"/>
        <family val="2"/>
      </rPr>
      <t xml:space="preserve"> </t>
    </r>
    <r>
      <rPr>
        <sz val="11"/>
        <color theme="1"/>
        <rFont val="Calibri"/>
        <family val="2"/>
      </rPr>
      <t>가능</t>
    </r>
  </si>
  <si>
    <r>
      <rPr>
        <sz val="11"/>
        <color theme="1"/>
        <rFont val="Calibri"/>
        <family val="2"/>
      </rPr>
      <t>조합</t>
    </r>
  </si>
  <si>
    <r>
      <rPr>
        <sz val="11"/>
        <color theme="1"/>
        <rFont val="Calibri"/>
        <family val="2"/>
      </rPr>
      <t>선택창을</t>
    </r>
    <r>
      <rPr>
        <sz val="11"/>
        <color theme="1"/>
        <rFont val="Arial Unicode MS"/>
        <family val="2"/>
      </rPr>
      <t xml:space="preserve"> </t>
    </r>
    <r>
      <rPr>
        <sz val="11"/>
        <color theme="1"/>
        <rFont val="Calibri"/>
        <family val="2"/>
      </rPr>
      <t>통해</t>
    </r>
    <r>
      <rPr>
        <sz val="11"/>
        <color theme="1"/>
        <rFont val="Arial Unicode MS"/>
        <family val="2"/>
      </rPr>
      <t xml:space="preserve"> </t>
    </r>
    <r>
      <rPr>
        <sz val="11"/>
        <color theme="1"/>
        <rFont val="Calibri"/>
        <family val="2"/>
      </rPr>
      <t>조합</t>
    </r>
    <r>
      <rPr>
        <sz val="11"/>
        <color theme="1"/>
        <rFont val="Arial Unicode MS"/>
        <family val="2"/>
      </rPr>
      <t xml:space="preserve">, </t>
    </r>
    <r>
      <rPr>
        <sz val="11"/>
        <color theme="1"/>
        <rFont val="Calibri"/>
        <family val="2"/>
      </rPr>
      <t>재료가</t>
    </r>
    <r>
      <rPr>
        <sz val="11"/>
        <color theme="1"/>
        <rFont val="Arial Unicode MS"/>
        <family val="2"/>
      </rPr>
      <t xml:space="preserve"> </t>
    </r>
    <r>
      <rPr>
        <sz val="11"/>
        <color theme="1"/>
        <rFont val="Calibri"/>
        <family val="2"/>
      </rPr>
      <t>일부라도</t>
    </r>
    <r>
      <rPr>
        <sz val="11"/>
        <color theme="1"/>
        <rFont val="Arial Unicode MS"/>
        <family val="2"/>
      </rPr>
      <t xml:space="preserve"> </t>
    </r>
    <r>
      <rPr>
        <sz val="11"/>
        <color theme="1"/>
        <rFont val="Calibri"/>
        <family val="2"/>
      </rPr>
      <t>있는</t>
    </r>
    <r>
      <rPr>
        <sz val="11"/>
        <color theme="1"/>
        <rFont val="Arial Unicode MS"/>
        <family val="2"/>
      </rPr>
      <t xml:space="preserve"> '</t>
    </r>
    <r>
      <rPr>
        <sz val="11"/>
        <color theme="1"/>
        <rFont val="Calibri"/>
        <family val="2"/>
      </rPr>
      <t>공개된</t>
    </r>
    <r>
      <rPr>
        <sz val="11"/>
        <color theme="1"/>
        <rFont val="Arial Unicode MS"/>
        <family val="2"/>
      </rPr>
      <t xml:space="preserve">' </t>
    </r>
    <r>
      <rPr>
        <sz val="11"/>
        <color theme="1"/>
        <rFont val="Calibri"/>
        <family val="2"/>
      </rPr>
      <t>조합식만</t>
    </r>
    <r>
      <rPr>
        <sz val="11"/>
        <color theme="1"/>
        <rFont val="Arial Unicode MS"/>
        <family val="2"/>
      </rPr>
      <t xml:space="preserve"> </t>
    </r>
    <r>
      <rPr>
        <sz val="11"/>
        <color theme="1"/>
        <rFont val="Calibri"/>
        <family val="2"/>
      </rPr>
      <t>표시</t>
    </r>
    <r>
      <rPr>
        <sz val="11"/>
        <color theme="1"/>
        <rFont val="Arial Unicode MS"/>
        <family val="2"/>
      </rPr>
      <t xml:space="preserve"> -</t>
    </r>
    <r>
      <rPr>
        <sz val="11"/>
        <color theme="1"/>
        <rFont val="Calibri"/>
        <family val="2"/>
      </rPr>
      <t>조합표</t>
    </r>
    <r>
      <rPr>
        <sz val="11"/>
        <color theme="1"/>
        <rFont val="Arial Unicode MS"/>
        <family val="2"/>
      </rPr>
      <t xml:space="preserve"> </t>
    </r>
    <r>
      <rPr>
        <sz val="11"/>
        <color theme="1"/>
        <rFont val="Calibri"/>
        <family val="2"/>
      </rPr>
      <t>입력시</t>
    </r>
    <r>
      <rPr>
        <sz val="11"/>
        <color theme="1"/>
        <rFont val="Arial Unicode MS"/>
        <family val="2"/>
      </rPr>
      <t xml:space="preserve"> </t>
    </r>
    <r>
      <rPr>
        <sz val="11"/>
        <color theme="1"/>
        <rFont val="Calibri"/>
        <family val="2"/>
      </rPr>
      <t>조합목록</t>
    </r>
    <r>
      <rPr>
        <sz val="11"/>
        <color theme="1"/>
        <rFont val="Arial Unicode MS"/>
        <family val="2"/>
      </rPr>
      <t xml:space="preserve"> </t>
    </r>
    <r>
      <rPr>
        <sz val="11"/>
        <color theme="1"/>
        <rFont val="Calibri"/>
        <family val="2"/>
      </rPr>
      <t>표시</t>
    </r>
  </si>
  <si>
    <r>
      <rPr>
        <sz val="11"/>
        <color theme="1"/>
        <rFont val="Calibri"/>
        <family val="3"/>
        <charset val="129"/>
      </rPr>
      <t>전용템</t>
    </r>
    <phoneticPr fontId="38" type="noConversion"/>
  </si>
  <si>
    <r>
      <rPr>
        <sz val="11"/>
        <color theme="1"/>
        <rFont val="Calibri"/>
        <family val="3"/>
        <charset val="129"/>
      </rPr>
      <t>별도</t>
    </r>
    <r>
      <rPr>
        <sz val="11"/>
        <color theme="1"/>
        <rFont val="Arial Unicode MS"/>
        <family val="2"/>
      </rPr>
      <t xml:space="preserve"> </t>
    </r>
    <r>
      <rPr>
        <sz val="11"/>
        <color theme="1"/>
        <rFont val="Calibri"/>
        <family val="3"/>
        <charset val="129"/>
      </rPr>
      <t>칸</t>
    </r>
    <r>
      <rPr>
        <sz val="11"/>
        <color theme="1"/>
        <rFont val="Arial Unicode MS"/>
        <family val="2"/>
      </rPr>
      <t xml:space="preserve">, </t>
    </r>
    <r>
      <rPr>
        <sz val="11"/>
        <color theme="1"/>
        <rFont val="Calibri"/>
        <family val="3"/>
        <charset val="129"/>
      </rPr>
      <t>장비는</t>
    </r>
    <r>
      <rPr>
        <sz val="11"/>
        <color theme="1"/>
        <rFont val="Arial Unicode MS"/>
        <family val="2"/>
      </rPr>
      <t xml:space="preserve"> Lv</t>
    </r>
    <r>
      <rPr>
        <sz val="11"/>
        <color theme="1"/>
        <rFont val="Calibri"/>
        <family val="3"/>
        <charset val="129"/>
      </rPr>
      <t>로</t>
    </r>
    <r>
      <rPr>
        <sz val="11"/>
        <color theme="1"/>
        <rFont val="Arial Unicode MS"/>
        <family val="2"/>
      </rPr>
      <t xml:space="preserve"> </t>
    </r>
    <r>
      <rPr>
        <sz val="11"/>
        <color theme="1"/>
        <rFont val="Calibri"/>
        <family val="3"/>
        <charset val="129"/>
      </rPr>
      <t>단일처리</t>
    </r>
    <phoneticPr fontId="38" type="noConversion"/>
  </si>
  <si>
    <r>
      <rPr>
        <sz val="11"/>
        <color theme="1"/>
        <rFont val="Calibri"/>
        <family val="2"/>
      </rPr>
      <t>사냥터</t>
    </r>
  </si>
  <si>
    <r>
      <rPr>
        <sz val="11"/>
        <color theme="1"/>
        <rFont val="Calibri"/>
        <family val="2"/>
      </rPr>
      <t>필드</t>
    </r>
  </si>
  <si>
    <r>
      <rPr>
        <sz val="11"/>
        <color theme="1"/>
        <rFont val="Calibri"/>
        <family val="2"/>
      </rPr>
      <t>사냥터별로</t>
    </r>
    <r>
      <rPr>
        <sz val="11"/>
        <color theme="1"/>
        <rFont val="Arial Unicode MS"/>
        <family val="2"/>
      </rPr>
      <t xml:space="preserve"> </t>
    </r>
    <r>
      <rPr>
        <sz val="11"/>
        <color theme="1"/>
        <rFont val="Calibri"/>
        <family val="2"/>
      </rPr>
      <t>함정이</t>
    </r>
    <r>
      <rPr>
        <sz val="11"/>
        <color theme="1"/>
        <rFont val="Arial Unicode MS"/>
        <family val="2"/>
      </rPr>
      <t xml:space="preserve"> </t>
    </r>
    <r>
      <rPr>
        <sz val="11"/>
        <color theme="1"/>
        <rFont val="Calibri"/>
        <family val="2"/>
      </rPr>
      <t>있음</t>
    </r>
    <r>
      <rPr>
        <sz val="11"/>
        <color theme="1"/>
        <rFont val="Arial Unicode MS"/>
        <family val="2"/>
      </rPr>
      <t xml:space="preserve">. </t>
    </r>
    <r>
      <rPr>
        <sz val="11"/>
        <color theme="1"/>
        <rFont val="Calibri"/>
        <family val="2"/>
      </rPr>
      <t>수동</t>
    </r>
    <r>
      <rPr>
        <sz val="11"/>
        <color theme="1"/>
        <rFont val="Arial Unicode MS"/>
        <family val="2"/>
      </rPr>
      <t xml:space="preserve"> </t>
    </r>
    <r>
      <rPr>
        <sz val="11"/>
        <color theme="1"/>
        <rFont val="Calibri"/>
        <family val="2"/>
      </rPr>
      <t>플레이시</t>
    </r>
    <r>
      <rPr>
        <sz val="11"/>
        <color theme="1"/>
        <rFont val="Arial Unicode MS"/>
        <family val="2"/>
      </rPr>
      <t xml:space="preserve"> </t>
    </r>
    <r>
      <rPr>
        <sz val="11"/>
        <color theme="1"/>
        <rFont val="Calibri"/>
        <family val="2"/>
      </rPr>
      <t>효율</t>
    </r>
    <r>
      <rPr>
        <sz val="11"/>
        <color theme="1"/>
        <rFont val="Arial Unicode MS"/>
        <family val="2"/>
      </rPr>
      <t xml:space="preserve"> </t>
    </r>
    <r>
      <rPr>
        <sz val="11"/>
        <color theme="1"/>
        <rFont val="Calibri"/>
        <family val="2"/>
      </rPr>
      <t>증가</t>
    </r>
  </si>
  <si>
    <r>
      <rPr>
        <sz val="11"/>
        <color theme="1"/>
        <rFont val="Calibri"/>
        <family val="2"/>
      </rPr>
      <t>중간보스</t>
    </r>
  </si>
  <si>
    <r>
      <rPr>
        <sz val="11"/>
        <color theme="1"/>
        <rFont val="Calibri"/>
        <family val="2"/>
      </rPr>
      <t>솔플을</t>
    </r>
    <r>
      <rPr>
        <sz val="11"/>
        <color theme="1"/>
        <rFont val="Arial Unicode MS"/>
        <family val="2"/>
      </rPr>
      <t xml:space="preserve"> </t>
    </r>
    <r>
      <rPr>
        <sz val="11"/>
        <color theme="1"/>
        <rFont val="Calibri"/>
        <family val="2"/>
      </rPr>
      <t>기본으로</t>
    </r>
    <r>
      <rPr>
        <sz val="11"/>
        <color theme="1"/>
        <rFont val="Arial Unicode MS"/>
        <family val="2"/>
      </rPr>
      <t xml:space="preserve"> </t>
    </r>
    <r>
      <rPr>
        <sz val="11"/>
        <color theme="1"/>
        <rFont val="Calibri"/>
        <family val="2"/>
      </rPr>
      <t>난이도</t>
    </r>
    <r>
      <rPr>
        <sz val="11"/>
        <color theme="1"/>
        <rFont val="Arial Unicode MS"/>
        <family val="2"/>
      </rPr>
      <t xml:space="preserve"> </t>
    </r>
    <r>
      <rPr>
        <sz val="11"/>
        <color theme="1"/>
        <rFont val="Calibri"/>
        <family val="2"/>
      </rPr>
      <t>설정</t>
    </r>
    <r>
      <rPr>
        <sz val="11"/>
        <color theme="1"/>
        <rFont val="Arial Unicode MS"/>
        <family val="2"/>
      </rPr>
      <t xml:space="preserve">. </t>
    </r>
    <r>
      <rPr>
        <sz val="11"/>
        <color theme="1"/>
        <rFont val="Calibri"/>
        <family val="2"/>
      </rPr>
      <t>머리</t>
    </r>
    <r>
      <rPr>
        <sz val="11"/>
        <color theme="1"/>
        <rFont val="Arial Unicode MS"/>
        <family val="2"/>
      </rPr>
      <t xml:space="preserve"> </t>
    </r>
    <r>
      <rPr>
        <sz val="11"/>
        <color theme="1"/>
        <rFont val="Calibri"/>
        <family val="2"/>
      </rPr>
      <t>위</t>
    </r>
    <r>
      <rPr>
        <sz val="11"/>
        <color theme="1"/>
        <rFont val="Arial Unicode MS"/>
        <family val="2"/>
      </rPr>
      <t xml:space="preserve"> </t>
    </r>
    <r>
      <rPr>
        <sz val="11"/>
        <color theme="1"/>
        <rFont val="Calibri"/>
        <family val="2"/>
      </rPr>
      <t>체력바</t>
    </r>
    <r>
      <rPr>
        <sz val="11"/>
        <color theme="1"/>
        <rFont val="Arial Unicode MS"/>
        <family val="2"/>
      </rPr>
      <t xml:space="preserve"> </t>
    </r>
    <r>
      <rPr>
        <sz val="11"/>
        <color theme="1"/>
        <rFont val="Calibri"/>
        <family val="2"/>
      </rPr>
      <t>표시</t>
    </r>
  </si>
  <si>
    <r>
      <rPr>
        <sz val="11"/>
        <color theme="1"/>
        <rFont val="Calibri"/>
        <family val="2"/>
      </rPr>
      <t>보스</t>
    </r>
  </si>
  <si>
    <r>
      <rPr>
        <sz val="11"/>
        <color theme="1"/>
        <rFont val="Calibri"/>
        <family val="2"/>
      </rPr>
      <t>사냥터별로</t>
    </r>
    <r>
      <rPr>
        <sz val="11"/>
        <color theme="1"/>
        <rFont val="Arial Unicode MS"/>
        <family val="2"/>
      </rPr>
      <t xml:space="preserve"> </t>
    </r>
    <r>
      <rPr>
        <sz val="11"/>
        <color theme="1"/>
        <rFont val="Calibri"/>
        <family val="2"/>
      </rPr>
      <t>특정조건</t>
    </r>
    <r>
      <rPr>
        <sz val="11"/>
        <color theme="1"/>
        <rFont val="Arial Unicode MS"/>
        <family val="2"/>
      </rPr>
      <t xml:space="preserve"> </t>
    </r>
    <r>
      <rPr>
        <sz val="11"/>
        <color theme="1"/>
        <rFont val="Calibri"/>
        <family val="2"/>
      </rPr>
      <t>만족시</t>
    </r>
    <r>
      <rPr>
        <sz val="11"/>
        <color theme="1"/>
        <rFont val="Arial Unicode MS"/>
        <family val="2"/>
      </rPr>
      <t xml:space="preserve"> </t>
    </r>
    <r>
      <rPr>
        <sz val="11"/>
        <color theme="1"/>
        <rFont val="Calibri"/>
        <family val="2"/>
      </rPr>
      <t>소환</t>
    </r>
    <r>
      <rPr>
        <sz val="11"/>
        <color theme="1"/>
        <rFont val="Arial Unicode MS"/>
        <family val="2"/>
      </rPr>
      <t xml:space="preserve">, </t>
    </r>
    <r>
      <rPr>
        <sz val="11"/>
        <color theme="1"/>
        <rFont val="Calibri"/>
        <family val="2"/>
      </rPr>
      <t>솔플</t>
    </r>
    <r>
      <rPr>
        <sz val="11"/>
        <color theme="1"/>
        <rFont val="Arial Unicode MS"/>
        <family val="2"/>
      </rPr>
      <t xml:space="preserve"> </t>
    </r>
    <r>
      <rPr>
        <sz val="11"/>
        <color theme="1"/>
        <rFont val="Calibri"/>
        <family val="2"/>
      </rPr>
      <t>가능하나</t>
    </r>
    <r>
      <rPr>
        <sz val="11"/>
        <color theme="1"/>
        <rFont val="Arial Unicode MS"/>
        <family val="2"/>
      </rPr>
      <t xml:space="preserve"> </t>
    </r>
    <r>
      <rPr>
        <sz val="11"/>
        <color theme="1"/>
        <rFont val="Calibri"/>
        <family val="2"/>
      </rPr>
      <t>손컨</t>
    </r>
    <r>
      <rPr>
        <sz val="11"/>
        <color theme="1"/>
        <rFont val="Arial Unicode MS"/>
        <family val="2"/>
      </rPr>
      <t xml:space="preserve"> </t>
    </r>
    <r>
      <rPr>
        <sz val="11"/>
        <color theme="1"/>
        <rFont val="Calibri"/>
        <family val="2"/>
      </rPr>
      <t>요구</t>
    </r>
    <r>
      <rPr>
        <sz val="11"/>
        <color theme="1"/>
        <rFont val="Arial Unicode MS"/>
        <family val="2"/>
      </rPr>
      <t xml:space="preserve">, </t>
    </r>
    <r>
      <rPr>
        <sz val="11"/>
        <color theme="1"/>
        <rFont val="Calibri"/>
        <family val="2"/>
      </rPr>
      <t>많은</t>
    </r>
    <r>
      <rPr>
        <sz val="11"/>
        <color theme="1"/>
        <rFont val="Arial Unicode MS"/>
        <family val="2"/>
      </rPr>
      <t xml:space="preserve"> </t>
    </r>
    <r>
      <rPr>
        <sz val="11"/>
        <color theme="1"/>
        <rFont val="Calibri"/>
        <family val="2"/>
      </rPr>
      <t>보상</t>
    </r>
    <r>
      <rPr>
        <sz val="11"/>
        <color theme="1"/>
        <rFont val="Arial Unicode MS"/>
        <family val="2"/>
      </rPr>
      <t xml:space="preserve">. </t>
    </r>
    <r>
      <rPr>
        <sz val="11"/>
        <color theme="1"/>
        <rFont val="Calibri"/>
        <family val="2"/>
      </rPr>
      <t>머리</t>
    </r>
    <r>
      <rPr>
        <sz val="11"/>
        <color theme="1"/>
        <rFont val="Arial Unicode MS"/>
        <family val="2"/>
      </rPr>
      <t xml:space="preserve"> </t>
    </r>
    <r>
      <rPr>
        <sz val="11"/>
        <color theme="1"/>
        <rFont val="Calibri"/>
        <family val="2"/>
      </rPr>
      <t>위</t>
    </r>
    <r>
      <rPr>
        <sz val="11"/>
        <color theme="1"/>
        <rFont val="Arial Unicode MS"/>
        <family val="2"/>
      </rPr>
      <t xml:space="preserve"> </t>
    </r>
    <r>
      <rPr>
        <sz val="11"/>
        <color theme="1"/>
        <rFont val="Calibri"/>
        <family val="2"/>
      </rPr>
      <t>긴</t>
    </r>
    <r>
      <rPr>
        <sz val="11"/>
        <color theme="1"/>
        <rFont val="Arial Unicode MS"/>
        <family val="2"/>
      </rPr>
      <t xml:space="preserve"> </t>
    </r>
    <r>
      <rPr>
        <sz val="11"/>
        <color theme="1"/>
        <rFont val="Calibri"/>
        <family val="2"/>
      </rPr>
      <t>체력바</t>
    </r>
    <r>
      <rPr>
        <sz val="11"/>
        <color theme="1"/>
        <rFont val="Arial Unicode MS"/>
        <family val="2"/>
      </rPr>
      <t xml:space="preserve"> + </t>
    </r>
    <r>
      <rPr>
        <sz val="11"/>
        <color theme="1"/>
        <rFont val="Calibri"/>
        <family val="2"/>
      </rPr>
      <t>전투</t>
    </r>
    <r>
      <rPr>
        <sz val="11"/>
        <color theme="1"/>
        <rFont val="Arial Unicode MS"/>
        <family val="2"/>
      </rPr>
      <t xml:space="preserve"> </t>
    </r>
    <r>
      <rPr>
        <sz val="11"/>
        <color theme="1"/>
        <rFont val="Calibri"/>
        <family val="2"/>
      </rPr>
      <t>돌입시</t>
    </r>
    <r>
      <rPr>
        <sz val="11"/>
        <color theme="1"/>
        <rFont val="Arial Unicode MS"/>
        <family val="2"/>
      </rPr>
      <t xml:space="preserve"> </t>
    </r>
    <r>
      <rPr>
        <sz val="11"/>
        <color theme="1"/>
        <rFont val="Calibri"/>
        <family val="2"/>
      </rPr>
      <t>프레임으로</t>
    </r>
    <r>
      <rPr>
        <sz val="11"/>
        <color theme="1"/>
        <rFont val="Arial Unicode MS"/>
        <family val="2"/>
      </rPr>
      <t xml:space="preserve"> </t>
    </r>
    <r>
      <rPr>
        <sz val="11"/>
        <color theme="1"/>
        <rFont val="Calibri"/>
        <family val="2"/>
      </rPr>
      <t>날씨아이콘</t>
    </r>
    <r>
      <rPr>
        <sz val="11"/>
        <color theme="1"/>
        <rFont val="Arial Unicode MS"/>
        <family val="2"/>
      </rPr>
      <t xml:space="preserve"> </t>
    </r>
    <r>
      <rPr>
        <sz val="11"/>
        <color theme="1"/>
        <rFont val="Calibri"/>
        <family val="2"/>
      </rPr>
      <t>아래에</t>
    </r>
    <r>
      <rPr>
        <sz val="11"/>
        <color theme="1"/>
        <rFont val="Arial Unicode MS"/>
        <family val="2"/>
      </rPr>
      <t xml:space="preserve"> </t>
    </r>
    <r>
      <rPr>
        <sz val="11"/>
        <color theme="1"/>
        <rFont val="Calibri"/>
        <family val="2"/>
      </rPr>
      <t>긴</t>
    </r>
    <r>
      <rPr>
        <sz val="11"/>
        <color theme="1"/>
        <rFont val="Arial Unicode MS"/>
        <family val="2"/>
      </rPr>
      <t xml:space="preserve"> </t>
    </r>
    <r>
      <rPr>
        <sz val="11"/>
        <color theme="1"/>
        <rFont val="Calibri"/>
        <family val="2"/>
      </rPr>
      <t>체력바</t>
    </r>
    <r>
      <rPr>
        <sz val="11"/>
        <color theme="1"/>
        <rFont val="Arial Unicode MS"/>
        <family val="2"/>
      </rPr>
      <t xml:space="preserve">+x00 </t>
    </r>
    <r>
      <rPr>
        <sz val="11"/>
        <color theme="1"/>
        <rFont val="Calibri"/>
        <family val="2"/>
      </rPr>
      <t>별도</t>
    </r>
    <r>
      <rPr>
        <sz val="11"/>
        <color theme="1"/>
        <rFont val="Arial Unicode MS"/>
        <family val="2"/>
      </rPr>
      <t xml:space="preserve"> </t>
    </r>
    <r>
      <rPr>
        <sz val="11"/>
        <color theme="1"/>
        <rFont val="Calibri"/>
        <family val="2"/>
      </rPr>
      <t>표시</t>
    </r>
  </si>
  <si>
    <r>
      <rPr>
        <sz val="11"/>
        <color theme="1"/>
        <rFont val="Calibri"/>
        <family val="2"/>
      </rPr>
      <t>시스템</t>
    </r>
  </si>
  <si>
    <r>
      <rPr>
        <sz val="11"/>
        <color theme="1"/>
        <rFont val="Calibri"/>
        <family val="2"/>
      </rPr>
      <t>인벤토리</t>
    </r>
  </si>
  <si>
    <r>
      <rPr>
        <sz val="11"/>
        <color theme="1"/>
        <rFont val="Calibri"/>
        <family val="2"/>
      </rPr>
      <t>인벤토리</t>
    </r>
    <r>
      <rPr>
        <sz val="11"/>
        <color theme="1"/>
        <rFont val="Arial Unicode MS"/>
        <family val="2"/>
      </rPr>
      <t xml:space="preserve"> </t>
    </r>
    <r>
      <rPr>
        <sz val="11"/>
        <color theme="1"/>
        <rFont val="Calibri"/>
        <family val="2"/>
      </rPr>
      <t>프레임을</t>
    </r>
    <r>
      <rPr>
        <sz val="11"/>
        <color theme="1"/>
        <rFont val="Arial Unicode MS"/>
        <family val="2"/>
      </rPr>
      <t xml:space="preserve"> </t>
    </r>
    <r>
      <rPr>
        <sz val="11"/>
        <color theme="1"/>
        <rFont val="Calibri"/>
        <family val="2"/>
      </rPr>
      <t>이용한</t>
    </r>
    <r>
      <rPr>
        <sz val="11"/>
        <color theme="1"/>
        <rFont val="Arial Unicode MS"/>
        <family val="2"/>
      </rPr>
      <t xml:space="preserve"> </t>
    </r>
    <r>
      <rPr>
        <sz val="11"/>
        <color theme="1"/>
        <rFont val="Calibri"/>
        <family val="2"/>
      </rPr>
      <t>부드러운</t>
    </r>
    <r>
      <rPr>
        <sz val="11"/>
        <color theme="1"/>
        <rFont val="Arial Unicode MS"/>
        <family val="2"/>
      </rPr>
      <t xml:space="preserve"> </t>
    </r>
    <r>
      <rPr>
        <sz val="11"/>
        <color theme="1"/>
        <rFont val="Calibri"/>
        <family val="2"/>
      </rPr>
      <t>인벤토리</t>
    </r>
    <r>
      <rPr>
        <sz val="11"/>
        <color theme="1"/>
        <rFont val="Arial Unicode MS"/>
        <family val="2"/>
      </rPr>
      <t xml:space="preserve">. </t>
    </r>
    <r>
      <rPr>
        <sz val="11"/>
        <color theme="1"/>
        <rFont val="Calibri"/>
        <family val="2"/>
      </rPr>
      <t>단축키</t>
    </r>
    <r>
      <rPr>
        <sz val="11"/>
        <color theme="1"/>
        <rFont val="Arial Unicode MS"/>
        <family val="2"/>
      </rPr>
      <t xml:space="preserve"> </t>
    </r>
    <r>
      <rPr>
        <sz val="11"/>
        <color theme="1"/>
        <rFont val="Calibri"/>
        <family val="2"/>
      </rPr>
      <t>연구</t>
    </r>
    <r>
      <rPr>
        <sz val="11"/>
        <color theme="1"/>
        <rFont val="Arial Unicode MS"/>
        <family val="2"/>
      </rPr>
      <t xml:space="preserve"> (</t>
    </r>
    <r>
      <rPr>
        <sz val="11"/>
        <color theme="1"/>
        <rFont val="Calibri"/>
        <family val="2"/>
      </rPr>
      <t>우클릭은</t>
    </r>
    <r>
      <rPr>
        <sz val="11"/>
        <color theme="1"/>
        <rFont val="Arial Unicode MS"/>
        <family val="2"/>
      </rPr>
      <t xml:space="preserve"> </t>
    </r>
    <r>
      <rPr>
        <sz val="11"/>
        <color theme="1"/>
        <rFont val="Calibri"/>
        <family val="2"/>
      </rPr>
      <t>어디에</t>
    </r>
    <r>
      <rPr>
        <sz val="11"/>
        <color theme="1"/>
        <rFont val="Arial Unicode MS"/>
        <family val="2"/>
      </rPr>
      <t xml:space="preserve"> </t>
    </r>
    <r>
      <rPr>
        <sz val="11"/>
        <color theme="1"/>
        <rFont val="Calibri"/>
        <family val="2"/>
      </rPr>
      <t>사용할</t>
    </r>
    <r>
      <rPr>
        <sz val="11"/>
        <color theme="1"/>
        <rFont val="Arial Unicode MS"/>
        <family val="2"/>
      </rPr>
      <t xml:space="preserve"> </t>
    </r>
    <r>
      <rPr>
        <sz val="11"/>
        <color theme="1"/>
        <rFont val="Calibri"/>
        <family val="2"/>
      </rPr>
      <t>것인지</t>
    </r>
    <r>
      <rPr>
        <sz val="11"/>
        <color theme="1"/>
        <rFont val="Arial Unicode MS"/>
        <family val="2"/>
      </rPr>
      <t>?)</t>
    </r>
  </si>
  <si>
    <r>
      <rPr>
        <sz val="11"/>
        <color theme="1"/>
        <rFont val="Calibri"/>
        <family val="2"/>
      </rPr>
      <t>칭호</t>
    </r>
    <r>
      <rPr>
        <sz val="11"/>
        <color theme="1"/>
        <rFont val="Arial Unicode MS"/>
        <family val="2"/>
      </rPr>
      <t xml:space="preserve"> </t>
    </r>
    <r>
      <rPr>
        <sz val="11"/>
        <color theme="1"/>
        <rFont val="Calibri"/>
        <family val="2"/>
      </rPr>
      <t>수집</t>
    </r>
    <r>
      <rPr>
        <sz val="11"/>
        <color theme="1"/>
        <rFont val="Arial Unicode MS"/>
        <family val="2"/>
      </rPr>
      <t xml:space="preserve">, </t>
    </r>
    <r>
      <rPr>
        <sz val="11"/>
        <color theme="1"/>
        <rFont val="Calibri"/>
        <family val="2"/>
      </rPr>
      <t>중첩</t>
    </r>
    <r>
      <rPr>
        <sz val="11"/>
        <color theme="1"/>
        <rFont val="Arial Unicode MS"/>
        <family val="2"/>
      </rPr>
      <t xml:space="preserve"> </t>
    </r>
    <r>
      <rPr>
        <sz val="11"/>
        <color theme="1"/>
        <rFont val="Calibri"/>
        <family val="2"/>
      </rPr>
      <t>착용</t>
    </r>
    <r>
      <rPr>
        <sz val="11"/>
        <color theme="1"/>
        <rFont val="Arial Unicode MS"/>
        <family val="2"/>
      </rPr>
      <t xml:space="preserve"> </t>
    </r>
    <r>
      <rPr>
        <sz val="11"/>
        <color theme="1"/>
        <rFont val="Calibri"/>
        <family val="2"/>
      </rPr>
      <t>가능</t>
    </r>
  </si>
  <si>
    <r>
      <rPr>
        <sz val="11"/>
        <color theme="1"/>
        <rFont val="Calibri"/>
        <family val="2"/>
      </rPr>
      <t>출석체크</t>
    </r>
  </si>
  <si>
    <r>
      <rPr>
        <sz val="11"/>
        <color theme="1"/>
        <rFont val="Calibri"/>
        <family val="2"/>
      </rPr>
      <t>보상</t>
    </r>
    <r>
      <rPr>
        <sz val="11"/>
        <color theme="1"/>
        <rFont val="Arial Unicode MS"/>
        <family val="2"/>
      </rPr>
      <t xml:space="preserve"> </t>
    </r>
    <r>
      <rPr>
        <sz val="11"/>
        <color theme="1"/>
        <rFont val="Calibri"/>
        <family val="2"/>
      </rPr>
      <t>지급</t>
    </r>
  </si>
  <si>
    <r>
      <rPr>
        <sz val="11"/>
        <color theme="1"/>
        <rFont val="Calibri"/>
        <family val="2"/>
      </rPr>
      <t>파티</t>
    </r>
    <r>
      <rPr>
        <sz val="11"/>
        <color theme="1"/>
        <rFont val="Arial Unicode MS"/>
        <family val="2"/>
      </rPr>
      <t xml:space="preserve"> </t>
    </r>
    <r>
      <rPr>
        <sz val="11"/>
        <color theme="1"/>
        <rFont val="Calibri"/>
        <family val="2"/>
      </rPr>
      <t>보너스</t>
    </r>
  </si>
  <si>
    <r>
      <rPr>
        <sz val="11"/>
        <color theme="1"/>
        <rFont val="Calibri"/>
        <family val="2"/>
      </rPr>
      <t>치킨게임</t>
    </r>
    <r>
      <rPr>
        <sz val="11"/>
        <color theme="1"/>
        <rFont val="Arial Unicode MS"/>
        <family val="2"/>
      </rPr>
      <t xml:space="preserve"> </t>
    </r>
    <r>
      <rPr>
        <sz val="11"/>
        <color theme="1"/>
        <rFont val="Calibri"/>
        <family val="2"/>
      </rPr>
      <t>없이</t>
    </r>
    <r>
      <rPr>
        <sz val="11"/>
        <color theme="1"/>
        <rFont val="Arial Unicode MS"/>
        <family val="2"/>
      </rPr>
      <t xml:space="preserve">, </t>
    </r>
    <r>
      <rPr>
        <sz val="11"/>
        <color theme="1"/>
        <rFont val="Calibri"/>
        <family val="2"/>
      </rPr>
      <t>여러명이</t>
    </r>
    <r>
      <rPr>
        <sz val="11"/>
        <color theme="1"/>
        <rFont val="Arial Unicode MS"/>
        <family val="2"/>
      </rPr>
      <t xml:space="preserve"> </t>
    </r>
    <r>
      <rPr>
        <sz val="11"/>
        <color theme="1"/>
        <rFont val="Calibri"/>
        <family val="2"/>
      </rPr>
      <t>있으면</t>
    </r>
    <r>
      <rPr>
        <sz val="11"/>
        <color theme="1"/>
        <rFont val="Arial Unicode MS"/>
        <family val="2"/>
      </rPr>
      <t xml:space="preserve"> </t>
    </r>
    <r>
      <rPr>
        <sz val="11"/>
        <color theme="1"/>
        <rFont val="Calibri"/>
        <family val="2"/>
      </rPr>
      <t>보너스만</t>
    </r>
    <r>
      <rPr>
        <sz val="11"/>
        <color theme="1"/>
        <rFont val="Arial Unicode MS"/>
        <family val="2"/>
      </rPr>
      <t xml:space="preserve"> </t>
    </r>
    <r>
      <rPr>
        <sz val="11"/>
        <color theme="1"/>
        <rFont val="Calibri"/>
        <family val="2"/>
      </rPr>
      <t>지급되며</t>
    </r>
    <r>
      <rPr>
        <sz val="11"/>
        <color theme="1"/>
        <rFont val="Arial Unicode MS"/>
        <family val="2"/>
      </rPr>
      <t xml:space="preserve">, </t>
    </r>
    <r>
      <rPr>
        <sz val="11"/>
        <color theme="1"/>
        <rFont val="Calibri"/>
        <family val="2"/>
      </rPr>
      <t>나갈시</t>
    </r>
    <r>
      <rPr>
        <sz val="11"/>
        <color theme="1"/>
        <rFont val="Arial Unicode MS"/>
        <family val="2"/>
      </rPr>
      <t xml:space="preserve"> 1</t>
    </r>
    <r>
      <rPr>
        <sz val="11"/>
        <color theme="1"/>
        <rFont val="Calibri"/>
        <family val="2"/>
      </rPr>
      <t>시간정도</t>
    </r>
    <r>
      <rPr>
        <sz val="11"/>
        <color theme="1"/>
        <rFont val="Arial Unicode MS"/>
        <family val="2"/>
      </rPr>
      <t xml:space="preserve"> </t>
    </r>
    <r>
      <rPr>
        <sz val="11"/>
        <color theme="1"/>
        <rFont val="Calibri"/>
        <family val="2"/>
      </rPr>
      <t>후에</t>
    </r>
    <r>
      <rPr>
        <sz val="11"/>
        <color theme="1"/>
        <rFont val="Arial Unicode MS"/>
        <family val="2"/>
      </rPr>
      <t xml:space="preserve"> </t>
    </r>
    <r>
      <rPr>
        <sz val="11"/>
        <color theme="1"/>
        <rFont val="Calibri"/>
        <family val="2"/>
      </rPr>
      <t>효과</t>
    </r>
    <r>
      <rPr>
        <sz val="11"/>
        <color theme="1"/>
        <rFont val="Arial Unicode MS"/>
        <family val="2"/>
      </rPr>
      <t xml:space="preserve"> </t>
    </r>
    <r>
      <rPr>
        <sz val="11"/>
        <color theme="1"/>
        <rFont val="Calibri"/>
        <family val="2"/>
      </rPr>
      <t>떨어지게</t>
    </r>
  </si>
  <si>
    <r>
      <rPr>
        <sz val="11"/>
        <color theme="1"/>
        <rFont val="Calibri"/>
        <family val="2"/>
      </rPr>
      <t>마교</t>
    </r>
  </si>
  <si>
    <r>
      <rPr>
        <sz val="11"/>
        <color theme="1"/>
        <rFont val="Calibri"/>
        <family val="2"/>
      </rPr>
      <t>마법사</t>
    </r>
  </si>
  <si>
    <r>
      <rPr>
        <sz val="11"/>
        <color theme="1"/>
        <rFont val="Calibri"/>
        <family val="2"/>
      </rPr>
      <t>검사</t>
    </r>
  </si>
  <si>
    <r>
      <rPr>
        <sz val="11"/>
        <color theme="1"/>
        <rFont val="Calibri"/>
        <family val="2"/>
      </rPr>
      <t>정령</t>
    </r>
  </si>
  <si>
    <r>
      <rPr>
        <sz val="11"/>
        <color theme="1"/>
        <rFont val="Calibri"/>
        <family val="2"/>
      </rPr>
      <t>세이브</t>
    </r>
  </si>
  <si>
    <r>
      <rPr>
        <sz val="11"/>
        <color theme="1"/>
        <rFont val="Calibri"/>
        <family val="2"/>
      </rPr>
      <t>시작시</t>
    </r>
    <r>
      <rPr>
        <sz val="11"/>
        <color theme="1"/>
        <rFont val="Arial Unicode MS"/>
        <family val="2"/>
      </rPr>
      <t xml:space="preserve"> </t>
    </r>
    <r>
      <rPr>
        <sz val="11"/>
        <color theme="1"/>
        <rFont val="Calibri"/>
        <family val="2"/>
      </rPr>
      <t>클릭으로</t>
    </r>
    <r>
      <rPr>
        <sz val="11"/>
        <color theme="1"/>
        <rFont val="Arial Unicode MS"/>
        <family val="2"/>
      </rPr>
      <t xml:space="preserve"> </t>
    </r>
    <r>
      <rPr>
        <sz val="11"/>
        <color theme="1"/>
        <rFont val="Calibri"/>
        <family val="2"/>
      </rPr>
      <t>손쉽게</t>
    </r>
    <r>
      <rPr>
        <sz val="11"/>
        <color theme="1"/>
        <rFont val="Arial Unicode MS"/>
        <family val="2"/>
      </rPr>
      <t xml:space="preserve"> </t>
    </r>
    <r>
      <rPr>
        <sz val="11"/>
        <color theme="1"/>
        <rFont val="Calibri"/>
        <family val="2"/>
      </rPr>
      <t>로드</t>
    </r>
    <r>
      <rPr>
        <sz val="11"/>
        <color theme="1"/>
        <rFont val="Arial Unicode MS"/>
        <family val="2"/>
      </rPr>
      <t xml:space="preserve">, </t>
    </r>
    <r>
      <rPr>
        <sz val="11"/>
        <color theme="1"/>
        <rFont val="Calibri"/>
        <family val="2"/>
      </rPr>
      <t>자동저장</t>
    </r>
    <r>
      <rPr>
        <sz val="11"/>
        <color theme="1"/>
        <rFont val="Arial Unicode MS"/>
        <family val="2"/>
      </rPr>
      <t xml:space="preserve"> </t>
    </r>
    <r>
      <rPr>
        <sz val="11"/>
        <color theme="1"/>
        <rFont val="Calibri"/>
        <family val="2"/>
      </rPr>
      <t>기본</t>
    </r>
    <r>
      <rPr>
        <sz val="11"/>
        <color theme="1"/>
        <rFont val="Arial Unicode MS"/>
        <family val="2"/>
      </rPr>
      <t xml:space="preserve">, </t>
    </r>
    <r>
      <rPr>
        <sz val="11"/>
        <color theme="1"/>
        <rFont val="Calibri"/>
        <family val="2"/>
      </rPr>
      <t>게임</t>
    </r>
    <r>
      <rPr>
        <sz val="11"/>
        <color theme="1"/>
        <rFont val="Arial Unicode MS"/>
        <family val="2"/>
      </rPr>
      <t xml:space="preserve"> </t>
    </r>
    <r>
      <rPr>
        <sz val="11"/>
        <color theme="1"/>
        <rFont val="Calibri"/>
        <family val="2"/>
      </rPr>
      <t>종료시</t>
    </r>
    <r>
      <rPr>
        <sz val="11"/>
        <color theme="1"/>
        <rFont val="Arial Unicode MS"/>
        <family val="2"/>
      </rPr>
      <t xml:space="preserve"> </t>
    </r>
    <r>
      <rPr>
        <sz val="11"/>
        <color theme="1"/>
        <rFont val="Calibri"/>
        <family val="2"/>
      </rPr>
      <t>자동저장</t>
    </r>
    <r>
      <rPr>
        <sz val="11"/>
        <color theme="1"/>
        <rFont val="Arial Unicode MS"/>
        <family val="2"/>
      </rPr>
      <t xml:space="preserve"> </t>
    </r>
    <r>
      <rPr>
        <sz val="11"/>
        <color theme="1"/>
        <rFont val="Calibri"/>
        <family val="2"/>
      </rPr>
      <t>연구</t>
    </r>
    <r>
      <rPr>
        <sz val="11"/>
        <color theme="1"/>
        <rFont val="Arial Unicode MS"/>
        <family val="2"/>
      </rPr>
      <t xml:space="preserve">. - </t>
    </r>
    <r>
      <rPr>
        <sz val="11"/>
        <color theme="1"/>
        <rFont val="Calibri"/>
        <family val="2"/>
      </rPr>
      <t>컴퓨터에</t>
    </r>
    <r>
      <rPr>
        <sz val="11"/>
        <color theme="1"/>
        <rFont val="Arial Unicode MS"/>
        <family val="2"/>
      </rPr>
      <t xml:space="preserve"> </t>
    </r>
    <r>
      <rPr>
        <sz val="11"/>
        <color theme="1"/>
        <rFont val="Calibri"/>
        <family val="2"/>
      </rPr>
      <t>저장하는</t>
    </r>
    <r>
      <rPr>
        <sz val="11"/>
        <color theme="1"/>
        <rFont val="Arial Unicode MS"/>
        <family val="2"/>
      </rPr>
      <t xml:space="preserve"> </t>
    </r>
    <r>
      <rPr>
        <sz val="11"/>
        <color theme="1"/>
        <rFont val="Calibri"/>
        <family val="2"/>
      </rPr>
      <t>방식이라도</t>
    </r>
    <r>
      <rPr>
        <sz val="11"/>
        <color theme="1"/>
        <rFont val="Arial Unicode MS"/>
        <family val="2"/>
      </rPr>
      <t>.</t>
    </r>
  </si>
  <si>
    <r>
      <rPr>
        <sz val="11"/>
        <color theme="1"/>
        <rFont val="Calibri"/>
        <family val="2"/>
      </rPr>
      <t>삼류</t>
    </r>
  </si>
  <si>
    <r>
      <rPr>
        <sz val="11"/>
        <color theme="1"/>
        <rFont val="Calibri"/>
        <family val="2"/>
      </rPr>
      <t>마인</t>
    </r>
    <r>
      <rPr>
        <sz val="11"/>
        <color theme="1"/>
        <rFont val="Arial Unicode MS"/>
        <family val="2"/>
      </rPr>
      <t>(</t>
    </r>
    <r>
      <rPr>
        <sz val="11"/>
        <color theme="1"/>
        <rFont val="Calibri"/>
        <family val="2"/>
      </rPr>
      <t>초급</t>
    </r>
    <r>
      <rPr>
        <sz val="11"/>
        <color theme="1"/>
        <rFont val="Arial Unicode MS"/>
        <family val="2"/>
      </rPr>
      <t>)</t>
    </r>
  </si>
  <si>
    <r>
      <t>1</t>
    </r>
    <r>
      <rPr>
        <sz val="11"/>
        <color theme="1"/>
        <rFont val="Calibri"/>
        <family val="2"/>
      </rPr>
      <t>서클</t>
    </r>
    <r>
      <rPr>
        <sz val="11"/>
        <color theme="1"/>
        <rFont val="Arial Unicode MS"/>
        <family val="2"/>
      </rPr>
      <t xml:space="preserve"> (</t>
    </r>
    <r>
      <rPr>
        <sz val="11"/>
        <color theme="1"/>
        <rFont val="Calibri"/>
        <family val="2"/>
      </rPr>
      <t>견습마법사</t>
    </r>
    <r>
      <rPr>
        <sz val="11"/>
        <color theme="1"/>
        <rFont val="Arial Unicode MS"/>
        <family val="2"/>
      </rPr>
      <t>)</t>
    </r>
  </si>
  <si>
    <r>
      <rPr>
        <sz val="11"/>
        <color theme="1"/>
        <rFont val="Calibri"/>
        <family val="2"/>
      </rPr>
      <t>소드</t>
    </r>
    <r>
      <rPr>
        <sz val="11"/>
        <color theme="1"/>
        <rFont val="Arial Unicode MS"/>
        <family val="2"/>
      </rPr>
      <t xml:space="preserve"> </t>
    </r>
    <r>
      <rPr>
        <sz val="11"/>
        <color theme="1"/>
        <rFont val="Calibri"/>
        <family val="2"/>
      </rPr>
      <t>비기너</t>
    </r>
  </si>
  <si>
    <r>
      <rPr>
        <sz val="11"/>
        <color theme="1"/>
        <rFont val="Calibri"/>
        <family val="2"/>
      </rPr>
      <t>최하급</t>
    </r>
  </si>
  <si>
    <r>
      <rPr>
        <sz val="11"/>
        <color theme="1"/>
        <rFont val="Calibri"/>
        <family val="2"/>
      </rPr>
      <t>치명타</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별도의</t>
    </r>
    <r>
      <rPr>
        <sz val="11"/>
        <color theme="1"/>
        <rFont val="Arial Unicode MS"/>
        <family val="2"/>
      </rPr>
      <t xml:space="preserve"> </t>
    </r>
    <r>
      <rPr>
        <sz val="11"/>
        <color theme="1"/>
        <rFont val="Calibri"/>
        <family val="2"/>
      </rPr>
      <t>스텟을</t>
    </r>
    <r>
      <rPr>
        <sz val="11"/>
        <color theme="1"/>
        <rFont val="Arial Unicode MS"/>
        <family val="2"/>
      </rPr>
      <t xml:space="preserve"> </t>
    </r>
    <r>
      <rPr>
        <sz val="11"/>
        <color theme="1"/>
        <rFont val="Calibri"/>
        <family val="2"/>
      </rPr>
      <t>유닛에게</t>
    </r>
    <r>
      <rPr>
        <sz val="11"/>
        <color theme="1"/>
        <rFont val="Arial Unicode MS"/>
        <family val="2"/>
      </rPr>
      <t xml:space="preserve"> </t>
    </r>
    <r>
      <rPr>
        <sz val="11"/>
        <color theme="1"/>
        <rFont val="Calibri"/>
        <family val="2"/>
      </rPr>
      <t>바로</t>
    </r>
    <r>
      <rPr>
        <sz val="11"/>
        <color theme="1"/>
        <rFont val="Arial Unicode MS"/>
        <family val="2"/>
      </rPr>
      <t xml:space="preserve"> </t>
    </r>
    <r>
      <rPr>
        <sz val="11"/>
        <color theme="1"/>
        <rFont val="Calibri"/>
        <family val="2"/>
      </rPr>
      <t>표시</t>
    </r>
    <r>
      <rPr>
        <sz val="11"/>
        <color theme="1"/>
        <rFont val="Arial Unicode MS"/>
        <family val="2"/>
      </rPr>
      <t xml:space="preserve">, </t>
    </r>
    <r>
      <rPr>
        <sz val="11"/>
        <color theme="1"/>
        <rFont val="Calibri"/>
        <family val="2"/>
      </rPr>
      <t>버프에</t>
    </r>
    <r>
      <rPr>
        <sz val="11"/>
        <color theme="1"/>
        <rFont val="Arial Unicode MS"/>
        <family val="2"/>
      </rPr>
      <t xml:space="preserve"> </t>
    </r>
    <r>
      <rPr>
        <sz val="11"/>
        <color theme="1"/>
        <rFont val="Calibri"/>
        <family val="2"/>
      </rPr>
      <t>따라</t>
    </r>
    <r>
      <rPr>
        <sz val="11"/>
        <color theme="1"/>
        <rFont val="Arial Unicode MS"/>
        <family val="2"/>
      </rPr>
      <t xml:space="preserve"> </t>
    </r>
    <r>
      <rPr>
        <sz val="11"/>
        <color theme="1"/>
        <rFont val="Calibri"/>
        <family val="2"/>
      </rPr>
      <t>초록색으로</t>
    </r>
    <r>
      <rPr>
        <sz val="11"/>
        <color theme="1"/>
        <rFont val="Arial Unicode MS"/>
        <family val="2"/>
      </rPr>
      <t xml:space="preserve"> </t>
    </r>
    <r>
      <rPr>
        <sz val="11"/>
        <color theme="1"/>
        <rFont val="Calibri"/>
        <family val="2"/>
      </rPr>
      <t>표시</t>
    </r>
    <r>
      <rPr>
        <sz val="11"/>
        <color theme="1"/>
        <rFont val="Arial Unicode MS"/>
        <family val="2"/>
      </rPr>
      <t>.</t>
    </r>
  </si>
  <si>
    <r>
      <rPr>
        <sz val="11"/>
        <color theme="1"/>
        <rFont val="Calibri"/>
        <family val="2"/>
      </rPr>
      <t>이류</t>
    </r>
  </si>
  <si>
    <r>
      <rPr>
        <sz val="11"/>
        <color theme="1"/>
        <rFont val="Calibri"/>
        <family val="2"/>
      </rPr>
      <t>마인</t>
    </r>
    <r>
      <rPr>
        <sz val="11"/>
        <color theme="1"/>
        <rFont val="Arial Unicode MS"/>
        <family val="2"/>
      </rPr>
      <t>(</t>
    </r>
    <r>
      <rPr>
        <sz val="11"/>
        <color theme="1"/>
        <rFont val="Calibri"/>
        <family val="2"/>
      </rPr>
      <t>중급</t>
    </r>
    <r>
      <rPr>
        <sz val="11"/>
        <color theme="1"/>
        <rFont val="Arial Unicode MS"/>
        <family val="2"/>
      </rPr>
      <t>)</t>
    </r>
  </si>
  <si>
    <r>
      <t>2</t>
    </r>
    <r>
      <rPr>
        <sz val="11"/>
        <color theme="1"/>
        <rFont val="Calibri"/>
        <family val="2"/>
      </rPr>
      <t>서클</t>
    </r>
    <r>
      <rPr>
        <sz val="11"/>
        <color theme="1"/>
        <rFont val="Arial Unicode MS"/>
        <family val="2"/>
      </rPr>
      <t xml:space="preserve"> (</t>
    </r>
    <r>
      <rPr>
        <sz val="11"/>
        <color theme="1"/>
        <rFont val="Calibri"/>
        <family val="2"/>
      </rPr>
      <t>수련마법사</t>
    </r>
    <r>
      <rPr>
        <sz val="11"/>
        <color theme="1"/>
        <rFont val="Arial Unicode MS"/>
        <family val="2"/>
      </rPr>
      <t>)</t>
    </r>
  </si>
  <si>
    <r>
      <rPr>
        <sz val="11"/>
        <color theme="1"/>
        <rFont val="Calibri"/>
        <family val="2"/>
      </rPr>
      <t>소드</t>
    </r>
    <r>
      <rPr>
        <sz val="11"/>
        <color theme="1"/>
        <rFont val="Arial Unicode MS"/>
        <family val="2"/>
      </rPr>
      <t xml:space="preserve"> </t>
    </r>
    <r>
      <rPr>
        <sz val="11"/>
        <color theme="1"/>
        <rFont val="Calibri"/>
        <family val="2"/>
      </rPr>
      <t>러너</t>
    </r>
  </si>
  <si>
    <r>
      <rPr>
        <sz val="11"/>
        <color theme="1"/>
        <rFont val="Calibri"/>
        <family val="2"/>
      </rPr>
      <t>그래플</t>
    </r>
    <r>
      <rPr>
        <sz val="11"/>
        <color theme="1"/>
        <rFont val="Arial Unicode MS"/>
        <family val="2"/>
      </rPr>
      <t xml:space="preserve"> </t>
    </r>
    <r>
      <rPr>
        <sz val="11"/>
        <color theme="1"/>
        <rFont val="Calibri"/>
        <family val="2"/>
      </rPr>
      <t>유저</t>
    </r>
    <r>
      <rPr>
        <sz val="11"/>
        <color theme="1"/>
        <rFont val="Arial Unicode MS"/>
        <family val="2"/>
      </rPr>
      <t>(</t>
    </r>
    <r>
      <rPr>
        <sz val="11"/>
        <color theme="1"/>
        <rFont val="Calibri"/>
        <family val="2"/>
      </rPr>
      <t>초급</t>
    </r>
    <r>
      <rPr>
        <sz val="11"/>
        <color theme="1"/>
        <rFont val="Arial Unicode MS"/>
        <family val="2"/>
      </rPr>
      <t>)</t>
    </r>
  </si>
  <si>
    <r>
      <rPr>
        <sz val="11"/>
        <color theme="1"/>
        <rFont val="Calibri"/>
        <family val="2"/>
      </rPr>
      <t>하급</t>
    </r>
  </si>
  <si>
    <r>
      <rPr>
        <sz val="11"/>
        <color theme="1"/>
        <rFont val="Calibri"/>
        <family val="2"/>
      </rPr>
      <t>일류</t>
    </r>
  </si>
  <si>
    <r>
      <rPr>
        <sz val="11"/>
        <color theme="1"/>
        <rFont val="Calibri"/>
        <family val="2"/>
      </rPr>
      <t>마인</t>
    </r>
    <r>
      <rPr>
        <sz val="11"/>
        <color theme="1"/>
        <rFont val="Arial Unicode MS"/>
        <family val="2"/>
      </rPr>
      <t>(</t>
    </r>
    <r>
      <rPr>
        <sz val="11"/>
        <color theme="1"/>
        <rFont val="Calibri"/>
        <family val="2"/>
      </rPr>
      <t>상급</t>
    </r>
    <r>
      <rPr>
        <sz val="11"/>
        <color theme="1"/>
        <rFont val="Arial Unicode MS"/>
        <family val="2"/>
      </rPr>
      <t>)</t>
    </r>
  </si>
  <si>
    <r>
      <t>3</t>
    </r>
    <r>
      <rPr>
        <sz val="11"/>
        <color theme="1"/>
        <rFont val="Calibri"/>
        <family val="2"/>
      </rPr>
      <t>서클</t>
    </r>
    <r>
      <rPr>
        <sz val="11"/>
        <color theme="1"/>
        <rFont val="Arial Unicode MS"/>
        <family val="2"/>
      </rPr>
      <t xml:space="preserve"> (</t>
    </r>
    <r>
      <rPr>
        <sz val="11"/>
        <color theme="1"/>
        <rFont val="Calibri"/>
        <family val="2"/>
      </rPr>
      <t>일반마법사</t>
    </r>
    <r>
      <rPr>
        <sz val="11"/>
        <color theme="1"/>
        <rFont val="Arial Unicode MS"/>
        <family val="2"/>
      </rPr>
      <t>)</t>
    </r>
  </si>
  <si>
    <r>
      <rPr>
        <sz val="11"/>
        <color theme="1"/>
        <rFont val="Calibri"/>
        <family val="2"/>
      </rPr>
      <t>소드</t>
    </r>
    <r>
      <rPr>
        <sz val="11"/>
        <color theme="1"/>
        <rFont val="Arial Unicode MS"/>
        <family val="2"/>
      </rPr>
      <t xml:space="preserve"> </t>
    </r>
    <r>
      <rPr>
        <sz val="11"/>
        <color theme="1"/>
        <rFont val="Calibri"/>
        <family val="2"/>
      </rPr>
      <t>유저</t>
    </r>
  </si>
  <si>
    <r>
      <rPr>
        <sz val="11"/>
        <color theme="1"/>
        <rFont val="Calibri"/>
        <family val="2"/>
      </rPr>
      <t>그래플</t>
    </r>
    <r>
      <rPr>
        <sz val="11"/>
        <color theme="1"/>
        <rFont val="Arial Unicode MS"/>
        <family val="2"/>
      </rPr>
      <t xml:space="preserve"> </t>
    </r>
    <r>
      <rPr>
        <sz val="11"/>
        <color theme="1"/>
        <rFont val="Calibri"/>
        <family val="2"/>
      </rPr>
      <t>유저</t>
    </r>
    <r>
      <rPr>
        <sz val="11"/>
        <color theme="1"/>
        <rFont val="Arial Unicode MS"/>
        <family val="2"/>
      </rPr>
      <t>(</t>
    </r>
    <r>
      <rPr>
        <sz val="11"/>
        <color theme="1"/>
        <rFont val="Calibri"/>
        <family val="2"/>
      </rPr>
      <t>중급</t>
    </r>
    <r>
      <rPr>
        <sz val="11"/>
        <color theme="1"/>
        <rFont val="Arial Unicode MS"/>
        <family val="2"/>
      </rPr>
      <t>)</t>
    </r>
  </si>
  <si>
    <r>
      <rPr>
        <sz val="11"/>
        <color theme="1"/>
        <rFont val="Calibri"/>
        <family val="2"/>
      </rPr>
      <t>중하급</t>
    </r>
  </si>
  <si>
    <r>
      <rPr>
        <sz val="11"/>
        <color theme="1"/>
        <rFont val="Calibri"/>
        <family val="2"/>
      </rPr>
      <t>물</t>
    </r>
  </si>
  <si>
    <r>
      <rPr>
        <sz val="11"/>
        <color theme="1"/>
        <rFont val="Calibri"/>
        <family val="2"/>
      </rPr>
      <t>바람</t>
    </r>
  </si>
  <si>
    <r>
      <rPr>
        <sz val="11"/>
        <color theme="1"/>
        <rFont val="Calibri"/>
        <family val="2"/>
      </rPr>
      <t>땅</t>
    </r>
  </si>
  <si>
    <r>
      <rPr>
        <sz val="11"/>
        <color theme="1"/>
        <rFont val="Calibri"/>
        <family val="2"/>
      </rPr>
      <t>플레이</t>
    </r>
  </si>
  <si>
    <r>
      <rPr>
        <sz val="11"/>
        <color theme="1"/>
        <rFont val="Calibri"/>
        <family val="2"/>
      </rPr>
      <t>메인퀘</t>
    </r>
  </si>
  <si>
    <r>
      <rPr>
        <sz val="11"/>
        <color theme="1"/>
        <rFont val="돋움"/>
        <family val="3"/>
        <charset val="129"/>
      </rPr>
      <t>단순하게</t>
    </r>
    <r>
      <rPr>
        <sz val="11"/>
        <color theme="1"/>
        <rFont val="Arial Unicode MS"/>
        <family val="2"/>
      </rPr>
      <t xml:space="preserve">, </t>
    </r>
    <r>
      <rPr>
        <sz val="11"/>
        <color theme="1"/>
        <rFont val="돋움"/>
        <family val="3"/>
        <charset val="129"/>
      </rPr>
      <t>뺑뺑이</t>
    </r>
    <r>
      <rPr>
        <sz val="11"/>
        <color theme="1"/>
        <rFont val="Arial Unicode MS"/>
        <family val="2"/>
      </rPr>
      <t xml:space="preserve"> </t>
    </r>
    <r>
      <rPr>
        <sz val="11"/>
        <color theme="1"/>
        <rFont val="돋움"/>
        <family val="3"/>
        <charset val="129"/>
      </rPr>
      <t>위주</t>
    </r>
    <r>
      <rPr>
        <sz val="11"/>
        <color theme="1"/>
        <rFont val="Arial Unicode MS"/>
        <family val="2"/>
      </rPr>
      <t xml:space="preserve"> (</t>
    </r>
    <r>
      <rPr>
        <sz val="11"/>
        <color theme="1"/>
        <rFont val="돋움"/>
        <family val="3"/>
        <charset val="129"/>
      </rPr>
      <t>컨텐츠</t>
    </r>
    <r>
      <rPr>
        <sz val="11"/>
        <color theme="1"/>
        <rFont val="Arial Unicode MS"/>
        <family val="2"/>
      </rPr>
      <t xml:space="preserve"> </t>
    </r>
    <r>
      <rPr>
        <sz val="11"/>
        <color theme="1"/>
        <rFont val="돋움"/>
        <family val="3"/>
        <charset val="129"/>
      </rPr>
      <t>단계별</t>
    </r>
    <r>
      <rPr>
        <sz val="11"/>
        <color theme="1"/>
        <rFont val="Arial Unicode MS"/>
        <family val="2"/>
      </rPr>
      <t xml:space="preserve"> </t>
    </r>
    <r>
      <rPr>
        <sz val="11"/>
        <color theme="1"/>
        <rFont val="돋움"/>
        <family val="3"/>
        <charset val="129"/>
      </rPr>
      <t>해금</t>
    </r>
    <r>
      <rPr>
        <sz val="11"/>
        <color theme="1"/>
        <rFont val="Arial Unicode MS"/>
        <family val="2"/>
      </rPr>
      <t>)</t>
    </r>
  </si>
  <si>
    <r>
      <rPr>
        <sz val="11"/>
        <color theme="1"/>
        <rFont val="Calibri"/>
        <family val="2"/>
      </rPr>
      <t>절정</t>
    </r>
  </si>
  <si>
    <r>
      <rPr>
        <sz val="11"/>
        <color theme="1"/>
        <rFont val="Calibri"/>
        <family val="2"/>
      </rPr>
      <t>소마두</t>
    </r>
  </si>
  <si>
    <r>
      <t>4</t>
    </r>
    <r>
      <rPr>
        <sz val="11"/>
        <color theme="1"/>
        <rFont val="Calibri"/>
        <family val="2"/>
      </rPr>
      <t>서클</t>
    </r>
  </si>
  <si>
    <r>
      <rPr>
        <sz val="11"/>
        <color theme="1"/>
        <rFont val="Calibri"/>
        <family val="2"/>
      </rPr>
      <t>소드</t>
    </r>
    <r>
      <rPr>
        <sz val="11"/>
        <color theme="1"/>
        <rFont val="Arial Unicode MS"/>
        <family val="2"/>
      </rPr>
      <t xml:space="preserve"> </t>
    </r>
    <r>
      <rPr>
        <sz val="11"/>
        <color theme="1"/>
        <rFont val="Calibri"/>
        <family val="2"/>
      </rPr>
      <t>엑스퍼트</t>
    </r>
    <r>
      <rPr>
        <sz val="11"/>
        <color theme="1"/>
        <rFont val="Arial Unicode MS"/>
        <family val="2"/>
      </rPr>
      <t>(</t>
    </r>
    <r>
      <rPr>
        <sz val="11"/>
        <color theme="1"/>
        <rFont val="Calibri"/>
        <family val="2"/>
      </rPr>
      <t>하급</t>
    </r>
    <r>
      <rPr>
        <sz val="11"/>
        <color theme="1"/>
        <rFont val="Arial Unicode MS"/>
        <family val="2"/>
      </rPr>
      <t>/</t>
    </r>
    <r>
      <rPr>
        <sz val="11"/>
        <color theme="1"/>
        <rFont val="Calibri"/>
        <family val="2"/>
      </rPr>
      <t>중급</t>
    </r>
    <r>
      <rPr>
        <sz val="11"/>
        <color theme="1"/>
        <rFont val="Arial Unicode MS"/>
        <family val="2"/>
      </rPr>
      <t>/</t>
    </r>
    <r>
      <rPr>
        <sz val="11"/>
        <color theme="1"/>
        <rFont val="Calibri"/>
        <family val="2"/>
      </rPr>
      <t>상급</t>
    </r>
    <r>
      <rPr>
        <sz val="11"/>
        <color theme="1"/>
        <rFont val="Arial Unicode MS"/>
        <family val="2"/>
      </rPr>
      <t>/</t>
    </r>
    <r>
      <rPr>
        <sz val="11"/>
        <color theme="1"/>
        <rFont val="Calibri"/>
        <family val="2"/>
      </rPr>
      <t>최상급</t>
    </r>
    <r>
      <rPr>
        <sz val="11"/>
        <color theme="1"/>
        <rFont val="Arial Unicode MS"/>
        <family val="2"/>
      </rPr>
      <t>)</t>
    </r>
  </si>
  <si>
    <r>
      <rPr>
        <sz val="11"/>
        <color theme="1"/>
        <rFont val="Calibri"/>
        <family val="2"/>
      </rPr>
      <t>그래플</t>
    </r>
    <r>
      <rPr>
        <sz val="11"/>
        <color theme="1"/>
        <rFont val="Arial Unicode MS"/>
        <family val="2"/>
      </rPr>
      <t xml:space="preserve"> </t>
    </r>
    <r>
      <rPr>
        <sz val="11"/>
        <color theme="1"/>
        <rFont val="Calibri"/>
        <family val="2"/>
      </rPr>
      <t>유저</t>
    </r>
    <r>
      <rPr>
        <sz val="11"/>
        <color theme="1"/>
        <rFont val="Arial Unicode MS"/>
        <family val="2"/>
      </rPr>
      <t>(</t>
    </r>
    <r>
      <rPr>
        <sz val="11"/>
        <color theme="1"/>
        <rFont val="Calibri"/>
        <family val="2"/>
      </rPr>
      <t>상급</t>
    </r>
    <r>
      <rPr>
        <sz val="11"/>
        <color theme="1"/>
        <rFont val="Arial Unicode MS"/>
        <family val="2"/>
      </rPr>
      <t>)</t>
    </r>
  </si>
  <si>
    <r>
      <rPr>
        <sz val="11"/>
        <color theme="1"/>
        <rFont val="Calibri"/>
        <family val="2"/>
      </rPr>
      <t>중급</t>
    </r>
  </si>
  <si>
    <r>
      <rPr>
        <sz val="11"/>
        <color theme="1"/>
        <rFont val="Calibri"/>
        <family val="2"/>
      </rPr>
      <t>카사</t>
    </r>
  </si>
  <si>
    <r>
      <rPr>
        <sz val="11"/>
        <color theme="1"/>
        <rFont val="Calibri"/>
        <family val="2"/>
      </rPr>
      <t>운디네</t>
    </r>
  </si>
  <si>
    <r>
      <rPr>
        <sz val="11"/>
        <color theme="1"/>
        <rFont val="Calibri"/>
        <family val="2"/>
      </rPr>
      <t>실프</t>
    </r>
  </si>
  <si>
    <r>
      <rPr>
        <sz val="11"/>
        <color theme="1"/>
        <rFont val="Calibri"/>
        <family val="2"/>
      </rPr>
      <t>놈</t>
    </r>
    <r>
      <rPr>
        <sz val="11"/>
        <color theme="1"/>
        <rFont val="Arial Unicode MS"/>
        <family val="2"/>
      </rPr>
      <t>(</t>
    </r>
    <r>
      <rPr>
        <sz val="11"/>
        <color theme="1"/>
        <rFont val="Calibri"/>
        <family val="2"/>
      </rPr>
      <t>노움</t>
    </r>
    <r>
      <rPr>
        <sz val="11"/>
        <color theme="1"/>
        <rFont val="Arial Unicode MS"/>
        <family val="2"/>
      </rPr>
      <t>)</t>
    </r>
  </si>
  <si>
    <r>
      <rPr>
        <sz val="11"/>
        <color theme="1"/>
        <rFont val="Calibri"/>
        <family val="2"/>
      </rPr>
      <t>메인퀘스트</t>
    </r>
    <r>
      <rPr>
        <sz val="11"/>
        <color theme="1"/>
        <rFont val="Arial Unicode MS"/>
        <family val="2"/>
      </rPr>
      <t xml:space="preserve"> </t>
    </r>
    <r>
      <rPr>
        <sz val="11"/>
        <color theme="1"/>
        <rFont val="Calibri"/>
        <family val="2"/>
      </rPr>
      <t>단계</t>
    </r>
    <r>
      <rPr>
        <sz val="11"/>
        <color theme="1"/>
        <rFont val="Arial Unicode MS"/>
        <family val="2"/>
      </rPr>
      <t>(</t>
    </r>
    <r>
      <rPr>
        <sz val="11"/>
        <color theme="1"/>
        <rFont val="Calibri"/>
        <family val="2"/>
      </rPr>
      <t>에피소드</t>
    </r>
    <r>
      <rPr>
        <sz val="11"/>
        <color theme="1"/>
        <rFont val="Arial Unicode MS"/>
        <family val="2"/>
      </rPr>
      <t>)</t>
    </r>
    <r>
      <rPr>
        <sz val="11"/>
        <color theme="1"/>
        <rFont val="Calibri"/>
        <family val="2"/>
      </rPr>
      <t>별로</t>
    </r>
    <r>
      <rPr>
        <sz val="11"/>
        <color theme="1"/>
        <rFont val="Arial Unicode MS"/>
        <family val="2"/>
      </rPr>
      <t xml:space="preserve"> </t>
    </r>
    <r>
      <rPr>
        <sz val="11"/>
        <color theme="1"/>
        <rFont val="Calibri"/>
        <family val="2"/>
      </rPr>
      <t>최대</t>
    </r>
    <r>
      <rPr>
        <sz val="11"/>
        <color theme="1"/>
        <rFont val="Arial Unicode MS"/>
        <family val="2"/>
      </rPr>
      <t xml:space="preserve"> </t>
    </r>
    <r>
      <rPr>
        <sz val="11"/>
        <color theme="1"/>
        <rFont val="Calibri"/>
        <family val="2"/>
      </rPr>
      <t>수치</t>
    </r>
    <r>
      <rPr>
        <sz val="11"/>
        <color theme="1"/>
        <rFont val="Arial Unicode MS"/>
        <family val="2"/>
      </rPr>
      <t xml:space="preserve"> </t>
    </r>
    <r>
      <rPr>
        <sz val="11"/>
        <color theme="1"/>
        <rFont val="Calibri"/>
        <family val="2"/>
      </rPr>
      <t>상향</t>
    </r>
    <r>
      <rPr>
        <sz val="11"/>
        <color theme="1"/>
        <rFont val="Arial Unicode MS"/>
        <family val="2"/>
      </rPr>
      <t>(</t>
    </r>
    <r>
      <rPr>
        <sz val="11"/>
        <color theme="1"/>
        <rFont val="Calibri"/>
        <family val="2"/>
      </rPr>
      <t>특성</t>
    </r>
    <r>
      <rPr>
        <sz val="11"/>
        <color theme="1"/>
        <rFont val="Arial Unicode MS"/>
        <family val="2"/>
      </rPr>
      <t xml:space="preserve"> </t>
    </r>
    <r>
      <rPr>
        <sz val="11"/>
        <color theme="1"/>
        <rFont val="Calibri"/>
        <family val="2"/>
      </rPr>
      <t>레벨</t>
    </r>
    <r>
      <rPr>
        <sz val="11"/>
        <color theme="1"/>
        <rFont val="Arial Unicode MS"/>
        <family val="2"/>
      </rPr>
      <t xml:space="preserve"> </t>
    </r>
    <r>
      <rPr>
        <sz val="11"/>
        <color theme="1"/>
        <rFont val="Calibri"/>
        <family val="2"/>
      </rPr>
      <t>등</t>
    </r>
    <r>
      <rPr>
        <sz val="11"/>
        <color theme="1"/>
        <rFont val="Arial Unicode MS"/>
        <family val="2"/>
      </rPr>
      <t>)</t>
    </r>
  </si>
  <si>
    <r>
      <rPr>
        <sz val="11"/>
        <color theme="1"/>
        <rFont val="Calibri"/>
        <family val="2"/>
      </rPr>
      <t>초절정</t>
    </r>
  </si>
  <si>
    <r>
      <rPr>
        <sz val="11"/>
        <color theme="1"/>
        <rFont val="Calibri"/>
        <family val="2"/>
      </rPr>
      <t>마두</t>
    </r>
  </si>
  <si>
    <r>
      <t>5</t>
    </r>
    <r>
      <rPr>
        <sz val="11"/>
        <color theme="1"/>
        <rFont val="Calibri"/>
        <family val="2"/>
      </rPr>
      <t>서클</t>
    </r>
  </si>
  <si>
    <r>
      <rPr>
        <sz val="11"/>
        <color theme="1"/>
        <rFont val="Calibri"/>
        <family val="2"/>
      </rPr>
      <t>그래듀에이트</t>
    </r>
  </si>
  <si>
    <r>
      <rPr>
        <sz val="11"/>
        <color theme="1"/>
        <rFont val="Calibri"/>
        <family val="2"/>
      </rPr>
      <t>그래플</t>
    </r>
    <r>
      <rPr>
        <sz val="11"/>
        <color theme="1"/>
        <rFont val="Arial Unicode MS"/>
        <family val="2"/>
      </rPr>
      <t xml:space="preserve"> </t>
    </r>
    <r>
      <rPr>
        <sz val="11"/>
        <color theme="1"/>
        <rFont val="Calibri"/>
        <family val="2"/>
      </rPr>
      <t>엑스퍼트</t>
    </r>
  </si>
  <si>
    <r>
      <rPr>
        <sz val="11"/>
        <color theme="1"/>
        <rFont val="Calibri"/>
        <family val="2"/>
      </rPr>
      <t>중상급</t>
    </r>
  </si>
  <si>
    <r>
      <rPr>
        <sz val="11"/>
        <color theme="1"/>
        <rFont val="Calibri"/>
        <family val="2"/>
      </rPr>
      <t>샐러맨더</t>
    </r>
  </si>
  <si>
    <r>
      <rPr>
        <sz val="11"/>
        <color theme="1"/>
        <rFont val="Calibri"/>
        <family val="2"/>
      </rPr>
      <t>운다인</t>
    </r>
  </si>
  <si>
    <r>
      <rPr>
        <sz val="11"/>
        <color theme="1"/>
        <rFont val="Calibri"/>
        <family val="2"/>
      </rPr>
      <t>실라페</t>
    </r>
  </si>
  <si>
    <r>
      <rPr>
        <sz val="11"/>
        <color theme="1"/>
        <rFont val="Calibri"/>
        <family val="2"/>
      </rPr>
      <t>노임</t>
    </r>
  </si>
  <si>
    <r>
      <rPr>
        <sz val="11"/>
        <color theme="1"/>
        <rFont val="Calibri"/>
        <family val="2"/>
      </rPr>
      <t>레이드</t>
    </r>
  </si>
  <si>
    <r>
      <rPr>
        <sz val="11"/>
        <color theme="1"/>
        <rFont val="Calibri"/>
        <family val="2"/>
      </rPr>
      <t>메인</t>
    </r>
    <r>
      <rPr>
        <sz val="11"/>
        <color theme="1"/>
        <rFont val="Arial Unicode MS"/>
        <family val="2"/>
      </rPr>
      <t xml:space="preserve"> </t>
    </r>
    <r>
      <rPr>
        <sz val="11"/>
        <color theme="1"/>
        <rFont val="Calibri"/>
        <family val="2"/>
      </rPr>
      <t>퀘스트</t>
    </r>
    <r>
      <rPr>
        <sz val="11"/>
        <color theme="1"/>
        <rFont val="Arial Unicode MS"/>
        <family val="2"/>
      </rPr>
      <t xml:space="preserve"> </t>
    </r>
    <r>
      <rPr>
        <sz val="11"/>
        <color theme="1"/>
        <rFont val="Calibri"/>
        <family val="2"/>
      </rPr>
      <t>진행</t>
    </r>
    <r>
      <rPr>
        <sz val="11"/>
        <color theme="1"/>
        <rFont val="Arial Unicode MS"/>
        <family val="2"/>
      </rPr>
      <t xml:space="preserve"> </t>
    </r>
    <r>
      <rPr>
        <sz val="11"/>
        <color theme="1"/>
        <rFont val="Calibri"/>
        <family val="2"/>
      </rPr>
      <t>도중</t>
    </r>
    <r>
      <rPr>
        <sz val="11"/>
        <color theme="1"/>
        <rFont val="Arial Unicode MS"/>
        <family val="2"/>
      </rPr>
      <t xml:space="preserve"> </t>
    </r>
    <r>
      <rPr>
        <sz val="11"/>
        <color theme="1"/>
        <rFont val="Calibri"/>
        <family val="2"/>
      </rPr>
      <t>레이드</t>
    </r>
    <r>
      <rPr>
        <sz val="11"/>
        <color theme="1"/>
        <rFont val="Arial Unicode MS"/>
        <family val="2"/>
      </rPr>
      <t xml:space="preserve"> </t>
    </r>
    <r>
      <rPr>
        <sz val="11"/>
        <color theme="1"/>
        <rFont val="Calibri"/>
        <family val="2"/>
      </rPr>
      <t>가능</t>
    </r>
    <r>
      <rPr>
        <sz val="11"/>
        <color theme="1"/>
        <rFont val="Arial Unicode MS"/>
        <family val="2"/>
      </rPr>
      <t xml:space="preserve"> (</t>
    </r>
    <r>
      <rPr>
        <sz val="11"/>
        <color theme="1"/>
        <rFont val="Calibri"/>
        <family val="2"/>
      </rPr>
      <t>전투시간</t>
    </r>
    <r>
      <rPr>
        <sz val="11"/>
        <color theme="1"/>
        <rFont val="Arial Unicode MS"/>
        <family val="2"/>
      </rPr>
      <t xml:space="preserve"> </t>
    </r>
    <r>
      <rPr>
        <sz val="11"/>
        <color theme="1"/>
        <rFont val="Calibri"/>
        <family val="2"/>
      </rPr>
      <t>약</t>
    </r>
    <r>
      <rPr>
        <sz val="11"/>
        <color theme="1"/>
        <rFont val="Arial Unicode MS"/>
        <family val="2"/>
      </rPr>
      <t xml:space="preserve"> 3</t>
    </r>
    <r>
      <rPr>
        <sz val="11"/>
        <color theme="1"/>
        <rFont val="Calibri"/>
        <family val="2"/>
      </rPr>
      <t>분부터</t>
    </r>
    <r>
      <rPr>
        <sz val="11"/>
        <color theme="1"/>
        <rFont val="Arial Unicode MS"/>
        <family val="2"/>
      </rPr>
      <t xml:space="preserve"> </t>
    </r>
    <r>
      <rPr>
        <sz val="11"/>
        <color theme="1"/>
        <rFont val="Calibri"/>
        <family val="2"/>
      </rPr>
      <t>시작</t>
    </r>
    <r>
      <rPr>
        <sz val="11"/>
        <color theme="1"/>
        <rFont val="Arial Unicode MS"/>
        <family val="2"/>
      </rPr>
      <t>)</t>
    </r>
  </si>
  <si>
    <r>
      <rPr>
        <sz val="11"/>
        <color theme="1"/>
        <rFont val="Calibri"/>
        <family val="2"/>
      </rPr>
      <t>화경</t>
    </r>
  </si>
  <si>
    <r>
      <rPr>
        <sz val="11"/>
        <color theme="1"/>
        <rFont val="Calibri"/>
        <family val="2"/>
      </rPr>
      <t>극마</t>
    </r>
  </si>
  <si>
    <r>
      <t>6</t>
    </r>
    <r>
      <rPr>
        <sz val="11"/>
        <color theme="1"/>
        <rFont val="Calibri"/>
        <family val="2"/>
      </rPr>
      <t>서클</t>
    </r>
  </si>
  <si>
    <r>
      <rPr>
        <sz val="11"/>
        <color theme="1"/>
        <rFont val="Calibri"/>
        <family val="2"/>
      </rPr>
      <t>소드</t>
    </r>
    <r>
      <rPr>
        <sz val="11"/>
        <color theme="1"/>
        <rFont val="Arial Unicode MS"/>
        <family val="2"/>
      </rPr>
      <t xml:space="preserve"> </t>
    </r>
    <r>
      <rPr>
        <sz val="11"/>
        <color theme="1"/>
        <rFont val="Calibri"/>
        <family val="2"/>
      </rPr>
      <t>마스터</t>
    </r>
  </si>
  <si>
    <r>
      <rPr>
        <sz val="11"/>
        <color theme="1"/>
        <rFont val="Calibri"/>
        <family val="2"/>
      </rPr>
      <t>그래플</t>
    </r>
    <r>
      <rPr>
        <sz val="11"/>
        <color theme="1"/>
        <rFont val="Arial Unicode MS"/>
        <family val="2"/>
      </rPr>
      <t xml:space="preserve"> </t>
    </r>
    <r>
      <rPr>
        <sz val="11"/>
        <color theme="1"/>
        <rFont val="Calibri"/>
        <family val="2"/>
      </rPr>
      <t>그래듀에이트</t>
    </r>
  </si>
  <si>
    <r>
      <rPr>
        <sz val="11"/>
        <color theme="1"/>
        <rFont val="Calibri"/>
        <family val="2"/>
      </rPr>
      <t>상급</t>
    </r>
  </si>
  <si>
    <r>
      <rPr>
        <sz val="11"/>
        <color theme="1"/>
        <rFont val="Calibri"/>
        <family val="2"/>
      </rPr>
      <t>샐리스트</t>
    </r>
  </si>
  <si>
    <r>
      <rPr>
        <sz val="11"/>
        <color theme="1"/>
        <rFont val="Calibri"/>
        <family val="2"/>
      </rPr>
      <t>엔다이론</t>
    </r>
  </si>
  <si>
    <r>
      <rPr>
        <sz val="11"/>
        <color theme="1"/>
        <rFont val="Calibri"/>
        <family val="2"/>
      </rPr>
      <t>실라이론</t>
    </r>
  </si>
  <si>
    <r>
      <rPr>
        <sz val="11"/>
        <color theme="1"/>
        <rFont val="Calibri"/>
        <family val="2"/>
      </rPr>
      <t>노에스</t>
    </r>
  </si>
  <si>
    <r>
      <rPr>
        <sz val="11"/>
        <color theme="1"/>
        <rFont val="Calibri"/>
        <family val="2"/>
      </rPr>
      <t>난이도</t>
    </r>
  </si>
  <si>
    <r>
      <rPr>
        <sz val="11"/>
        <color theme="1"/>
        <rFont val="Calibri"/>
        <family val="2"/>
      </rPr>
      <t>기본적으로</t>
    </r>
    <r>
      <rPr>
        <sz val="11"/>
        <color theme="1"/>
        <rFont val="Arial Unicode MS"/>
        <family val="2"/>
      </rPr>
      <t xml:space="preserve"> </t>
    </r>
    <r>
      <rPr>
        <sz val="11"/>
        <color theme="1"/>
        <rFont val="Calibri"/>
        <family val="2"/>
      </rPr>
      <t>솔플</t>
    </r>
    <r>
      <rPr>
        <sz val="11"/>
        <color theme="1"/>
        <rFont val="Arial Unicode MS"/>
        <family val="2"/>
      </rPr>
      <t xml:space="preserve"> </t>
    </r>
    <r>
      <rPr>
        <sz val="11"/>
        <color theme="1"/>
        <rFont val="Calibri"/>
        <family val="2"/>
      </rPr>
      <t>가능하며</t>
    </r>
    <r>
      <rPr>
        <sz val="11"/>
        <color theme="1"/>
        <rFont val="Arial Unicode MS"/>
        <family val="2"/>
      </rPr>
      <t xml:space="preserve">, </t>
    </r>
    <r>
      <rPr>
        <sz val="11"/>
        <color theme="1"/>
        <rFont val="Calibri"/>
        <family val="2"/>
      </rPr>
      <t>성장</t>
    </r>
    <r>
      <rPr>
        <sz val="11"/>
        <color theme="1"/>
        <rFont val="Arial Unicode MS"/>
        <family val="2"/>
      </rPr>
      <t xml:space="preserve"> </t>
    </r>
    <r>
      <rPr>
        <sz val="11"/>
        <color theme="1"/>
        <rFont val="Calibri"/>
        <family val="2"/>
      </rPr>
      <t>완료시</t>
    </r>
    <r>
      <rPr>
        <sz val="11"/>
        <color theme="1"/>
        <rFont val="Arial Unicode MS"/>
        <family val="2"/>
      </rPr>
      <t>&amp;</t>
    </r>
    <r>
      <rPr>
        <sz val="11"/>
        <color theme="1"/>
        <rFont val="Calibri"/>
        <family val="2"/>
      </rPr>
      <t>에피</t>
    </r>
    <r>
      <rPr>
        <sz val="11"/>
        <color theme="1"/>
        <rFont val="Arial Unicode MS"/>
        <family val="2"/>
      </rPr>
      <t xml:space="preserve"> 1 </t>
    </r>
    <r>
      <rPr>
        <sz val="11"/>
        <color theme="1"/>
        <rFont val="Calibri"/>
        <family val="2"/>
      </rPr>
      <t>전까진</t>
    </r>
    <r>
      <rPr>
        <sz val="11"/>
        <color theme="1"/>
        <rFont val="Arial Unicode MS"/>
        <family val="2"/>
      </rPr>
      <t xml:space="preserve"> </t>
    </r>
    <r>
      <rPr>
        <sz val="11"/>
        <color theme="1"/>
        <rFont val="Calibri"/>
        <family val="2"/>
      </rPr>
      <t>혼자</t>
    </r>
    <r>
      <rPr>
        <sz val="11"/>
        <color theme="1"/>
        <rFont val="Arial Unicode MS"/>
        <family val="2"/>
      </rPr>
      <t xml:space="preserve"> </t>
    </r>
    <r>
      <rPr>
        <sz val="11"/>
        <color theme="1"/>
        <rFont val="Calibri"/>
        <family val="2"/>
      </rPr>
      <t>무쌍</t>
    </r>
    <r>
      <rPr>
        <sz val="11"/>
        <color theme="1"/>
        <rFont val="Arial Unicode MS"/>
        <family val="2"/>
      </rPr>
      <t xml:space="preserve"> </t>
    </r>
    <r>
      <rPr>
        <sz val="11"/>
        <color theme="1"/>
        <rFont val="Calibri"/>
        <family val="2"/>
      </rPr>
      <t>가능하게</t>
    </r>
    <r>
      <rPr>
        <sz val="11"/>
        <color theme="1"/>
        <rFont val="Arial Unicode MS"/>
        <family val="2"/>
      </rPr>
      <t xml:space="preserve"> (</t>
    </r>
    <r>
      <rPr>
        <sz val="11"/>
        <color theme="1"/>
        <rFont val="Calibri"/>
        <family val="2"/>
      </rPr>
      <t>엔드컨텐츠급</t>
    </r>
    <r>
      <rPr>
        <sz val="11"/>
        <color theme="1"/>
        <rFont val="Arial Unicode MS"/>
        <family val="2"/>
      </rPr>
      <t xml:space="preserve"> </t>
    </r>
    <r>
      <rPr>
        <sz val="11"/>
        <color theme="1"/>
        <rFont val="Calibri"/>
        <family val="2"/>
      </rPr>
      <t>레이드</t>
    </r>
    <r>
      <rPr>
        <sz val="11"/>
        <color theme="1"/>
        <rFont val="Arial Unicode MS"/>
        <family val="2"/>
      </rPr>
      <t xml:space="preserve"> </t>
    </r>
    <r>
      <rPr>
        <sz val="11"/>
        <color theme="1"/>
        <rFont val="Calibri"/>
        <family val="2"/>
      </rPr>
      <t>제외</t>
    </r>
    <r>
      <rPr>
        <sz val="11"/>
        <color theme="1"/>
        <rFont val="Arial Unicode MS"/>
        <family val="2"/>
      </rPr>
      <t>)</t>
    </r>
  </si>
  <si>
    <r>
      <rPr>
        <sz val="11"/>
        <color theme="1"/>
        <rFont val="Malgun Gothic"/>
        <family val="3"/>
        <charset val="129"/>
      </rPr>
      <t>현경</t>
    </r>
  </si>
  <si>
    <r>
      <rPr>
        <sz val="11"/>
        <color theme="1"/>
        <rFont val="Malgun Gothic"/>
        <family val="3"/>
        <charset val="129"/>
      </rPr>
      <t>탈마</t>
    </r>
  </si>
  <si>
    <r>
      <t>7</t>
    </r>
    <r>
      <rPr>
        <sz val="11"/>
        <color theme="1"/>
        <rFont val="Malgun Gothic"/>
        <family val="3"/>
        <charset val="129"/>
      </rPr>
      <t>서클</t>
    </r>
    <r>
      <rPr>
        <sz val="11"/>
        <color theme="1"/>
        <rFont val="Arial Unicode MS"/>
        <family val="2"/>
      </rPr>
      <t xml:space="preserve"> (</t>
    </r>
    <r>
      <rPr>
        <sz val="11"/>
        <color theme="1"/>
        <rFont val="Malgun Gothic"/>
        <family val="3"/>
        <charset val="129"/>
      </rPr>
      <t>대마법사</t>
    </r>
    <r>
      <rPr>
        <sz val="11"/>
        <color theme="1"/>
        <rFont val="Arial Unicode MS"/>
        <family val="2"/>
      </rPr>
      <t>)</t>
    </r>
  </si>
  <si>
    <r>
      <rPr>
        <sz val="11"/>
        <color theme="1"/>
        <rFont val="Calibri"/>
        <family val="2"/>
      </rPr>
      <t>그랜드</t>
    </r>
    <r>
      <rPr>
        <sz val="11"/>
        <color theme="1"/>
        <rFont val="Arial Unicode MS"/>
        <family val="2"/>
      </rPr>
      <t xml:space="preserve"> </t>
    </r>
    <r>
      <rPr>
        <sz val="11"/>
        <color theme="1"/>
        <rFont val="Calibri"/>
        <family val="2"/>
      </rPr>
      <t>소드</t>
    </r>
    <r>
      <rPr>
        <sz val="11"/>
        <color theme="1"/>
        <rFont val="Arial Unicode MS"/>
        <family val="2"/>
      </rPr>
      <t xml:space="preserve"> </t>
    </r>
    <r>
      <rPr>
        <sz val="11"/>
        <color theme="1"/>
        <rFont val="Calibri"/>
        <family val="2"/>
      </rPr>
      <t>마스터</t>
    </r>
  </si>
  <si>
    <r>
      <rPr>
        <sz val="11"/>
        <color theme="1"/>
        <rFont val="Calibri"/>
        <family val="2"/>
      </rPr>
      <t>그래플</t>
    </r>
    <r>
      <rPr>
        <sz val="11"/>
        <color theme="1"/>
        <rFont val="Arial Unicode MS"/>
        <family val="2"/>
      </rPr>
      <t xml:space="preserve"> </t>
    </r>
    <r>
      <rPr>
        <sz val="11"/>
        <color theme="1"/>
        <rFont val="Calibri"/>
        <family val="2"/>
      </rPr>
      <t>마스터</t>
    </r>
  </si>
  <si>
    <r>
      <rPr>
        <sz val="11"/>
        <color theme="1"/>
        <rFont val="Malgun Gothic"/>
        <family val="3"/>
        <charset val="129"/>
      </rPr>
      <t>최상급</t>
    </r>
  </si>
  <si>
    <r>
      <rPr>
        <sz val="11"/>
        <color theme="1"/>
        <rFont val="Calibri"/>
        <family val="2"/>
      </rPr>
      <t>샐리임</t>
    </r>
  </si>
  <si>
    <r>
      <rPr>
        <sz val="11"/>
        <color theme="1"/>
        <rFont val="Calibri"/>
        <family val="2"/>
      </rPr>
      <t>엘레스트라</t>
    </r>
  </si>
  <si>
    <r>
      <rPr>
        <sz val="11"/>
        <color theme="1"/>
        <rFont val="Calibri"/>
        <family val="2"/>
      </rPr>
      <t>실레스틴</t>
    </r>
  </si>
  <si>
    <r>
      <rPr>
        <sz val="11"/>
        <color theme="1"/>
        <rFont val="Calibri"/>
        <family val="2"/>
      </rPr>
      <t>노에아넨</t>
    </r>
  </si>
  <si>
    <r>
      <rPr>
        <sz val="11"/>
        <color theme="1"/>
        <rFont val="Calibri"/>
        <family val="2"/>
      </rPr>
      <t>방치</t>
    </r>
    <r>
      <rPr>
        <sz val="11"/>
        <color theme="1"/>
        <rFont val="Arial Unicode MS"/>
        <family val="2"/>
      </rPr>
      <t xml:space="preserve"> </t>
    </r>
    <r>
      <rPr>
        <sz val="11"/>
        <color theme="1"/>
        <rFont val="Calibri"/>
        <family val="2"/>
      </rPr>
      <t>위주</t>
    </r>
    <r>
      <rPr>
        <sz val="11"/>
        <color theme="1"/>
        <rFont val="Arial Unicode MS"/>
        <family val="2"/>
      </rPr>
      <t xml:space="preserve">, </t>
    </r>
    <r>
      <rPr>
        <sz val="11"/>
        <color theme="1"/>
        <rFont val="Calibri"/>
        <family val="2"/>
      </rPr>
      <t>레이드는</t>
    </r>
    <r>
      <rPr>
        <sz val="11"/>
        <color theme="1"/>
        <rFont val="Arial Unicode MS"/>
        <family val="2"/>
      </rPr>
      <t xml:space="preserve"> </t>
    </r>
    <r>
      <rPr>
        <sz val="11"/>
        <color theme="1"/>
        <rFont val="Calibri"/>
        <family val="2"/>
      </rPr>
      <t>컨트롤</t>
    </r>
    <r>
      <rPr>
        <sz val="11"/>
        <color theme="1"/>
        <rFont val="Arial Unicode MS"/>
        <family val="2"/>
      </rPr>
      <t xml:space="preserve"> </t>
    </r>
    <r>
      <rPr>
        <sz val="11"/>
        <color theme="1"/>
        <rFont val="Calibri"/>
        <family val="2"/>
      </rPr>
      <t>필요</t>
    </r>
  </si>
  <si>
    <r>
      <rPr>
        <sz val="11"/>
        <color theme="1"/>
        <rFont val="Malgun Gothic"/>
        <family val="3"/>
        <charset val="129"/>
      </rPr>
      <t>생사경</t>
    </r>
  </si>
  <si>
    <r>
      <rPr>
        <sz val="11"/>
        <color theme="1"/>
        <rFont val="Malgun Gothic"/>
        <family val="3"/>
        <charset val="129"/>
      </rPr>
      <t>초마</t>
    </r>
  </si>
  <si>
    <r>
      <t>8</t>
    </r>
    <r>
      <rPr>
        <sz val="11"/>
        <color theme="1"/>
        <rFont val="Malgun Gothic"/>
        <family val="3"/>
        <charset val="129"/>
      </rPr>
      <t>서클</t>
    </r>
  </si>
  <si>
    <r>
      <rPr>
        <sz val="11"/>
        <color theme="1"/>
        <rFont val="Calibri"/>
        <family val="2"/>
      </rPr>
      <t>그래플</t>
    </r>
    <r>
      <rPr>
        <sz val="11"/>
        <color theme="1"/>
        <rFont val="Arial Unicode MS"/>
        <family val="2"/>
      </rPr>
      <t xml:space="preserve"> </t>
    </r>
    <r>
      <rPr>
        <sz val="11"/>
        <color theme="1"/>
        <rFont val="Calibri"/>
        <family val="2"/>
      </rPr>
      <t>그랜드</t>
    </r>
    <r>
      <rPr>
        <sz val="11"/>
        <color theme="1"/>
        <rFont val="Arial Unicode MS"/>
        <family val="2"/>
      </rPr>
      <t xml:space="preserve"> </t>
    </r>
    <r>
      <rPr>
        <sz val="11"/>
        <color theme="1"/>
        <rFont val="Calibri"/>
        <family val="2"/>
      </rPr>
      <t>마스터</t>
    </r>
  </si>
  <si>
    <r>
      <rPr>
        <sz val="11"/>
        <color theme="1"/>
        <rFont val="Malgun Gothic"/>
        <family val="3"/>
        <charset val="129"/>
      </rPr>
      <t>정령왕</t>
    </r>
  </si>
  <si>
    <r>
      <rPr>
        <sz val="11"/>
        <color theme="1"/>
        <rFont val="Calibri"/>
        <family val="2"/>
      </rPr>
      <t>샐리온</t>
    </r>
    <r>
      <rPr>
        <sz val="11"/>
        <color theme="1"/>
        <rFont val="Arial Unicode MS"/>
        <family val="2"/>
      </rPr>
      <t>,</t>
    </r>
    <r>
      <rPr>
        <sz val="11"/>
        <color theme="1"/>
        <rFont val="Calibri"/>
        <family val="2"/>
      </rPr>
      <t>이프리트</t>
    </r>
  </si>
  <si>
    <r>
      <rPr>
        <sz val="11"/>
        <color theme="1"/>
        <rFont val="Calibri"/>
        <family val="2"/>
      </rPr>
      <t>엘라임</t>
    </r>
  </si>
  <si>
    <r>
      <rPr>
        <sz val="11"/>
        <color theme="1"/>
        <rFont val="Calibri"/>
        <family val="2"/>
      </rPr>
      <t>실피드</t>
    </r>
  </si>
  <si>
    <r>
      <rPr>
        <sz val="11"/>
        <color theme="1"/>
        <rFont val="Calibri"/>
        <family val="2"/>
      </rPr>
      <t>노아스</t>
    </r>
  </si>
  <si>
    <r>
      <rPr>
        <sz val="11"/>
        <color theme="1"/>
        <rFont val="Calibri"/>
        <family val="2"/>
      </rPr>
      <t>보조</t>
    </r>
  </si>
  <si>
    <r>
      <rPr>
        <sz val="11"/>
        <color theme="1"/>
        <rFont val="Calibri"/>
        <family val="2"/>
      </rPr>
      <t>펫</t>
    </r>
    <r>
      <rPr>
        <sz val="11"/>
        <color theme="1"/>
        <rFont val="Arial Unicode MS"/>
        <family val="2"/>
      </rPr>
      <t xml:space="preserve"> </t>
    </r>
    <r>
      <rPr>
        <sz val="11"/>
        <color theme="1"/>
        <rFont val="Calibri"/>
        <family val="2"/>
      </rPr>
      <t>시스템</t>
    </r>
    <r>
      <rPr>
        <sz val="11"/>
        <color theme="1"/>
        <rFont val="Arial Unicode MS"/>
        <family val="2"/>
      </rPr>
      <t xml:space="preserve"> </t>
    </r>
    <r>
      <rPr>
        <sz val="11"/>
        <color theme="1"/>
        <rFont val="Calibri"/>
        <family val="2"/>
      </rPr>
      <t>추가</t>
    </r>
    <r>
      <rPr>
        <sz val="11"/>
        <color theme="1"/>
        <rFont val="Arial Unicode MS"/>
        <family val="2"/>
      </rPr>
      <t xml:space="preserve">, </t>
    </r>
    <r>
      <rPr>
        <sz val="11"/>
        <color theme="1"/>
        <rFont val="Calibri"/>
        <family val="2"/>
      </rPr>
      <t>탈것처럼</t>
    </r>
    <r>
      <rPr>
        <sz val="11"/>
        <color theme="1"/>
        <rFont val="Arial Unicode MS"/>
        <family val="2"/>
      </rPr>
      <t xml:space="preserve"> </t>
    </r>
    <r>
      <rPr>
        <sz val="11"/>
        <color theme="1"/>
        <rFont val="Calibri"/>
        <family val="2"/>
      </rPr>
      <t>탑승</t>
    </r>
    <r>
      <rPr>
        <sz val="11"/>
        <color theme="1"/>
        <rFont val="Arial Unicode MS"/>
        <family val="2"/>
      </rPr>
      <t xml:space="preserve"> </t>
    </r>
    <r>
      <rPr>
        <sz val="11"/>
        <color theme="1"/>
        <rFont val="Calibri"/>
        <family val="2"/>
      </rPr>
      <t>가능하게</t>
    </r>
  </si>
  <si>
    <r>
      <rPr>
        <sz val="11"/>
        <color theme="1"/>
        <rFont val="Malgun Gothic"/>
        <family val="3"/>
        <charset val="129"/>
      </rPr>
      <t>무극경</t>
    </r>
  </si>
  <si>
    <r>
      <rPr>
        <sz val="11"/>
        <color theme="1"/>
        <rFont val="Malgun Gothic"/>
        <family val="3"/>
        <charset val="129"/>
      </rPr>
      <t>제마</t>
    </r>
  </si>
  <si>
    <r>
      <t>9</t>
    </r>
    <r>
      <rPr>
        <sz val="11"/>
        <color theme="1"/>
        <rFont val="Calibri"/>
        <family val="2"/>
      </rPr>
      <t>서클</t>
    </r>
    <r>
      <rPr>
        <sz val="11"/>
        <color theme="1"/>
        <rFont val="Arial Unicode MS"/>
        <family val="2"/>
      </rPr>
      <t xml:space="preserve"> (</t>
    </r>
    <r>
      <rPr>
        <sz val="11"/>
        <color theme="1"/>
        <rFont val="Calibri"/>
        <family val="2"/>
      </rPr>
      <t>현자</t>
    </r>
    <r>
      <rPr>
        <sz val="11"/>
        <color theme="1"/>
        <rFont val="Arial Unicode MS"/>
        <family val="2"/>
      </rPr>
      <t>)</t>
    </r>
  </si>
  <si>
    <r>
      <rPr>
        <sz val="11"/>
        <color theme="1"/>
        <rFont val="Calibri"/>
        <family val="2"/>
      </rPr>
      <t>정령왕</t>
    </r>
    <r>
      <rPr>
        <sz val="11"/>
        <color theme="1"/>
        <rFont val="Arial Unicode MS"/>
        <family val="2"/>
      </rPr>
      <t xml:space="preserve"> </t>
    </r>
    <r>
      <rPr>
        <sz val="11"/>
        <color theme="1"/>
        <rFont val="Calibri"/>
        <family val="2"/>
      </rPr>
      <t>더블</t>
    </r>
  </si>
  <si>
    <r>
      <rPr>
        <sz val="11"/>
        <color theme="1"/>
        <rFont val="Calibri"/>
        <family val="2"/>
      </rPr>
      <t>표시</t>
    </r>
  </si>
  <si>
    <r>
      <t xml:space="preserve">NPC </t>
    </r>
    <r>
      <rPr>
        <sz val="11"/>
        <color theme="1"/>
        <rFont val="Calibri"/>
        <family val="2"/>
      </rPr>
      <t>머리</t>
    </r>
    <r>
      <rPr>
        <sz val="11"/>
        <color theme="1"/>
        <rFont val="Arial Unicode MS"/>
        <family val="2"/>
      </rPr>
      <t xml:space="preserve"> </t>
    </r>
    <r>
      <rPr>
        <sz val="11"/>
        <color theme="1"/>
        <rFont val="Calibri"/>
        <family val="2"/>
      </rPr>
      <t>위</t>
    </r>
    <r>
      <rPr>
        <sz val="11"/>
        <color theme="1"/>
        <rFont val="Arial Unicode MS"/>
        <family val="2"/>
      </rPr>
      <t xml:space="preserve"> </t>
    </r>
    <r>
      <rPr>
        <sz val="11"/>
        <color theme="1"/>
        <rFont val="Calibri"/>
        <family val="2"/>
      </rPr>
      <t>글자</t>
    </r>
    <r>
      <rPr>
        <sz val="11"/>
        <color theme="1"/>
        <rFont val="Arial Unicode MS"/>
        <family val="2"/>
      </rPr>
      <t xml:space="preserve"> </t>
    </r>
    <r>
      <rPr>
        <sz val="11"/>
        <color theme="1"/>
        <rFont val="Calibri"/>
        <family val="2"/>
      </rPr>
      <t>표시하기</t>
    </r>
  </si>
  <si>
    <r>
      <rPr>
        <sz val="11"/>
        <color theme="1"/>
        <rFont val="Malgun Gothic"/>
        <family val="3"/>
        <charset val="129"/>
      </rPr>
      <t>자연경</t>
    </r>
  </si>
  <si>
    <r>
      <t>10</t>
    </r>
    <r>
      <rPr>
        <sz val="11"/>
        <color theme="1"/>
        <rFont val="Malgun Gothic"/>
        <family val="3"/>
        <charset val="129"/>
      </rPr>
      <t>서클</t>
    </r>
  </si>
  <si>
    <r>
      <rPr>
        <sz val="11"/>
        <color theme="1"/>
        <rFont val="Calibri"/>
        <family val="2"/>
      </rPr>
      <t>정령왕</t>
    </r>
    <r>
      <rPr>
        <sz val="11"/>
        <color theme="1"/>
        <rFont val="Arial Unicode MS"/>
        <family val="2"/>
      </rPr>
      <t xml:space="preserve"> </t>
    </r>
    <r>
      <rPr>
        <sz val="11"/>
        <color theme="1"/>
        <rFont val="Calibri"/>
        <family val="2"/>
      </rPr>
      <t>트리플</t>
    </r>
  </si>
  <si>
    <r>
      <rPr>
        <sz val="11"/>
        <color theme="1"/>
        <rFont val="Calibri"/>
        <family val="2"/>
      </rPr>
      <t>특정</t>
    </r>
    <r>
      <rPr>
        <sz val="11"/>
        <color theme="1"/>
        <rFont val="Arial Unicode MS"/>
        <family val="2"/>
      </rPr>
      <t xml:space="preserve"> </t>
    </r>
    <r>
      <rPr>
        <sz val="11"/>
        <color theme="1"/>
        <rFont val="Calibri"/>
        <family val="2"/>
      </rPr>
      <t>마을에서만</t>
    </r>
    <r>
      <rPr>
        <sz val="11"/>
        <color theme="1"/>
        <rFont val="Arial Unicode MS"/>
        <family val="2"/>
      </rPr>
      <t xml:space="preserve"> </t>
    </r>
    <r>
      <rPr>
        <sz val="11"/>
        <color theme="1"/>
        <rFont val="Calibri"/>
        <family val="2"/>
      </rPr>
      <t>가능</t>
    </r>
  </si>
  <si>
    <r>
      <rPr>
        <sz val="11"/>
        <color theme="1"/>
        <rFont val="Malgun Gothic"/>
        <family val="3"/>
        <charset val="129"/>
      </rPr>
      <t>공허경</t>
    </r>
  </si>
  <si>
    <r>
      <t>11</t>
    </r>
    <r>
      <rPr>
        <sz val="11"/>
        <color theme="1"/>
        <rFont val="Malgun Gothic"/>
        <family val="3"/>
        <charset val="129"/>
      </rPr>
      <t>서클</t>
    </r>
  </si>
  <si>
    <r>
      <rPr>
        <sz val="11"/>
        <color theme="1"/>
        <rFont val="Calibri"/>
        <family val="2"/>
      </rPr>
      <t>정령왕</t>
    </r>
    <r>
      <rPr>
        <sz val="11"/>
        <color theme="1"/>
        <rFont val="Arial Unicode MS"/>
        <family val="2"/>
      </rPr>
      <t xml:space="preserve"> </t>
    </r>
    <r>
      <rPr>
        <sz val="11"/>
        <color theme="1"/>
        <rFont val="Calibri"/>
        <family val="2"/>
      </rPr>
      <t>쿼드</t>
    </r>
  </si>
  <si>
    <r>
      <rPr>
        <sz val="11"/>
        <color theme="1"/>
        <rFont val="Calibri"/>
        <family val="2"/>
      </rPr>
      <t>개인</t>
    </r>
    <r>
      <rPr>
        <sz val="11"/>
        <color theme="1"/>
        <rFont val="Arial Unicode MS"/>
        <family val="2"/>
      </rPr>
      <t xml:space="preserve"> </t>
    </r>
    <r>
      <rPr>
        <sz val="11"/>
        <color theme="1"/>
        <rFont val="Calibri"/>
        <family val="2"/>
      </rPr>
      <t>데이터</t>
    </r>
  </si>
  <si>
    <r>
      <rPr>
        <sz val="11"/>
        <color theme="1"/>
        <rFont val="Calibri"/>
        <family val="2"/>
      </rPr>
      <t>개인</t>
    </r>
    <r>
      <rPr>
        <sz val="11"/>
        <color theme="1"/>
        <rFont val="Arial Unicode MS"/>
        <family val="2"/>
      </rPr>
      <t xml:space="preserve"> </t>
    </r>
    <r>
      <rPr>
        <sz val="11"/>
        <color theme="1"/>
        <rFont val="Calibri"/>
        <family val="2"/>
      </rPr>
      <t>데이터인사말</t>
    </r>
    <r>
      <rPr>
        <sz val="11"/>
        <color theme="1"/>
        <rFont val="Arial Unicode MS"/>
        <family val="2"/>
      </rPr>
      <t xml:space="preserve">/ </t>
    </r>
    <r>
      <rPr>
        <sz val="11"/>
        <color theme="1"/>
        <rFont val="Calibri"/>
        <family val="2"/>
      </rPr>
      <t>떠남말</t>
    </r>
    <r>
      <rPr>
        <sz val="11"/>
        <color theme="1"/>
        <rFont val="Arial Unicode MS"/>
        <family val="2"/>
      </rPr>
      <t xml:space="preserve">/ </t>
    </r>
    <r>
      <rPr>
        <sz val="11"/>
        <color theme="1"/>
        <rFont val="Calibri"/>
        <family val="2"/>
      </rPr>
      <t>시야설정</t>
    </r>
    <r>
      <rPr>
        <sz val="11"/>
        <color theme="1"/>
        <rFont val="Arial Unicode MS"/>
        <family val="2"/>
      </rPr>
      <t>/</t>
    </r>
    <r>
      <rPr>
        <sz val="11"/>
        <color theme="1"/>
        <rFont val="Calibri"/>
        <family val="2"/>
      </rPr>
      <t>로비인사말</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리방체크</t>
    </r>
    <r>
      <rPr>
        <sz val="11"/>
        <color theme="1"/>
        <rFont val="Arial Unicode MS"/>
        <family val="2"/>
      </rPr>
      <t xml:space="preserve"> </t>
    </r>
    <r>
      <rPr>
        <sz val="11"/>
        <color theme="1"/>
        <rFont val="Calibri"/>
        <family val="2"/>
      </rPr>
      <t>통해서</t>
    </r>
    <r>
      <rPr>
        <sz val="11"/>
        <color theme="1"/>
        <rFont val="Arial Unicode MS"/>
        <family val="2"/>
      </rPr>
      <t xml:space="preserve"> </t>
    </r>
    <r>
      <rPr>
        <sz val="11"/>
        <color theme="1"/>
        <rFont val="Calibri"/>
        <family val="2"/>
      </rPr>
      <t>리방</t>
    </r>
    <r>
      <rPr>
        <sz val="11"/>
        <color theme="1"/>
        <rFont val="Arial Unicode MS"/>
        <family val="2"/>
      </rPr>
      <t xml:space="preserve"> </t>
    </r>
    <r>
      <rPr>
        <sz val="11"/>
        <color theme="1"/>
        <rFont val="Calibri"/>
        <family val="2"/>
      </rPr>
      <t>권장</t>
    </r>
  </si>
  <si>
    <r>
      <rPr>
        <sz val="11"/>
        <color theme="1"/>
        <rFont val="Malgun Gothic"/>
        <family val="3"/>
        <charset val="129"/>
      </rPr>
      <t>여의경</t>
    </r>
  </si>
  <si>
    <r>
      <t>12</t>
    </r>
    <r>
      <rPr>
        <sz val="11"/>
        <color theme="1"/>
        <rFont val="Malgun Gothic"/>
        <family val="3"/>
        <charset val="129"/>
      </rPr>
      <t>서클</t>
    </r>
  </si>
  <si>
    <r>
      <rPr>
        <sz val="11"/>
        <color theme="1"/>
        <rFont val="Calibri"/>
        <family val="2"/>
      </rPr>
      <t>엘레멘탈</t>
    </r>
    <r>
      <rPr>
        <sz val="11"/>
        <color theme="1"/>
        <rFont val="Arial Unicode MS"/>
        <family val="2"/>
      </rPr>
      <t xml:space="preserve"> </t>
    </r>
    <r>
      <rPr>
        <sz val="11"/>
        <color theme="1"/>
        <rFont val="Calibri"/>
        <family val="2"/>
      </rPr>
      <t>마스터</t>
    </r>
  </si>
  <si>
    <r>
      <rPr>
        <sz val="11"/>
        <color theme="1"/>
        <rFont val="Calibri"/>
        <family val="2"/>
      </rPr>
      <t>이동</t>
    </r>
  </si>
  <si>
    <r>
      <rPr>
        <sz val="11"/>
        <color theme="1"/>
        <rFont val="Calibri"/>
        <family val="2"/>
      </rPr>
      <t>이동속도를</t>
    </r>
    <r>
      <rPr>
        <sz val="11"/>
        <color theme="1"/>
        <rFont val="Arial Unicode MS"/>
        <family val="2"/>
      </rPr>
      <t xml:space="preserve"> 800</t>
    </r>
    <r>
      <rPr>
        <sz val="11"/>
        <color theme="1"/>
        <rFont val="Calibri"/>
        <family val="2"/>
      </rPr>
      <t>이상</t>
    </r>
    <r>
      <rPr>
        <sz val="11"/>
        <color theme="1"/>
        <rFont val="Arial Unicode MS"/>
        <family val="2"/>
      </rPr>
      <t xml:space="preserve"> </t>
    </r>
    <r>
      <rPr>
        <sz val="11"/>
        <color theme="1"/>
        <rFont val="Calibri"/>
        <family val="2"/>
      </rPr>
      <t>매우</t>
    </r>
    <r>
      <rPr>
        <sz val="11"/>
        <color theme="1"/>
        <rFont val="Arial Unicode MS"/>
        <family val="2"/>
      </rPr>
      <t xml:space="preserve"> </t>
    </r>
    <r>
      <rPr>
        <sz val="11"/>
        <color theme="1"/>
        <rFont val="Calibri"/>
        <family val="2"/>
      </rPr>
      <t>빠르게</t>
    </r>
    <r>
      <rPr>
        <sz val="11"/>
        <color theme="1"/>
        <rFont val="Arial Unicode MS"/>
        <family val="2"/>
      </rPr>
      <t xml:space="preserve"> </t>
    </r>
    <r>
      <rPr>
        <sz val="11"/>
        <color theme="1"/>
        <rFont val="Calibri"/>
        <family val="2"/>
      </rPr>
      <t>설정하여</t>
    </r>
    <r>
      <rPr>
        <sz val="11"/>
        <color theme="1"/>
        <rFont val="Arial Unicode MS"/>
        <family val="2"/>
      </rPr>
      <t xml:space="preserve"> </t>
    </r>
    <r>
      <rPr>
        <sz val="11"/>
        <color theme="1"/>
        <rFont val="Calibri"/>
        <family val="2"/>
      </rPr>
      <t>넓은</t>
    </r>
    <r>
      <rPr>
        <sz val="11"/>
        <color theme="1"/>
        <rFont val="Arial Unicode MS"/>
        <family val="2"/>
      </rPr>
      <t xml:space="preserve"> </t>
    </r>
    <r>
      <rPr>
        <sz val="11"/>
        <color theme="1"/>
        <rFont val="Calibri"/>
        <family val="2"/>
      </rPr>
      <t>거리도</t>
    </r>
    <r>
      <rPr>
        <sz val="11"/>
        <color theme="1"/>
        <rFont val="Arial Unicode MS"/>
        <family val="2"/>
      </rPr>
      <t xml:space="preserve"> </t>
    </r>
    <r>
      <rPr>
        <sz val="11"/>
        <color theme="1"/>
        <rFont val="Calibri"/>
        <family val="2"/>
      </rPr>
      <t>빠르게</t>
    </r>
    <r>
      <rPr>
        <sz val="11"/>
        <color theme="1"/>
        <rFont val="Arial Unicode MS"/>
        <family val="2"/>
      </rPr>
      <t xml:space="preserve"> </t>
    </r>
    <r>
      <rPr>
        <sz val="11"/>
        <color theme="1"/>
        <rFont val="Calibri"/>
        <family val="2"/>
      </rPr>
      <t>이동</t>
    </r>
    <r>
      <rPr>
        <sz val="11"/>
        <color theme="1"/>
        <rFont val="Arial Unicode MS"/>
        <family val="2"/>
      </rPr>
      <t xml:space="preserve"> </t>
    </r>
    <r>
      <rPr>
        <sz val="11"/>
        <color theme="1"/>
        <rFont val="Calibri"/>
        <family val="2"/>
      </rPr>
      <t>가능하도록</t>
    </r>
    <r>
      <rPr>
        <sz val="11"/>
        <color theme="1"/>
        <rFont val="Arial Unicode MS"/>
        <family val="2"/>
      </rPr>
      <t xml:space="preserve">. </t>
    </r>
    <r>
      <rPr>
        <sz val="11"/>
        <color theme="1"/>
        <rFont val="Calibri"/>
        <family val="2"/>
      </rPr>
      <t>잔상효과</t>
    </r>
    <r>
      <rPr>
        <sz val="11"/>
        <color theme="1"/>
        <rFont val="Arial Unicode MS"/>
        <family val="2"/>
      </rPr>
      <t xml:space="preserve"> </t>
    </r>
    <r>
      <rPr>
        <sz val="11"/>
        <color theme="1"/>
        <rFont val="Calibri"/>
        <family val="2"/>
      </rPr>
      <t>남기기</t>
    </r>
  </si>
  <si>
    <r>
      <rPr>
        <sz val="11"/>
        <color theme="1"/>
        <rFont val="Calibri"/>
        <family val="2"/>
      </rPr>
      <t>업적</t>
    </r>
  </si>
  <si>
    <r>
      <rPr>
        <sz val="11"/>
        <color theme="1"/>
        <rFont val="돋움"/>
        <family val="3"/>
        <charset val="129"/>
      </rPr>
      <t>수집</t>
    </r>
    <r>
      <rPr>
        <sz val="11"/>
        <color theme="1"/>
        <rFont val="Arial Unicode MS"/>
        <family val="2"/>
      </rPr>
      <t xml:space="preserve"> </t>
    </r>
    <r>
      <rPr>
        <sz val="11"/>
        <color theme="1"/>
        <rFont val="돋움"/>
        <family val="3"/>
        <charset val="129"/>
      </rPr>
      <t>컨텐츠</t>
    </r>
    <r>
      <rPr>
        <sz val="11"/>
        <color theme="1"/>
        <rFont val="Arial Unicode MS"/>
        <family val="2"/>
      </rPr>
      <t xml:space="preserve">, </t>
    </r>
    <r>
      <rPr>
        <sz val="11"/>
        <color theme="1"/>
        <rFont val="돋움"/>
        <family val="3"/>
        <charset val="129"/>
      </rPr>
      <t>계정별로</t>
    </r>
    <r>
      <rPr>
        <sz val="11"/>
        <color theme="1"/>
        <rFont val="Arial Unicode MS"/>
        <family val="2"/>
      </rPr>
      <t xml:space="preserve"> </t>
    </r>
    <r>
      <rPr>
        <sz val="11"/>
        <color theme="1"/>
        <rFont val="돋움"/>
        <family val="3"/>
        <charset val="129"/>
      </rPr>
      <t>저장</t>
    </r>
  </si>
  <si>
    <r>
      <rPr>
        <sz val="11"/>
        <color theme="1"/>
        <rFont val="Calibri"/>
        <family val="2"/>
      </rPr>
      <t>파티클</t>
    </r>
  </si>
  <si>
    <r>
      <rPr>
        <sz val="11"/>
        <color theme="1"/>
        <rFont val="Calibri"/>
        <family val="2"/>
      </rPr>
      <t>논타겟</t>
    </r>
    <r>
      <rPr>
        <sz val="11"/>
        <color theme="1"/>
        <rFont val="Arial Unicode MS"/>
        <family val="2"/>
      </rPr>
      <t xml:space="preserve"> </t>
    </r>
    <r>
      <rPr>
        <sz val="11"/>
        <color theme="1"/>
        <rFont val="Calibri"/>
        <family val="2"/>
      </rPr>
      <t>공격</t>
    </r>
    <r>
      <rPr>
        <sz val="11"/>
        <color theme="1"/>
        <rFont val="Arial Unicode MS"/>
        <family val="2"/>
      </rPr>
      <t xml:space="preserve"> </t>
    </r>
    <r>
      <rPr>
        <sz val="11"/>
        <color theme="1"/>
        <rFont val="Calibri"/>
        <family val="2"/>
      </rPr>
      <t>구현</t>
    </r>
  </si>
  <si>
    <r>
      <rPr>
        <sz val="11"/>
        <color theme="1"/>
        <rFont val="Calibri"/>
        <family val="2"/>
      </rPr>
      <t>환생</t>
    </r>
  </si>
  <si>
    <r>
      <rPr>
        <sz val="11"/>
        <color theme="1"/>
        <rFont val="Calibri"/>
        <family val="2"/>
      </rPr>
      <t>렙업</t>
    </r>
    <r>
      <rPr>
        <sz val="11"/>
        <color theme="1"/>
        <rFont val="Arial Unicode MS"/>
        <family val="2"/>
      </rPr>
      <t xml:space="preserve"> </t>
    </r>
    <r>
      <rPr>
        <sz val="11"/>
        <color theme="1"/>
        <rFont val="Calibri"/>
        <family val="2"/>
      </rPr>
      <t>보상</t>
    </r>
  </si>
  <si>
    <r>
      <rPr>
        <sz val="11"/>
        <color theme="1"/>
        <rFont val="Calibri"/>
        <family val="2"/>
      </rPr>
      <t>중간단계</t>
    </r>
  </si>
  <si>
    <r>
      <rPr>
        <sz val="11"/>
        <color theme="1"/>
        <rFont val="Calibri"/>
        <family val="2"/>
      </rPr>
      <t>노화순청</t>
    </r>
    <r>
      <rPr>
        <sz val="11"/>
        <color theme="1"/>
        <rFont val="Arial Unicode MS"/>
        <family val="2"/>
      </rPr>
      <t>(</t>
    </r>
    <r>
      <rPr>
        <sz val="11"/>
        <color theme="1"/>
        <rFont val="Calibri"/>
        <family val="2"/>
      </rPr>
      <t>爐火純靑</t>
    </r>
    <r>
      <rPr>
        <sz val="11"/>
        <color theme="1"/>
        <rFont val="Arial Unicode MS"/>
        <family val="2"/>
      </rPr>
      <t>)</t>
    </r>
  </si>
  <si>
    <r>
      <rPr>
        <sz val="11"/>
        <color theme="1"/>
        <rFont val="Calibri"/>
        <family val="2"/>
      </rPr>
      <t>화로의</t>
    </r>
    <r>
      <rPr>
        <sz val="11"/>
        <color theme="1"/>
        <rFont val="Arial Unicode MS"/>
        <family val="2"/>
      </rPr>
      <t xml:space="preserve"> </t>
    </r>
    <r>
      <rPr>
        <sz val="11"/>
        <color theme="1"/>
        <rFont val="Calibri"/>
        <family val="2"/>
      </rPr>
      <t>불이</t>
    </r>
    <r>
      <rPr>
        <sz val="11"/>
        <color theme="1"/>
        <rFont val="Arial Unicode MS"/>
        <family val="2"/>
      </rPr>
      <t xml:space="preserve"> </t>
    </r>
    <r>
      <rPr>
        <sz val="11"/>
        <color theme="1"/>
        <rFont val="Calibri"/>
        <family val="2"/>
      </rPr>
      <t>다시</t>
    </r>
    <r>
      <rPr>
        <sz val="11"/>
        <color theme="1"/>
        <rFont val="Arial Unicode MS"/>
        <family val="2"/>
      </rPr>
      <t xml:space="preserve"> </t>
    </r>
    <r>
      <rPr>
        <sz val="11"/>
        <color theme="1"/>
        <rFont val="Calibri"/>
        <family val="2"/>
      </rPr>
      <t>파란색으로</t>
    </r>
    <r>
      <rPr>
        <sz val="11"/>
        <color theme="1"/>
        <rFont val="Arial Unicode MS"/>
        <family val="2"/>
      </rPr>
      <t xml:space="preserve"> </t>
    </r>
    <r>
      <rPr>
        <sz val="11"/>
        <color theme="1"/>
        <rFont val="Calibri"/>
        <family val="2"/>
      </rPr>
      <t>변한다는</t>
    </r>
    <r>
      <rPr>
        <sz val="11"/>
        <color theme="1"/>
        <rFont val="Arial Unicode MS"/>
        <family val="2"/>
      </rPr>
      <t xml:space="preserve"> </t>
    </r>
    <r>
      <rPr>
        <sz val="11"/>
        <color theme="1"/>
        <rFont val="Calibri"/>
        <family val="2"/>
      </rPr>
      <t>경지로</t>
    </r>
    <r>
      <rPr>
        <sz val="11"/>
        <color theme="1"/>
        <rFont val="Arial Unicode MS"/>
        <family val="2"/>
      </rPr>
      <t xml:space="preserve"> </t>
    </r>
    <r>
      <rPr>
        <sz val="11"/>
        <color theme="1"/>
        <rFont val="Calibri"/>
        <family val="2"/>
      </rPr>
      <t>지극함이</t>
    </r>
    <r>
      <rPr>
        <sz val="11"/>
        <color theme="1"/>
        <rFont val="Arial Unicode MS"/>
        <family val="2"/>
      </rPr>
      <t xml:space="preserve"> </t>
    </r>
    <r>
      <rPr>
        <sz val="11"/>
        <color theme="1"/>
        <rFont val="Calibri"/>
        <family val="2"/>
      </rPr>
      <t>다해</t>
    </r>
    <r>
      <rPr>
        <sz val="11"/>
        <color theme="1"/>
        <rFont val="Arial Unicode MS"/>
        <family val="2"/>
      </rPr>
      <t xml:space="preserve"> </t>
    </r>
    <r>
      <rPr>
        <sz val="11"/>
        <color theme="1"/>
        <rFont val="Calibri"/>
        <family val="2"/>
      </rPr>
      <t>이미</t>
    </r>
    <r>
      <rPr>
        <sz val="11"/>
        <color theme="1"/>
        <rFont val="Arial Unicode MS"/>
        <family val="2"/>
      </rPr>
      <t xml:space="preserve"> </t>
    </r>
    <r>
      <rPr>
        <sz val="11"/>
        <color theme="1"/>
        <rFont val="Calibri"/>
        <family val="2"/>
      </rPr>
      <t>그것이</t>
    </r>
    <r>
      <rPr>
        <sz val="11"/>
        <color theme="1"/>
        <rFont val="Arial Unicode MS"/>
        <family val="2"/>
      </rPr>
      <t xml:space="preserve"> </t>
    </r>
    <r>
      <rPr>
        <sz val="11"/>
        <color theme="1"/>
        <rFont val="Calibri"/>
        <family val="2"/>
      </rPr>
      <t>겉으로</t>
    </r>
    <r>
      <rPr>
        <sz val="11"/>
        <color theme="1"/>
        <rFont val="Arial Unicode MS"/>
        <family val="2"/>
      </rPr>
      <t xml:space="preserve"> </t>
    </r>
    <r>
      <rPr>
        <sz val="11"/>
        <color theme="1"/>
        <rFont val="Calibri"/>
        <family val="2"/>
      </rPr>
      <t>드러나지</t>
    </r>
    <r>
      <rPr>
        <sz val="11"/>
        <color theme="1"/>
        <rFont val="Arial Unicode MS"/>
        <family val="2"/>
      </rPr>
      <t xml:space="preserve"> </t>
    </r>
    <r>
      <rPr>
        <sz val="11"/>
        <color theme="1"/>
        <rFont val="Calibri"/>
        <family val="2"/>
      </rPr>
      <t>않는</t>
    </r>
    <r>
      <rPr>
        <sz val="11"/>
        <color theme="1"/>
        <rFont val="Arial Unicode MS"/>
        <family val="2"/>
      </rPr>
      <t xml:space="preserve"> </t>
    </r>
    <r>
      <rPr>
        <sz val="11"/>
        <color theme="1"/>
        <rFont val="Calibri"/>
        <family val="2"/>
      </rPr>
      <t>경지를</t>
    </r>
    <r>
      <rPr>
        <sz val="11"/>
        <color theme="1"/>
        <rFont val="Arial Unicode MS"/>
        <family val="2"/>
      </rPr>
      <t xml:space="preserve"> </t>
    </r>
    <r>
      <rPr>
        <sz val="11"/>
        <color theme="1"/>
        <rFont val="Calibri"/>
        <family val="2"/>
      </rPr>
      <t>말함</t>
    </r>
    <r>
      <rPr>
        <sz val="11"/>
        <color theme="1"/>
        <rFont val="Arial Unicode MS"/>
        <family val="2"/>
      </rPr>
      <t xml:space="preserve">. </t>
    </r>
    <r>
      <rPr>
        <sz val="11"/>
        <color theme="1"/>
        <rFont val="Calibri"/>
        <family val="2"/>
      </rPr>
      <t>반박귀진과</t>
    </r>
    <r>
      <rPr>
        <sz val="11"/>
        <color theme="1"/>
        <rFont val="Arial Unicode MS"/>
        <family val="2"/>
      </rPr>
      <t xml:space="preserve"> </t>
    </r>
    <r>
      <rPr>
        <sz val="11"/>
        <color theme="1"/>
        <rFont val="Calibri"/>
        <family val="2"/>
      </rPr>
      <t>비슷한</t>
    </r>
    <r>
      <rPr>
        <sz val="11"/>
        <color theme="1"/>
        <rFont val="Arial Unicode MS"/>
        <family val="2"/>
      </rPr>
      <t xml:space="preserve"> </t>
    </r>
    <r>
      <rPr>
        <sz val="11"/>
        <color theme="1"/>
        <rFont val="Calibri"/>
        <family val="2"/>
      </rPr>
      <t>뜻</t>
    </r>
    <r>
      <rPr>
        <sz val="11"/>
        <color theme="1"/>
        <rFont val="Arial Unicode MS"/>
        <family val="2"/>
      </rPr>
      <t xml:space="preserve">. </t>
    </r>
    <r>
      <rPr>
        <sz val="11"/>
        <color theme="1"/>
        <rFont val="Calibri"/>
        <family val="2"/>
      </rPr>
      <t>이</t>
    </r>
    <r>
      <rPr>
        <sz val="11"/>
        <color theme="1"/>
        <rFont val="Arial Unicode MS"/>
        <family val="2"/>
      </rPr>
      <t xml:space="preserve"> </t>
    </r>
    <r>
      <rPr>
        <sz val="11"/>
        <color theme="1"/>
        <rFont val="Calibri"/>
        <family val="2"/>
      </rPr>
      <t>정도의</t>
    </r>
    <r>
      <rPr>
        <sz val="11"/>
        <color theme="1"/>
        <rFont val="Arial Unicode MS"/>
        <family val="2"/>
      </rPr>
      <t xml:space="preserve"> </t>
    </r>
    <r>
      <rPr>
        <sz val="11"/>
        <color theme="1"/>
        <rFont val="Calibri"/>
        <family val="2"/>
      </rPr>
      <t>내공을</t>
    </r>
    <r>
      <rPr>
        <sz val="11"/>
        <color theme="1"/>
        <rFont val="Arial Unicode MS"/>
        <family val="2"/>
      </rPr>
      <t xml:space="preserve"> </t>
    </r>
    <r>
      <rPr>
        <sz val="11"/>
        <color theme="1"/>
        <rFont val="Calibri"/>
        <family val="2"/>
      </rPr>
      <t>갖게</t>
    </r>
    <r>
      <rPr>
        <sz val="11"/>
        <color theme="1"/>
        <rFont val="Arial Unicode MS"/>
        <family val="2"/>
      </rPr>
      <t xml:space="preserve"> </t>
    </r>
    <r>
      <rPr>
        <sz val="11"/>
        <color theme="1"/>
        <rFont val="Calibri"/>
        <family val="2"/>
      </rPr>
      <t>되면</t>
    </r>
    <r>
      <rPr>
        <sz val="11"/>
        <color theme="1"/>
        <rFont val="Arial Unicode MS"/>
        <family val="2"/>
      </rPr>
      <t xml:space="preserve"> </t>
    </r>
    <r>
      <rPr>
        <sz val="11"/>
        <color theme="1"/>
        <rFont val="Calibri"/>
        <family val="2"/>
      </rPr>
      <t>한서가</t>
    </r>
    <r>
      <rPr>
        <sz val="11"/>
        <color theme="1"/>
        <rFont val="Arial Unicode MS"/>
        <family val="2"/>
      </rPr>
      <t xml:space="preserve"> </t>
    </r>
    <r>
      <rPr>
        <sz val="11"/>
        <color theme="1"/>
        <rFont val="Calibri"/>
        <family val="2"/>
      </rPr>
      <t>불침하며</t>
    </r>
    <r>
      <rPr>
        <sz val="11"/>
        <color theme="1"/>
        <rFont val="Arial Unicode MS"/>
        <family val="2"/>
      </rPr>
      <t xml:space="preserve"> </t>
    </r>
    <r>
      <rPr>
        <sz val="11"/>
        <color theme="1"/>
        <rFont val="Calibri"/>
        <family val="2"/>
      </rPr>
      <t>진기가</t>
    </r>
    <r>
      <rPr>
        <sz val="11"/>
        <color theme="1"/>
        <rFont val="Arial Unicode MS"/>
        <family val="2"/>
      </rPr>
      <t xml:space="preserve"> </t>
    </r>
    <r>
      <rPr>
        <sz val="11"/>
        <color theme="1"/>
        <rFont val="Calibri"/>
        <family val="2"/>
      </rPr>
      <t>끊어지지</t>
    </r>
    <r>
      <rPr>
        <sz val="11"/>
        <color theme="1"/>
        <rFont val="Arial Unicode MS"/>
        <family val="2"/>
      </rPr>
      <t xml:space="preserve"> </t>
    </r>
    <r>
      <rPr>
        <sz val="11"/>
        <color theme="1"/>
        <rFont val="Calibri"/>
        <family val="2"/>
      </rPr>
      <t>않음</t>
    </r>
    <r>
      <rPr>
        <sz val="11"/>
        <color theme="1"/>
        <rFont val="Arial Unicode MS"/>
        <family val="2"/>
      </rPr>
      <t>.</t>
    </r>
  </si>
  <si>
    <r>
      <rPr>
        <sz val="11"/>
        <color theme="1"/>
        <rFont val="Calibri"/>
        <family val="2"/>
      </rPr>
      <t>만독불침지체</t>
    </r>
    <r>
      <rPr>
        <sz val="11"/>
        <color theme="1"/>
        <rFont val="Arial Unicode MS"/>
        <family val="2"/>
      </rPr>
      <t>(</t>
    </r>
    <r>
      <rPr>
        <sz val="11"/>
        <color theme="1"/>
        <rFont val="Calibri"/>
        <family val="2"/>
      </rPr>
      <t>萬毒不侵之體</t>
    </r>
    <r>
      <rPr>
        <sz val="11"/>
        <color theme="1"/>
        <rFont val="Arial Unicode MS"/>
        <family val="2"/>
      </rPr>
      <t>)</t>
    </r>
  </si>
  <si>
    <r>
      <rPr>
        <sz val="11"/>
        <color theme="1"/>
        <rFont val="Calibri"/>
        <family val="2"/>
      </rPr>
      <t>천하의</t>
    </r>
    <r>
      <rPr>
        <sz val="11"/>
        <color theme="1"/>
        <rFont val="Arial Unicode MS"/>
        <family val="2"/>
      </rPr>
      <t xml:space="preserve"> </t>
    </r>
    <r>
      <rPr>
        <sz val="11"/>
        <color theme="1"/>
        <rFont val="Calibri"/>
        <family val="2"/>
      </rPr>
      <t>어떠한</t>
    </r>
    <r>
      <rPr>
        <sz val="11"/>
        <color theme="1"/>
        <rFont val="Arial Unicode MS"/>
        <family val="2"/>
      </rPr>
      <t xml:space="preserve"> </t>
    </r>
    <r>
      <rPr>
        <sz val="11"/>
        <color theme="1"/>
        <rFont val="Calibri"/>
        <family val="2"/>
      </rPr>
      <t>독도</t>
    </r>
    <r>
      <rPr>
        <sz val="11"/>
        <color theme="1"/>
        <rFont val="Arial Unicode MS"/>
        <family val="2"/>
      </rPr>
      <t xml:space="preserve"> </t>
    </r>
    <r>
      <rPr>
        <sz val="11"/>
        <color theme="1"/>
        <rFont val="Calibri"/>
        <family val="2"/>
      </rPr>
      <t>침범하지</t>
    </r>
    <r>
      <rPr>
        <sz val="11"/>
        <color theme="1"/>
        <rFont val="Arial Unicode MS"/>
        <family val="2"/>
      </rPr>
      <t xml:space="preserve"> </t>
    </r>
    <r>
      <rPr>
        <sz val="11"/>
        <color theme="1"/>
        <rFont val="Calibri"/>
        <family val="2"/>
      </rPr>
      <t>못하는</t>
    </r>
    <r>
      <rPr>
        <sz val="11"/>
        <color theme="1"/>
        <rFont val="Arial Unicode MS"/>
        <family val="2"/>
      </rPr>
      <t xml:space="preserve"> </t>
    </r>
    <r>
      <rPr>
        <sz val="11"/>
        <color theme="1"/>
        <rFont val="Calibri"/>
        <family val="2"/>
      </rPr>
      <t>신체를</t>
    </r>
    <r>
      <rPr>
        <sz val="11"/>
        <color theme="1"/>
        <rFont val="Arial Unicode MS"/>
        <family val="2"/>
      </rPr>
      <t xml:space="preserve"> </t>
    </r>
    <r>
      <rPr>
        <sz val="11"/>
        <color theme="1"/>
        <rFont val="Calibri"/>
        <family val="2"/>
      </rPr>
      <t>가지는</t>
    </r>
    <r>
      <rPr>
        <sz val="11"/>
        <color theme="1"/>
        <rFont val="Arial Unicode MS"/>
        <family val="2"/>
      </rPr>
      <t xml:space="preserve"> </t>
    </r>
    <r>
      <rPr>
        <sz val="11"/>
        <color theme="1"/>
        <rFont val="Calibri"/>
        <family val="2"/>
      </rPr>
      <t>경지</t>
    </r>
    <r>
      <rPr>
        <sz val="11"/>
        <color theme="1"/>
        <rFont val="Arial Unicode MS"/>
        <family val="2"/>
      </rPr>
      <t xml:space="preserve">. </t>
    </r>
    <r>
      <rPr>
        <sz val="11"/>
        <color theme="1"/>
        <rFont val="Calibri"/>
        <family val="2"/>
      </rPr>
      <t>최상의</t>
    </r>
    <r>
      <rPr>
        <sz val="11"/>
        <color theme="1"/>
        <rFont val="Arial Unicode MS"/>
        <family val="2"/>
      </rPr>
      <t xml:space="preserve"> </t>
    </r>
    <r>
      <rPr>
        <sz val="11"/>
        <color theme="1"/>
        <rFont val="Calibri"/>
        <family val="2"/>
      </rPr>
      <t>독공을</t>
    </r>
    <r>
      <rPr>
        <sz val="11"/>
        <color theme="1"/>
        <rFont val="Arial Unicode MS"/>
        <family val="2"/>
      </rPr>
      <t xml:space="preserve"> </t>
    </r>
    <r>
      <rPr>
        <sz val="11"/>
        <color theme="1"/>
        <rFont val="Calibri"/>
        <family val="2"/>
      </rPr>
      <t>수련하거나</t>
    </r>
    <r>
      <rPr>
        <sz val="11"/>
        <color theme="1"/>
        <rFont val="Arial Unicode MS"/>
        <family val="2"/>
      </rPr>
      <t xml:space="preserve">, </t>
    </r>
    <r>
      <rPr>
        <sz val="11"/>
        <color theme="1"/>
        <rFont val="Calibri"/>
        <family val="2"/>
      </rPr>
      <t>극악한</t>
    </r>
    <r>
      <rPr>
        <sz val="11"/>
        <color theme="1"/>
        <rFont val="Arial Unicode MS"/>
        <family val="2"/>
      </rPr>
      <t xml:space="preserve"> </t>
    </r>
    <r>
      <rPr>
        <sz val="11"/>
        <color theme="1"/>
        <rFont val="Calibri"/>
        <family val="2"/>
      </rPr>
      <t>독약을</t>
    </r>
    <r>
      <rPr>
        <sz val="11"/>
        <color theme="1"/>
        <rFont val="Arial Unicode MS"/>
        <family val="2"/>
      </rPr>
      <t xml:space="preserve"> </t>
    </r>
    <r>
      <rPr>
        <sz val="11"/>
        <color theme="1"/>
        <rFont val="Calibri"/>
        <family val="2"/>
      </rPr>
      <t>먹게</t>
    </r>
    <r>
      <rPr>
        <sz val="11"/>
        <color theme="1"/>
        <rFont val="Arial Unicode MS"/>
        <family val="2"/>
      </rPr>
      <t xml:space="preserve"> </t>
    </r>
    <r>
      <rPr>
        <sz val="11"/>
        <color theme="1"/>
        <rFont val="Calibri"/>
        <family val="2"/>
      </rPr>
      <t>되면</t>
    </r>
    <r>
      <rPr>
        <sz val="11"/>
        <color theme="1"/>
        <rFont val="Arial Unicode MS"/>
        <family val="2"/>
      </rPr>
      <t xml:space="preserve"> </t>
    </r>
    <r>
      <rPr>
        <sz val="11"/>
        <color theme="1"/>
        <rFont val="Calibri"/>
        <family val="2"/>
      </rPr>
      <t>독약에</t>
    </r>
    <r>
      <rPr>
        <sz val="11"/>
        <color theme="1"/>
        <rFont val="Arial Unicode MS"/>
        <family val="2"/>
      </rPr>
      <t xml:space="preserve"> </t>
    </r>
    <r>
      <rPr>
        <sz val="11"/>
        <color theme="1"/>
        <rFont val="Calibri"/>
        <family val="2"/>
      </rPr>
      <t>대한</t>
    </r>
    <r>
      <rPr>
        <sz val="11"/>
        <color theme="1"/>
        <rFont val="Arial Unicode MS"/>
        <family val="2"/>
      </rPr>
      <t xml:space="preserve"> </t>
    </r>
    <r>
      <rPr>
        <sz val="11"/>
        <color theme="1"/>
        <rFont val="Calibri"/>
        <family val="2"/>
      </rPr>
      <t>내성이</t>
    </r>
    <r>
      <rPr>
        <sz val="11"/>
        <color theme="1"/>
        <rFont val="Arial Unicode MS"/>
        <family val="2"/>
      </rPr>
      <t xml:space="preserve"> </t>
    </r>
    <r>
      <rPr>
        <sz val="11"/>
        <color theme="1"/>
        <rFont val="Calibri"/>
        <family val="2"/>
      </rPr>
      <t>생겨</t>
    </r>
    <r>
      <rPr>
        <sz val="11"/>
        <color theme="1"/>
        <rFont val="Arial Unicode MS"/>
        <family val="2"/>
      </rPr>
      <t xml:space="preserve"> </t>
    </r>
    <r>
      <rPr>
        <sz val="11"/>
        <color theme="1"/>
        <rFont val="Calibri"/>
        <family val="2"/>
      </rPr>
      <t>만독이</t>
    </r>
    <r>
      <rPr>
        <sz val="11"/>
        <color theme="1"/>
        <rFont val="Arial Unicode MS"/>
        <family val="2"/>
      </rPr>
      <t xml:space="preserve"> </t>
    </r>
    <r>
      <rPr>
        <sz val="11"/>
        <color theme="1"/>
        <rFont val="Calibri"/>
        <family val="2"/>
      </rPr>
      <t>불침하게</t>
    </r>
    <r>
      <rPr>
        <sz val="11"/>
        <color theme="1"/>
        <rFont val="Arial Unicode MS"/>
        <family val="2"/>
      </rPr>
      <t xml:space="preserve"> </t>
    </r>
    <r>
      <rPr>
        <sz val="11"/>
        <color theme="1"/>
        <rFont val="Calibri"/>
        <family val="2"/>
      </rPr>
      <t>되며</t>
    </r>
    <r>
      <rPr>
        <sz val="11"/>
        <color theme="1"/>
        <rFont val="Arial Unicode MS"/>
        <family val="2"/>
      </rPr>
      <t xml:space="preserve">, </t>
    </r>
    <r>
      <rPr>
        <sz val="11"/>
        <color theme="1"/>
        <rFont val="Calibri"/>
        <family val="2"/>
      </rPr>
      <t>금강불괴가</t>
    </r>
    <r>
      <rPr>
        <sz val="11"/>
        <color theme="1"/>
        <rFont val="Arial Unicode MS"/>
        <family val="2"/>
      </rPr>
      <t xml:space="preserve"> </t>
    </r>
    <r>
      <rPr>
        <sz val="11"/>
        <color theme="1"/>
        <rFont val="Calibri"/>
        <family val="2"/>
      </rPr>
      <t>되어도</t>
    </r>
    <r>
      <rPr>
        <sz val="11"/>
        <color theme="1"/>
        <rFont val="Arial Unicode MS"/>
        <family val="2"/>
      </rPr>
      <t xml:space="preserve"> </t>
    </r>
    <r>
      <rPr>
        <sz val="11"/>
        <color theme="1"/>
        <rFont val="Calibri"/>
        <family val="2"/>
      </rPr>
      <t>만독이</t>
    </r>
    <r>
      <rPr>
        <sz val="11"/>
        <color theme="1"/>
        <rFont val="Arial Unicode MS"/>
        <family val="2"/>
      </rPr>
      <t xml:space="preserve"> </t>
    </r>
    <r>
      <rPr>
        <sz val="11"/>
        <color theme="1"/>
        <rFont val="Calibri"/>
        <family val="2"/>
      </rPr>
      <t>불침하게</t>
    </r>
    <r>
      <rPr>
        <sz val="11"/>
        <color theme="1"/>
        <rFont val="Arial Unicode MS"/>
        <family val="2"/>
      </rPr>
      <t xml:space="preserve"> </t>
    </r>
    <r>
      <rPr>
        <sz val="11"/>
        <color theme="1"/>
        <rFont val="Calibri"/>
        <family val="2"/>
      </rPr>
      <t>된다</t>
    </r>
    <r>
      <rPr>
        <sz val="11"/>
        <color theme="1"/>
        <rFont val="Arial Unicode MS"/>
        <family val="2"/>
      </rPr>
      <t>.</t>
    </r>
  </si>
  <si>
    <r>
      <rPr>
        <sz val="11"/>
        <color theme="1"/>
        <rFont val="Calibri"/>
        <family val="2"/>
      </rPr>
      <t>신화경</t>
    </r>
    <r>
      <rPr>
        <sz val="11"/>
        <color theme="1"/>
        <rFont val="Arial Unicode MS"/>
        <family val="2"/>
      </rPr>
      <t>(</t>
    </r>
    <r>
      <rPr>
        <sz val="11"/>
        <color theme="1"/>
        <rFont val="Calibri"/>
        <family val="2"/>
      </rPr>
      <t>神化境</t>
    </r>
    <r>
      <rPr>
        <sz val="11"/>
        <color theme="1"/>
        <rFont val="Arial Unicode MS"/>
        <family val="2"/>
      </rPr>
      <t>)</t>
    </r>
  </si>
  <si>
    <r>
      <rPr>
        <sz val="11"/>
        <color theme="1"/>
        <rFont val="Calibri"/>
        <family val="2"/>
      </rPr>
      <t>무공이</t>
    </r>
    <r>
      <rPr>
        <sz val="11"/>
        <color theme="1"/>
        <rFont val="Arial Unicode MS"/>
        <family val="2"/>
      </rPr>
      <t xml:space="preserve"> </t>
    </r>
    <r>
      <rPr>
        <sz val="11"/>
        <color theme="1"/>
        <rFont val="Calibri"/>
        <family val="2"/>
      </rPr>
      <t>거의</t>
    </r>
    <r>
      <rPr>
        <sz val="11"/>
        <color theme="1"/>
        <rFont val="Arial Unicode MS"/>
        <family val="2"/>
      </rPr>
      <t xml:space="preserve"> </t>
    </r>
    <r>
      <rPr>
        <sz val="11"/>
        <color theme="1"/>
        <rFont val="Calibri"/>
        <family val="2"/>
      </rPr>
      <t>신에</t>
    </r>
    <r>
      <rPr>
        <sz val="11"/>
        <color theme="1"/>
        <rFont val="Arial Unicode MS"/>
        <family val="2"/>
      </rPr>
      <t xml:space="preserve"> </t>
    </r>
    <r>
      <rPr>
        <sz val="11"/>
        <color theme="1"/>
        <rFont val="Calibri"/>
        <family val="2"/>
      </rPr>
      <t>맞먹는</t>
    </r>
    <r>
      <rPr>
        <sz val="11"/>
        <color theme="1"/>
        <rFont val="Arial Unicode MS"/>
        <family val="2"/>
      </rPr>
      <t xml:space="preserve"> </t>
    </r>
    <r>
      <rPr>
        <sz val="11"/>
        <color theme="1"/>
        <rFont val="Calibri"/>
        <family val="2"/>
      </rPr>
      <t>경지에</t>
    </r>
    <r>
      <rPr>
        <sz val="11"/>
        <color theme="1"/>
        <rFont val="Arial Unicode MS"/>
        <family val="2"/>
      </rPr>
      <t xml:space="preserve"> </t>
    </r>
    <r>
      <rPr>
        <sz val="11"/>
        <color theme="1"/>
        <rFont val="Calibri"/>
        <family val="2"/>
      </rPr>
      <t>이른</t>
    </r>
    <r>
      <rPr>
        <sz val="11"/>
        <color theme="1"/>
        <rFont val="Arial Unicode MS"/>
        <family val="2"/>
      </rPr>
      <t xml:space="preserve"> </t>
    </r>
    <r>
      <rPr>
        <sz val="11"/>
        <color theme="1"/>
        <rFont val="Calibri"/>
        <family val="2"/>
      </rPr>
      <t>것을</t>
    </r>
    <r>
      <rPr>
        <sz val="11"/>
        <color theme="1"/>
        <rFont val="Arial Unicode MS"/>
        <family val="2"/>
      </rPr>
      <t xml:space="preserve"> </t>
    </r>
    <r>
      <rPr>
        <sz val="11"/>
        <color theme="1"/>
        <rFont val="Calibri"/>
        <family val="2"/>
      </rPr>
      <t>일컫는</t>
    </r>
    <r>
      <rPr>
        <sz val="11"/>
        <color theme="1"/>
        <rFont val="Arial Unicode MS"/>
        <family val="2"/>
      </rPr>
      <t xml:space="preserve"> </t>
    </r>
    <r>
      <rPr>
        <sz val="11"/>
        <color theme="1"/>
        <rFont val="Calibri"/>
        <family val="2"/>
      </rPr>
      <t>말</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</si>
  <si>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무기</t>
    </r>
    <r>
      <rPr>
        <sz val="11"/>
        <color theme="1"/>
        <rFont val="Arial Unicode MS"/>
        <family val="2"/>
      </rPr>
      <t xml:space="preserve"> </t>
    </r>
    <r>
      <rPr>
        <sz val="11"/>
        <color theme="1"/>
        <rFont val="Calibri"/>
        <family val="2"/>
      </rPr>
      <t>종류</t>
    </r>
  </si>
  <si>
    <r>
      <rPr>
        <sz val="11"/>
        <color theme="1"/>
        <rFont val="Calibri"/>
        <family val="2"/>
      </rPr>
      <t>검</t>
    </r>
    <r>
      <rPr>
        <sz val="11"/>
        <color theme="1"/>
        <rFont val="Arial Unicode MS"/>
        <family val="2"/>
      </rPr>
      <t xml:space="preserve"> / </t>
    </r>
    <r>
      <rPr>
        <sz val="11"/>
        <color theme="1"/>
        <rFont val="Calibri"/>
        <family val="2"/>
      </rPr>
      <t>도</t>
    </r>
    <r>
      <rPr>
        <sz val="11"/>
        <color theme="1"/>
        <rFont val="Arial Unicode MS"/>
        <family val="2"/>
      </rPr>
      <t xml:space="preserve"> / </t>
    </r>
    <r>
      <rPr>
        <sz val="11"/>
        <color theme="1"/>
        <rFont val="Calibri"/>
        <family val="2"/>
      </rPr>
      <t>대검</t>
    </r>
    <r>
      <rPr>
        <sz val="11"/>
        <color theme="1"/>
        <rFont val="Arial Unicode MS"/>
        <family val="2"/>
      </rPr>
      <t xml:space="preserve"> / </t>
    </r>
    <r>
      <rPr>
        <sz val="11"/>
        <color theme="1"/>
        <rFont val="Calibri"/>
        <family val="2"/>
      </rPr>
      <t>소검</t>
    </r>
    <r>
      <rPr>
        <sz val="11"/>
        <color theme="1"/>
        <rFont val="Arial Unicode MS"/>
        <family val="2"/>
      </rPr>
      <t xml:space="preserve">, </t>
    </r>
    <r>
      <rPr>
        <sz val="11"/>
        <color theme="1"/>
        <rFont val="Calibri"/>
        <family val="2"/>
      </rPr>
      <t>채찍</t>
    </r>
    <r>
      <rPr>
        <sz val="11"/>
        <color theme="1"/>
        <rFont val="Arial Unicode MS"/>
        <family val="2"/>
      </rPr>
      <t xml:space="preserve"> / </t>
    </r>
    <r>
      <rPr>
        <sz val="11"/>
        <color theme="1"/>
        <rFont val="Calibri"/>
        <family val="2"/>
      </rPr>
      <t>단검</t>
    </r>
    <r>
      <rPr>
        <sz val="11"/>
        <color theme="1"/>
        <rFont val="Arial Unicode MS"/>
        <family val="2"/>
      </rPr>
      <t xml:space="preserve"> / </t>
    </r>
    <r>
      <rPr>
        <sz val="11"/>
        <color theme="1"/>
        <rFont val="Calibri"/>
        <family val="2"/>
      </rPr>
      <t>쌍수</t>
    </r>
    <r>
      <rPr>
        <sz val="11"/>
        <color theme="1"/>
        <rFont val="Arial Unicode MS"/>
        <family val="2"/>
      </rPr>
      <t xml:space="preserve"> / </t>
    </r>
    <r>
      <rPr>
        <sz val="11"/>
        <color theme="1"/>
        <rFont val="Calibri"/>
        <family val="2"/>
      </rPr>
      <t>덫</t>
    </r>
    <r>
      <rPr>
        <sz val="11"/>
        <color theme="1"/>
        <rFont val="Arial Unicode MS"/>
        <family val="2"/>
      </rPr>
      <t xml:space="preserve">, </t>
    </r>
    <r>
      <rPr>
        <sz val="11"/>
        <color theme="1"/>
        <rFont val="Calibri"/>
        <family val="2"/>
      </rPr>
      <t>지팡이</t>
    </r>
    <r>
      <rPr>
        <sz val="11"/>
        <color theme="1"/>
        <rFont val="Arial Unicode MS"/>
        <family val="2"/>
      </rPr>
      <t xml:space="preserve"> / </t>
    </r>
    <r>
      <rPr>
        <sz val="11"/>
        <color theme="1"/>
        <rFont val="Calibri"/>
        <family val="2"/>
      </rPr>
      <t>마법책</t>
    </r>
    <r>
      <rPr>
        <sz val="11"/>
        <color theme="1"/>
        <rFont val="Arial Unicode MS"/>
        <family val="2"/>
      </rPr>
      <t xml:space="preserve"> / </t>
    </r>
    <r>
      <rPr>
        <sz val="11"/>
        <color theme="1"/>
        <rFont val="Calibri"/>
        <family val="2"/>
      </rPr>
      <t>메이스</t>
    </r>
    <r>
      <rPr>
        <sz val="11"/>
        <color theme="1"/>
        <rFont val="Arial Unicode MS"/>
        <family val="2"/>
      </rPr>
      <t xml:space="preserve">/ </t>
    </r>
    <r>
      <rPr>
        <sz val="11"/>
        <color theme="1"/>
        <rFont val="Calibri"/>
        <family val="2"/>
      </rPr>
      <t>오브</t>
    </r>
    <r>
      <rPr>
        <sz val="11"/>
        <color theme="1"/>
        <rFont val="Arial Unicode MS"/>
        <family val="2"/>
      </rPr>
      <t xml:space="preserve">, </t>
    </r>
    <r>
      <rPr>
        <sz val="11"/>
        <color theme="1"/>
        <rFont val="Calibri"/>
        <family val="2"/>
      </rPr>
      <t>장궁</t>
    </r>
    <r>
      <rPr>
        <sz val="11"/>
        <color theme="1"/>
        <rFont val="Arial Unicode MS"/>
        <family val="2"/>
      </rPr>
      <t xml:space="preserve">/ </t>
    </r>
    <r>
      <rPr>
        <sz val="11"/>
        <color theme="1"/>
        <rFont val="Calibri"/>
        <family val="2"/>
      </rPr>
      <t>단궁</t>
    </r>
    <r>
      <rPr>
        <sz val="11"/>
        <color theme="1"/>
        <rFont val="Arial Unicode MS"/>
        <family val="2"/>
      </rPr>
      <t xml:space="preserve">/ </t>
    </r>
    <r>
      <rPr>
        <sz val="11"/>
        <color theme="1"/>
        <rFont val="Calibri"/>
        <family val="2"/>
      </rPr>
      <t>석궁</t>
    </r>
    <r>
      <rPr>
        <sz val="11"/>
        <color theme="1"/>
        <rFont val="Arial Unicode MS"/>
        <family val="2"/>
      </rPr>
      <t xml:space="preserve">/ </t>
    </r>
    <r>
      <rPr>
        <sz val="11"/>
        <color theme="1"/>
        <rFont val="Calibri"/>
        <family val="2"/>
      </rPr>
      <t>피리</t>
    </r>
    <r>
      <rPr>
        <sz val="11"/>
        <color theme="1"/>
        <rFont val="Arial Unicode MS"/>
        <family val="2"/>
      </rPr>
      <t xml:space="preserve"> (</t>
    </r>
    <r>
      <rPr>
        <sz val="11"/>
        <color theme="1"/>
        <rFont val="Calibri"/>
        <family val="2"/>
      </rPr>
      <t>소환사</t>
    </r>
    <r>
      <rPr>
        <sz val="11"/>
        <color theme="1"/>
        <rFont val="Arial Unicode MS"/>
        <family val="2"/>
      </rPr>
      <t>)</t>
    </r>
  </si>
  <si>
    <r>
      <rPr>
        <sz val="11"/>
        <color theme="1"/>
        <rFont val="Calibri"/>
        <family val="2"/>
      </rPr>
      <t>오기조원</t>
    </r>
  </si>
  <si>
    <r>
      <rPr>
        <sz val="11"/>
        <color theme="1"/>
        <rFont val="Calibri"/>
        <family val="2"/>
      </rPr>
      <t>선가의</t>
    </r>
    <r>
      <rPr>
        <sz val="11"/>
        <color theme="1"/>
        <rFont val="Arial Unicode MS"/>
        <family val="2"/>
      </rPr>
      <t xml:space="preserve"> </t>
    </r>
    <r>
      <rPr>
        <sz val="11"/>
        <color theme="1"/>
        <rFont val="Calibri"/>
        <family val="2"/>
      </rPr>
      <t>용어</t>
    </r>
    <r>
      <rPr>
        <sz val="11"/>
        <color theme="1"/>
        <rFont val="Arial Unicode MS"/>
        <family val="2"/>
      </rPr>
      <t xml:space="preserve">. </t>
    </r>
    <r>
      <rPr>
        <sz val="11"/>
        <color theme="1"/>
        <rFont val="Calibri"/>
        <family val="2"/>
      </rPr>
      <t>운기조식을</t>
    </r>
    <r>
      <rPr>
        <sz val="11"/>
        <color theme="1"/>
        <rFont val="Arial Unicode MS"/>
        <family val="2"/>
      </rPr>
      <t xml:space="preserve"> </t>
    </r>
    <r>
      <rPr>
        <sz val="11"/>
        <color theme="1"/>
        <rFont val="Calibri"/>
        <family val="2"/>
      </rPr>
      <t>할</t>
    </r>
    <r>
      <rPr>
        <sz val="11"/>
        <color theme="1"/>
        <rFont val="Arial Unicode MS"/>
        <family val="2"/>
      </rPr>
      <t xml:space="preserve"> </t>
    </r>
    <r>
      <rPr>
        <sz val="11"/>
        <color theme="1"/>
        <rFont val="Calibri"/>
        <family val="2"/>
      </rPr>
      <t>때</t>
    </r>
    <r>
      <rPr>
        <sz val="11"/>
        <color theme="1"/>
        <rFont val="Arial Unicode MS"/>
        <family val="2"/>
      </rPr>
      <t xml:space="preserve"> </t>
    </r>
    <r>
      <rPr>
        <sz val="11"/>
        <color theme="1"/>
        <rFont val="Calibri"/>
        <family val="2"/>
      </rPr>
      <t>머리</t>
    </r>
    <r>
      <rPr>
        <sz val="11"/>
        <color theme="1"/>
        <rFont val="Arial Unicode MS"/>
        <family val="2"/>
      </rPr>
      <t xml:space="preserve"> </t>
    </r>
    <r>
      <rPr>
        <sz val="11"/>
        <color theme="1"/>
        <rFont val="Calibri"/>
        <family val="2"/>
      </rPr>
      <t>위에</t>
    </r>
    <r>
      <rPr>
        <sz val="11"/>
        <color theme="1"/>
        <rFont val="Arial Unicode MS"/>
        <family val="2"/>
      </rPr>
      <t xml:space="preserve"> 5</t>
    </r>
    <r>
      <rPr>
        <sz val="11"/>
        <color theme="1"/>
        <rFont val="Calibri"/>
        <family val="2"/>
      </rPr>
      <t>개의</t>
    </r>
    <r>
      <rPr>
        <sz val="11"/>
        <color theme="1"/>
        <rFont val="Arial Unicode MS"/>
        <family val="2"/>
      </rPr>
      <t xml:space="preserve"> </t>
    </r>
    <r>
      <rPr>
        <sz val="11"/>
        <color theme="1"/>
        <rFont val="Calibri"/>
        <family val="2"/>
      </rPr>
      <t>고리가</t>
    </r>
    <r>
      <rPr>
        <sz val="11"/>
        <color theme="1"/>
        <rFont val="Arial Unicode MS"/>
        <family val="2"/>
      </rPr>
      <t xml:space="preserve"> </t>
    </r>
    <r>
      <rPr>
        <sz val="11"/>
        <color theme="1"/>
        <rFont val="Calibri"/>
        <family val="2"/>
      </rPr>
      <t>생기는</t>
    </r>
    <r>
      <rPr>
        <sz val="11"/>
        <color theme="1"/>
        <rFont val="Arial Unicode MS"/>
        <family val="2"/>
      </rPr>
      <t xml:space="preserve"> </t>
    </r>
    <r>
      <rPr>
        <sz val="11"/>
        <color theme="1"/>
        <rFont val="Calibri"/>
        <family val="2"/>
      </rPr>
      <t>경지</t>
    </r>
    <r>
      <rPr>
        <sz val="11"/>
        <color theme="1"/>
        <rFont val="Arial Unicode MS"/>
        <family val="2"/>
      </rPr>
      <t xml:space="preserve">. </t>
    </r>
    <r>
      <rPr>
        <sz val="11"/>
        <color theme="1"/>
        <rFont val="Calibri"/>
        <family val="2"/>
      </rPr>
      <t>이</t>
    </r>
    <r>
      <rPr>
        <sz val="11"/>
        <color theme="1"/>
        <rFont val="Arial Unicode MS"/>
        <family val="2"/>
      </rPr>
      <t xml:space="preserve"> </t>
    </r>
    <r>
      <rPr>
        <sz val="11"/>
        <color theme="1"/>
        <rFont val="Calibri"/>
        <family val="2"/>
      </rPr>
      <t>경지를</t>
    </r>
    <r>
      <rPr>
        <sz val="11"/>
        <color theme="1"/>
        <rFont val="Arial Unicode MS"/>
        <family val="2"/>
      </rPr>
      <t xml:space="preserve"> </t>
    </r>
    <r>
      <rPr>
        <sz val="11"/>
        <color theme="1"/>
        <rFont val="Calibri"/>
        <family val="2"/>
      </rPr>
      <t>넘어서면</t>
    </r>
    <r>
      <rPr>
        <sz val="11"/>
        <color theme="1"/>
        <rFont val="Arial Unicode MS"/>
        <family val="2"/>
      </rPr>
      <t xml:space="preserve"> </t>
    </r>
    <r>
      <rPr>
        <sz val="11"/>
        <color theme="1"/>
        <rFont val="Calibri"/>
        <family val="2"/>
      </rPr>
      <t>주위</t>
    </r>
    <r>
      <rPr>
        <sz val="11"/>
        <color theme="1"/>
        <rFont val="Arial Unicode MS"/>
        <family val="2"/>
      </rPr>
      <t xml:space="preserve"> </t>
    </r>
    <r>
      <rPr>
        <sz val="11"/>
        <color theme="1"/>
        <rFont val="Calibri"/>
        <family val="2"/>
      </rPr>
      <t>사물</t>
    </r>
    <r>
      <rPr>
        <sz val="11"/>
        <color theme="1"/>
        <rFont val="Arial Unicode MS"/>
        <family val="2"/>
      </rPr>
      <t xml:space="preserve">, </t>
    </r>
    <r>
      <rPr>
        <sz val="11"/>
        <color theme="1"/>
        <rFont val="Calibri"/>
        <family val="2"/>
      </rPr>
      <t>대자연으로부터</t>
    </r>
    <r>
      <rPr>
        <sz val="11"/>
        <color theme="1"/>
        <rFont val="Arial Unicode MS"/>
        <family val="2"/>
      </rPr>
      <t xml:space="preserve"> </t>
    </r>
    <r>
      <rPr>
        <sz val="11"/>
        <color theme="1"/>
        <rFont val="Calibri"/>
        <family val="2"/>
      </rPr>
      <t>저절로</t>
    </r>
    <r>
      <rPr>
        <sz val="11"/>
        <color theme="1"/>
        <rFont val="Arial Unicode MS"/>
        <family val="2"/>
      </rPr>
      <t xml:space="preserve"> </t>
    </r>
    <r>
      <rPr>
        <sz val="11"/>
        <color theme="1"/>
        <rFont val="Calibri"/>
        <family val="2"/>
      </rPr>
      <t>진기를</t>
    </r>
    <r>
      <rPr>
        <sz val="11"/>
        <color theme="1"/>
        <rFont val="Arial Unicode MS"/>
        <family val="2"/>
      </rPr>
      <t xml:space="preserve"> </t>
    </r>
    <r>
      <rPr>
        <sz val="11"/>
        <color theme="1"/>
        <rFont val="Calibri"/>
        <family val="2"/>
      </rPr>
      <t>받아들일</t>
    </r>
    <r>
      <rPr>
        <sz val="11"/>
        <color theme="1"/>
        <rFont val="Arial Unicode MS"/>
        <family val="2"/>
      </rPr>
      <t xml:space="preserve"> </t>
    </r>
    <r>
      <rPr>
        <sz val="11"/>
        <color theme="1"/>
        <rFont val="Calibri"/>
        <family val="2"/>
      </rPr>
      <t>수</t>
    </r>
    <r>
      <rPr>
        <sz val="11"/>
        <color theme="1"/>
        <rFont val="Arial Unicode MS"/>
        <family val="2"/>
      </rPr>
      <t xml:space="preserve"> </t>
    </r>
    <r>
      <rPr>
        <sz val="11"/>
        <color theme="1"/>
        <rFont val="Calibri"/>
        <family val="2"/>
      </rPr>
      <t>있다고</t>
    </r>
    <r>
      <rPr>
        <sz val="11"/>
        <color theme="1"/>
        <rFont val="Arial Unicode MS"/>
        <family val="2"/>
      </rPr>
      <t xml:space="preserve"> </t>
    </r>
    <r>
      <rPr>
        <sz val="11"/>
        <color theme="1"/>
        <rFont val="Calibri"/>
        <family val="2"/>
      </rPr>
      <t>한다</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</si>
  <si>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장비</t>
    </r>
    <r>
      <rPr>
        <sz val="11"/>
        <color theme="1"/>
        <rFont val="Arial Unicode MS"/>
        <family val="2"/>
      </rPr>
      <t xml:space="preserve"> </t>
    </r>
    <r>
      <rPr>
        <sz val="11"/>
        <color theme="1"/>
        <rFont val="Calibri"/>
        <family val="2"/>
      </rPr>
      <t>종류</t>
    </r>
  </si>
  <si>
    <r>
      <rPr>
        <sz val="11"/>
        <color theme="1"/>
        <rFont val="돋움"/>
        <family val="3"/>
        <charset val="129"/>
      </rPr>
      <t>무기류</t>
    </r>
    <r>
      <rPr>
        <sz val="11"/>
        <color theme="1"/>
        <rFont val="Arial Unicode MS"/>
        <family val="2"/>
      </rPr>
      <t xml:space="preserve"> + </t>
    </r>
    <r>
      <rPr>
        <sz val="11"/>
        <color theme="1"/>
        <rFont val="돋움"/>
        <family val="3"/>
        <charset val="129"/>
      </rPr>
      <t>갑옷</t>
    </r>
    <r>
      <rPr>
        <sz val="11"/>
        <color theme="1"/>
        <rFont val="Arial Unicode MS"/>
        <family val="2"/>
      </rPr>
      <t xml:space="preserve"> / ...</t>
    </r>
  </si>
  <si>
    <r>
      <rPr>
        <sz val="11"/>
        <color theme="1"/>
        <rFont val="Calibri"/>
        <family val="2"/>
      </rPr>
      <t>출신입화지경</t>
    </r>
    <r>
      <rPr>
        <sz val="11"/>
        <color theme="1"/>
        <rFont val="Arial Unicode MS"/>
        <family val="2"/>
      </rPr>
      <t>(</t>
    </r>
    <r>
      <rPr>
        <sz val="11"/>
        <color theme="1"/>
        <rFont val="Calibri"/>
        <family val="2"/>
      </rPr>
      <t>出神入火之境</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</si>
  <si>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스텟</t>
    </r>
    <r>
      <rPr>
        <sz val="11"/>
        <color theme="1"/>
        <rFont val="Arial Unicode MS"/>
        <family val="2"/>
      </rPr>
      <t xml:space="preserve"> </t>
    </r>
    <r>
      <rPr>
        <sz val="11"/>
        <color theme="1"/>
        <rFont val="Calibri"/>
        <family val="2"/>
      </rPr>
      <t>종류</t>
    </r>
  </si>
  <si>
    <r>
      <rPr>
        <sz val="11"/>
        <color theme="1"/>
        <rFont val="Calibri"/>
        <family val="2"/>
      </rPr>
      <t>힘민지</t>
    </r>
    <r>
      <rPr>
        <sz val="11"/>
        <color theme="1"/>
        <rFont val="Arial Unicode MS"/>
        <family val="2"/>
      </rPr>
      <t xml:space="preserve"> / </t>
    </r>
    <r>
      <rPr>
        <sz val="11"/>
        <color theme="1"/>
        <rFont val="Calibri"/>
        <family val="2"/>
      </rPr>
      <t>공속</t>
    </r>
    <r>
      <rPr>
        <sz val="11"/>
        <color theme="1"/>
        <rFont val="Arial Unicode MS"/>
        <family val="2"/>
      </rPr>
      <t xml:space="preserve">, </t>
    </r>
    <r>
      <rPr>
        <sz val="11"/>
        <color theme="1"/>
        <rFont val="Calibri"/>
        <family val="2"/>
      </rPr>
      <t>치명타</t>
    </r>
    <r>
      <rPr>
        <sz val="11"/>
        <color theme="1"/>
        <rFont val="Arial Unicode MS"/>
        <family val="2"/>
      </rPr>
      <t>(</t>
    </r>
    <r>
      <rPr>
        <sz val="11"/>
        <color theme="1"/>
        <rFont val="Calibri"/>
        <family val="2"/>
      </rPr>
      <t>배</t>
    </r>
    <r>
      <rPr>
        <sz val="11"/>
        <color theme="1"/>
        <rFont val="Arial Unicode MS"/>
        <family val="2"/>
      </rPr>
      <t>)</t>
    </r>
    <r>
      <rPr>
        <sz val="11"/>
        <color theme="1"/>
        <rFont val="Calibri"/>
        <family val="2"/>
      </rPr>
      <t>율</t>
    </r>
    <r>
      <rPr>
        <sz val="11"/>
        <color theme="1"/>
        <rFont val="Arial Unicode MS"/>
        <family val="2"/>
      </rPr>
      <t xml:space="preserve">, </t>
    </r>
    <r>
      <rPr>
        <sz val="11"/>
        <color theme="1"/>
        <rFont val="Calibri"/>
        <family val="2"/>
      </rPr>
      <t>회피율</t>
    </r>
    <r>
      <rPr>
        <sz val="11"/>
        <color theme="1"/>
        <rFont val="Arial Unicode MS"/>
        <family val="2"/>
      </rPr>
      <t xml:space="preserve">, </t>
    </r>
    <r>
      <rPr>
        <sz val="11"/>
        <color theme="1"/>
        <rFont val="Calibri"/>
        <family val="2"/>
      </rPr>
      <t>명중률</t>
    </r>
    <r>
      <rPr>
        <sz val="11"/>
        <color theme="1"/>
        <rFont val="Arial Unicode MS"/>
        <family val="2"/>
      </rPr>
      <t xml:space="preserve">, </t>
    </r>
    <r>
      <rPr>
        <sz val="11"/>
        <color theme="1"/>
        <rFont val="Calibri"/>
        <family val="2"/>
      </rPr>
      <t>캐스팅</t>
    </r>
    <r>
      <rPr>
        <sz val="11"/>
        <color theme="1"/>
        <rFont val="Arial Unicode MS"/>
        <family val="2"/>
      </rPr>
      <t xml:space="preserve">%, </t>
    </r>
    <r>
      <rPr>
        <sz val="11"/>
        <color theme="1"/>
        <rFont val="Calibri"/>
        <family val="2"/>
      </rPr>
      <t>쿨감</t>
    </r>
    <r>
      <rPr>
        <sz val="11"/>
        <color theme="1"/>
        <rFont val="Arial Unicode MS"/>
        <family val="2"/>
      </rPr>
      <t>%(</t>
    </r>
    <r>
      <rPr>
        <sz val="11"/>
        <color theme="1"/>
        <rFont val="Calibri"/>
        <family val="2"/>
      </rPr>
      <t>궁극기는</t>
    </r>
    <r>
      <rPr>
        <sz val="11"/>
        <color theme="1"/>
        <rFont val="Arial Unicode MS"/>
        <family val="2"/>
      </rPr>
      <t xml:space="preserve"> </t>
    </r>
    <r>
      <rPr>
        <sz val="11"/>
        <color theme="1"/>
        <rFont val="Calibri"/>
        <family val="2"/>
      </rPr>
      <t>효율</t>
    </r>
    <r>
      <rPr>
        <sz val="11"/>
        <color theme="1"/>
        <rFont val="Arial Unicode MS"/>
        <family val="2"/>
      </rPr>
      <t xml:space="preserve"> </t>
    </r>
    <r>
      <rPr>
        <sz val="11"/>
        <color theme="1"/>
        <rFont val="Calibri"/>
        <family val="2"/>
      </rPr>
      <t>절반</t>
    </r>
    <r>
      <rPr>
        <sz val="11"/>
        <color theme="1"/>
        <rFont val="Arial Unicode MS"/>
        <family val="2"/>
      </rPr>
      <t xml:space="preserve"> </t>
    </r>
    <r>
      <rPr>
        <sz val="11"/>
        <color theme="1"/>
        <rFont val="Calibri"/>
        <family val="2"/>
      </rPr>
      <t>등</t>
    </r>
    <r>
      <rPr>
        <sz val="11"/>
        <color theme="1"/>
        <rFont val="Arial Unicode MS"/>
        <family val="2"/>
      </rPr>
      <t>), CC</t>
    </r>
    <r>
      <rPr>
        <sz val="11"/>
        <color theme="1"/>
        <rFont val="Calibri"/>
        <family val="2"/>
      </rPr>
      <t>저항</t>
    </r>
    <r>
      <rPr>
        <sz val="11"/>
        <color theme="1"/>
        <rFont val="Arial Unicode MS"/>
        <family val="2"/>
      </rPr>
      <t>(</t>
    </r>
    <r>
      <rPr>
        <sz val="11"/>
        <color theme="1"/>
        <rFont val="Calibri"/>
        <family val="2"/>
      </rPr>
      <t>지속감소</t>
    </r>
    <r>
      <rPr>
        <sz val="11"/>
        <color theme="1"/>
        <rFont val="Arial Unicode MS"/>
        <family val="2"/>
      </rPr>
      <t xml:space="preserve">, </t>
    </r>
    <r>
      <rPr>
        <sz val="11"/>
        <color theme="1"/>
        <rFont val="Calibri"/>
        <family val="2"/>
      </rPr>
      <t>버프증가</t>
    </r>
    <r>
      <rPr>
        <sz val="11"/>
        <color theme="1"/>
        <rFont val="Arial Unicode MS"/>
        <family val="2"/>
      </rPr>
      <t>)</t>
    </r>
  </si>
  <si>
    <r>
      <rPr>
        <sz val="11"/>
        <color theme="1"/>
        <rFont val="Calibri"/>
        <family val="2"/>
      </rPr>
      <t>금강불괴</t>
    </r>
    <r>
      <rPr>
        <sz val="11"/>
        <color theme="1"/>
        <rFont val="Arial Unicode MS"/>
        <family val="2"/>
      </rPr>
      <t>(</t>
    </r>
    <r>
      <rPr>
        <sz val="11"/>
        <color theme="1"/>
        <rFont val="Calibri"/>
        <family val="2"/>
      </rPr>
      <t>金剛不壞</t>
    </r>
    <r>
      <rPr>
        <sz val="11"/>
        <color theme="1"/>
        <rFont val="Arial Unicode MS"/>
        <family val="2"/>
      </rPr>
      <t>)</t>
    </r>
  </si>
  <si>
    <r>
      <rPr>
        <sz val="11"/>
        <color theme="1"/>
        <rFont val="Calibri"/>
        <family val="2"/>
      </rPr>
      <t>도검불침의</t>
    </r>
    <r>
      <rPr>
        <sz val="11"/>
        <color theme="1"/>
        <rFont val="Arial Unicode MS"/>
        <family val="2"/>
      </rPr>
      <t xml:space="preserve"> </t>
    </r>
    <r>
      <rPr>
        <sz val="11"/>
        <color theme="1"/>
        <rFont val="Calibri"/>
        <family val="2"/>
      </rPr>
      <t>금강지체와</t>
    </r>
    <r>
      <rPr>
        <sz val="11"/>
        <color theme="1"/>
        <rFont val="Arial Unicode MS"/>
        <family val="2"/>
      </rPr>
      <t xml:space="preserve"> </t>
    </r>
    <r>
      <rPr>
        <sz val="11"/>
        <color theme="1"/>
        <rFont val="Calibri"/>
        <family val="2"/>
      </rPr>
      <t>수화불침의</t>
    </r>
    <r>
      <rPr>
        <sz val="11"/>
        <color theme="1"/>
        <rFont val="Arial Unicode MS"/>
        <family val="2"/>
      </rPr>
      <t xml:space="preserve"> </t>
    </r>
    <r>
      <rPr>
        <sz val="11"/>
        <color theme="1"/>
        <rFont val="Calibri"/>
        <family val="2"/>
      </rPr>
      <t>불괴지체를</t>
    </r>
    <r>
      <rPr>
        <sz val="11"/>
        <color theme="1"/>
        <rFont val="Arial Unicode MS"/>
        <family val="2"/>
      </rPr>
      <t xml:space="preserve"> </t>
    </r>
    <r>
      <rPr>
        <sz val="11"/>
        <color theme="1"/>
        <rFont val="Calibri"/>
        <family val="2"/>
      </rPr>
      <t>합쳐서</t>
    </r>
    <r>
      <rPr>
        <sz val="11"/>
        <color theme="1"/>
        <rFont val="Arial Unicode MS"/>
        <family val="2"/>
      </rPr>
      <t xml:space="preserve"> </t>
    </r>
    <r>
      <rPr>
        <sz val="11"/>
        <color theme="1"/>
        <rFont val="Calibri"/>
        <family val="2"/>
      </rPr>
      <t>가르키는</t>
    </r>
    <r>
      <rPr>
        <sz val="11"/>
        <color theme="1"/>
        <rFont val="Arial Unicode MS"/>
        <family val="2"/>
      </rPr>
      <t xml:space="preserve"> </t>
    </r>
    <r>
      <rPr>
        <sz val="11"/>
        <color theme="1"/>
        <rFont val="Calibri"/>
        <family val="2"/>
      </rPr>
      <t>말</t>
    </r>
    <r>
      <rPr>
        <sz val="11"/>
        <color theme="1"/>
        <rFont val="Arial Unicode MS"/>
        <family val="2"/>
      </rPr>
      <t xml:space="preserve">. </t>
    </r>
    <r>
      <rPr>
        <sz val="11"/>
        <color theme="1"/>
        <rFont val="Calibri"/>
        <family val="2"/>
      </rPr>
      <t>만독이</t>
    </r>
    <r>
      <rPr>
        <sz val="11"/>
        <color theme="1"/>
        <rFont val="Arial Unicode MS"/>
        <family val="2"/>
      </rPr>
      <t xml:space="preserve"> </t>
    </r>
    <r>
      <rPr>
        <sz val="11"/>
        <color theme="1"/>
        <rFont val="Calibri"/>
        <family val="2"/>
      </rPr>
      <t>불침하고</t>
    </r>
    <r>
      <rPr>
        <sz val="11"/>
        <color theme="1"/>
        <rFont val="Arial Unicode MS"/>
        <family val="2"/>
      </rPr>
      <t xml:space="preserve"> </t>
    </r>
    <r>
      <rPr>
        <sz val="11"/>
        <color theme="1"/>
        <rFont val="Calibri"/>
        <family val="2"/>
      </rPr>
      <t>그야말로</t>
    </r>
    <r>
      <rPr>
        <sz val="11"/>
        <color theme="1"/>
        <rFont val="Arial Unicode MS"/>
        <family val="2"/>
      </rPr>
      <t xml:space="preserve"> </t>
    </r>
    <r>
      <rPr>
        <sz val="11"/>
        <color theme="1"/>
        <rFont val="Calibri"/>
        <family val="2"/>
      </rPr>
      <t>금강석과</t>
    </r>
    <r>
      <rPr>
        <sz val="11"/>
        <color theme="1"/>
        <rFont val="Arial Unicode MS"/>
        <family val="2"/>
      </rPr>
      <t xml:space="preserve"> </t>
    </r>
    <r>
      <rPr>
        <sz val="11"/>
        <color theme="1"/>
        <rFont val="Calibri"/>
        <family val="2"/>
      </rPr>
      <t>같은</t>
    </r>
    <r>
      <rPr>
        <sz val="11"/>
        <color theme="1"/>
        <rFont val="Arial Unicode MS"/>
        <family val="2"/>
      </rPr>
      <t xml:space="preserve"> </t>
    </r>
    <r>
      <rPr>
        <sz val="11"/>
        <color theme="1"/>
        <rFont val="Calibri"/>
        <family val="2"/>
      </rPr>
      <t>신체를</t>
    </r>
    <r>
      <rPr>
        <sz val="11"/>
        <color theme="1"/>
        <rFont val="Arial Unicode MS"/>
        <family val="2"/>
      </rPr>
      <t xml:space="preserve"> </t>
    </r>
    <r>
      <rPr>
        <sz val="11"/>
        <color theme="1"/>
        <rFont val="Calibri"/>
        <family val="2"/>
      </rPr>
      <t>갖게</t>
    </r>
    <r>
      <rPr>
        <sz val="11"/>
        <color theme="1"/>
        <rFont val="Arial Unicode MS"/>
        <family val="2"/>
      </rPr>
      <t xml:space="preserve"> </t>
    </r>
    <r>
      <rPr>
        <sz val="11"/>
        <color theme="1"/>
        <rFont val="Calibri"/>
        <family val="2"/>
      </rPr>
      <t>되며</t>
    </r>
    <r>
      <rPr>
        <sz val="11"/>
        <color theme="1"/>
        <rFont val="Arial Unicode MS"/>
        <family val="2"/>
      </rPr>
      <t xml:space="preserve"> </t>
    </r>
    <r>
      <rPr>
        <sz val="11"/>
        <color theme="1"/>
        <rFont val="Calibri"/>
        <family val="2"/>
      </rPr>
      <t>호신강기로</t>
    </r>
    <r>
      <rPr>
        <sz val="11"/>
        <color theme="1"/>
        <rFont val="Arial Unicode MS"/>
        <family val="2"/>
      </rPr>
      <t xml:space="preserve"> </t>
    </r>
    <r>
      <rPr>
        <sz val="11"/>
        <color theme="1"/>
        <rFont val="Calibri"/>
        <family val="2"/>
      </rPr>
      <t>저절로</t>
    </r>
    <r>
      <rPr>
        <sz val="11"/>
        <color theme="1"/>
        <rFont val="Arial Unicode MS"/>
        <family val="2"/>
      </rPr>
      <t xml:space="preserve"> </t>
    </r>
    <r>
      <rPr>
        <sz val="11"/>
        <color theme="1"/>
        <rFont val="Calibri"/>
        <family val="2"/>
      </rPr>
      <t>완벽하게</t>
    </r>
    <r>
      <rPr>
        <sz val="11"/>
        <color theme="1"/>
        <rFont val="Arial Unicode MS"/>
        <family val="2"/>
      </rPr>
      <t xml:space="preserve"> </t>
    </r>
    <r>
      <rPr>
        <sz val="11"/>
        <color theme="1"/>
        <rFont val="Calibri"/>
        <family val="2"/>
      </rPr>
      <t>방어되는</t>
    </r>
    <r>
      <rPr>
        <sz val="11"/>
        <color theme="1"/>
        <rFont val="Arial Unicode MS"/>
        <family val="2"/>
      </rPr>
      <t xml:space="preserve"> </t>
    </r>
    <r>
      <rPr>
        <sz val="11"/>
        <color theme="1"/>
        <rFont val="Calibri"/>
        <family val="2"/>
      </rPr>
      <t>경지</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</si>
  <si>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특성</t>
    </r>
    <r>
      <rPr>
        <sz val="11"/>
        <color theme="1"/>
        <rFont val="Arial Unicode MS"/>
        <family val="2"/>
      </rPr>
      <t xml:space="preserve"> </t>
    </r>
    <r>
      <rPr>
        <sz val="11"/>
        <color theme="1"/>
        <rFont val="Calibri"/>
        <family val="2"/>
      </rPr>
      <t>종류</t>
    </r>
  </si>
  <si>
    <r>
      <rPr>
        <sz val="11"/>
        <color theme="1"/>
        <rFont val="Calibri"/>
        <family val="2"/>
      </rPr>
      <t>스텟</t>
    </r>
    <r>
      <rPr>
        <sz val="11"/>
        <color theme="1"/>
        <rFont val="Arial Unicode MS"/>
        <family val="2"/>
      </rPr>
      <t xml:space="preserve"> </t>
    </r>
    <r>
      <rPr>
        <sz val="11"/>
        <color theme="1"/>
        <rFont val="Calibri"/>
        <family val="2"/>
      </rPr>
      <t>및</t>
    </r>
    <r>
      <rPr>
        <sz val="11"/>
        <color theme="1"/>
        <rFont val="Arial Unicode MS"/>
        <family val="2"/>
      </rPr>
      <t xml:space="preserve"> </t>
    </r>
    <r>
      <rPr>
        <sz val="11"/>
        <color theme="1"/>
        <rFont val="Calibri"/>
        <family val="2"/>
      </rPr>
      <t>무기에</t>
    </r>
    <r>
      <rPr>
        <sz val="11"/>
        <color theme="1"/>
        <rFont val="Arial Unicode MS"/>
        <family val="2"/>
      </rPr>
      <t xml:space="preserve"> </t>
    </r>
    <r>
      <rPr>
        <sz val="11"/>
        <color theme="1"/>
        <rFont val="Calibri"/>
        <family val="2"/>
      </rPr>
      <t>맞춘</t>
    </r>
    <r>
      <rPr>
        <sz val="11"/>
        <color theme="1"/>
        <rFont val="Arial Unicode MS"/>
        <family val="2"/>
      </rPr>
      <t xml:space="preserve"> </t>
    </r>
    <r>
      <rPr>
        <sz val="11"/>
        <color theme="1"/>
        <rFont val="Calibri"/>
        <family val="2"/>
      </rPr>
      <t>특성</t>
    </r>
  </si>
  <si>
    <r>
      <rPr>
        <sz val="11"/>
        <color theme="1"/>
        <rFont val="Calibri"/>
        <family val="2"/>
      </rPr>
      <t>등봉조극</t>
    </r>
    <r>
      <rPr>
        <sz val="11"/>
        <color theme="1"/>
        <rFont val="Arial Unicode MS"/>
        <family val="2"/>
      </rPr>
      <t>(</t>
    </r>
    <r>
      <rPr>
        <sz val="11"/>
        <color theme="1"/>
        <rFont val="Calibri"/>
        <family val="2"/>
      </rPr>
      <t>登峰造極</t>
    </r>
    <r>
      <rPr>
        <sz val="11"/>
        <color theme="1"/>
        <rFont val="Arial Unicode MS"/>
        <family val="2"/>
      </rPr>
      <t>)</t>
    </r>
  </si>
  <si>
    <r>
      <rPr>
        <sz val="11"/>
        <color theme="1"/>
        <rFont val="Calibri"/>
        <family val="2"/>
      </rPr>
      <t>삼화취정이나</t>
    </r>
    <r>
      <rPr>
        <sz val="11"/>
        <color theme="1"/>
        <rFont val="Arial Unicode MS"/>
        <family val="2"/>
      </rPr>
      <t xml:space="preserve"> </t>
    </r>
    <r>
      <rPr>
        <sz val="11"/>
        <color theme="1"/>
        <rFont val="Calibri"/>
        <family val="2"/>
      </rPr>
      <t>오기조원의</t>
    </r>
    <r>
      <rPr>
        <sz val="11"/>
        <color theme="1"/>
        <rFont val="Arial Unicode MS"/>
        <family val="2"/>
      </rPr>
      <t xml:space="preserve"> </t>
    </r>
    <r>
      <rPr>
        <sz val="11"/>
        <color theme="1"/>
        <rFont val="Calibri"/>
        <family val="2"/>
      </rPr>
      <t>경지를</t>
    </r>
    <r>
      <rPr>
        <sz val="11"/>
        <color theme="1"/>
        <rFont val="Arial Unicode MS"/>
        <family val="2"/>
      </rPr>
      <t xml:space="preserve"> </t>
    </r>
    <r>
      <rPr>
        <sz val="11"/>
        <color theme="1"/>
        <rFont val="Calibri"/>
        <family val="2"/>
      </rPr>
      <t>넘는</t>
    </r>
    <r>
      <rPr>
        <sz val="11"/>
        <color theme="1"/>
        <rFont val="Arial Unicode MS"/>
        <family val="2"/>
      </rPr>
      <t xml:space="preserve"> </t>
    </r>
    <r>
      <rPr>
        <sz val="11"/>
        <color theme="1"/>
        <rFont val="Calibri"/>
        <family val="2"/>
      </rPr>
      <t>최고의</t>
    </r>
    <r>
      <rPr>
        <sz val="11"/>
        <color theme="1"/>
        <rFont val="Arial Unicode MS"/>
        <family val="2"/>
      </rPr>
      <t xml:space="preserve"> </t>
    </r>
    <r>
      <rPr>
        <sz val="11"/>
        <color theme="1"/>
        <rFont val="Calibri"/>
        <family val="2"/>
      </rPr>
      <t>경지</t>
    </r>
    <r>
      <rPr>
        <sz val="11"/>
        <color theme="1"/>
        <rFont val="Arial Unicode MS"/>
        <family val="2"/>
      </rPr>
      <t xml:space="preserve">. </t>
    </r>
    <r>
      <rPr>
        <sz val="11"/>
        <color theme="1"/>
        <rFont val="Calibri"/>
        <family val="2"/>
      </rPr>
      <t>무림인들이</t>
    </r>
    <r>
      <rPr>
        <sz val="11"/>
        <color theme="1"/>
        <rFont val="Arial Unicode MS"/>
        <family val="2"/>
      </rPr>
      <t xml:space="preserve"> </t>
    </r>
    <r>
      <rPr>
        <sz val="11"/>
        <color theme="1"/>
        <rFont val="Calibri"/>
        <family val="2"/>
      </rPr>
      <t>오를</t>
    </r>
    <r>
      <rPr>
        <sz val="11"/>
        <color theme="1"/>
        <rFont val="Arial Unicode MS"/>
        <family val="2"/>
      </rPr>
      <t xml:space="preserve"> </t>
    </r>
    <r>
      <rPr>
        <sz val="11"/>
        <color theme="1"/>
        <rFont val="Calibri"/>
        <family val="2"/>
      </rPr>
      <t>수</t>
    </r>
    <r>
      <rPr>
        <sz val="11"/>
        <color theme="1"/>
        <rFont val="Arial Unicode MS"/>
        <family val="2"/>
      </rPr>
      <t xml:space="preserve"> </t>
    </r>
    <r>
      <rPr>
        <sz val="11"/>
        <color theme="1"/>
        <rFont val="Calibri"/>
        <family val="2"/>
      </rPr>
      <t>있는</t>
    </r>
    <r>
      <rPr>
        <sz val="11"/>
        <color theme="1"/>
        <rFont val="Arial Unicode MS"/>
        <family val="2"/>
      </rPr>
      <t xml:space="preserve"> </t>
    </r>
    <r>
      <rPr>
        <sz val="11"/>
        <color theme="1"/>
        <rFont val="Calibri"/>
        <family val="2"/>
      </rPr>
      <t>최고의</t>
    </r>
    <r>
      <rPr>
        <sz val="11"/>
        <color theme="1"/>
        <rFont val="Arial Unicode MS"/>
        <family val="2"/>
      </rPr>
      <t xml:space="preserve"> </t>
    </r>
    <r>
      <rPr>
        <sz val="11"/>
        <color theme="1"/>
        <rFont val="Calibri"/>
        <family val="2"/>
      </rPr>
      <t>경지라고도</t>
    </r>
    <r>
      <rPr>
        <sz val="11"/>
        <color theme="1"/>
        <rFont val="Arial Unicode MS"/>
        <family val="2"/>
      </rPr>
      <t xml:space="preserve"> </t>
    </r>
    <r>
      <rPr>
        <sz val="11"/>
        <color theme="1"/>
        <rFont val="Calibri"/>
        <family val="2"/>
      </rPr>
      <t>한다</t>
    </r>
    <r>
      <rPr>
        <sz val="11"/>
        <color theme="1"/>
        <rFont val="Arial Unicode MS"/>
        <family val="2"/>
      </rPr>
      <t xml:space="preserve">. </t>
    </r>
    <r>
      <rPr>
        <sz val="11"/>
        <color theme="1"/>
        <rFont val="Calibri"/>
        <family val="2"/>
      </rPr>
      <t>이</t>
    </r>
    <r>
      <rPr>
        <sz val="11"/>
        <color theme="1"/>
        <rFont val="Arial Unicode MS"/>
        <family val="2"/>
      </rPr>
      <t xml:space="preserve"> </t>
    </r>
    <r>
      <rPr>
        <sz val="11"/>
        <color theme="1"/>
        <rFont val="Calibri"/>
        <family val="2"/>
      </rPr>
      <t>경지에</t>
    </r>
    <r>
      <rPr>
        <sz val="11"/>
        <color theme="1"/>
        <rFont val="Arial Unicode MS"/>
        <family val="2"/>
      </rPr>
      <t xml:space="preserve"> </t>
    </r>
    <r>
      <rPr>
        <sz val="11"/>
        <color theme="1"/>
        <rFont val="Calibri"/>
        <family val="2"/>
      </rPr>
      <t>이르게</t>
    </r>
    <r>
      <rPr>
        <sz val="11"/>
        <color theme="1"/>
        <rFont val="Arial Unicode MS"/>
        <family val="2"/>
      </rPr>
      <t xml:space="preserve"> </t>
    </r>
    <r>
      <rPr>
        <sz val="11"/>
        <color theme="1"/>
        <rFont val="Calibri"/>
        <family val="2"/>
      </rPr>
      <t>되면</t>
    </r>
    <r>
      <rPr>
        <sz val="11"/>
        <color theme="1"/>
        <rFont val="Arial Unicode MS"/>
        <family val="2"/>
      </rPr>
      <t xml:space="preserve"> </t>
    </r>
    <r>
      <rPr>
        <sz val="11"/>
        <color theme="1"/>
        <rFont val="Calibri"/>
        <family val="2"/>
      </rPr>
      <t>겉으로는</t>
    </r>
    <r>
      <rPr>
        <sz val="11"/>
        <color theme="1"/>
        <rFont val="Arial Unicode MS"/>
        <family val="2"/>
      </rPr>
      <t xml:space="preserve"> </t>
    </r>
    <r>
      <rPr>
        <sz val="11"/>
        <color theme="1"/>
        <rFont val="Calibri"/>
        <family val="2"/>
      </rPr>
      <t>전혀</t>
    </r>
    <r>
      <rPr>
        <sz val="11"/>
        <color theme="1"/>
        <rFont val="Arial Unicode MS"/>
        <family val="2"/>
      </rPr>
      <t xml:space="preserve"> </t>
    </r>
    <r>
      <rPr>
        <sz val="11"/>
        <color theme="1"/>
        <rFont val="Calibri"/>
        <family val="2"/>
      </rPr>
      <t>무공을</t>
    </r>
    <r>
      <rPr>
        <sz val="11"/>
        <color theme="1"/>
        <rFont val="Arial Unicode MS"/>
        <family val="2"/>
      </rPr>
      <t xml:space="preserve"> </t>
    </r>
    <r>
      <rPr>
        <sz val="11"/>
        <color theme="1"/>
        <rFont val="Calibri"/>
        <family val="2"/>
      </rPr>
      <t>익히지</t>
    </r>
    <r>
      <rPr>
        <sz val="11"/>
        <color theme="1"/>
        <rFont val="Arial Unicode MS"/>
        <family val="2"/>
      </rPr>
      <t xml:space="preserve"> </t>
    </r>
    <r>
      <rPr>
        <sz val="11"/>
        <color theme="1"/>
        <rFont val="Calibri"/>
        <family val="2"/>
      </rPr>
      <t>않는</t>
    </r>
    <r>
      <rPr>
        <sz val="11"/>
        <color theme="1"/>
        <rFont val="Arial Unicode MS"/>
        <family val="2"/>
      </rPr>
      <t xml:space="preserve"> </t>
    </r>
    <r>
      <rPr>
        <sz val="11"/>
        <color theme="1"/>
        <rFont val="Calibri"/>
        <family val="2"/>
      </rPr>
      <t>사람처럼</t>
    </r>
    <r>
      <rPr>
        <sz val="11"/>
        <color theme="1"/>
        <rFont val="Arial Unicode MS"/>
        <family val="2"/>
      </rPr>
      <t xml:space="preserve"> </t>
    </r>
    <r>
      <rPr>
        <sz val="11"/>
        <color theme="1"/>
        <rFont val="Calibri"/>
        <family val="2"/>
      </rPr>
      <t>보이게</t>
    </r>
    <r>
      <rPr>
        <sz val="11"/>
        <color theme="1"/>
        <rFont val="Arial Unicode MS"/>
        <family val="2"/>
      </rPr>
      <t xml:space="preserve"> </t>
    </r>
    <r>
      <rPr>
        <sz val="11"/>
        <color theme="1"/>
        <rFont val="Calibri"/>
        <family val="2"/>
      </rPr>
      <t>된다</t>
    </r>
    <r>
      <rPr>
        <sz val="11"/>
        <color theme="1"/>
        <rFont val="Arial Unicode MS"/>
        <family val="2"/>
      </rPr>
      <t xml:space="preserve">. </t>
    </r>
    <r>
      <rPr>
        <sz val="11"/>
        <color theme="1"/>
        <rFont val="Calibri"/>
        <family val="2"/>
      </rPr>
      <t>다른말로</t>
    </r>
    <r>
      <rPr>
        <sz val="11"/>
        <color theme="1"/>
        <rFont val="Arial Unicode MS"/>
        <family val="2"/>
      </rPr>
      <t xml:space="preserve"> </t>
    </r>
    <r>
      <rPr>
        <sz val="11"/>
        <color theme="1"/>
        <rFont val="Calibri"/>
        <family val="2"/>
      </rPr>
      <t>육식귀원이라고도</t>
    </r>
    <r>
      <rPr>
        <sz val="11"/>
        <color theme="1"/>
        <rFont val="Arial Unicode MS"/>
        <family val="2"/>
      </rPr>
      <t xml:space="preserve"> </t>
    </r>
    <r>
      <rPr>
        <sz val="11"/>
        <color theme="1"/>
        <rFont val="Calibri"/>
        <family val="2"/>
      </rPr>
      <t>한다</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</si>
  <si>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옵션</t>
    </r>
    <r>
      <rPr>
        <sz val="11"/>
        <color theme="1"/>
        <rFont val="Arial Unicode MS"/>
        <family val="2"/>
      </rPr>
      <t xml:space="preserve"> </t>
    </r>
    <r>
      <rPr>
        <sz val="11"/>
        <color theme="1"/>
        <rFont val="Calibri"/>
        <family val="2"/>
      </rPr>
      <t>종류</t>
    </r>
  </si>
  <si>
    <r>
      <rPr>
        <sz val="11"/>
        <color theme="1"/>
        <rFont val="Calibri"/>
        <family val="2"/>
      </rPr>
      <t>공격력</t>
    </r>
    <r>
      <rPr>
        <sz val="11"/>
        <color theme="1"/>
        <rFont val="Arial Unicode MS"/>
        <family val="2"/>
      </rPr>
      <t xml:space="preserve"> %</t>
    </r>
    <r>
      <rPr>
        <sz val="11"/>
        <color theme="1"/>
        <rFont val="Calibri"/>
        <family val="2"/>
      </rPr>
      <t>증가</t>
    </r>
    <r>
      <rPr>
        <sz val="11"/>
        <color theme="1"/>
        <rFont val="Arial Unicode MS"/>
        <family val="2"/>
      </rPr>
      <t xml:space="preserve">, </t>
    </r>
    <r>
      <rPr>
        <sz val="11"/>
        <color theme="1"/>
        <rFont val="Calibri"/>
        <family val="2"/>
      </rPr>
      <t>공격속도</t>
    </r>
    <r>
      <rPr>
        <sz val="11"/>
        <color theme="1"/>
        <rFont val="Arial Unicode MS"/>
        <family val="2"/>
      </rPr>
      <t xml:space="preserve"> </t>
    </r>
    <r>
      <rPr>
        <sz val="11"/>
        <color theme="1"/>
        <rFont val="Calibri"/>
        <family val="2"/>
      </rPr>
      <t>증가</t>
    </r>
    <r>
      <rPr>
        <sz val="11"/>
        <color theme="1"/>
        <rFont val="Arial Unicode MS"/>
        <family val="2"/>
      </rPr>
      <t>,</t>
    </r>
  </si>
  <si>
    <r>
      <rPr>
        <sz val="11"/>
        <color theme="1"/>
        <rFont val="Calibri"/>
        <family val="2"/>
      </rPr>
      <t>삼화취정</t>
    </r>
    <r>
      <rPr>
        <sz val="11"/>
        <color theme="1"/>
        <rFont val="Arial Unicode MS"/>
        <family val="2"/>
      </rPr>
      <t>(</t>
    </r>
    <r>
      <rPr>
        <sz val="11"/>
        <color theme="1"/>
        <rFont val="Calibri"/>
        <family val="2"/>
      </rPr>
      <t>三花聚頂</t>
    </r>
    <r>
      <rPr>
        <sz val="11"/>
        <color theme="1"/>
        <rFont val="Arial Unicode MS"/>
        <family val="2"/>
      </rPr>
      <t>)</t>
    </r>
  </si>
  <si>
    <r>
      <rPr>
        <sz val="11"/>
        <color theme="1"/>
        <rFont val="Calibri"/>
        <family val="2"/>
      </rPr>
      <t>선가의</t>
    </r>
    <r>
      <rPr>
        <sz val="11"/>
        <color theme="1"/>
        <rFont val="Arial Unicode MS"/>
        <family val="2"/>
      </rPr>
      <t xml:space="preserve"> </t>
    </r>
    <r>
      <rPr>
        <sz val="11"/>
        <color theme="1"/>
        <rFont val="Calibri"/>
        <family val="2"/>
      </rPr>
      <t>용어</t>
    </r>
    <r>
      <rPr>
        <sz val="11"/>
        <color theme="1"/>
        <rFont val="Arial Unicode MS"/>
        <family val="2"/>
      </rPr>
      <t xml:space="preserve">. </t>
    </r>
    <r>
      <rPr>
        <sz val="11"/>
        <color theme="1"/>
        <rFont val="Calibri"/>
        <family val="2"/>
      </rPr>
      <t>운기조식을</t>
    </r>
    <r>
      <rPr>
        <sz val="11"/>
        <color theme="1"/>
        <rFont val="Arial Unicode MS"/>
        <family val="2"/>
      </rPr>
      <t xml:space="preserve"> </t>
    </r>
    <r>
      <rPr>
        <sz val="11"/>
        <color theme="1"/>
        <rFont val="Calibri"/>
        <family val="2"/>
      </rPr>
      <t>할</t>
    </r>
    <r>
      <rPr>
        <sz val="11"/>
        <color theme="1"/>
        <rFont val="Arial Unicode MS"/>
        <family val="2"/>
      </rPr>
      <t xml:space="preserve"> </t>
    </r>
    <r>
      <rPr>
        <sz val="11"/>
        <color theme="1"/>
        <rFont val="Calibri"/>
        <family val="2"/>
      </rPr>
      <t>때</t>
    </r>
    <r>
      <rPr>
        <sz val="11"/>
        <color theme="1"/>
        <rFont val="Arial Unicode MS"/>
        <family val="2"/>
      </rPr>
      <t xml:space="preserve"> </t>
    </r>
    <r>
      <rPr>
        <sz val="11"/>
        <color theme="1"/>
        <rFont val="Calibri"/>
        <family val="2"/>
      </rPr>
      <t>머리</t>
    </r>
    <r>
      <rPr>
        <sz val="11"/>
        <color theme="1"/>
        <rFont val="Arial Unicode MS"/>
        <family val="2"/>
      </rPr>
      <t xml:space="preserve"> </t>
    </r>
    <r>
      <rPr>
        <sz val="11"/>
        <color theme="1"/>
        <rFont val="Calibri"/>
        <family val="2"/>
      </rPr>
      <t>위에</t>
    </r>
    <r>
      <rPr>
        <sz val="11"/>
        <color theme="1"/>
        <rFont val="Arial Unicode MS"/>
        <family val="2"/>
      </rPr>
      <t xml:space="preserve"> 3</t>
    </r>
    <r>
      <rPr>
        <sz val="11"/>
        <color theme="1"/>
        <rFont val="Calibri"/>
        <family val="2"/>
      </rPr>
      <t>개의</t>
    </r>
    <r>
      <rPr>
        <sz val="11"/>
        <color theme="1"/>
        <rFont val="Arial Unicode MS"/>
        <family val="2"/>
      </rPr>
      <t xml:space="preserve"> </t>
    </r>
    <r>
      <rPr>
        <sz val="11"/>
        <color theme="1"/>
        <rFont val="Calibri"/>
        <family val="2"/>
      </rPr>
      <t>꽃봉오리가</t>
    </r>
    <r>
      <rPr>
        <sz val="11"/>
        <color theme="1"/>
        <rFont val="Arial Unicode MS"/>
        <family val="2"/>
      </rPr>
      <t xml:space="preserve"> </t>
    </r>
    <r>
      <rPr>
        <sz val="11"/>
        <color theme="1"/>
        <rFont val="Calibri"/>
        <family val="2"/>
      </rPr>
      <t>피어난다는</t>
    </r>
    <r>
      <rPr>
        <sz val="11"/>
        <color theme="1"/>
        <rFont val="Arial Unicode MS"/>
        <family val="2"/>
      </rPr>
      <t xml:space="preserve"> </t>
    </r>
    <r>
      <rPr>
        <sz val="11"/>
        <color theme="1"/>
        <rFont val="Calibri"/>
        <family val="2"/>
      </rPr>
      <t>경지</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</si>
  <si>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업적</t>
    </r>
    <r>
      <rPr>
        <sz val="11"/>
        <color theme="1"/>
        <rFont val="Arial Unicode MS"/>
        <family val="2"/>
      </rPr>
      <t xml:space="preserve"> </t>
    </r>
    <r>
      <rPr>
        <sz val="11"/>
        <color theme="1"/>
        <rFont val="Calibri"/>
        <family val="2"/>
      </rPr>
      <t>종류</t>
    </r>
  </si>
  <si>
    <r>
      <rPr>
        <sz val="11"/>
        <color theme="1"/>
        <rFont val="Calibri"/>
        <family val="2"/>
      </rPr>
      <t>플레이시간</t>
    </r>
    <r>
      <rPr>
        <sz val="11"/>
        <color theme="1"/>
        <rFont val="Arial Unicode MS"/>
        <family val="2"/>
      </rPr>
      <t xml:space="preserve"> 0000 </t>
    </r>
    <r>
      <rPr>
        <sz val="11"/>
        <color theme="1"/>
        <rFont val="Calibri"/>
        <family val="2"/>
      </rPr>
      <t>달성</t>
    </r>
    <r>
      <rPr>
        <sz val="11"/>
        <color theme="1"/>
        <rFont val="Arial Unicode MS"/>
        <family val="2"/>
      </rPr>
      <t xml:space="preserve">, </t>
    </r>
    <r>
      <rPr>
        <sz val="11"/>
        <color theme="1"/>
        <rFont val="Calibri"/>
        <family val="2"/>
      </rPr>
      <t>킬</t>
    </r>
    <r>
      <rPr>
        <sz val="11"/>
        <color theme="1"/>
        <rFont val="Arial Unicode MS"/>
        <family val="2"/>
      </rPr>
      <t xml:space="preserve"> 0000 </t>
    </r>
    <r>
      <rPr>
        <sz val="11"/>
        <color theme="1"/>
        <rFont val="Calibri"/>
        <family val="2"/>
      </rPr>
      <t>달성</t>
    </r>
    <r>
      <rPr>
        <sz val="11"/>
        <color theme="1"/>
        <rFont val="Arial Unicode MS"/>
        <family val="2"/>
      </rPr>
      <t xml:space="preserve">, </t>
    </r>
    <r>
      <rPr>
        <sz val="11"/>
        <color theme="1"/>
        <rFont val="Calibri"/>
        <family val="2"/>
      </rPr>
      <t>레벨업</t>
    </r>
    <r>
      <rPr>
        <sz val="11"/>
        <color theme="1"/>
        <rFont val="Arial Unicode MS"/>
        <family val="2"/>
      </rPr>
      <t xml:space="preserve"> 000 </t>
    </r>
    <r>
      <rPr>
        <sz val="11"/>
        <color theme="1"/>
        <rFont val="Calibri"/>
        <family val="2"/>
      </rPr>
      <t>달성</t>
    </r>
  </si>
  <si>
    <r>
      <rPr>
        <sz val="11"/>
        <color theme="1"/>
        <rFont val="Calibri"/>
        <family val="2"/>
      </rPr>
      <t>화경</t>
    </r>
    <r>
      <rPr>
        <sz val="11"/>
        <color theme="1"/>
        <rFont val="Arial Unicode MS"/>
        <family val="2"/>
      </rPr>
      <t>(</t>
    </r>
    <r>
      <rPr>
        <sz val="11"/>
        <color theme="1"/>
        <rFont val="Calibri"/>
        <family val="2"/>
      </rPr>
      <t>化境</t>
    </r>
    <r>
      <rPr>
        <sz val="11"/>
        <color theme="1"/>
        <rFont val="Arial Unicode MS"/>
        <family val="2"/>
      </rPr>
      <t>)</t>
    </r>
  </si>
  <si>
    <r>
      <rPr>
        <sz val="11"/>
        <color theme="1"/>
        <rFont val="Calibri"/>
        <family val="2"/>
      </rPr>
      <t>신검합일</t>
    </r>
    <r>
      <rPr>
        <sz val="11"/>
        <color theme="1"/>
        <rFont val="Arial Unicode MS"/>
        <family val="2"/>
      </rPr>
      <t xml:space="preserve">, </t>
    </r>
    <r>
      <rPr>
        <sz val="11"/>
        <color theme="1"/>
        <rFont val="Calibri"/>
        <family val="2"/>
      </rPr>
      <t>검풍</t>
    </r>
    <r>
      <rPr>
        <sz val="11"/>
        <color theme="1"/>
        <rFont val="Arial Unicode MS"/>
        <family val="2"/>
      </rPr>
      <t xml:space="preserve">, </t>
    </r>
    <r>
      <rPr>
        <sz val="11"/>
        <color theme="1"/>
        <rFont val="Calibri"/>
        <family val="2"/>
      </rPr>
      <t>검기</t>
    </r>
    <r>
      <rPr>
        <sz val="11"/>
        <color theme="1"/>
        <rFont val="Arial Unicode MS"/>
        <family val="2"/>
      </rPr>
      <t xml:space="preserve">, </t>
    </r>
    <r>
      <rPr>
        <sz val="11"/>
        <color theme="1"/>
        <rFont val="Calibri"/>
        <family val="2"/>
      </rPr>
      <t>검환</t>
    </r>
    <r>
      <rPr>
        <sz val="11"/>
        <color theme="1"/>
        <rFont val="Arial Unicode MS"/>
        <family val="2"/>
      </rPr>
      <t xml:space="preserve">, </t>
    </r>
    <r>
      <rPr>
        <sz val="11"/>
        <color theme="1"/>
        <rFont val="Calibri"/>
        <family val="2"/>
      </rPr>
      <t>검강</t>
    </r>
    <r>
      <rPr>
        <sz val="11"/>
        <color theme="1"/>
        <rFont val="Arial Unicode MS"/>
        <family val="2"/>
      </rPr>
      <t xml:space="preserve">, </t>
    </r>
    <r>
      <rPr>
        <sz val="11"/>
        <color theme="1"/>
        <rFont val="Calibri"/>
        <family val="2"/>
      </rPr>
      <t>이기어검</t>
    </r>
    <r>
      <rPr>
        <sz val="11"/>
        <color theme="1"/>
        <rFont val="Arial Unicode MS"/>
        <family val="2"/>
      </rPr>
      <t xml:space="preserve">, </t>
    </r>
    <r>
      <rPr>
        <sz val="11"/>
        <color theme="1"/>
        <rFont val="Calibri"/>
        <family val="2"/>
      </rPr>
      <t>자연검</t>
    </r>
  </si>
  <si>
    <r>
      <rPr>
        <sz val="11"/>
        <color theme="1"/>
        <rFont val="Calibri"/>
        <family val="2"/>
      </rPr>
      <t>상태이상</t>
    </r>
    <r>
      <rPr>
        <sz val="11"/>
        <color theme="1"/>
        <rFont val="Arial Unicode MS"/>
        <family val="2"/>
      </rPr>
      <t xml:space="preserve"> </t>
    </r>
    <r>
      <rPr>
        <sz val="11"/>
        <color theme="1"/>
        <rFont val="Calibri"/>
        <family val="2"/>
      </rPr>
      <t>종류</t>
    </r>
  </si>
  <si>
    <r>
      <rPr>
        <sz val="11"/>
        <color theme="1"/>
        <rFont val="Calibri"/>
        <family val="2"/>
      </rPr>
      <t>중첩불가</t>
    </r>
  </si>
  <si>
    <r>
      <rPr>
        <sz val="11"/>
        <color theme="1"/>
        <rFont val="Calibri"/>
        <family val="2"/>
      </rPr>
      <t>속박</t>
    </r>
    <r>
      <rPr>
        <sz val="11"/>
        <color theme="1"/>
        <rFont val="Arial Unicode MS"/>
        <family val="2"/>
      </rPr>
      <t xml:space="preserve">, </t>
    </r>
    <r>
      <rPr>
        <sz val="11"/>
        <color theme="1"/>
        <rFont val="Calibri"/>
        <family val="2"/>
      </rPr>
      <t>빙결</t>
    </r>
    <r>
      <rPr>
        <sz val="11"/>
        <color theme="1"/>
        <rFont val="Arial Unicode MS"/>
        <family val="2"/>
      </rPr>
      <t xml:space="preserve">, </t>
    </r>
    <r>
      <rPr>
        <sz val="11"/>
        <color theme="1"/>
        <rFont val="Calibri"/>
        <family val="2"/>
      </rPr>
      <t>마비</t>
    </r>
    <r>
      <rPr>
        <sz val="11"/>
        <color theme="1"/>
        <rFont val="Arial Unicode MS"/>
        <family val="2"/>
      </rPr>
      <t xml:space="preserve">, </t>
    </r>
    <r>
      <rPr>
        <sz val="11"/>
        <color theme="1"/>
        <rFont val="Calibri"/>
        <family val="2"/>
      </rPr>
      <t>이동</t>
    </r>
    <r>
      <rPr>
        <sz val="11"/>
        <color theme="1"/>
        <rFont val="Arial Unicode MS"/>
        <family val="2"/>
      </rPr>
      <t xml:space="preserve"> </t>
    </r>
    <r>
      <rPr>
        <sz val="11"/>
        <color theme="1"/>
        <rFont val="Calibri"/>
        <family val="2"/>
      </rPr>
      <t>제한</t>
    </r>
    <r>
      <rPr>
        <sz val="11"/>
        <color theme="1"/>
        <rFont val="Arial Unicode MS"/>
        <family val="2"/>
      </rPr>
      <t>(</t>
    </r>
    <r>
      <rPr>
        <sz val="11"/>
        <color theme="1"/>
        <rFont val="Calibri"/>
        <family val="2"/>
      </rPr>
      <t>순보</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불가</t>
    </r>
    <r>
      <rPr>
        <sz val="11"/>
        <color theme="1"/>
        <rFont val="Arial Unicode MS"/>
        <family val="2"/>
      </rPr>
      <t>)</t>
    </r>
  </si>
  <si>
    <r>
      <rPr>
        <sz val="11"/>
        <color theme="1"/>
        <rFont val="Calibri"/>
        <family val="2"/>
      </rPr>
      <t>화상</t>
    </r>
    <r>
      <rPr>
        <sz val="11"/>
        <color theme="1"/>
        <rFont val="Arial Unicode MS"/>
        <family val="2"/>
      </rPr>
      <t xml:space="preserve">, </t>
    </r>
    <r>
      <rPr>
        <sz val="11"/>
        <color theme="1"/>
        <rFont val="Calibri"/>
        <family val="2"/>
      </rPr>
      <t>중독</t>
    </r>
    <r>
      <rPr>
        <sz val="11"/>
        <color theme="1"/>
        <rFont val="Arial Unicode MS"/>
        <family val="2"/>
      </rPr>
      <t xml:space="preserve">, </t>
    </r>
    <r>
      <rPr>
        <sz val="11"/>
        <color theme="1"/>
        <rFont val="Calibri"/>
        <family val="2"/>
      </rPr>
      <t>상처</t>
    </r>
    <r>
      <rPr>
        <sz val="11"/>
        <color theme="1"/>
        <rFont val="Arial Unicode MS"/>
        <family val="2"/>
      </rPr>
      <t xml:space="preserve"> (</t>
    </r>
    <r>
      <rPr>
        <sz val="11"/>
        <color theme="1"/>
        <rFont val="Calibri"/>
        <family val="2"/>
      </rPr>
      <t>도트딜</t>
    </r>
    <r>
      <rPr>
        <sz val="11"/>
        <color theme="1"/>
        <rFont val="Arial Unicode MS"/>
        <family val="2"/>
      </rPr>
      <t>)</t>
    </r>
  </si>
  <si>
    <r>
      <rPr>
        <sz val="11"/>
        <color theme="1"/>
        <rFont val="Calibri"/>
        <family val="2"/>
      </rPr>
      <t>혼란</t>
    </r>
    <r>
      <rPr>
        <sz val="11"/>
        <color theme="1"/>
        <rFont val="Arial Unicode MS"/>
        <family val="2"/>
      </rPr>
      <t>(</t>
    </r>
    <r>
      <rPr>
        <sz val="11"/>
        <color theme="1"/>
        <rFont val="Calibri"/>
        <family val="2"/>
      </rPr>
      <t>아군피해</t>
    </r>
    <r>
      <rPr>
        <sz val="11"/>
        <color theme="1"/>
        <rFont val="Arial Unicode MS"/>
        <family val="2"/>
      </rPr>
      <t xml:space="preserve">), </t>
    </r>
    <r>
      <rPr>
        <sz val="11"/>
        <color theme="1"/>
        <rFont val="Calibri"/>
        <family val="2"/>
      </rPr>
      <t>기절</t>
    </r>
  </si>
  <si>
    <r>
      <rPr>
        <sz val="11"/>
        <color theme="1"/>
        <rFont val="Calibri"/>
        <family val="2"/>
      </rPr>
      <t>약화</t>
    </r>
    <r>
      <rPr>
        <sz val="11"/>
        <color theme="1"/>
        <rFont val="Arial Unicode MS"/>
        <family val="2"/>
      </rPr>
      <t xml:space="preserve"> (</t>
    </r>
    <r>
      <rPr>
        <sz val="11"/>
        <color theme="1"/>
        <rFont val="Calibri"/>
        <family val="2"/>
      </rPr>
      <t>가하는</t>
    </r>
    <r>
      <rPr>
        <sz val="11"/>
        <color theme="1"/>
        <rFont val="Arial Unicode MS"/>
        <family val="2"/>
      </rPr>
      <t xml:space="preserve"> </t>
    </r>
    <r>
      <rPr>
        <sz val="11"/>
        <color theme="1"/>
        <rFont val="Calibri"/>
        <family val="2"/>
      </rPr>
      <t>데미지</t>
    </r>
    <r>
      <rPr>
        <sz val="11"/>
        <color theme="1"/>
        <rFont val="Arial Unicode MS"/>
        <family val="2"/>
      </rPr>
      <t xml:space="preserve"> 1, </t>
    </r>
    <r>
      <rPr>
        <sz val="11"/>
        <color theme="1"/>
        <rFont val="Calibri"/>
        <family val="2"/>
      </rPr>
      <t>받는</t>
    </r>
    <r>
      <rPr>
        <sz val="11"/>
        <color theme="1"/>
        <rFont val="Arial Unicode MS"/>
        <family val="2"/>
      </rPr>
      <t xml:space="preserve"> </t>
    </r>
    <r>
      <rPr>
        <sz val="11"/>
        <color theme="1"/>
        <rFont val="Calibri"/>
        <family val="2"/>
      </rPr>
      <t>데미지</t>
    </r>
    <r>
      <rPr>
        <sz val="11"/>
        <color theme="1"/>
        <rFont val="Arial Unicode MS"/>
        <family val="2"/>
      </rPr>
      <t xml:space="preserve"> </t>
    </r>
    <r>
      <rPr>
        <sz val="11"/>
        <color theme="1"/>
        <rFont val="Calibri"/>
        <family val="2"/>
      </rPr>
      <t>증가</t>
    </r>
    <r>
      <rPr>
        <sz val="11"/>
        <color theme="1"/>
        <rFont val="Arial Unicode MS"/>
        <family val="2"/>
      </rPr>
      <t>)</t>
    </r>
  </si>
  <si>
    <r>
      <rPr>
        <sz val="11"/>
        <color theme="1"/>
        <rFont val="Calibri"/>
        <family val="2"/>
      </rPr>
      <t>디버프</t>
    </r>
  </si>
  <si>
    <r>
      <rPr>
        <sz val="11"/>
        <color theme="1"/>
        <rFont val="Calibri"/>
        <family val="2"/>
      </rPr>
      <t>중첩가능</t>
    </r>
    <r>
      <rPr>
        <sz val="11"/>
        <color theme="1"/>
        <rFont val="Arial Unicode MS"/>
        <family val="2"/>
      </rPr>
      <t xml:space="preserve"> - </t>
    </r>
    <r>
      <rPr>
        <sz val="11"/>
        <color theme="1"/>
        <rFont val="Calibri"/>
        <family val="2"/>
      </rPr>
      <t>스텟</t>
    </r>
    <r>
      <rPr>
        <sz val="11"/>
        <color theme="1"/>
        <rFont val="Arial Unicode MS"/>
        <family val="2"/>
      </rPr>
      <t>(</t>
    </r>
    <r>
      <rPr>
        <sz val="11"/>
        <color theme="1"/>
        <rFont val="Calibri"/>
        <family val="2"/>
      </rPr>
      <t>공격력</t>
    </r>
    <r>
      <rPr>
        <sz val="11"/>
        <color theme="1"/>
        <rFont val="Arial Unicode MS"/>
        <family val="2"/>
      </rPr>
      <t xml:space="preserve">, </t>
    </r>
    <r>
      <rPr>
        <sz val="11"/>
        <color theme="1"/>
        <rFont val="Calibri"/>
        <family val="2"/>
      </rPr>
      <t>방어력</t>
    </r>
    <r>
      <rPr>
        <sz val="11"/>
        <color theme="1"/>
        <rFont val="Arial Unicode MS"/>
        <family val="2"/>
      </rPr>
      <t xml:space="preserve">, </t>
    </r>
    <r>
      <rPr>
        <sz val="11"/>
        <color theme="1"/>
        <rFont val="Calibri"/>
        <family val="2"/>
      </rPr>
      <t>피해감소</t>
    </r>
    <r>
      <rPr>
        <sz val="11"/>
        <color theme="1"/>
        <rFont val="Arial Unicode MS"/>
        <family val="2"/>
      </rPr>
      <t xml:space="preserve">, </t>
    </r>
    <r>
      <rPr>
        <sz val="11"/>
        <color theme="1"/>
        <rFont val="Calibri"/>
        <family val="2"/>
      </rPr>
      <t>강인함</t>
    </r>
    <r>
      <rPr>
        <sz val="11"/>
        <color theme="1"/>
        <rFont val="Arial Unicode MS"/>
        <family val="2"/>
      </rPr>
      <t xml:space="preserve">, </t>
    </r>
    <r>
      <rPr>
        <sz val="11"/>
        <color theme="1"/>
        <rFont val="Calibri"/>
        <family val="2"/>
      </rPr>
      <t>치명</t>
    </r>
    <r>
      <rPr>
        <sz val="11"/>
        <color theme="1"/>
        <rFont val="Arial Unicode MS"/>
        <family val="2"/>
      </rPr>
      <t xml:space="preserve">, </t>
    </r>
    <r>
      <rPr>
        <sz val="11"/>
        <color theme="1"/>
        <rFont val="Calibri"/>
        <family val="2"/>
      </rPr>
      <t>속도</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저하</t>
    </r>
  </si>
  <si>
    <r>
      <rPr>
        <sz val="11"/>
        <color theme="1"/>
        <rFont val="Calibri"/>
        <family val="2"/>
      </rPr>
      <t>콤보</t>
    </r>
  </si>
  <si>
    <r>
      <rPr>
        <sz val="11"/>
        <color theme="1"/>
        <rFont val="Arial Unicode MS"/>
        <family val="2"/>
      </rPr>
      <t>2</t>
    </r>
    <r>
      <rPr>
        <sz val="11"/>
        <color theme="1"/>
        <rFont val="Calibri"/>
        <family val="2"/>
      </rPr>
      <t>초간</t>
    </r>
    <r>
      <rPr>
        <sz val="11"/>
        <color theme="1"/>
        <rFont val="Arial Unicode MS"/>
        <family val="2"/>
      </rPr>
      <t xml:space="preserve"> </t>
    </r>
    <r>
      <rPr>
        <sz val="11"/>
        <color theme="1"/>
        <rFont val="Calibri"/>
        <family val="2"/>
      </rPr>
      <t>뜬</t>
    </r>
    <r>
      <rPr>
        <sz val="11"/>
        <color theme="1"/>
        <rFont val="Arial Unicode MS"/>
        <family val="2"/>
      </rPr>
      <t xml:space="preserve"> </t>
    </r>
    <r>
      <rPr>
        <sz val="11"/>
        <color theme="1"/>
        <rFont val="Calibri"/>
        <family val="2"/>
      </rPr>
      <t>데미지</t>
    </r>
    <r>
      <rPr>
        <sz val="11"/>
        <color theme="1"/>
        <rFont val="Arial Unicode MS"/>
        <family val="2"/>
      </rPr>
      <t xml:space="preserve"> </t>
    </r>
    <r>
      <rPr>
        <sz val="11"/>
        <color theme="1"/>
        <rFont val="Calibri"/>
        <family val="2"/>
      </rPr>
      <t>종합해서</t>
    </r>
    <r>
      <rPr>
        <sz val="11"/>
        <color theme="1"/>
        <rFont val="Arial Unicode MS"/>
        <family val="2"/>
      </rPr>
      <t xml:space="preserve"> VIEW</t>
    </r>
  </si>
  <si>
    <r>
      <rPr>
        <sz val="11"/>
        <color theme="1"/>
        <rFont val="Calibri"/>
        <family val="2"/>
      </rPr>
      <t>그</t>
    </r>
    <r>
      <rPr>
        <sz val="11"/>
        <color theme="1"/>
        <rFont val="Arial Unicode MS"/>
        <family val="2"/>
      </rPr>
      <t xml:space="preserve"> </t>
    </r>
    <r>
      <rPr>
        <sz val="11"/>
        <color theme="1"/>
        <rFont val="Calibri"/>
        <family val="2"/>
      </rPr>
      <t>사이에</t>
    </r>
    <r>
      <rPr>
        <sz val="11"/>
        <color theme="1"/>
        <rFont val="Arial Unicode MS"/>
        <family val="2"/>
      </rPr>
      <t xml:space="preserve"> </t>
    </r>
    <r>
      <rPr>
        <sz val="11"/>
        <color theme="1"/>
        <rFont val="Calibri"/>
        <family val="2"/>
      </rPr>
      <t>뜨는</t>
    </r>
    <r>
      <rPr>
        <sz val="11"/>
        <color theme="1"/>
        <rFont val="Arial Unicode MS"/>
        <family val="2"/>
      </rPr>
      <t xml:space="preserve"> </t>
    </r>
    <r>
      <rPr>
        <sz val="11"/>
        <color theme="1"/>
        <rFont val="Calibri"/>
        <family val="2"/>
      </rPr>
      <t>데미지는</t>
    </r>
    <r>
      <rPr>
        <sz val="11"/>
        <color theme="1"/>
        <rFont val="Arial Unicode MS"/>
        <family val="2"/>
      </rPr>
      <t xml:space="preserve"> </t>
    </r>
    <r>
      <rPr>
        <sz val="11"/>
        <color theme="1"/>
        <rFont val="Calibri"/>
        <family val="2"/>
      </rPr>
      <t>텍스트</t>
    </r>
    <r>
      <rPr>
        <sz val="11"/>
        <color theme="1"/>
        <rFont val="Arial Unicode MS"/>
        <family val="2"/>
      </rPr>
      <t xml:space="preserve"> </t>
    </r>
    <r>
      <rPr>
        <sz val="11"/>
        <color theme="1"/>
        <rFont val="Calibri"/>
        <family val="2"/>
      </rPr>
      <t>즉시변경</t>
    </r>
  </si>
  <si>
    <r>
      <rPr>
        <sz val="11"/>
        <color theme="1"/>
        <rFont val="Arial Unicode MS"/>
        <family val="2"/>
      </rPr>
      <t>50</t>
    </r>
    <r>
      <rPr>
        <sz val="11"/>
        <color theme="1"/>
        <rFont val="Calibri"/>
        <family val="2"/>
      </rPr>
      <t>데미지</t>
    </r>
    <r>
      <rPr>
        <sz val="11"/>
        <color theme="1"/>
        <rFont val="Arial Unicode MS"/>
        <family val="2"/>
      </rPr>
      <t xml:space="preserve"> </t>
    </r>
    <r>
      <rPr>
        <sz val="11"/>
        <color theme="1"/>
        <rFont val="Calibri"/>
        <family val="2"/>
      </rPr>
      <t>입음</t>
    </r>
    <r>
      <rPr>
        <sz val="11"/>
        <color theme="1"/>
        <rFont val="Arial Unicode MS"/>
        <family val="2"/>
      </rPr>
      <t xml:space="preserve">: </t>
    </r>
    <r>
      <rPr>
        <sz val="11"/>
        <color theme="1"/>
        <rFont val="Calibri"/>
        <family val="2"/>
      </rPr>
      <t>작게</t>
    </r>
    <r>
      <rPr>
        <sz val="11"/>
        <color theme="1"/>
        <rFont val="Arial Unicode MS"/>
        <family val="2"/>
      </rPr>
      <t xml:space="preserve"> 50 </t>
    </r>
    <r>
      <rPr>
        <sz val="11"/>
        <color theme="1"/>
        <rFont val="Calibri"/>
        <family val="2"/>
      </rPr>
      <t>아래로</t>
    </r>
    <r>
      <rPr>
        <sz val="11"/>
        <color theme="1"/>
        <rFont val="Arial Unicode MS"/>
        <family val="2"/>
      </rPr>
      <t xml:space="preserve"> </t>
    </r>
    <r>
      <rPr>
        <sz val="11"/>
        <color theme="1"/>
        <rFont val="Calibri"/>
        <family val="2"/>
      </rPr>
      <t>사라짐</t>
    </r>
    <r>
      <rPr>
        <sz val="11"/>
        <color theme="1"/>
        <rFont val="Arial Unicode MS"/>
        <family val="2"/>
      </rPr>
      <t xml:space="preserve"> + </t>
    </r>
    <r>
      <rPr>
        <sz val="11"/>
        <color theme="1"/>
        <rFont val="Calibri"/>
        <family val="2"/>
      </rPr>
      <t>머리위</t>
    </r>
    <r>
      <rPr>
        <sz val="11"/>
        <color theme="1"/>
        <rFont val="Arial Unicode MS"/>
        <family val="2"/>
      </rPr>
      <t xml:space="preserve"> 50 </t>
    </r>
    <r>
      <rPr>
        <sz val="11"/>
        <color theme="1"/>
        <rFont val="Calibri"/>
        <family val="2"/>
      </rPr>
      <t>표시</t>
    </r>
    <r>
      <rPr>
        <sz val="11"/>
        <color theme="1"/>
        <rFont val="Arial Unicode MS"/>
        <family val="2"/>
      </rPr>
      <t xml:space="preserve"> - 2</t>
    </r>
    <r>
      <rPr>
        <sz val="11"/>
        <color theme="1"/>
        <rFont val="Calibri"/>
        <family val="2"/>
      </rPr>
      <t>초</t>
    </r>
    <r>
      <rPr>
        <sz val="11"/>
        <color theme="1"/>
        <rFont val="Arial Unicode MS"/>
        <family val="2"/>
      </rPr>
      <t xml:space="preserve"> </t>
    </r>
    <r>
      <rPr>
        <sz val="11"/>
        <color theme="1"/>
        <rFont val="Calibri"/>
        <family val="2"/>
      </rPr>
      <t>후</t>
    </r>
    <r>
      <rPr>
        <sz val="11"/>
        <color theme="1"/>
        <rFont val="Arial Unicode MS"/>
        <family val="2"/>
      </rPr>
      <t xml:space="preserve"> </t>
    </r>
    <r>
      <rPr>
        <sz val="11"/>
        <color theme="1"/>
        <rFont val="Calibri"/>
        <family val="2"/>
      </rPr>
      <t>위로</t>
    </r>
    <r>
      <rPr>
        <sz val="11"/>
        <color theme="1"/>
        <rFont val="Arial Unicode MS"/>
        <family val="2"/>
      </rPr>
      <t xml:space="preserve"> </t>
    </r>
    <r>
      <rPr>
        <sz val="11"/>
        <color theme="1"/>
        <rFont val="Calibri"/>
        <family val="2"/>
      </rPr>
      <t>사라짐</t>
    </r>
  </si>
  <si>
    <r>
      <rPr>
        <sz val="11"/>
        <color theme="1"/>
        <rFont val="Arial Unicode MS"/>
        <family val="2"/>
      </rPr>
      <t>2</t>
    </r>
    <r>
      <rPr>
        <sz val="11"/>
        <color theme="1"/>
        <rFont val="Calibri"/>
        <family val="2"/>
      </rPr>
      <t>초</t>
    </r>
    <r>
      <rPr>
        <sz val="11"/>
        <color theme="1"/>
        <rFont val="Arial Unicode MS"/>
        <family val="2"/>
      </rPr>
      <t xml:space="preserve"> </t>
    </r>
    <r>
      <rPr>
        <sz val="11"/>
        <color theme="1"/>
        <rFont val="Calibri"/>
        <family val="2"/>
      </rPr>
      <t>내</t>
    </r>
    <r>
      <rPr>
        <sz val="11"/>
        <color theme="1"/>
        <rFont val="Arial Unicode MS"/>
        <family val="2"/>
      </rPr>
      <t xml:space="preserve"> 30</t>
    </r>
    <r>
      <rPr>
        <sz val="11"/>
        <color theme="1"/>
        <rFont val="Calibri"/>
        <family val="2"/>
      </rPr>
      <t>데미지</t>
    </r>
    <r>
      <rPr>
        <sz val="11"/>
        <color theme="1"/>
        <rFont val="Arial Unicode MS"/>
        <family val="2"/>
      </rPr>
      <t xml:space="preserve"> </t>
    </r>
    <r>
      <rPr>
        <sz val="11"/>
        <color theme="1"/>
        <rFont val="Calibri"/>
        <family val="2"/>
      </rPr>
      <t>추가</t>
    </r>
    <r>
      <rPr>
        <sz val="11"/>
        <color theme="1"/>
        <rFont val="Arial Unicode MS"/>
        <family val="2"/>
      </rPr>
      <t xml:space="preserve">: </t>
    </r>
    <r>
      <rPr>
        <sz val="11"/>
        <color theme="1"/>
        <rFont val="Calibri"/>
        <family val="2"/>
      </rPr>
      <t>작게</t>
    </r>
    <r>
      <rPr>
        <sz val="11"/>
        <color theme="1"/>
        <rFont val="Arial Unicode MS"/>
        <family val="2"/>
      </rPr>
      <t xml:space="preserve"> 30 </t>
    </r>
    <r>
      <rPr>
        <sz val="11"/>
        <color theme="1"/>
        <rFont val="Calibri"/>
        <family val="2"/>
      </rPr>
      <t>아래로</t>
    </r>
    <r>
      <rPr>
        <sz val="11"/>
        <color theme="1"/>
        <rFont val="Arial Unicode MS"/>
        <family val="2"/>
      </rPr>
      <t xml:space="preserve"> </t>
    </r>
    <r>
      <rPr>
        <sz val="11"/>
        <color theme="1"/>
        <rFont val="Calibri"/>
        <family val="2"/>
      </rPr>
      <t>사라짐</t>
    </r>
    <r>
      <rPr>
        <sz val="11"/>
        <color theme="1"/>
        <rFont val="Arial Unicode MS"/>
        <family val="2"/>
      </rPr>
      <t xml:space="preserve"> + </t>
    </r>
    <r>
      <rPr>
        <sz val="11"/>
        <color theme="1"/>
        <rFont val="Calibri"/>
        <family val="2"/>
      </rPr>
      <t>머리</t>
    </r>
    <r>
      <rPr>
        <sz val="11"/>
        <color theme="1"/>
        <rFont val="Arial Unicode MS"/>
        <family val="2"/>
      </rPr>
      <t xml:space="preserve"> </t>
    </r>
    <r>
      <rPr>
        <sz val="11"/>
        <color theme="1"/>
        <rFont val="Calibri"/>
        <family val="2"/>
      </rPr>
      <t>위</t>
    </r>
    <r>
      <rPr>
        <sz val="11"/>
        <color theme="1"/>
        <rFont val="Arial Unicode MS"/>
        <family val="2"/>
      </rPr>
      <t xml:space="preserve"> 80 </t>
    </r>
    <r>
      <rPr>
        <sz val="11"/>
        <color theme="1"/>
        <rFont val="Calibri"/>
        <family val="2"/>
      </rPr>
      <t>바뀜</t>
    </r>
    <r>
      <rPr>
        <sz val="11"/>
        <color theme="1"/>
        <rFont val="Arial Unicode MS"/>
        <family val="2"/>
      </rPr>
      <t xml:space="preserve"> - </t>
    </r>
    <r>
      <rPr>
        <sz val="11"/>
        <color theme="1"/>
        <rFont val="Calibri"/>
        <family val="2"/>
      </rPr>
      <t>다시</t>
    </r>
    <r>
      <rPr>
        <sz val="11"/>
        <color theme="1"/>
        <rFont val="Arial Unicode MS"/>
        <family val="2"/>
      </rPr>
      <t xml:space="preserve"> 2</t>
    </r>
    <r>
      <rPr>
        <sz val="11"/>
        <color theme="1"/>
        <rFont val="Calibri"/>
        <family val="2"/>
      </rPr>
      <t>초후</t>
    </r>
    <r>
      <rPr>
        <sz val="11"/>
        <color theme="1"/>
        <rFont val="Arial Unicode MS"/>
        <family val="2"/>
      </rPr>
      <t xml:space="preserve"> </t>
    </r>
    <r>
      <rPr>
        <sz val="11"/>
        <color theme="1"/>
        <rFont val="Calibri"/>
        <family val="2"/>
      </rPr>
      <t>위로</t>
    </r>
    <r>
      <rPr>
        <sz val="11"/>
        <color theme="1"/>
        <rFont val="Arial Unicode MS"/>
        <family val="2"/>
      </rPr>
      <t xml:space="preserve"> </t>
    </r>
    <r>
      <rPr>
        <sz val="11"/>
        <color theme="1"/>
        <rFont val="Calibri"/>
        <family val="2"/>
      </rPr>
      <t>사라짐</t>
    </r>
  </si>
  <si>
    <r>
      <rPr>
        <sz val="11"/>
        <color theme="1"/>
        <rFont val="맑은 고딕"/>
        <family val="3"/>
        <charset val="129"/>
      </rPr>
      <t>초당</t>
    </r>
    <r>
      <rPr>
        <sz val="11"/>
        <color theme="1"/>
        <rFont val="Arial"/>
        <family val="2"/>
      </rPr>
      <t xml:space="preserve"> </t>
    </r>
    <r>
      <rPr>
        <sz val="11"/>
        <color theme="1"/>
        <rFont val="맑은 고딕"/>
        <family val="3"/>
        <charset val="129"/>
      </rPr>
      <t>마나</t>
    </r>
    <r>
      <rPr>
        <sz val="11"/>
        <color theme="1"/>
        <rFont val="Arial"/>
        <family val="2"/>
      </rPr>
      <t>(</t>
    </r>
    <r>
      <rPr>
        <sz val="11"/>
        <color theme="1"/>
        <rFont val="맑은 고딕"/>
        <family val="3"/>
        <charset val="129"/>
      </rPr>
      <t>영력or영압</t>
    </r>
    <r>
      <rPr>
        <sz val="11"/>
        <color theme="1"/>
        <rFont val="Arial"/>
        <family val="2"/>
      </rPr>
      <t>)</t>
    </r>
    <r>
      <rPr>
        <sz val="11"/>
        <color theme="1"/>
        <rFont val="맑은 고딕"/>
        <family val="3"/>
        <charset val="129"/>
      </rPr>
      <t>를</t>
    </r>
    <r>
      <rPr>
        <sz val="11"/>
        <color theme="1"/>
        <rFont val="Arial"/>
        <family val="2"/>
      </rPr>
      <t xml:space="preserve"> </t>
    </r>
    <r>
      <rPr>
        <sz val="11"/>
        <color theme="1"/>
        <rFont val="맑은 고딕"/>
        <family val="3"/>
        <charset val="129"/>
      </rPr>
      <t>소모하여</t>
    </r>
    <r>
      <rPr>
        <sz val="11"/>
        <color theme="1"/>
        <rFont val="Arial"/>
        <family val="2"/>
      </rPr>
      <t xml:space="preserve"> </t>
    </r>
    <r>
      <rPr>
        <sz val="11"/>
        <color theme="1"/>
        <rFont val="맑은 고딕"/>
        <family val="3"/>
        <charset val="129"/>
      </rPr>
      <t>스킬이</t>
    </r>
    <r>
      <rPr>
        <sz val="11"/>
        <color theme="1"/>
        <rFont val="Arial"/>
        <family val="2"/>
      </rPr>
      <t xml:space="preserve"> </t>
    </r>
    <r>
      <rPr>
        <sz val="11"/>
        <color theme="1"/>
        <rFont val="맑은 고딕"/>
        <family val="3"/>
        <charset val="129"/>
      </rPr>
      <t>더욱</t>
    </r>
    <r>
      <rPr>
        <sz val="11"/>
        <color theme="1"/>
        <rFont val="Arial"/>
        <family val="2"/>
      </rPr>
      <t xml:space="preserve"> </t>
    </r>
    <r>
      <rPr>
        <sz val="11"/>
        <color theme="1"/>
        <rFont val="맑은 고딕"/>
        <family val="3"/>
        <charset val="129"/>
      </rPr>
      <t>강력해진다</t>
    </r>
    <r>
      <rPr>
        <sz val="11"/>
        <color theme="1"/>
        <rFont val="Arial"/>
        <family val="2"/>
      </rPr>
      <t xml:space="preserve">. </t>
    </r>
    <r>
      <rPr>
        <sz val="11"/>
        <color theme="1"/>
        <rFont val="맑은 고딕"/>
        <family val="3"/>
        <charset val="129"/>
      </rPr>
      <t>상위</t>
    </r>
    <r>
      <rPr>
        <sz val="11"/>
        <color theme="1"/>
        <rFont val="Arial"/>
        <family val="2"/>
      </rPr>
      <t xml:space="preserve"> </t>
    </r>
    <r>
      <rPr>
        <sz val="11"/>
        <color theme="1"/>
        <rFont val="맑은 고딕"/>
        <family val="3"/>
        <charset val="129"/>
      </rPr>
      <t>변신을</t>
    </r>
    <r>
      <rPr>
        <sz val="11"/>
        <color theme="1"/>
        <rFont val="Arial"/>
        <family val="2"/>
      </rPr>
      <t xml:space="preserve"> </t>
    </r>
    <r>
      <rPr>
        <sz val="11"/>
        <color theme="1"/>
        <rFont val="맑은 고딕"/>
        <family val="3"/>
        <charset val="129"/>
      </rPr>
      <t>하면</t>
    </r>
    <r>
      <rPr>
        <sz val="11"/>
        <color theme="1"/>
        <rFont val="Arial"/>
        <family val="2"/>
      </rPr>
      <t xml:space="preserve"> </t>
    </r>
    <r>
      <rPr>
        <sz val="11"/>
        <color theme="1"/>
        <rFont val="맑은 고딕"/>
        <family val="3"/>
        <charset val="129"/>
      </rPr>
      <t>마나가</t>
    </r>
    <r>
      <rPr>
        <sz val="11"/>
        <color theme="1"/>
        <rFont val="Arial"/>
        <family val="2"/>
      </rPr>
      <t xml:space="preserve"> </t>
    </r>
    <r>
      <rPr>
        <sz val="11"/>
        <color theme="1"/>
        <rFont val="맑은 고딕"/>
        <family val="3"/>
        <charset val="129"/>
      </rPr>
      <t>더욱</t>
    </r>
    <r>
      <rPr>
        <sz val="11"/>
        <color theme="1"/>
        <rFont val="Arial"/>
        <family val="2"/>
      </rPr>
      <t xml:space="preserve"> </t>
    </r>
    <r>
      <rPr>
        <sz val="11"/>
        <color theme="1"/>
        <rFont val="맑은 고딕"/>
        <family val="3"/>
        <charset val="129"/>
      </rPr>
      <t>빨리</t>
    </r>
    <r>
      <rPr>
        <sz val="11"/>
        <color theme="1"/>
        <rFont val="Arial"/>
        <family val="2"/>
      </rPr>
      <t xml:space="preserve"> </t>
    </r>
    <r>
      <rPr>
        <sz val="11"/>
        <color theme="1"/>
        <rFont val="맑은 고딕"/>
        <family val="3"/>
        <charset val="129"/>
      </rPr>
      <t>소모된다</t>
    </r>
    <r>
      <rPr>
        <sz val="11"/>
        <color theme="1"/>
        <rFont val="Arial"/>
        <family val="2"/>
      </rPr>
      <t>.</t>
    </r>
    <phoneticPr fontId="38" type="noConversion"/>
  </si>
  <si>
    <r>
      <t>2</t>
    </r>
    <r>
      <rPr>
        <sz val="11"/>
        <color theme="1"/>
        <rFont val="맑은 고딕"/>
        <family val="3"/>
        <charset val="129"/>
      </rPr>
      <t>업당</t>
    </r>
    <r>
      <rPr>
        <sz val="11"/>
        <color theme="1"/>
        <rFont val="Arial"/>
        <family val="2"/>
      </rPr>
      <t xml:space="preserve"> 1</t>
    </r>
    <r>
      <rPr>
        <sz val="11"/>
        <color theme="1"/>
        <rFont val="맑은 고딕"/>
        <family val="3"/>
        <charset val="129"/>
      </rPr>
      <t>스텟</t>
    </r>
    <r>
      <rPr>
        <sz val="11"/>
        <color theme="1"/>
        <rFont val="Arial"/>
        <family val="2"/>
      </rPr>
      <t>, 5</t>
    </r>
    <r>
      <rPr>
        <sz val="11"/>
        <color theme="1"/>
        <rFont val="맑은 고딕"/>
        <family val="3"/>
        <charset val="129"/>
      </rPr>
      <t>업당</t>
    </r>
    <r>
      <rPr>
        <sz val="11"/>
        <color theme="1"/>
        <rFont val="Arial"/>
        <family val="2"/>
      </rPr>
      <t xml:space="preserve"> 1</t>
    </r>
    <r>
      <rPr>
        <sz val="11"/>
        <color theme="1"/>
        <rFont val="맑은 고딕"/>
        <family val="3"/>
        <charset val="129"/>
      </rPr>
      <t>스킬포인트. 300렙 기준 150스텟 + 60스킬포인트</t>
    </r>
    <phoneticPr fontId="38" type="noConversion"/>
  </si>
  <si>
    <t>환생 보상</t>
    <phoneticPr fontId="38" type="noConversion"/>
  </si>
  <si>
    <t>단계 보상</t>
    <phoneticPr fontId="38" type="noConversion"/>
  </si>
  <si>
    <r>
      <rPr>
        <sz val="11"/>
        <color theme="1"/>
        <rFont val="맑은 고딕"/>
        <family val="3"/>
        <charset val="129"/>
      </rPr>
      <t>환생당</t>
    </r>
    <r>
      <rPr>
        <sz val="11"/>
        <color theme="1"/>
        <rFont val="Arial"/>
        <family val="2"/>
      </rPr>
      <t xml:space="preserve"> 50</t>
    </r>
    <r>
      <rPr>
        <sz val="11"/>
        <color theme="1"/>
        <rFont val="맑은 고딕"/>
        <family val="3"/>
        <charset val="129"/>
      </rPr>
      <t>스텟</t>
    </r>
    <r>
      <rPr>
        <sz val="11"/>
        <color theme="1"/>
        <rFont val="Arial"/>
        <family val="2"/>
      </rPr>
      <t xml:space="preserve"> + 20</t>
    </r>
    <r>
      <rPr>
        <sz val="11"/>
        <color theme="1"/>
        <rFont val="맑은 고딕"/>
        <family val="3"/>
        <charset val="129"/>
      </rPr>
      <t>스킬포인트</t>
    </r>
    <r>
      <rPr>
        <sz val="11"/>
        <color theme="1"/>
        <rFont val="Arial Unicode MS"/>
        <family val="3"/>
        <charset val="129"/>
      </rPr>
      <t xml:space="preserve"> : 특정 단계가 오를때 추가보상 (1.5배)</t>
    </r>
    <phoneticPr fontId="38" type="noConversion"/>
  </si>
  <si>
    <t>극 -&gt; 다음 단계로 갈 때, 환생의 50%정도에 달하는 보상을 받음. (30스텟, 10스킬포인트)</t>
    <phoneticPr fontId="38" type="noConversion"/>
  </si>
  <si>
    <t>참고자료</t>
    <phoneticPr fontId="38" type="noConversion"/>
  </si>
  <si>
    <t>언젠간 쓰겠지2</t>
    <phoneticPr fontId="38" type="noConversion"/>
  </si>
  <si>
    <t>https://cafe.naver.com/w3umf/133086</t>
    <phoneticPr fontId="38" type="noConversion"/>
  </si>
  <si>
    <t>https://cafe.naver.com/w3umf/136920</t>
    <phoneticPr fontId="38" type="noConversion"/>
  </si>
  <si>
    <r>
      <t>[</t>
    </r>
    <r>
      <rPr>
        <sz val="11"/>
        <color theme="1"/>
        <rFont val="맑은 고딕"/>
        <family val="3"/>
        <charset val="129"/>
        <scheme val="minor"/>
      </rPr>
      <t>유틸</t>
    </r>
    <r>
      <rPr>
        <sz val="11"/>
        <color theme="1"/>
        <rFont val="맑은 고딕"/>
        <family val="2"/>
        <scheme val="minor"/>
      </rPr>
      <t xml:space="preserve">] VSCode Markdown </t>
    </r>
    <r>
      <rPr>
        <sz val="11"/>
        <color theme="1"/>
        <rFont val="맑은 고딕"/>
        <family val="3"/>
        <charset val="129"/>
        <scheme val="minor"/>
      </rPr>
      <t>주석</t>
    </r>
    <r>
      <rPr>
        <sz val="11"/>
        <color theme="1"/>
        <rFont val="맑은 고딕"/>
        <family val="2"/>
        <scheme val="minor"/>
      </rPr>
      <t xml:space="preserve"> </t>
    </r>
    <r>
      <rPr>
        <sz val="11"/>
        <color theme="1"/>
        <rFont val="맑은 고딕"/>
        <family val="3"/>
        <charset val="129"/>
        <scheme val="minor"/>
      </rPr>
      <t>활용하기</t>
    </r>
    <phoneticPr fontId="38" type="noConversion"/>
  </si>
  <si>
    <t>[유틸] VSCode를 활용한 코딩과 git을 사용한 형상관리</t>
    <phoneticPr fontId="38" type="noConversion"/>
  </si>
  <si>
    <t>천혜양</t>
    <phoneticPr fontId="38" type="noConversion"/>
  </si>
  <si>
    <t>동동주</t>
    <phoneticPr fontId="38" type="noConversion"/>
  </si>
  <si>
    <t>공동작업 진행방법 - additional tool</t>
    <phoneticPr fontId="38" type="noConversion"/>
  </si>
  <si>
    <t>공동작업 진행방법 - maintool</t>
    <phoneticPr fontId="38" type="noConversion"/>
  </si>
  <si>
    <t>장식물생성, 보스등장 씨네마틱, 프레임 연동 체력바 생성</t>
    <phoneticPr fontId="38" type="noConversion"/>
  </si>
  <si>
    <r>
      <rPr>
        <b/>
        <sz val="11"/>
        <color theme="1"/>
        <rFont val="맑은 고딕"/>
        <family val="3"/>
        <charset val="129"/>
        <scheme val="minor"/>
      </rPr>
      <t>유닛</t>
    </r>
  </si>
  <si>
    <t>반응 완료</t>
  </si>
  <si>
    <r>
      <rPr>
        <b/>
        <sz val="11"/>
        <color theme="1"/>
        <rFont val="맑은 고딕"/>
        <family val="3"/>
        <charset val="129"/>
        <scheme val="minor"/>
      </rPr>
      <t>지형</t>
    </r>
  </si>
  <si>
    <r>
      <rPr>
        <sz val="11"/>
        <color theme="1"/>
        <rFont val="맑은 고딕"/>
        <family val="3"/>
        <charset val="129"/>
        <scheme val="minor"/>
      </rPr>
      <t>마을</t>
    </r>
    <phoneticPr fontId="38" type="noConversion"/>
  </si>
  <si>
    <t>추가기능 도입 완료</t>
  </si>
  <si>
    <t>최적화 설계 완료</t>
  </si>
  <si>
    <t>최적화, 블록화 완료</t>
  </si>
  <si>
    <r>
      <rPr>
        <sz val="11"/>
        <color theme="1"/>
        <rFont val="맑은 고딕"/>
        <family val="3"/>
        <charset val="129"/>
        <scheme val="minor"/>
      </rPr>
      <t>사냥터</t>
    </r>
    <phoneticPr fontId="38" type="noConversion"/>
  </si>
  <si>
    <r>
      <rPr>
        <b/>
        <sz val="11"/>
        <color theme="1"/>
        <rFont val="맑은 고딕"/>
        <family val="3"/>
        <charset val="129"/>
        <scheme val="minor"/>
      </rPr>
      <t>시스템</t>
    </r>
  </si>
  <si>
    <r>
      <rPr>
        <sz val="11"/>
        <color theme="1"/>
        <rFont val="맑은 고딕"/>
        <family val="3"/>
        <charset val="129"/>
        <scheme val="minor"/>
      </rPr>
      <t>아이템</t>
    </r>
  </si>
  <si>
    <r>
      <rPr>
        <sz val="11"/>
        <color theme="1"/>
        <rFont val="맑은 고딕"/>
        <family val="3"/>
        <charset val="129"/>
        <scheme val="minor"/>
      </rPr>
      <t>장착</t>
    </r>
  </si>
  <si>
    <r>
      <rPr>
        <sz val="11"/>
        <color theme="1"/>
        <rFont val="맑은 고딕"/>
        <family val="3"/>
        <charset val="129"/>
        <scheme val="minor"/>
      </rPr>
      <t>드랍</t>
    </r>
    <r>
      <rPr>
        <sz val="11"/>
        <color theme="1"/>
        <rFont val="맑은 고딕"/>
        <family val="2"/>
        <scheme val="minor"/>
      </rPr>
      <t xml:space="preserve">, </t>
    </r>
    <r>
      <rPr>
        <sz val="11"/>
        <color theme="1"/>
        <rFont val="맑은 고딕"/>
        <family val="3"/>
        <charset val="129"/>
        <scheme val="minor"/>
      </rPr>
      <t>판매</t>
    </r>
  </si>
  <si>
    <r>
      <rPr>
        <sz val="11"/>
        <color theme="1"/>
        <rFont val="맑은 고딕"/>
        <family val="3"/>
        <charset val="129"/>
        <scheme val="minor"/>
      </rPr>
      <t>강화</t>
    </r>
  </si>
  <si>
    <r>
      <rPr>
        <sz val="11"/>
        <color theme="1"/>
        <rFont val="맑은 고딕"/>
        <family val="3"/>
        <charset val="129"/>
        <scheme val="minor"/>
      </rPr>
      <t>등급</t>
    </r>
    <r>
      <rPr>
        <sz val="11"/>
        <color theme="1"/>
        <rFont val="맑은 고딕"/>
        <family val="2"/>
        <scheme val="minor"/>
      </rPr>
      <t xml:space="preserve"> </t>
    </r>
    <r>
      <rPr>
        <sz val="11"/>
        <color theme="1"/>
        <rFont val="맑은 고딕"/>
        <family val="3"/>
        <charset val="129"/>
        <scheme val="minor"/>
      </rPr>
      <t>추가옵션</t>
    </r>
  </si>
  <si>
    <r>
      <rPr>
        <sz val="11"/>
        <color theme="1"/>
        <rFont val="맑은 고딕"/>
        <family val="3"/>
        <charset val="129"/>
        <scheme val="minor"/>
      </rPr>
      <t>조합</t>
    </r>
  </si>
  <si>
    <r>
      <rPr>
        <sz val="11"/>
        <color theme="1"/>
        <rFont val="맑은 고딕"/>
        <family val="3"/>
        <charset val="129"/>
        <scheme val="minor"/>
      </rPr>
      <t>파티</t>
    </r>
  </si>
  <si>
    <r>
      <rPr>
        <sz val="11"/>
        <color theme="1"/>
        <rFont val="맑은 고딕"/>
        <family val="3"/>
        <charset val="129"/>
        <scheme val="minor"/>
      </rPr>
      <t>세이브</t>
    </r>
  </si>
  <si>
    <r>
      <rPr>
        <sz val="11"/>
        <color theme="1"/>
        <rFont val="맑은 고딕"/>
        <family val="3"/>
        <charset val="129"/>
        <scheme val="minor"/>
      </rPr>
      <t>스킬</t>
    </r>
  </si>
  <si>
    <r>
      <rPr>
        <sz val="11"/>
        <color theme="1"/>
        <rFont val="맑은 고딕"/>
        <family val="3"/>
        <charset val="129"/>
        <scheme val="minor"/>
      </rPr>
      <t>스킬트리</t>
    </r>
  </si>
  <si>
    <r>
      <rPr>
        <sz val="11"/>
        <color theme="1"/>
        <rFont val="맑은 고딕"/>
        <family val="3"/>
        <charset val="129"/>
        <scheme val="minor"/>
      </rPr>
      <t>공통</t>
    </r>
  </si>
  <si>
    <r>
      <rPr>
        <sz val="11"/>
        <color theme="1"/>
        <rFont val="맑은 고딕"/>
        <family val="3"/>
        <charset val="129"/>
        <scheme val="minor"/>
      </rPr>
      <t>패시브</t>
    </r>
  </si>
  <si>
    <r>
      <rPr>
        <sz val="11"/>
        <color theme="1"/>
        <rFont val="맑은 고딕"/>
        <family val="3"/>
        <charset val="129"/>
        <scheme val="minor"/>
      </rPr>
      <t>핵심</t>
    </r>
  </si>
  <si>
    <r>
      <rPr>
        <sz val="11"/>
        <color theme="1"/>
        <rFont val="맑은 고딕"/>
        <family val="3"/>
        <charset val="129"/>
        <scheme val="minor"/>
      </rPr>
      <t>칭호</t>
    </r>
  </si>
  <si>
    <r>
      <rPr>
        <sz val="11"/>
        <color theme="1"/>
        <rFont val="맑은 고딕"/>
        <family val="3"/>
        <charset val="129"/>
        <scheme val="minor"/>
      </rPr>
      <t>컨셉잡기</t>
    </r>
    <phoneticPr fontId="38" type="noConversion"/>
  </si>
  <si>
    <r>
      <rPr>
        <sz val="11"/>
        <color theme="1"/>
        <rFont val="맑은 고딕"/>
        <family val="3"/>
        <charset val="129"/>
        <scheme val="minor"/>
      </rPr>
      <t>구역잡기</t>
    </r>
    <phoneticPr fontId="38" type="noConversion"/>
  </si>
  <si>
    <r>
      <rPr>
        <sz val="11"/>
        <color theme="1"/>
        <rFont val="맑은 고딕"/>
        <family val="3"/>
        <charset val="129"/>
        <scheme val="minor"/>
      </rPr>
      <t>생성시스템</t>
    </r>
    <phoneticPr fontId="38" type="noConversion"/>
  </si>
  <si>
    <r>
      <rPr>
        <sz val="11"/>
        <color theme="1"/>
        <rFont val="맑은 고딕"/>
        <family val="3"/>
        <charset val="129"/>
        <scheme val="minor"/>
      </rPr>
      <t>추가시스템</t>
    </r>
    <phoneticPr fontId="38" type="noConversion"/>
  </si>
  <si>
    <r>
      <rPr>
        <sz val="11"/>
        <color theme="1"/>
        <rFont val="맑은 고딕"/>
        <family val="3"/>
        <charset val="129"/>
        <scheme val="minor"/>
      </rPr>
      <t>레이드시스템</t>
    </r>
    <phoneticPr fontId="38" type="noConversion"/>
  </si>
  <si>
    <r>
      <rPr>
        <b/>
        <sz val="11"/>
        <color theme="1"/>
        <rFont val="맑은 고딕"/>
        <family val="3"/>
        <charset val="129"/>
        <scheme val="minor"/>
      </rPr>
      <t>인터페이스</t>
    </r>
  </si>
  <si>
    <r>
      <rPr>
        <sz val="11"/>
        <color theme="1"/>
        <rFont val="맑은 고딕"/>
        <family val="3"/>
        <charset val="129"/>
        <scheme val="minor"/>
      </rPr>
      <t>메인</t>
    </r>
  </si>
  <si>
    <r>
      <rPr>
        <sz val="11"/>
        <color theme="1"/>
        <rFont val="맑은 고딕"/>
        <family val="3"/>
        <charset val="129"/>
        <scheme val="minor"/>
      </rPr>
      <t>셀릭</t>
    </r>
  </si>
  <si>
    <r>
      <rPr>
        <sz val="11"/>
        <color theme="1"/>
        <rFont val="맑은 고딕"/>
        <family val="3"/>
        <charset val="129"/>
        <scheme val="minor"/>
      </rPr>
      <t>퀵슬롯</t>
    </r>
  </si>
  <si>
    <r>
      <rPr>
        <sz val="11"/>
        <color theme="1"/>
        <rFont val="맑은 고딕"/>
        <family val="3"/>
        <charset val="129"/>
        <scheme val="minor"/>
      </rPr>
      <t>카톡</t>
    </r>
    <r>
      <rPr>
        <sz val="11"/>
        <color theme="1"/>
        <rFont val="맑은 고딕"/>
        <family val="2"/>
        <scheme val="minor"/>
      </rPr>
      <t xml:space="preserve"> </t>
    </r>
    <r>
      <rPr>
        <sz val="11"/>
        <color theme="1"/>
        <rFont val="맑은 고딕"/>
        <family val="3"/>
        <charset val="129"/>
        <scheme val="minor"/>
      </rPr>
      <t>등</t>
    </r>
  </si>
  <si>
    <r>
      <rPr>
        <sz val="11"/>
        <color theme="1"/>
        <rFont val="맑은 고딕"/>
        <family val="3"/>
        <charset val="129"/>
        <scheme val="minor"/>
      </rPr>
      <t>서브</t>
    </r>
  </si>
  <si>
    <r>
      <rPr>
        <sz val="11"/>
        <color theme="1"/>
        <rFont val="맑은 고딕"/>
        <family val="3"/>
        <charset val="129"/>
        <scheme val="minor"/>
      </rPr>
      <t>키설정</t>
    </r>
  </si>
  <si>
    <r>
      <rPr>
        <sz val="11"/>
        <color theme="1"/>
        <rFont val="맑은 고딕"/>
        <family val="3"/>
        <charset val="129"/>
        <scheme val="minor"/>
      </rPr>
      <t>기타설정</t>
    </r>
  </si>
  <si>
    <r>
      <rPr>
        <sz val="11"/>
        <color theme="1"/>
        <rFont val="맑은 고딕"/>
        <family val="3"/>
        <charset val="129"/>
        <scheme val="minor"/>
      </rPr>
      <t>인벤토리</t>
    </r>
  </si>
  <si>
    <r>
      <rPr>
        <b/>
        <sz val="11"/>
        <color theme="1"/>
        <rFont val="맑은 고딕"/>
        <family val="3"/>
        <charset val="129"/>
        <scheme val="minor"/>
      </rPr>
      <t>퀘스트</t>
    </r>
  </si>
  <si>
    <r>
      <rPr>
        <sz val="11"/>
        <color theme="1"/>
        <rFont val="맑은 고딕"/>
        <family val="3"/>
        <charset val="129"/>
        <scheme val="minor"/>
      </rPr>
      <t>메인퀘</t>
    </r>
  </si>
  <si>
    <r>
      <rPr>
        <sz val="11"/>
        <color theme="1"/>
        <rFont val="맑은 고딕"/>
        <family val="3"/>
        <charset val="129"/>
        <scheme val="minor"/>
      </rPr>
      <t>서브퀘</t>
    </r>
  </si>
  <si>
    <r>
      <rPr>
        <b/>
        <sz val="11"/>
        <color theme="1"/>
        <rFont val="맑은 고딕"/>
        <family val="3"/>
        <charset val="129"/>
        <scheme val="minor"/>
      </rPr>
      <t>기타</t>
    </r>
  </si>
  <si>
    <r>
      <rPr>
        <sz val="11"/>
        <color theme="1"/>
        <rFont val="맑은 고딕"/>
        <family val="3"/>
        <charset val="129"/>
        <scheme val="minor"/>
      </rPr>
      <t>맵</t>
    </r>
    <r>
      <rPr>
        <sz val="11"/>
        <color theme="1"/>
        <rFont val="맑은 고딕"/>
        <family val="2"/>
        <scheme val="minor"/>
      </rPr>
      <t xml:space="preserve"> </t>
    </r>
    <r>
      <rPr>
        <sz val="11"/>
        <color theme="1"/>
        <rFont val="맑은 고딕"/>
        <family val="3"/>
        <charset val="129"/>
        <scheme val="minor"/>
      </rPr>
      <t>컨셉</t>
    </r>
  </si>
  <si>
    <r>
      <rPr>
        <sz val="11"/>
        <color theme="1"/>
        <rFont val="맑은 고딕"/>
        <family val="3"/>
        <charset val="129"/>
        <scheme val="minor"/>
      </rPr>
      <t>기능</t>
    </r>
  </si>
  <si>
    <t>+17月카라</t>
  </si>
  <si>
    <t>캐시샵</t>
    <phoneticPr fontId="38" type="noConversion"/>
  </si>
  <si>
    <t>캐릭터</t>
    <phoneticPr fontId="38" type="noConversion"/>
  </si>
  <si>
    <t>몬스터</t>
    <phoneticPr fontId="38" type="noConversion"/>
  </si>
  <si>
    <t>NPC</t>
    <phoneticPr fontId="38" type="noConversion"/>
  </si>
  <si>
    <t>목표</t>
    <phoneticPr fontId="38" type="noConversion"/>
  </si>
  <si>
    <t>필요시간</t>
    <phoneticPr fontId="38" type="noConversion"/>
  </si>
  <si>
    <t>부족%</t>
    <phoneticPr fontId="38" type="noConversion"/>
  </si>
  <si>
    <r>
      <rPr>
        <sz val="11"/>
        <rFont val="맑은 고딕"/>
        <family val="3"/>
        <charset val="129"/>
        <scheme val="minor"/>
      </rPr>
      <t>사냥터</t>
    </r>
    <phoneticPr fontId="38" type="noConversion"/>
  </si>
  <si>
    <r>
      <t>[</t>
    </r>
    <r>
      <rPr>
        <sz val="11"/>
        <color theme="1"/>
        <rFont val="맑은 고딕"/>
        <family val="3"/>
        <charset val="129"/>
      </rPr>
      <t>아이디어</t>
    </r>
    <r>
      <rPr>
        <sz val="11"/>
        <color theme="1"/>
        <rFont val="맑은 고딕"/>
        <family val="2"/>
        <scheme val="minor"/>
      </rPr>
      <t xml:space="preserve">] </t>
    </r>
    <r>
      <rPr>
        <sz val="11"/>
        <color theme="1"/>
        <rFont val="맑은 고딕"/>
        <family val="3"/>
        <charset val="129"/>
      </rPr>
      <t>초보도</t>
    </r>
    <r>
      <rPr>
        <sz val="11"/>
        <color theme="1"/>
        <rFont val="맑은 고딕"/>
        <family val="2"/>
        <scheme val="minor"/>
      </rPr>
      <t xml:space="preserve"> </t>
    </r>
    <r>
      <rPr>
        <sz val="11"/>
        <color theme="1"/>
        <rFont val="맑은 고딕"/>
        <family val="3"/>
        <charset val="129"/>
      </rPr>
      <t>참여</t>
    </r>
    <r>
      <rPr>
        <sz val="11"/>
        <color theme="1"/>
        <rFont val="맑은 고딕"/>
        <family val="2"/>
        <scheme val="minor"/>
      </rPr>
      <t xml:space="preserve"> </t>
    </r>
    <r>
      <rPr>
        <sz val="11"/>
        <color theme="1"/>
        <rFont val="맑은 고딕"/>
        <family val="3"/>
        <charset val="129"/>
      </rPr>
      <t>할</t>
    </r>
    <r>
      <rPr>
        <sz val="11"/>
        <color theme="1"/>
        <rFont val="맑은 고딕"/>
        <family val="2"/>
        <scheme val="minor"/>
      </rPr>
      <t xml:space="preserve"> </t>
    </r>
    <r>
      <rPr>
        <sz val="11"/>
        <color theme="1"/>
        <rFont val="맑은 고딕"/>
        <family val="3"/>
        <charset val="129"/>
      </rPr>
      <t>수</t>
    </r>
    <r>
      <rPr>
        <sz val="11"/>
        <color theme="1"/>
        <rFont val="맑은 고딕"/>
        <family val="2"/>
        <scheme val="minor"/>
      </rPr>
      <t xml:space="preserve"> </t>
    </r>
    <r>
      <rPr>
        <sz val="11"/>
        <color theme="1"/>
        <rFont val="맑은 고딕"/>
        <family val="3"/>
        <charset val="129"/>
      </rPr>
      <t>있는</t>
    </r>
    <r>
      <rPr>
        <sz val="11"/>
        <color theme="1"/>
        <rFont val="맑은 고딕"/>
        <family val="2"/>
        <scheme val="minor"/>
      </rPr>
      <t xml:space="preserve"> </t>
    </r>
    <r>
      <rPr>
        <sz val="11"/>
        <color theme="1"/>
        <rFont val="맑은 고딕"/>
        <family val="3"/>
        <charset val="129"/>
      </rPr>
      <t>레이드</t>
    </r>
    <phoneticPr fontId="38" type="noConversion"/>
  </si>
  <si>
    <t>154949</t>
    <phoneticPr fontId="38" type="noConversion"/>
  </si>
  <si>
    <t>https://cafe.naver.com/w3umf/138449</t>
    <phoneticPr fontId="38" type="noConversion"/>
  </si>
  <si>
    <t>공동 참여 레이드 아이디어</t>
    <phoneticPr fontId="38" type="noConversion"/>
  </si>
  <si>
    <t>우선도(알파)</t>
    <phoneticPr fontId="38" type="noConversion"/>
  </si>
  <si>
    <t>중요도</t>
    <phoneticPr fontId="38" type="noConversion"/>
  </si>
  <si>
    <r>
      <t>우선순위</t>
    </r>
    <r>
      <rPr>
        <b/>
        <sz val="11"/>
        <color theme="1"/>
        <rFont val="굴림"/>
        <family val="2"/>
        <charset val="129"/>
      </rPr>
      <t xml:space="preserve"> 기반 재설계:</t>
    </r>
    <phoneticPr fontId="38" type="noConversion"/>
  </si>
  <si>
    <t>제한</t>
    <phoneticPr fontId="38" type="noConversion"/>
  </si>
  <si>
    <t>카테고리</t>
    <phoneticPr fontId="38" type="noConversion"/>
  </si>
  <si>
    <t>일반</t>
    <phoneticPr fontId="38" type="noConversion"/>
  </si>
  <si>
    <t>날개</t>
    <phoneticPr fontId="38" type="noConversion"/>
  </si>
  <si>
    <t>영웅</t>
    <phoneticPr fontId="38" type="noConversion"/>
  </si>
  <si>
    <t>전체</t>
    <phoneticPr fontId="38" type="noConversion"/>
  </si>
  <si>
    <t>드알</t>
    <phoneticPr fontId="38" type="noConversion"/>
  </si>
  <si>
    <t>공용</t>
    <phoneticPr fontId="38" type="noConversion"/>
  </si>
  <si>
    <r>
      <t xml:space="preserve">극한 </t>
    </r>
    <r>
      <rPr>
        <sz val="11"/>
        <color theme="1"/>
        <rFont val="맑은 고딕"/>
        <family val="3"/>
        <charset val="129"/>
        <scheme val="minor"/>
      </rPr>
      <t>수련</t>
    </r>
    <r>
      <rPr>
        <sz val="11"/>
        <color theme="1"/>
        <rFont val="맑은 고딕"/>
        <family val="2"/>
        <scheme val="minor"/>
      </rPr>
      <t xml:space="preserve"> </t>
    </r>
    <r>
      <rPr>
        <sz val="11"/>
        <color theme="1"/>
        <rFont val="맑은 고딕"/>
        <family val="3"/>
        <charset val="129"/>
        <scheme val="minor"/>
      </rPr>
      <t>보너스</t>
    </r>
    <r>
      <rPr>
        <sz val="11"/>
        <color theme="1"/>
        <rFont val="맑은 고딕"/>
        <family val="2"/>
        <scheme val="minor"/>
      </rPr>
      <t xml:space="preserve"> </t>
    </r>
    <r>
      <rPr>
        <sz val="11"/>
        <color theme="1"/>
        <rFont val="맑은 고딕"/>
        <family val="3"/>
        <charset val="129"/>
        <scheme val="minor"/>
      </rPr>
      <t>추가</t>
    </r>
    <phoneticPr fontId="38" type="noConversion"/>
  </si>
  <si>
    <r>
      <t xml:space="preserve">(펫 35Lv </t>
    </r>
    <r>
      <rPr>
        <sz val="11"/>
        <color theme="1"/>
        <rFont val="맑은 고딕"/>
        <family val="3"/>
        <charset val="129"/>
        <scheme val="minor"/>
      </rPr>
      <t>쿠우라</t>
    </r>
    <r>
      <rPr>
        <sz val="11"/>
        <color theme="1"/>
        <rFont val="맑은 고딕"/>
        <family val="2"/>
        <scheme val="minor"/>
      </rPr>
      <t xml:space="preserve"> </t>
    </r>
    <r>
      <rPr>
        <sz val="11"/>
        <color theme="1"/>
        <rFont val="맑은 고딕"/>
        <family val="3"/>
        <charset val="129"/>
        <scheme val="minor"/>
      </rPr>
      <t>기준</t>
    </r>
    <r>
      <rPr>
        <sz val="11"/>
        <color theme="1"/>
        <rFont val="맑은 고딕"/>
        <family val="2"/>
        <scheme val="minor"/>
      </rPr>
      <t>)</t>
    </r>
    <phoneticPr fontId="38" type="noConversion"/>
  </si>
  <si>
    <r>
      <t xml:space="preserve">(창고 45Lv </t>
    </r>
    <r>
      <rPr>
        <sz val="11"/>
        <color theme="1"/>
        <rFont val="맑은 고딕"/>
        <family val="3"/>
        <charset val="129"/>
        <scheme val="minor"/>
      </rPr>
      <t>분홍여우</t>
    </r>
    <r>
      <rPr>
        <sz val="11"/>
        <color theme="1"/>
        <rFont val="맑은 고딕"/>
        <family val="2"/>
        <scheme val="minor"/>
      </rPr>
      <t xml:space="preserve"> </t>
    </r>
    <r>
      <rPr>
        <sz val="11"/>
        <color theme="1"/>
        <rFont val="맑은 고딕"/>
        <family val="3"/>
        <charset val="129"/>
        <scheme val="minor"/>
      </rPr>
      <t>성체</t>
    </r>
    <r>
      <rPr>
        <sz val="11"/>
        <color theme="1"/>
        <rFont val="맑은 고딕"/>
        <family val="2"/>
        <scheme val="minor"/>
      </rPr>
      <t xml:space="preserve"> </t>
    </r>
    <r>
      <rPr>
        <sz val="11"/>
        <color theme="1"/>
        <rFont val="맑은 고딕"/>
        <family val="3"/>
        <charset val="129"/>
        <scheme val="minor"/>
      </rPr>
      <t>기준</t>
    </r>
    <r>
      <rPr>
        <sz val="11"/>
        <color theme="1"/>
        <rFont val="맑은 고딕"/>
        <family val="2"/>
        <scheme val="minor"/>
      </rPr>
      <t>)</t>
    </r>
    <phoneticPr fontId="38" type="noConversion"/>
  </si>
  <si>
    <r>
      <t>19종류 * 8</t>
    </r>
    <r>
      <rPr>
        <sz val="11"/>
        <color theme="1"/>
        <rFont val="맑은 고딕"/>
        <family val="3"/>
        <charset val="129"/>
        <scheme val="minor"/>
      </rPr>
      <t>번강화</t>
    </r>
    <r>
      <rPr>
        <sz val="11"/>
        <color theme="1"/>
        <rFont val="맑은 고딕"/>
        <family val="2"/>
        <scheme val="minor"/>
      </rPr>
      <t xml:space="preserve"> = 152</t>
    </r>
    <r>
      <rPr>
        <sz val="11"/>
        <color theme="1"/>
        <rFont val="맑은 고딕"/>
        <family val="3"/>
        <charset val="129"/>
        <scheme val="minor"/>
      </rPr>
      <t>레벨</t>
    </r>
    <phoneticPr fontId="38" type="noConversion"/>
  </si>
  <si>
    <r>
      <rPr>
        <sz val="11"/>
        <color theme="1"/>
        <rFont val="맑은 고딕"/>
        <family val="3"/>
        <charset val="129"/>
        <scheme val="minor"/>
      </rPr>
      <t>트리거</t>
    </r>
    <r>
      <rPr>
        <sz val="11"/>
        <color theme="1"/>
        <rFont val="맑은 고딕"/>
        <family val="2"/>
        <scheme val="minor"/>
      </rPr>
      <t xml:space="preserve"> </t>
    </r>
    <r>
      <rPr>
        <sz val="11"/>
        <color theme="1"/>
        <rFont val="맑은 고딕"/>
        <family val="3"/>
        <charset val="129"/>
        <scheme val="minor"/>
      </rPr>
      <t>데미지</t>
    </r>
    <r>
      <rPr>
        <sz val="11"/>
        <color theme="1"/>
        <rFont val="맑은 고딕"/>
        <family val="2"/>
        <scheme val="minor"/>
      </rPr>
      <t xml:space="preserve"> </t>
    </r>
    <r>
      <rPr>
        <sz val="11"/>
        <color theme="1"/>
        <rFont val="맑은 고딕"/>
        <family val="3"/>
        <charset val="129"/>
        <scheme val="minor"/>
      </rPr>
      <t>증가</t>
    </r>
    <r>
      <rPr>
        <sz val="11"/>
        <color theme="1"/>
        <rFont val="맑은 고딕"/>
        <family val="2"/>
        <scheme val="minor"/>
      </rPr>
      <t>, 16Lv</t>
    </r>
    <r>
      <rPr>
        <sz val="11"/>
        <color theme="1"/>
        <rFont val="맑은 고딕"/>
        <family val="3"/>
        <charset val="129"/>
        <scheme val="minor"/>
      </rPr>
      <t>부터</t>
    </r>
    <r>
      <rPr>
        <sz val="11"/>
        <color theme="1"/>
        <rFont val="맑은 고딕"/>
        <family val="2"/>
        <scheme val="minor"/>
      </rPr>
      <t xml:space="preserve"> </t>
    </r>
    <r>
      <rPr>
        <sz val="11"/>
        <color theme="1"/>
        <rFont val="맑은 고딕"/>
        <family val="3"/>
        <charset val="129"/>
        <scheme val="minor"/>
      </rPr>
      <t>투력</t>
    </r>
    <r>
      <rPr>
        <sz val="11"/>
        <color theme="1"/>
        <rFont val="맑은 고딕"/>
        <family val="2"/>
        <scheme val="minor"/>
      </rPr>
      <t xml:space="preserve"> </t>
    </r>
    <r>
      <rPr>
        <sz val="11"/>
        <color theme="1"/>
        <rFont val="맑은 고딕"/>
        <family val="3"/>
        <charset val="129"/>
        <scheme val="minor"/>
      </rPr>
      <t>보너스</t>
    </r>
    <r>
      <rPr>
        <sz val="11"/>
        <color theme="1"/>
        <rFont val="맑은 고딕"/>
        <family val="2"/>
        <scheme val="minor"/>
      </rPr>
      <t xml:space="preserve">, </t>
    </r>
    <r>
      <rPr>
        <sz val="11"/>
        <color theme="1"/>
        <rFont val="맑은 고딕"/>
        <family val="3"/>
        <charset val="129"/>
        <scheme val="minor"/>
      </rPr>
      <t>극한수련</t>
    </r>
    <r>
      <rPr>
        <sz val="11"/>
        <color theme="1"/>
        <rFont val="맑은 고딕"/>
        <family val="2"/>
        <scheme val="minor"/>
      </rPr>
      <t xml:space="preserve"> </t>
    </r>
    <r>
      <rPr>
        <sz val="11"/>
        <color theme="1"/>
        <rFont val="맑은 고딕"/>
        <family val="3"/>
        <charset val="129"/>
        <scheme val="minor"/>
      </rPr>
      <t>획득</t>
    </r>
    <r>
      <rPr>
        <sz val="11"/>
        <color theme="1"/>
        <rFont val="맑은 고딕"/>
        <family val="2"/>
        <scheme val="minor"/>
      </rPr>
      <t xml:space="preserve"> </t>
    </r>
    <r>
      <rPr>
        <sz val="11"/>
        <color theme="1"/>
        <rFont val="맑은 고딕"/>
        <family val="3"/>
        <charset val="129"/>
        <scheme val="minor"/>
      </rPr>
      <t>보너스</t>
    </r>
    <phoneticPr fontId="38" type="noConversion"/>
  </si>
  <si>
    <r>
      <rPr>
        <sz val="11"/>
        <color theme="1"/>
        <rFont val="맑은 고딕"/>
        <family val="2"/>
        <charset val="129"/>
        <scheme val="minor"/>
      </rPr>
      <t>추가골드</t>
    </r>
    <r>
      <rPr>
        <sz val="11"/>
        <color theme="1"/>
        <rFont val="맑은 고딕"/>
        <family val="2"/>
        <scheme val="minor"/>
      </rPr>
      <t xml:space="preserve">+1, </t>
    </r>
    <r>
      <rPr>
        <sz val="11"/>
        <color theme="1"/>
        <rFont val="맑은 고딕"/>
        <family val="2"/>
        <charset val="129"/>
        <scheme val="minor"/>
      </rPr>
      <t>경치</t>
    </r>
    <r>
      <rPr>
        <sz val="11"/>
        <color theme="1"/>
        <rFont val="맑은 고딕"/>
        <family val="2"/>
        <scheme val="minor"/>
      </rPr>
      <t>/</t>
    </r>
    <r>
      <rPr>
        <sz val="11"/>
        <color theme="1"/>
        <rFont val="맑은 고딕"/>
        <family val="2"/>
        <charset val="129"/>
        <scheme val="minor"/>
      </rPr>
      <t>드랍률</t>
    </r>
    <r>
      <rPr>
        <sz val="11"/>
        <color theme="1"/>
        <rFont val="맑은 고딕"/>
        <family val="2"/>
        <scheme val="minor"/>
      </rPr>
      <t xml:space="preserve"> +100%, </t>
    </r>
    <r>
      <rPr>
        <sz val="11"/>
        <color theme="1"/>
        <rFont val="맑은 고딕"/>
        <family val="2"/>
        <charset val="129"/>
        <scheme val="minor"/>
      </rPr>
      <t>별</t>
    </r>
    <r>
      <rPr>
        <sz val="11"/>
        <color theme="1"/>
        <rFont val="맑은 고딕"/>
        <family val="2"/>
        <scheme val="minor"/>
      </rPr>
      <t xml:space="preserve"> </t>
    </r>
    <r>
      <rPr>
        <sz val="11"/>
        <color theme="1"/>
        <rFont val="맑은 고딕"/>
        <family val="2"/>
        <charset val="129"/>
        <scheme val="minor"/>
      </rPr>
      <t>확률</t>
    </r>
    <r>
      <rPr>
        <sz val="11"/>
        <color theme="1"/>
        <rFont val="맑은 고딕"/>
        <family val="2"/>
        <scheme val="minor"/>
      </rPr>
      <t xml:space="preserve">+1, </t>
    </r>
    <r>
      <rPr>
        <sz val="11"/>
        <color theme="1"/>
        <rFont val="맑은 고딕"/>
        <family val="2"/>
        <charset val="129"/>
        <scheme val="minor"/>
      </rPr>
      <t>훈련</t>
    </r>
    <r>
      <rPr>
        <sz val="11"/>
        <color theme="1"/>
        <rFont val="맑은 고딕"/>
        <family val="2"/>
        <scheme val="minor"/>
      </rPr>
      <t xml:space="preserve"> </t>
    </r>
    <r>
      <rPr>
        <sz val="11"/>
        <color theme="1"/>
        <rFont val="맑은 고딕"/>
        <family val="2"/>
        <charset val="129"/>
        <scheme val="minor"/>
      </rPr>
      <t>확률</t>
    </r>
    <r>
      <rPr>
        <sz val="11"/>
        <color theme="1"/>
        <rFont val="맑은 고딕"/>
        <family val="2"/>
        <scheme val="minor"/>
      </rPr>
      <t xml:space="preserve"> +1, </t>
    </r>
    <r>
      <rPr>
        <sz val="11"/>
        <color theme="1"/>
        <rFont val="맑은 고딕"/>
        <family val="2"/>
        <charset val="129"/>
        <scheme val="minor"/>
      </rPr>
      <t>중첩드랍</t>
    </r>
    <r>
      <rPr>
        <sz val="11"/>
        <color theme="1"/>
        <rFont val="맑은 고딕"/>
        <family val="2"/>
        <scheme val="minor"/>
      </rPr>
      <t xml:space="preserve">+, </t>
    </r>
    <r>
      <rPr>
        <sz val="11"/>
        <color theme="1"/>
        <rFont val="맑은 고딕"/>
        <family val="2"/>
        <charset val="129"/>
        <scheme val="minor"/>
      </rPr>
      <t>모험</t>
    </r>
    <r>
      <rPr>
        <sz val="11"/>
        <color theme="1"/>
        <rFont val="맑은 고딕"/>
        <family val="2"/>
        <scheme val="minor"/>
      </rPr>
      <t xml:space="preserve"> </t>
    </r>
    <r>
      <rPr>
        <sz val="11"/>
        <color theme="1"/>
        <rFont val="맑은 고딕"/>
        <family val="2"/>
        <charset val="129"/>
        <scheme val="minor"/>
      </rPr>
      <t>최대</t>
    </r>
    <r>
      <rPr>
        <sz val="11"/>
        <color theme="1"/>
        <rFont val="맑은 고딕"/>
        <family val="2"/>
        <scheme val="minor"/>
      </rPr>
      <t xml:space="preserve"> </t>
    </r>
    <r>
      <rPr>
        <sz val="11"/>
        <color theme="1"/>
        <rFont val="맑은 고딕"/>
        <family val="2"/>
        <charset val="129"/>
        <scheme val="minor"/>
      </rPr>
      <t>수련치</t>
    </r>
    <r>
      <rPr>
        <sz val="11"/>
        <color theme="1"/>
        <rFont val="맑은 고딕"/>
        <family val="2"/>
        <scheme val="minor"/>
      </rPr>
      <t xml:space="preserve">+30%, </t>
    </r>
    <r>
      <rPr>
        <sz val="11"/>
        <color theme="1"/>
        <rFont val="맑은 고딕"/>
        <family val="2"/>
        <charset val="129"/>
        <scheme val="minor"/>
      </rPr>
      <t>특수구간</t>
    </r>
    <r>
      <rPr>
        <sz val="11"/>
        <color theme="1"/>
        <rFont val="맑은 고딕"/>
        <family val="2"/>
        <scheme val="minor"/>
      </rPr>
      <t xml:space="preserve"> </t>
    </r>
    <r>
      <rPr>
        <sz val="11"/>
        <color theme="1"/>
        <rFont val="맑은 고딕"/>
        <family val="2"/>
        <charset val="129"/>
        <scheme val="minor"/>
      </rPr>
      <t>속도</t>
    </r>
    <r>
      <rPr>
        <sz val="11"/>
        <color theme="1"/>
        <rFont val="맑은 고딕"/>
        <family val="2"/>
        <scheme val="minor"/>
      </rPr>
      <t xml:space="preserve">+, </t>
    </r>
    <r>
      <rPr>
        <sz val="11"/>
        <color theme="1"/>
        <rFont val="맑은 고딕"/>
        <family val="2"/>
        <charset val="129"/>
        <scheme val="minor"/>
      </rPr>
      <t>수련</t>
    </r>
    <r>
      <rPr>
        <sz val="11"/>
        <color theme="1"/>
        <rFont val="맑은 고딕"/>
        <family val="2"/>
        <scheme val="minor"/>
      </rPr>
      <t xml:space="preserve"> </t>
    </r>
    <r>
      <rPr>
        <sz val="11"/>
        <color theme="1"/>
        <rFont val="맑은 고딕"/>
        <family val="2"/>
        <charset val="129"/>
        <scheme val="minor"/>
      </rPr>
      <t>효율성</t>
    </r>
    <r>
      <rPr>
        <sz val="11"/>
        <color theme="1"/>
        <rFont val="맑은 고딕"/>
        <family val="2"/>
        <scheme val="minor"/>
      </rPr>
      <t xml:space="preserve">+, </t>
    </r>
    <r>
      <rPr>
        <sz val="11"/>
        <color theme="1"/>
        <rFont val="맑은 고딕"/>
        <family val="2"/>
        <charset val="129"/>
        <scheme val="minor"/>
      </rPr>
      <t>극한수련</t>
    </r>
    <r>
      <rPr>
        <sz val="11"/>
        <color theme="1"/>
        <rFont val="맑은 고딕"/>
        <family val="2"/>
        <scheme val="minor"/>
      </rPr>
      <t xml:space="preserve"> </t>
    </r>
    <r>
      <rPr>
        <sz val="11"/>
        <color theme="1"/>
        <rFont val="맑은 고딕"/>
        <family val="2"/>
        <charset val="129"/>
        <scheme val="minor"/>
      </rPr>
      <t>획득</t>
    </r>
    <r>
      <rPr>
        <sz val="11"/>
        <color theme="1"/>
        <rFont val="맑은 고딕"/>
        <family val="2"/>
        <scheme val="minor"/>
      </rPr>
      <t>+1%</t>
    </r>
    <phoneticPr fontId="38" type="noConversion"/>
  </si>
  <si>
    <r>
      <rPr>
        <b/>
        <sz val="11"/>
        <color theme="1"/>
        <rFont val="맑은 고딕"/>
        <family val="3"/>
        <charset val="129"/>
        <scheme val="minor"/>
      </rPr>
      <t>효과</t>
    </r>
    <phoneticPr fontId="38" type="noConversion"/>
  </si>
  <si>
    <r>
      <t xml:space="preserve">후원당 Lv </t>
    </r>
    <r>
      <rPr>
        <sz val="11"/>
        <color theme="1"/>
        <rFont val="맑은 고딕"/>
        <family val="3"/>
        <charset val="129"/>
        <scheme val="minor"/>
      </rPr>
      <t>자동</t>
    </r>
    <r>
      <rPr>
        <sz val="11"/>
        <color theme="1"/>
        <rFont val="맑은 고딕"/>
        <family val="2"/>
        <scheme val="minor"/>
      </rPr>
      <t xml:space="preserve"> </t>
    </r>
    <r>
      <rPr>
        <sz val="11"/>
        <color theme="1"/>
        <rFont val="맑은 고딕"/>
        <family val="3"/>
        <charset val="129"/>
        <scheme val="minor"/>
      </rPr>
      <t>증가</t>
    </r>
    <phoneticPr fontId="38" type="noConversion"/>
  </si>
  <si>
    <r>
      <rPr>
        <sz val="11"/>
        <color theme="1"/>
        <rFont val="맑은 고딕"/>
        <family val="3"/>
        <charset val="129"/>
        <scheme val="minor"/>
      </rPr>
      <t>여분</t>
    </r>
    <r>
      <rPr>
        <sz val="11"/>
        <color theme="1"/>
        <rFont val="맑은 고딕"/>
        <family val="2"/>
        <scheme val="minor"/>
      </rPr>
      <t xml:space="preserve"> </t>
    </r>
    <r>
      <rPr>
        <sz val="11"/>
        <color theme="1"/>
        <rFont val="맑은 고딕"/>
        <family val="3"/>
        <charset val="129"/>
        <scheme val="minor"/>
      </rPr>
      <t>인벤토리</t>
    </r>
    <phoneticPr fontId="38" type="noConversion"/>
  </si>
  <si>
    <r>
      <t xml:space="preserve">체력, </t>
    </r>
    <r>
      <rPr>
        <sz val="11"/>
        <color theme="1"/>
        <rFont val="맑은 고딕"/>
        <family val="2"/>
        <charset val="129"/>
        <scheme val="minor"/>
      </rPr>
      <t>전투력</t>
    </r>
    <r>
      <rPr>
        <sz val="11"/>
        <color theme="1"/>
        <rFont val="맑은 고딕"/>
        <family val="2"/>
        <scheme val="minor"/>
      </rPr>
      <t xml:space="preserve"> </t>
    </r>
    <r>
      <rPr>
        <sz val="11"/>
        <color theme="1"/>
        <rFont val="맑은 고딕"/>
        <family val="2"/>
        <charset val="129"/>
        <scheme val="minor"/>
      </rPr>
      <t>스텟</t>
    </r>
    <r>
      <rPr>
        <sz val="11"/>
        <color theme="1"/>
        <rFont val="맑은 고딕"/>
        <family val="2"/>
        <scheme val="minor"/>
      </rPr>
      <t xml:space="preserve">, </t>
    </r>
    <r>
      <rPr>
        <sz val="11"/>
        <color theme="1"/>
        <rFont val="맑은 고딕"/>
        <family val="2"/>
        <charset val="129"/>
        <scheme val="minor"/>
      </rPr>
      <t>기력</t>
    </r>
    <r>
      <rPr>
        <sz val="11"/>
        <color theme="1"/>
        <rFont val="맑은 고딕"/>
        <family val="2"/>
        <scheme val="minor"/>
      </rPr>
      <t xml:space="preserve"> </t>
    </r>
    <r>
      <rPr>
        <sz val="11"/>
        <color theme="1"/>
        <rFont val="맑은 고딕"/>
        <family val="2"/>
        <charset val="129"/>
        <scheme val="minor"/>
      </rPr>
      <t>스텟</t>
    </r>
    <r>
      <rPr>
        <sz val="11"/>
        <color theme="1"/>
        <rFont val="맑은 고딕"/>
        <family val="2"/>
        <scheme val="minor"/>
      </rPr>
      <t xml:space="preserve">, </t>
    </r>
    <r>
      <rPr>
        <sz val="11"/>
        <color theme="1"/>
        <rFont val="맑은 고딕"/>
        <family val="2"/>
        <charset val="129"/>
        <scheme val="minor"/>
      </rPr>
      <t>서브스텟</t>
    </r>
    <r>
      <rPr>
        <sz val="11"/>
        <color theme="1"/>
        <rFont val="맑은 고딕"/>
        <family val="2"/>
        <scheme val="minor"/>
      </rPr>
      <t xml:space="preserve">, </t>
    </r>
    <r>
      <rPr>
        <sz val="11"/>
        <color theme="1"/>
        <rFont val="맑은 고딕"/>
        <family val="2"/>
        <charset val="129"/>
        <scheme val="minor"/>
      </rPr>
      <t>전투력</t>
    </r>
    <r>
      <rPr>
        <sz val="11"/>
        <color theme="1"/>
        <rFont val="맑은 고딕"/>
        <family val="2"/>
        <scheme val="minor"/>
      </rPr>
      <t xml:space="preserve">, </t>
    </r>
    <r>
      <rPr>
        <sz val="11"/>
        <color theme="1"/>
        <rFont val="맑은 고딕"/>
        <family val="2"/>
        <charset val="129"/>
        <scheme val="minor"/>
      </rPr>
      <t>기력</t>
    </r>
    <r>
      <rPr>
        <sz val="11"/>
        <color theme="1"/>
        <rFont val="맑은 고딕"/>
        <family val="2"/>
        <scheme val="minor"/>
      </rPr>
      <t xml:space="preserve">, </t>
    </r>
    <r>
      <rPr>
        <sz val="11"/>
        <color theme="1"/>
        <rFont val="맑은 고딕"/>
        <family val="2"/>
        <charset val="129"/>
        <scheme val="minor"/>
      </rPr>
      <t>비스텟</t>
    </r>
    <r>
      <rPr>
        <sz val="11"/>
        <color theme="1"/>
        <rFont val="맑은 고딕"/>
        <family val="2"/>
        <scheme val="minor"/>
      </rPr>
      <t xml:space="preserve">, </t>
    </r>
    <r>
      <rPr>
        <sz val="11"/>
        <color theme="1"/>
        <rFont val="맑은 고딕"/>
        <family val="2"/>
        <charset val="129"/>
        <scheme val="minor"/>
      </rPr>
      <t>체력</t>
    </r>
    <r>
      <rPr>
        <sz val="11"/>
        <color theme="1"/>
        <rFont val="맑은 고딕"/>
        <family val="2"/>
        <scheme val="minor"/>
      </rPr>
      <t xml:space="preserve">, </t>
    </r>
    <r>
      <rPr>
        <sz val="11"/>
        <color theme="1"/>
        <rFont val="맑은 고딕"/>
        <family val="2"/>
        <charset val="129"/>
        <scheme val="minor"/>
      </rPr>
      <t>비스텟</t>
    </r>
    <r>
      <rPr>
        <sz val="11"/>
        <color theme="1"/>
        <rFont val="맑은 고딕"/>
        <family val="2"/>
        <scheme val="minor"/>
      </rPr>
      <t xml:space="preserve"> </t>
    </r>
    <r>
      <rPr>
        <sz val="11"/>
        <color theme="1"/>
        <rFont val="맑은 고딕"/>
        <family val="2"/>
        <charset val="129"/>
        <scheme val="minor"/>
      </rPr>
      <t>증가</t>
    </r>
    <phoneticPr fontId="38" type="noConversion"/>
  </si>
  <si>
    <r>
      <rPr>
        <sz val="11"/>
        <color theme="1"/>
        <rFont val="맑은 고딕"/>
        <family val="3"/>
        <charset val="129"/>
        <scheme val="minor"/>
      </rPr>
      <t>힐</t>
    </r>
    <r>
      <rPr>
        <sz val="11"/>
        <color theme="1"/>
        <rFont val="맑은 고딕"/>
        <family val="2"/>
        <scheme val="minor"/>
      </rPr>
      <t xml:space="preserve">, </t>
    </r>
    <r>
      <rPr>
        <sz val="11"/>
        <color theme="1"/>
        <rFont val="맑은 고딕"/>
        <family val="3"/>
        <charset val="129"/>
        <scheme val="minor"/>
      </rPr>
      <t>보조딜</t>
    </r>
    <r>
      <rPr>
        <sz val="11"/>
        <color theme="1"/>
        <rFont val="맑은 고딕"/>
        <family val="2"/>
        <scheme val="minor"/>
      </rPr>
      <t xml:space="preserve">, </t>
    </r>
    <r>
      <rPr>
        <sz val="11"/>
        <color theme="1"/>
        <rFont val="맑은 고딕"/>
        <family val="3"/>
        <charset val="129"/>
        <scheme val="minor"/>
      </rPr>
      <t>몸빵</t>
    </r>
    <r>
      <rPr>
        <sz val="11"/>
        <color theme="1"/>
        <rFont val="맑은 고딕"/>
        <family val="2"/>
        <scheme val="minor"/>
      </rPr>
      <t xml:space="preserve">, </t>
    </r>
    <r>
      <rPr>
        <sz val="11"/>
        <color theme="1"/>
        <rFont val="맑은 고딕"/>
        <family val="3"/>
        <charset val="129"/>
        <scheme val="minor"/>
      </rPr>
      <t>공속</t>
    </r>
    <r>
      <rPr>
        <sz val="11"/>
        <color theme="1"/>
        <rFont val="맑은 고딕"/>
        <family val="2"/>
        <scheme val="minor"/>
      </rPr>
      <t xml:space="preserve">, </t>
    </r>
    <r>
      <rPr>
        <sz val="11"/>
        <color theme="1"/>
        <rFont val="맑은 고딕"/>
        <family val="3"/>
        <charset val="129"/>
        <scheme val="minor"/>
      </rPr>
      <t>뎀감</t>
    </r>
    <r>
      <rPr>
        <sz val="11"/>
        <color theme="1"/>
        <rFont val="맑은 고딕"/>
        <family val="2"/>
        <scheme val="minor"/>
      </rPr>
      <t xml:space="preserve">, </t>
    </r>
    <r>
      <rPr>
        <sz val="11"/>
        <color theme="1"/>
        <rFont val="맑은 고딕"/>
        <family val="3"/>
        <charset val="129"/>
        <scheme val="minor"/>
      </rPr>
      <t>뎀증</t>
    </r>
    <r>
      <rPr>
        <sz val="11"/>
        <color theme="1"/>
        <rFont val="맑은 고딕"/>
        <family val="2"/>
        <scheme val="minor"/>
      </rPr>
      <t xml:space="preserve">, </t>
    </r>
    <r>
      <rPr>
        <sz val="11"/>
        <color theme="1"/>
        <rFont val="맑은 고딕"/>
        <family val="3"/>
        <charset val="129"/>
        <scheme val="minor"/>
      </rPr>
      <t>이속</t>
    </r>
    <r>
      <rPr>
        <sz val="11"/>
        <color theme="1"/>
        <rFont val="맑은 고딕"/>
        <family val="2"/>
        <scheme val="minor"/>
      </rPr>
      <t xml:space="preserve">, </t>
    </r>
    <r>
      <rPr>
        <sz val="11"/>
        <color theme="1"/>
        <rFont val="맑은 고딕"/>
        <family val="3"/>
        <charset val="129"/>
        <scheme val="minor"/>
      </rPr>
      <t>드랍률</t>
    </r>
    <r>
      <rPr>
        <sz val="11"/>
        <color theme="1"/>
        <rFont val="맑은 고딕"/>
        <family val="2"/>
        <scheme val="minor"/>
      </rPr>
      <t xml:space="preserve"> </t>
    </r>
    <r>
      <rPr>
        <sz val="11"/>
        <color theme="1"/>
        <rFont val="맑은 고딕"/>
        <family val="3"/>
        <charset val="129"/>
        <scheme val="minor"/>
      </rPr>
      <t>각각</t>
    </r>
    <r>
      <rPr>
        <sz val="11"/>
        <color theme="1"/>
        <rFont val="맑은 고딕"/>
        <family val="2"/>
        <scheme val="minor"/>
      </rPr>
      <t>&amp;</t>
    </r>
    <r>
      <rPr>
        <sz val="11"/>
        <color theme="1"/>
        <rFont val="맑은 고딕"/>
        <family val="3"/>
        <charset val="129"/>
        <scheme val="minor"/>
      </rPr>
      <t>전체</t>
    </r>
    <r>
      <rPr>
        <sz val="11"/>
        <color theme="1"/>
        <rFont val="맑은 고딕"/>
        <family val="2"/>
        <scheme val="minor"/>
      </rPr>
      <t xml:space="preserve"> </t>
    </r>
    <r>
      <rPr>
        <sz val="11"/>
        <color theme="1"/>
        <rFont val="맑은 고딕"/>
        <family val="3"/>
        <charset val="129"/>
        <scheme val="minor"/>
      </rPr>
      <t>증가</t>
    </r>
    <phoneticPr fontId="38" type="noConversion"/>
  </si>
  <si>
    <r>
      <rPr>
        <sz val="11"/>
        <color theme="1"/>
        <rFont val="맑은 고딕"/>
        <family val="3"/>
        <charset val="129"/>
        <scheme val="minor"/>
      </rPr>
      <t>공속</t>
    </r>
    <r>
      <rPr>
        <sz val="11"/>
        <color theme="1"/>
        <rFont val="맑은 고딕"/>
        <family val="2"/>
        <scheme val="minor"/>
      </rPr>
      <t xml:space="preserve">, </t>
    </r>
    <r>
      <rPr>
        <sz val="11"/>
        <color theme="1"/>
        <rFont val="맑은 고딕"/>
        <family val="3"/>
        <charset val="129"/>
        <scheme val="minor"/>
      </rPr>
      <t>방어</t>
    </r>
    <r>
      <rPr>
        <sz val="11"/>
        <color theme="1"/>
        <rFont val="맑은 고딕"/>
        <family val="2"/>
        <scheme val="minor"/>
      </rPr>
      <t xml:space="preserve">, </t>
    </r>
    <r>
      <rPr>
        <sz val="11"/>
        <color theme="1"/>
        <rFont val="맑은 고딕"/>
        <family val="3"/>
        <charset val="129"/>
        <scheme val="minor"/>
      </rPr>
      <t>기력회복</t>
    </r>
    <r>
      <rPr>
        <sz val="11"/>
        <color theme="1"/>
        <rFont val="맑은 고딕"/>
        <family val="2"/>
        <scheme val="minor"/>
      </rPr>
      <t xml:space="preserve">, </t>
    </r>
    <r>
      <rPr>
        <sz val="11"/>
        <color theme="1"/>
        <rFont val="맑은 고딕"/>
        <family val="3"/>
        <charset val="129"/>
        <scheme val="minor"/>
      </rPr>
      <t>추가골드</t>
    </r>
    <r>
      <rPr>
        <sz val="11"/>
        <color theme="1"/>
        <rFont val="맑은 고딕"/>
        <family val="2"/>
        <scheme val="minor"/>
      </rPr>
      <t xml:space="preserve">, </t>
    </r>
    <r>
      <rPr>
        <sz val="11"/>
        <color theme="1"/>
        <rFont val="맑은 고딕"/>
        <family val="3"/>
        <charset val="129"/>
        <scheme val="minor"/>
      </rPr>
      <t>적방어감소</t>
    </r>
    <r>
      <rPr>
        <sz val="11"/>
        <color theme="1"/>
        <rFont val="맑은 고딕"/>
        <family val="2"/>
        <scheme val="minor"/>
      </rPr>
      <t xml:space="preserve">, </t>
    </r>
    <r>
      <rPr>
        <sz val="11"/>
        <color theme="1"/>
        <rFont val="맑은 고딕"/>
        <family val="3"/>
        <charset val="129"/>
        <scheme val="minor"/>
      </rPr>
      <t>추가경치</t>
    </r>
    <r>
      <rPr>
        <sz val="11"/>
        <color theme="1"/>
        <rFont val="맑은 고딕"/>
        <family val="2"/>
        <scheme val="minor"/>
      </rPr>
      <t xml:space="preserve">, </t>
    </r>
    <r>
      <rPr>
        <sz val="11"/>
        <color theme="1"/>
        <rFont val="맑은 고딕"/>
        <family val="3"/>
        <charset val="129"/>
        <scheme val="minor"/>
      </rPr>
      <t>추가드랍</t>
    </r>
    <phoneticPr fontId="38" type="noConversion"/>
  </si>
  <si>
    <r>
      <rPr>
        <sz val="11"/>
        <color theme="1"/>
        <rFont val="맑은 고딕"/>
        <family val="3"/>
        <charset val="129"/>
        <scheme val="minor"/>
      </rPr>
      <t>뎀지증가</t>
    </r>
    <r>
      <rPr>
        <sz val="11"/>
        <color theme="1"/>
        <rFont val="맑은 고딕"/>
        <family val="2"/>
        <scheme val="minor"/>
      </rPr>
      <t>, 10</t>
    </r>
    <r>
      <rPr>
        <sz val="11"/>
        <color theme="1"/>
        <rFont val="맑은 고딕"/>
        <family val="3"/>
        <charset val="129"/>
        <scheme val="minor"/>
      </rPr>
      <t>초당골드</t>
    </r>
    <r>
      <rPr>
        <sz val="11"/>
        <color theme="1"/>
        <rFont val="맑은 고딕"/>
        <family val="2"/>
        <scheme val="minor"/>
      </rPr>
      <t>(</t>
    </r>
    <r>
      <rPr>
        <sz val="11"/>
        <color theme="1"/>
        <rFont val="맑은 고딕"/>
        <family val="3"/>
        <charset val="129"/>
        <scheme val="minor"/>
      </rPr>
      <t>체력</t>
    </r>
    <r>
      <rPr>
        <sz val="11"/>
        <color theme="1"/>
        <rFont val="맑은 고딕"/>
        <family val="2"/>
        <scheme val="minor"/>
      </rPr>
      <t>/</t>
    </r>
    <r>
      <rPr>
        <sz val="11"/>
        <color theme="1"/>
        <rFont val="맑은 고딕"/>
        <family val="3"/>
        <charset val="129"/>
        <scheme val="minor"/>
      </rPr>
      <t>전투력</t>
    </r>
    <r>
      <rPr>
        <sz val="11"/>
        <color theme="1"/>
        <rFont val="맑은 고딕"/>
        <family val="2"/>
        <scheme val="minor"/>
      </rPr>
      <t>/</t>
    </r>
    <r>
      <rPr>
        <sz val="11"/>
        <color theme="1"/>
        <rFont val="맑은 고딕"/>
        <family val="3"/>
        <charset val="129"/>
        <scheme val="minor"/>
      </rPr>
      <t>기력</t>
    </r>
    <r>
      <rPr>
        <sz val="11"/>
        <color theme="1"/>
        <rFont val="맑은 고딕"/>
        <family val="2"/>
        <scheme val="minor"/>
      </rPr>
      <t xml:space="preserve"> </t>
    </r>
    <r>
      <rPr>
        <sz val="11"/>
        <color theme="1"/>
        <rFont val="맑은 고딕"/>
        <family val="3"/>
        <charset val="129"/>
        <scheme val="minor"/>
      </rPr>
      <t>기준</t>
    </r>
    <r>
      <rPr>
        <sz val="11"/>
        <color theme="1"/>
        <rFont val="맑은 고딕"/>
        <family val="2"/>
        <scheme val="minor"/>
      </rPr>
      <t xml:space="preserve">), </t>
    </r>
    <r>
      <rPr>
        <sz val="11"/>
        <color theme="1"/>
        <rFont val="맑은 고딕"/>
        <family val="3"/>
        <charset val="129"/>
        <scheme val="minor"/>
      </rPr>
      <t>추가경치</t>
    </r>
    <r>
      <rPr>
        <sz val="11"/>
        <color theme="1"/>
        <rFont val="맑은 고딕"/>
        <family val="2"/>
        <scheme val="minor"/>
      </rPr>
      <t xml:space="preserve">, </t>
    </r>
    <r>
      <rPr>
        <sz val="11"/>
        <color theme="1"/>
        <rFont val="맑은 고딕"/>
        <family val="3"/>
        <charset val="129"/>
        <scheme val="minor"/>
      </rPr>
      <t>추가드랍</t>
    </r>
    <r>
      <rPr>
        <sz val="11"/>
        <color theme="1"/>
        <rFont val="맑은 고딕"/>
        <family val="2"/>
        <scheme val="minor"/>
      </rPr>
      <t xml:space="preserve">, </t>
    </r>
    <r>
      <rPr>
        <sz val="11"/>
        <color theme="1"/>
        <rFont val="맑은 고딕"/>
        <family val="3"/>
        <charset val="129"/>
        <scheme val="minor"/>
      </rPr>
      <t>뎀지감소</t>
    </r>
    <r>
      <rPr>
        <sz val="11"/>
        <color theme="1"/>
        <rFont val="맑은 고딕"/>
        <family val="2"/>
        <scheme val="minor"/>
      </rPr>
      <t xml:space="preserve">, </t>
    </r>
    <r>
      <rPr>
        <sz val="11"/>
        <color theme="1"/>
        <rFont val="맑은 고딕"/>
        <family val="3"/>
        <charset val="129"/>
        <scheme val="minor"/>
      </rPr>
      <t>스텟수련효율</t>
    </r>
    <r>
      <rPr>
        <sz val="11"/>
        <color theme="1"/>
        <rFont val="맑은 고딕"/>
        <family val="2"/>
        <scheme val="minor"/>
      </rPr>
      <t xml:space="preserve">+, </t>
    </r>
    <r>
      <rPr>
        <sz val="11"/>
        <color theme="1"/>
        <rFont val="맑은 고딕"/>
        <family val="3"/>
        <charset val="129"/>
        <scheme val="minor"/>
      </rPr>
      <t>주변방깎</t>
    </r>
    <phoneticPr fontId="38" type="noConversion"/>
  </si>
  <si>
    <r>
      <rPr>
        <sz val="11"/>
        <color theme="1"/>
        <rFont val="맑은 고딕"/>
        <family val="2"/>
        <charset val="129"/>
        <scheme val="minor"/>
      </rPr>
      <t>동일</t>
    </r>
    <phoneticPr fontId="38" type="noConversion"/>
  </si>
  <si>
    <r>
      <t xml:space="preserve">… 극한 </t>
    </r>
    <r>
      <rPr>
        <sz val="11"/>
        <color theme="1"/>
        <rFont val="맑은 고딕"/>
        <family val="2"/>
        <charset val="129"/>
        <scheme val="minor"/>
      </rPr>
      <t>수련</t>
    </r>
    <r>
      <rPr>
        <sz val="11"/>
        <color theme="1"/>
        <rFont val="맑은 고딕"/>
        <family val="2"/>
        <scheme val="minor"/>
      </rPr>
      <t xml:space="preserve"> +10%</t>
    </r>
    <phoneticPr fontId="38" type="noConversion"/>
  </si>
  <si>
    <r>
      <t xml:space="preserve">… </t>
    </r>
    <r>
      <rPr>
        <sz val="11"/>
        <color theme="1"/>
        <rFont val="맑은 고딕"/>
        <family val="2"/>
        <charset val="129"/>
        <scheme val="minor"/>
      </rPr>
      <t>극한</t>
    </r>
    <r>
      <rPr>
        <sz val="11"/>
        <color theme="1"/>
        <rFont val="맑은 고딕"/>
        <family val="2"/>
        <scheme val="minor"/>
      </rPr>
      <t xml:space="preserve"> </t>
    </r>
    <r>
      <rPr>
        <sz val="11"/>
        <color theme="1"/>
        <rFont val="맑은 고딕"/>
        <family val="2"/>
        <charset val="129"/>
        <scheme val="minor"/>
      </rPr>
      <t>수련</t>
    </r>
    <r>
      <rPr>
        <sz val="11"/>
        <color theme="1"/>
        <rFont val="맑은 고딕"/>
        <family val="2"/>
        <scheme val="minor"/>
      </rPr>
      <t xml:space="preserve"> +15%, 일반 </t>
    </r>
    <r>
      <rPr>
        <sz val="11"/>
        <color theme="1"/>
        <rFont val="맑은 고딕"/>
        <family val="2"/>
        <charset val="129"/>
        <scheme val="minor"/>
      </rPr>
      <t>레이드</t>
    </r>
    <r>
      <rPr>
        <sz val="11"/>
        <color theme="1"/>
        <rFont val="맑은 고딕"/>
        <family val="2"/>
        <scheme val="minor"/>
      </rPr>
      <t xml:space="preserve"> </t>
    </r>
    <r>
      <rPr>
        <sz val="11"/>
        <color theme="1"/>
        <rFont val="맑은 고딕"/>
        <family val="2"/>
        <charset val="129"/>
        <scheme val="minor"/>
      </rPr>
      <t>조건</t>
    </r>
    <r>
      <rPr>
        <sz val="11"/>
        <color theme="1"/>
        <rFont val="맑은 고딕"/>
        <family val="2"/>
        <scheme val="minor"/>
      </rPr>
      <t xml:space="preserve">x, </t>
    </r>
    <r>
      <rPr>
        <sz val="11"/>
        <color theme="1"/>
        <rFont val="맑은 고딕"/>
        <family val="2"/>
        <charset val="129"/>
        <scheme val="minor"/>
      </rPr>
      <t>공방</t>
    </r>
    <r>
      <rPr>
        <sz val="11"/>
        <color theme="1"/>
        <rFont val="맑은 고딕"/>
        <family val="2"/>
        <scheme val="minor"/>
      </rPr>
      <t xml:space="preserve"> </t>
    </r>
    <r>
      <rPr>
        <sz val="11"/>
        <color theme="1"/>
        <rFont val="맑은 고딕"/>
        <family val="2"/>
        <charset val="129"/>
        <scheme val="minor"/>
      </rPr>
      <t>경치</t>
    </r>
    <r>
      <rPr>
        <sz val="11"/>
        <color theme="1"/>
        <rFont val="맑은 고딕"/>
        <family val="2"/>
        <scheme val="minor"/>
      </rPr>
      <t xml:space="preserve">+100%, </t>
    </r>
    <r>
      <rPr>
        <sz val="11"/>
        <color theme="1"/>
        <rFont val="맑은 고딕"/>
        <family val="2"/>
        <charset val="129"/>
        <scheme val="minor"/>
      </rPr>
      <t>드랍</t>
    </r>
    <r>
      <rPr>
        <sz val="11"/>
        <color theme="1"/>
        <rFont val="맑은 고딕"/>
        <family val="2"/>
        <scheme val="minor"/>
      </rPr>
      <t xml:space="preserve">+50%, </t>
    </r>
    <r>
      <rPr>
        <sz val="11"/>
        <color theme="1"/>
        <rFont val="맑은 고딕"/>
        <family val="2"/>
        <charset val="129"/>
        <scheme val="minor"/>
      </rPr>
      <t>투력</t>
    </r>
    <r>
      <rPr>
        <sz val="11"/>
        <color theme="1"/>
        <rFont val="맑은 고딕"/>
        <family val="2"/>
        <scheme val="minor"/>
      </rPr>
      <t xml:space="preserve"> +1, / </t>
    </r>
    <r>
      <rPr>
        <sz val="11"/>
        <color theme="1"/>
        <rFont val="맑은 고딕"/>
        <family val="2"/>
        <charset val="129"/>
        <scheme val="minor"/>
      </rPr>
      <t>개인</t>
    </r>
    <r>
      <rPr>
        <sz val="11"/>
        <color theme="1"/>
        <rFont val="맑은 고딕"/>
        <family val="2"/>
        <scheme val="minor"/>
      </rPr>
      <t xml:space="preserve"> </t>
    </r>
    <r>
      <rPr>
        <sz val="11"/>
        <color theme="1"/>
        <rFont val="맑은 고딕"/>
        <family val="2"/>
        <charset val="129"/>
        <scheme val="minor"/>
      </rPr>
      <t>증가</t>
    </r>
    <r>
      <rPr>
        <sz val="11"/>
        <color theme="1"/>
        <rFont val="맑은 고딕"/>
        <family val="2"/>
        <scheme val="minor"/>
      </rPr>
      <t>:</t>
    </r>
    <r>
      <rPr>
        <sz val="11"/>
        <color theme="1"/>
        <rFont val="맑은 고딕"/>
        <family val="2"/>
        <charset val="129"/>
        <scheme val="minor"/>
      </rPr>
      <t>투력</t>
    </r>
    <r>
      <rPr>
        <sz val="11"/>
        <color theme="1"/>
        <rFont val="맑은 고딕"/>
        <family val="2"/>
        <scheme val="minor"/>
      </rPr>
      <t>+2,</t>
    </r>
    <r>
      <rPr>
        <sz val="11"/>
        <color theme="1"/>
        <rFont val="맑은 고딕"/>
        <family val="2"/>
        <charset val="129"/>
        <scheme val="minor"/>
      </rPr>
      <t>스텟</t>
    </r>
    <r>
      <rPr>
        <sz val="11"/>
        <color theme="1"/>
        <rFont val="맑은 고딕"/>
        <family val="2"/>
        <scheme val="minor"/>
      </rPr>
      <t>+1,</t>
    </r>
    <r>
      <rPr>
        <sz val="11"/>
        <color theme="1"/>
        <rFont val="맑은 고딕"/>
        <family val="2"/>
        <charset val="129"/>
        <scheme val="minor"/>
      </rPr>
      <t>최종금화</t>
    </r>
    <r>
      <rPr>
        <sz val="11"/>
        <color theme="1"/>
        <rFont val="맑은 고딕"/>
        <family val="2"/>
        <scheme val="minor"/>
      </rPr>
      <t>+2</t>
    </r>
    <r>
      <rPr>
        <sz val="11"/>
        <color theme="1"/>
        <rFont val="맑은 고딕"/>
        <family val="2"/>
        <charset val="129"/>
        <scheme val="minor"/>
      </rPr>
      <t>배</t>
    </r>
    <r>
      <rPr>
        <sz val="11"/>
        <color theme="1"/>
        <rFont val="맑은 고딕"/>
        <family val="2"/>
        <scheme val="minor"/>
      </rPr>
      <t>,</t>
    </r>
    <r>
      <rPr>
        <sz val="11"/>
        <color theme="1"/>
        <rFont val="맑은 고딕"/>
        <family val="2"/>
        <charset val="129"/>
        <scheme val="minor"/>
      </rPr>
      <t>트리거뎀</t>
    </r>
    <r>
      <rPr>
        <sz val="11"/>
        <color theme="1"/>
        <rFont val="맑은 고딕"/>
        <family val="2"/>
        <scheme val="minor"/>
      </rPr>
      <t>+25%</t>
    </r>
    <phoneticPr fontId="38" type="noConversion"/>
  </si>
  <si>
    <r>
      <rPr>
        <sz val="11"/>
        <color theme="1"/>
        <rFont val="맑은 고딕"/>
        <family val="2"/>
        <charset val="129"/>
        <scheme val="minor"/>
      </rPr>
      <t>대충</t>
    </r>
    <r>
      <rPr>
        <sz val="11"/>
        <color theme="1"/>
        <rFont val="맑은 고딕"/>
        <family val="2"/>
        <scheme val="minor"/>
      </rPr>
      <t>2</t>
    </r>
    <r>
      <rPr>
        <sz val="11"/>
        <color theme="1"/>
        <rFont val="맑은 고딕"/>
        <family val="2"/>
        <charset val="129"/>
        <scheme val="minor"/>
      </rPr>
      <t>배</t>
    </r>
    <r>
      <rPr>
        <sz val="11"/>
        <color theme="1"/>
        <rFont val="맑은 고딕"/>
        <family val="2"/>
        <scheme val="minor"/>
      </rPr>
      <t xml:space="preserve">, </t>
    </r>
    <r>
      <rPr>
        <sz val="11"/>
        <color theme="1"/>
        <rFont val="맑은 고딕"/>
        <family val="2"/>
        <charset val="129"/>
        <scheme val="minor"/>
      </rPr>
      <t>레이드</t>
    </r>
    <r>
      <rPr>
        <sz val="11"/>
        <color theme="1"/>
        <rFont val="맑은 고딕"/>
        <family val="2"/>
        <scheme val="minor"/>
      </rPr>
      <t xml:space="preserve"> </t>
    </r>
    <r>
      <rPr>
        <sz val="11"/>
        <color theme="1"/>
        <rFont val="맑은 고딕"/>
        <family val="2"/>
        <charset val="129"/>
        <scheme val="minor"/>
      </rPr>
      <t>무료</t>
    </r>
    <r>
      <rPr>
        <sz val="11"/>
        <color theme="1"/>
        <rFont val="맑은 고딕"/>
        <family val="2"/>
        <scheme val="minor"/>
      </rPr>
      <t xml:space="preserve"> </t>
    </r>
    <r>
      <rPr>
        <sz val="11"/>
        <color theme="1"/>
        <rFont val="맑은 고딕"/>
        <family val="2"/>
        <charset val="129"/>
        <scheme val="minor"/>
      </rPr>
      <t>개설</t>
    </r>
    <phoneticPr fontId="38" type="noConversion"/>
  </si>
  <si>
    <r>
      <rPr>
        <sz val="11"/>
        <color theme="1"/>
        <rFont val="맑은 고딕"/>
        <family val="2"/>
        <charset val="129"/>
        <scheme val="minor"/>
      </rPr>
      <t>대충</t>
    </r>
    <r>
      <rPr>
        <sz val="11"/>
        <color theme="1"/>
        <rFont val="맑은 고딕"/>
        <family val="2"/>
        <scheme val="minor"/>
      </rPr>
      <t>4</t>
    </r>
    <r>
      <rPr>
        <sz val="11"/>
        <color theme="1"/>
        <rFont val="맑은 고딕"/>
        <family val="2"/>
        <charset val="129"/>
        <scheme val="minor"/>
      </rPr>
      <t>배</t>
    </r>
    <r>
      <rPr>
        <sz val="11"/>
        <color theme="1"/>
        <rFont val="맑은 고딕"/>
        <family val="2"/>
        <scheme val="minor"/>
      </rPr>
      <t>, (</t>
    </r>
    <r>
      <rPr>
        <sz val="11"/>
        <color theme="1"/>
        <rFont val="맑은 고딕"/>
        <family val="2"/>
        <charset val="129"/>
        <scheme val="minor"/>
      </rPr>
      <t>공용</t>
    </r>
    <r>
      <rPr>
        <sz val="11"/>
        <color theme="1"/>
        <rFont val="맑은 고딕"/>
        <family val="2"/>
        <scheme val="minor"/>
      </rPr>
      <t xml:space="preserve">) </t>
    </r>
    <r>
      <rPr>
        <sz val="11"/>
        <color theme="1"/>
        <rFont val="맑은 고딕"/>
        <family val="2"/>
        <charset val="129"/>
        <scheme val="minor"/>
      </rPr>
      <t>특정</t>
    </r>
    <r>
      <rPr>
        <sz val="11"/>
        <color theme="1"/>
        <rFont val="맑은 고딕"/>
        <family val="2"/>
        <scheme val="minor"/>
      </rPr>
      <t xml:space="preserve"> </t>
    </r>
    <r>
      <rPr>
        <sz val="11"/>
        <color theme="1"/>
        <rFont val="맑은 고딕"/>
        <family val="2"/>
        <charset val="129"/>
        <scheme val="minor"/>
      </rPr>
      <t>드랍</t>
    </r>
    <r>
      <rPr>
        <sz val="11"/>
        <color theme="1"/>
        <rFont val="맑은 고딕"/>
        <family val="2"/>
        <scheme val="minor"/>
      </rPr>
      <t xml:space="preserve"> </t>
    </r>
    <r>
      <rPr>
        <sz val="11"/>
        <color theme="1"/>
        <rFont val="맑은 고딕"/>
        <family val="2"/>
        <charset val="129"/>
        <scheme val="minor"/>
      </rPr>
      <t>아이템</t>
    </r>
    <r>
      <rPr>
        <sz val="11"/>
        <color theme="1"/>
        <rFont val="맑은 고딕"/>
        <family val="2"/>
        <scheme val="minor"/>
      </rPr>
      <t xml:space="preserve"> </t>
    </r>
    <r>
      <rPr>
        <sz val="11"/>
        <color theme="1"/>
        <rFont val="맑은 고딕"/>
        <family val="2"/>
        <charset val="129"/>
        <scheme val="minor"/>
      </rPr>
      <t>중첩수</t>
    </r>
    <r>
      <rPr>
        <sz val="11"/>
        <color theme="1"/>
        <rFont val="맑은 고딕"/>
        <family val="2"/>
        <scheme val="minor"/>
      </rPr>
      <t xml:space="preserve"> +1</t>
    </r>
    <phoneticPr fontId="38" type="noConversion"/>
  </si>
  <si>
    <r>
      <rPr>
        <sz val="11"/>
        <color theme="1"/>
        <rFont val="맑은 고딕"/>
        <family val="2"/>
        <charset val="129"/>
        <scheme val="minor"/>
      </rPr>
      <t>대충</t>
    </r>
    <r>
      <rPr>
        <sz val="11"/>
        <color theme="1"/>
        <rFont val="맑은 고딕"/>
        <family val="2"/>
        <scheme val="minor"/>
      </rPr>
      <t>6</t>
    </r>
    <r>
      <rPr>
        <sz val="11"/>
        <color theme="1"/>
        <rFont val="맑은 고딕"/>
        <family val="2"/>
        <charset val="129"/>
        <scheme val="minor"/>
      </rPr>
      <t>배</t>
    </r>
    <r>
      <rPr>
        <sz val="11"/>
        <color theme="1"/>
        <rFont val="맑은 고딕"/>
        <family val="2"/>
        <scheme val="minor"/>
      </rPr>
      <t>, +</t>
    </r>
    <r>
      <rPr>
        <sz val="11"/>
        <color theme="1"/>
        <rFont val="맑은 고딕"/>
        <family val="2"/>
        <charset val="129"/>
        <scheme val="minor"/>
      </rPr>
      <t>머드</t>
    </r>
    <r>
      <rPr>
        <sz val="11"/>
        <color theme="1"/>
        <rFont val="맑은 고딕"/>
        <family val="2"/>
        <scheme val="minor"/>
      </rPr>
      <t xml:space="preserve"> </t>
    </r>
    <r>
      <rPr>
        <sz val="11"/>
        <color theme="1"/>
        <rFont val="맑은 고딕"/>
        <family val="2"/>
        <charset val="129"/>
        <scheme val="minor"/>
      </rPr>
      <t>뮤츠</t>
    </r>
    <r>
      <rPr>
        <sz val="11"/>
        <color theme="1"/>
        <rFont val="맑은 고딕"/>
        <family val="2"/>
        <scheme val="minor"/>
      </rPr>
      <t xml:space="preserve"> </t>
    </r>
    <r>
      <rPr>
        <sz val="11"/>
        <color theme="1"/>
        <rFont val="맑은 고딕"/>
        <family val="2"/>
        <charset val="129"/>
        <scheme val="minor"/>
      </rPr>
      <t>피규어</t>
    </r>
    <r>
      <rPr>
        <sz val="11"/>
        <color theme="1"/>
        <rFont val="맑은 고딕"/>
        <family val="2"/>
        <scheme val="minor"/>
      </rPr>
      <t xml:space="preserve"> </t>
    </r>
    <r>
      <rPr>
        <sz val="11"/>
        <color theme="1"/>
        <rFont val="맑은 고딕"/>
        <family val="2"/>
        <charset val="129"/>
        <scheme val="minor"/>
      </rPr>
      <t>사용</t>
    </r>
    <r>
      <rPr>
        <sz val="11"/>
        <color theme="1"/>
        <rFont val="맑은 고딕"/>
        <family val="2"/>
        <scheme val="minor"/>
      </rPr>
      <t xml:space="preserve"> </t>
    </r>
    <r>
      <rPr>
        <sz val="11"/>
        <color theme="1"/>
        <rFont val="맑은 고딕"/>
        <family val="2"/>
        <charset val="129"/>
        <scheme val="minor"/>
      </rPr>
      <t>가능</t>
    </r>
    <phoneticPr fontId="38" type="noConversion"/>
  </si>
  <si>
    <t>+15/30/45/60/75/100%</t>
    <phoneticPr fontId="38" type="noConversion"/>
  </si>
  <si>
    <r>
      <rPr>
        <sz val="11"/>
        <color theme="1"/>
        <rFont val="맑은 고딕"/>
        <family val="2"/>
        <charset val="129"/>
        <scheme val="minor"/>
      </rPr>
      <t>드랍</t>
    </r>
    <r>
      <rPr>
        <sz val="11"/>
        <color theme="1"/>
        <rFont val="맑은 고딕"/>
        <family val="2"/>
        <scheme val="minor"/>
      </rPr>
      <t xml:space="preserve">10%, </t>
    </r>
    <r>
      <rPr>
        <sz val="11"/>
        <color theme="1"/>
        <rFont val="맑은 고딕"/>
        <family val="2"/>
        <charset val="129"/>
        <scheme val="minor"/>
      </rPr>
      <t>경치</t>
    </r>
    <r>
      <rPr>
        <sz val="11"/>
        <color theme="1"/>
        <rFont val="맑은 고딕"/>
        <family val="2"/>
        <scheme val="minor"/>
      </rPr>
      <t xml:space="preserve">25%, </t>
    </r>
    <r>
      <rPr>
        <sz val="11"/>
        <color theme="1"/>
        <rFont val="맑은 고딕"/>
        <family val="2"/>
        <charset val="129"/>
        <scheme val="minor"/>
      </rPr>
      <t>아데나</t>
    </r>
    <r>
      <rPr>
        <sz val="11"/>
        <color theme="1"/>
        <rFont val="맑은 고딕"/>
        <family val="2"/>
        <scheme val="minor"/>
      </rPr>
      <t>+2.5% * 4</t>
    </r>
    <r>
      <rPr>
        <sz val="11"/>
        <color theme="1"/>
        <rFont val="맑은 고딕"/>
        <family val="2"/>
        <charset val="129"/>
        <scheme val="minor"/>
      </rPr>
      <t>회</t>
    </r>
    <phoneticPr fontId="38" type="noConversion"/>
  </si>
  <si>
    <r>
      <t xml:space="preserve">5일 </t>
    </r>
    <r>
      <rPr>
        <sz val="11"/>
        <color theme="1"/>
        <rFont val="맑은 고딕"/>
        <family val="2"/>
        <charset val="129"/>
        <scheme val="minor"/>
      </rPr>
      <t>출석</t>
    </r>
    <r>
      <rPr>
        <sz val="11"/>
        <color theme="1"/>
        <rFont val="맑은 고딕"/>
        <family val="2"/>
        <scheme val="minor"/>
      </rPr>
      <t xml:space="preserve"> </t>
    </r>
    <r>
      <rPr>
        <sz val="11"/>
        <color theme="1"/>
        <rFont val="맑은 고딕"/>
        <family val="2"/>
        <charset val="129"/>
        <scheme val="minor"/>
      </rPr>
      <t>보스영혼석</t>
    </r>
    <r>
      <rPr>
        <sz val="11"/>
        <color theme="1"/>
        <rFont val="맑은 고딕"/>
        <family val="2"/>
        <scheme val="minor"/>
      </rPr>
      <t xml:space="preserve"> +30, </t>
    </r>
    <r>
      <rPr>
        <sz val="11"/>
        <color theme="1"/>
        <rFont val="맑은 고딕"/>
        <family val="2"/>
        <charset val="129"/>
        <scheme val="minor"/>
      </rPr>
      <t>픽시깃털</t>
    </r>
    <r>
      <rPr>
        <sz val="11"/>
        <color theme="1"/>
        <rFont val="맑은 고딕"/>
        <family val="2"/>
        <scheme val="minor"/>
      </rPr>
      <t xml:space="preserve"> +10</t>
    </r>
    <phoneticPr fontId="38" type="noConversion"/>
  </si>
  <si>
    <t>60/30/무료뽑기+1</t>
    <phoneticPr fontId="38" type="noConversion"/>
  </si>
  <si>
    <t>100/50/2, 110/60/20%</t>
    <phoneticPr fontId="38" type="noConversion"/>
  </si>
  <si>
    <r>
      <t>120/60/2, 160/100/30%, 추가스킨 2</t>
    </r>
    <r>
      <rPr>
        <sz val="11"/>
        <color theme="1"/>
        <rFont val="맑은 고딕"/>
        <family val="2"/>
        <charset val="129"/>
        <scheme val="minor"/>
      </rPr>
      <t>개</t>
    </r>
    <r>
      <rPr>
        <sz val="11"/>
        <color theme="1"/>
        <rFont val="맑은 고딕"/>
        <family val="2"/>
        <scheme val="minor"/>
      </rPr>
      <t xml:space="preserve">, </t>
    </r>
    <r>
      <rPr>
        <sz val="11"/>
        <color theme="1"/>
        <rFont val="맑은 고딕"/>
        <family val="2"/>
        <charset val="129"/>
        <scheme val="minor"/>
      </rPr>
      <t>스킬이펙트</t>
    </r>
    <r>
      <rPr>
        <sz val="11"/>
        <color theme="1"/>
        <rFont val="맑은 고딕"/>
        <family val="2"/>
        <scheme val="minor"/>
      </rPr>
      <t>or</t>
    </r>
    <r>
      <rPr>
        <sz val="11"/>
        <color theme="1"/>
        <rFont val="맑은 고딕"/>
        <family val="2"/>
        <charset val="129"/>
        <scheme val="minor"/>
      </rPr>
      <t>오라이펙트</t>
    </r>
    <phoneticPr fontId="38" type="noConversion"/>
  </si>
  <si>
    <t>140/70/3, 210/140/40%</t>
    <phoneticPr fontId="38" type="noConversion"/>
  </si>
  <si>
    <r>
      <t xml:space="preserve">200/100/5, 310/300/70%, 추가스킨 +4, </t>
    </r>
    <r>
      <rPr>
        <sz val="11"/>
        <color theme="1"/>
        <rFont val="맑은 고딕"/>
        <family val="2"/>
        <charset val="129"/>
        <scheme val="minor"/>
      </rPr>
      <t>스킬이펙트</t>
    </r>
    <r>
      <rPr>
        <sz val="11"/>
        <color theme="1"/>
        <rFont val="맑은 고딕"/>
        <family val="2"/>
        <scheme val="minor"/>
      </rPr>
      <t xml:space="preserve"> 2</t>
    </r>
    <phoneticPr fontId="38" type="noConversion"/>
  </si>
  <si>
    <r>
      <t xml:space="preserve">24종류, </t>
    </r>
    <r>
      <rPr>
        <sz val="11"/>
        <color theme="1"/>
        <rFont val="맑은 고딕"/>
        <family val="2"/>
        <charset val="129"/>
        <scheme val="minor"/>
      </rPr>
      <t>다</t>
    </r>
    <r>
      <rPr>
        <sz val="11"/>
        <color theme="1"/>
        <rFont val="맑은 고딕"/>
        <family val="2"/>
        <scheme val="minor"/>
      </rPr>
      <t xml:space="preserve"> </t>
    </r>
    <r>
      <rPr>
        <sz val="11"/>
        <color theme="1"/>
        <rFont val="맑은 고딕"/>
        <family val="2"/>
        <charset val="129"/>
        <scheme val="minor"/>
      </rPr>
      <t>안사도</t>
    </r>
    <r>
      <rPr>
        <sz val="11"/>
        <color theme="1"/>
        <rFont val="맑은 고딕"/>
        <family val="2"/>
        <scheme val="minor"/>
      </rPr>
      <t xml:space="preserve"> </t>
    </r>
    <r>
      <rPr>
        <sz val="11"/>
        <color theme="1"/>
        <rFont val="맑은 고딕"/>
        <family val="2"/>
        <charset val="129"/>
        <scheme val="minor"/>
      </rPr>
      <t>됨</t>
    </r>
    <phoneticPr fontId="38" type="noConversion"/>
  </si>
  <si>
    <r>
      <t xml:space="preserve">10종류, </t>
    </r>
    <r>
      <rPr>
        <sz val="11"/>
        <color theme="1"/>
        <rFont val="맑은 고딕"/>
        <family val="2"/>
        <charset val="129"/>
        <scheme val="minor"/>
      </rPr>
      <t>다</t>
    </r>
    <r>
      <rPr>
        <sz val="11"/>
        <color theme="1"/>
        <rFont val="맑은 고딕"/>
        <family val="2"/>
        <scheme val="minor"/>
      </rPr>
      <t xml:space="preserve"> </t>
    </r>
    <r>
      <rPr>
        <sz val="11"/>
        <color theme="1"/>
        <rFont val="맑은 고딕"/>
        <family val="2"/>
        <charset val="129"/>
        <scheme val="minor"/>
      </rPr>
      <t>안사도</t>
    </r>
    <r>
      <rPr>
        <sz val="11"/>
        <color theme="1"/>
        <rFont val="맑은 고딕"/>
        <family val="2"/>
        <scheme val="minor"/>
      </rPr>
      <t xml:space="preserve"> </t>
    </r>
    <r>
      <rPr>
        <sz val="11"/>
        <color theme="1"/>
        <rFont val="맑은 고딕"/>
        <family val="2"/>
        <charset val="129"/>
        <scheme val="minor"/>
      </rPr>
      <t>됨</t>
    </r>
    <phoneticPr fontId="38" type="noConversion"/>
  </si>
  <si>
    <r>
      <t>10</t>
    </r>
    <r>
      <rPr>
        <sz val="11"/>
        <color theme="1"/>
        <rFont val="맑은 고딕"/>
        <family val="2"/>
        <charset val="129"/>
        <scheme val="minor"/>
      </rPr>
      <t>종류</t>
    </r>
    <r>
      <rPr>
        <sz val="11"/>
        <color theme="1"/>
        <rFont val="맑은 고딕"/>
        <family val="2"/>
        <scheme val="minor"/>
      </rPr>
      <t xml:space="preserve">, </t>
    </r>
    <r>
      <rPr>
        <sz val="11"/>
        <color theme="1"/>
        <rFont val="맑은 고딕"/>
        <family val="2"/>
        <charset val="129"/>
        <scheme val="minor"/>
      </rPr>
      <t>다</t>
    </r>
    <r>
      <rPr>
        <sz val="11"/>
        <color theme="1"/>
        <rFont val="맑은 고딕"/>
        <family val="2"/>
        <scheme val="minor"/>
      </rPr>
      <t xml:space="preserve"> </t>
    </r>
    <r>
      <rPr>
        <sz val="11"/>
        <color theme="1"/>
        <rFont val="맑은 고딕"/>
        <family val="2"/>
        <charset val="129"/>
        <scheme val="minor"/>
      </rPr>
      <t>안사도</t>
    </r>
    <r>
      <rPr>
        <sz val="11"/>
        <color theme="1"/>
        <rFont val="맑은 고딕"/>
        <family val="2"/>
        <scheme val="minor"/>
      </rPr>
      <t xml:space="preserve"> </t>
    </r>
    <r>
      <rPr>
        <sz val="11"/>
        <color theme="1"/>
        <rFont val="맑은 고딕"/>
        <family val="2"/>
        <charset val="129"/>
        <scheme val="minor"/>
      </rPr>
      <t>됨</t>
    </r>
    <phoneticPr fontId="38" type="noConversion"/>
  </si>
  <si>
    <r>
      <rPr>
        <sz val="11"/>
        <color theme="1"/>
        <rFont val="맑은 고딕"/>
        <family val="2"/>
        <charset val="129"/>
        <scheme val="minor"/>
      </rPr>
      <t>닉넴변경</t>
    </r>
    <phoneticPr fontId="38" type="noConversion"/>
  </si>
  <si>
    <r>
      <t xml:space="preserve">40/10, </t>
    </r>
    <r>
      <rPr>
        <sz val="11"/>
        <color theme="1"/>
        <rFont val="맑은 고딕"/>
        <family val="3"/>
        <charset val="129"/>
        <scheme val="minor"/>
      </rPr>
      <t>개인드랍</t>
    </r>
    <r>
      <rPr>
        <sz val="11"/>
        <color theme="1"/>
        <rFont val="맑은 고딕"/>
        <family val="2"/>
        <scheme val="minor"/>
      </rPr>
      <t xml:space="preserve"> +10%, 방버프</t>
    </r>
    <phoneticPr fontId="38" type="noConversion"/>
  </si>
  <si>
    <r>
      <t xml:space="preserve">70/40/1, </t>
    </r>
    <r>
      <rPr>
        <sz val="11"/>
        <color theme="1"/>
        <rFont val="맑은 고딕"/>
        <family val="3"/>
        <charset val="129"/>
        <scheme val="minor"/>
      </rPr>
      <t>개인드랍</t>
    </r>
    <r>
      <rPr>
        <sz val="11"/>
        <color theme="1"/>
        <rFont val="맑은 고딕"/>
        <family val="2"/>
        <scheme val="minor"/>
      </rPr>
      <t>/</t>
    </r>
    <r>
      <rPr>
        <sz val="11"/>
        <color theme="1"/>
        <rFont val="맑은 고딕"/>
        <family val="3"/>
        <charset val="129"/>
        <scheme val="minor"/>
      </rPr>
      <t>경치</t>
    </r>
    <r>
      <rPr>
        <sz val="11"/>
        <color theme="1"/>
        <rFont val="맑은 고딕"/>
        <family val="2"/>
        <scheme val="minor"/>
      </rPr>
      <t>/</t>
    </r>
    <r>
      <rPr>
        <sz val="11"/>
        <color theme="1"/>
        <rFont val="맑은 고딕"/>
        <family val="3"/>
        <charset val="129"/>
        <scheme val="minor"/>
      </rPr>
      <t>아데나</t>
    </r>
    <r>
      <rPr>
        <sz val="11"/>
        <color theme="1"/>
        <rFont val="맑은 고딕"/>
        <family val="2"/>
        <scheme val="minor"/>
      </rPr>
      <t xml:space="preserve"> 65/30/10%, 추가스킨 1</t>
    </r>
    <r>
      <rPr>
        <sz val="11"/>
        <color theme="1"/>
        <rFont val="맑은 고딕"/>
        <family val="2"/>
        <charset val="129"/>
        <scheme val="minor"/>
      </rPr>
      <t>개</t>
    </r>
    <r>
      <rPr>
        <sz val="11"/>
        <color theme="1"/>
        <rFont val="맑은 고딕"/>
        <family val="2"/>
        <scheme val="minor"/>
      </rPr>
      <t xml:space="preserve">, </t>
    </r>
    <r>
      <rPr>
        <sz val="11"/>
        <color theme="1"/>
        <rFont val="맑은 고딕"/>
        <family val="2"/>
        <charset val="129"/>
        <scheme val="minor"/>
      </rPr>
      <t>평타이펙트</t>
    </r>
    <phoneticPr fontId="38" type="noConversion"/>
  </si>
  <si>
    <t>170/80/4, 260/220/60%, 추가스킨+3</t>
    <phoneticPr fontId="38" type="noConversion"/>
  </si>
  <si>
    <r>
      <rPr>
        <sz val="11"/>
        <color theme="1"/>
        <rFont val="맑은 고딕"/>
        <family val="3"/>
        <charset val="129"/>
        <scheme val="minor"/>
      </rPr>
      <t>스텟과</t>
    </r>
    <r>
      <rPr>
        <sz val="11"/>
        <color theme="1"/>
        <rFont val="맑은 고딕"/>
        <family val="2"/>
        <scheme val="minor"/>
      </rPr>
      <t xml:space="preserve"> </t>
    </r>
    <r>
      <rPr>
        <sz val="11"/>
        <color theme="1"/>
        <rFont val="맑은 고딕"/>
        <family val="3"/>
        <charset val="129"/>
        <scheme val="minor"/>
      </rPr>
      <t>보스영혼석조각</t>
    </r>
    <r>
      <rPr>
        <sz val="11"/>
        <color theme="1"/>
        <rFont val="맑은 고딕"/>
        <family val="2"/>
        <scheme val="minor"/>
      </rPr>
      <t xml:space="preserve"> </t>
    </r>
    <r>
      <rPr>
        <sz val="11"/>
        <color theme="1"/>
        <rFont val="맑은 고딕"/>
        <family val="3"/>
        <charset val="129"/>
        <scheme val="minor"/>
      </rPr>
      <t>추가</t>
    </r>
    <r>
      <rPr>
        <sz val="11"/>
        <color theme="1"/>
        <rFont val="맑은 고딕"/>
        <family val="2"/>
        <scheme val="minor"/>
      </rPr>
      <t xml:space="preserve"> (9</t>
    </r>
    <r>
      <rPr>
        <sz val="11"/>
        <color theme="1"/>
        <rFont val="맑은 고딕"/>
        <family val="2"/>
        <charset val="129"/>
        <scheme val="minor"/>
      </rPr>
      <t>강</t>
    </r>
    <r>
      <rPr>
        <sz val="11"/>
        <color theme="1"/>
        <rFont val="맑은 고딕"/>
        <family val="2"/>
        <scheme val="minor"/>
      </rPr>
      <t xml:space="preserve"> </t>
    </r>
    <r>
      <rPr>
        <sz val="11"/>
        <color theme="1"/>
        <rFont val="맑은 고딕"/>
        <family val="2"/>
        <charset val="129"/>
        <scheme val="minor"/>
      </rPr>
      <t>기준</t>
    </r>
    <r>
      <rPr>
        <sz val="11"/>
        <color theme="1"/>
        <rFont val="맑은 고딕"/>
        <family val="2"/>
        <scheme val="minor"/>
      </rPr>
      <t xml:space="preserve"> 9850 </t>
    </r>
    <r>
      <rPr>
        <sz val="11"/>
        <color theme="1"/>
        <rFont val="맑은 고딕"/>
        <family val="2"/>
        <charset val="129"/>
        <scheme val="minor"/>
      </rPr>
      <t>명예코인</t>
    </r>
    <r>
      <rPr>
        <sz val="11"/>
        <color theme="1"/>
        <rFont val="맑은 고딕"/>
        <family val="2"/>
        <scheme val="minor"/>
      </rPr>
      <t xml:space="preserve"> </t>
    </r>
    <r>
      <rPr>
        <sz val="11"/>
        <color theme="1"/>
        <rFont val="맑은 고딕"/>
        <family val="2"/>
        <charset val="129"/>
        <scheme val="minor"/>
      </rPr>
      <t>필요</t>
    </r>
    <r>
      <rPr>
        <sz val="11"/>
        <color theme="1"/>
        <rFont val="맑은 고딕"/>
        <family val="2"/>
        <scheme val="minor"/>
      </rPr>
      <t>)</t>
    </r>
    <phoneticPr fontId="38" type="noConversion"/>
  </si>
  <si>
    <r>
      <rPr>
        <sz val="11"/>
        <color theme="1"/>
        <rFont val="맑은 고딕"/>
        <family val="2"/>
        <charset val="129"/>
        <scheme val="minor"/>
      </rPr>
      <t>오만의탑</t>
    </r>
    <r>
      <rPr>
        <sz val="11"/>
        <color theme="1"/>
        <rFont val="맑은 고딕"/>
        <family val="2"/>
        <scheme val="minor"/>
      </rPr>
      <t xml:space="preserve"> </t>
    </r>
    <r>
      <rPr>
        <sz val="11"/>
        <color theme="1"/>
        <rFont val="맑은 고딕"/>
        <family val="2"/>
        <charset val="129"/>
        <scheme val="minor"/>
      </rPr>
      <t>한정</t>
    </r>
    <r>
      <rPr>
        <sz val="11"/>
        <color theme="1"/>
        <rFont val="맑은 고딕"/>
        <family val="2"/>
        <scheme val="minor"/>
      </rPr>
      <t xml:space="preserve"> </t>
    </r>
    <r>
      <rPr>
        <sz val="11"/>
        <color theme="1"/>
        <rFont val="맑은 고딕"/>
        <family val="2"/>
        <charset val="129"/>
        <scheme val="minor"/>
      </rPr>
      <t>경험치</t>
    </r>
    <r>
      <rPr>
        <sz val="11"/>
        <color theme="1"/>
        <rFont val="맑은 고딕"/>
        <family val="2"/>
        <scheme val="minor"/>
      </rPr>
      <t xml:space="preserve"> 2</t>
    </r>
    <r>
      <rPr>
        <sz val="11"/>
        <color theme="1"/>
        <rFont val="맑은 고딕"/>
        <family val="2"/>
        <charset val="129"/>
        <scheme val="minor"/>
      </rPr>
      <t>배</t>
    </r>
    <r>
      <rPr>
        <sz val="11"/>
        <color theme="1"/>
        <rFont val="맑은 고딕"/>
        <family val="2"/>
        <scheme val="minor"/>
      </rPr>
      <t xml:space="preserve"> (</t>
    </r>
    <r>
      <rPr>
        <sz val="11"/>
        <color theme="1"/>
        <rFont val="맑은 고딕"/>
        <family val="2"/>
        <charset val="129"/>
        <scheme val="minor"/>
      </rPr>
      <t>개수만큼</t>
    </r>
    <r>
      <rPr>
        <sz val="11"/>
        <color theme="1"/>
        <rFont val="맑은 고딕"/>
        <family val="2"/>
        <scheme val="minor"/>
      </rPr>
      <t>)</t>
    </r>
    <phoneticPr fontId="38" type="noConversion"/>
  </si>
  <si>
    <r>
      <rPr>
        <sz val="11"/>
        <color theme="1"/>
        <rFont val="맑은 고딕"/>
        <family val="3"/>
        <charset val="129"/>
        <scheme val="minor"/>
      </rPr>
      <t>모든피해증가</t>
    </r>
    <r>
      <rPr>
        <sz val="11"/>
        <color theme="1"/>
        <rFont val="맑은 고딕"/>
        <family val="2"/>
        <scheme val="minor"/>
      </rPr>
      <t xml:space="preserve">, </t>
    </r>
    <r>
      <rPr>
        <sz val="11"/>
        <color theme="1"/>
        <rFont val="맑은 고딕"/>
        <family val="3"/>
        <charset val="129"/>
        <scheme val="minor"/>
      </rPr>
      <t>명중률</t>
    </r>
    <r>
      <rPr>
        <sz val="11"/>
        <color theme="1"/>
        <rFont val="맑은 고딕"/>
        <family val="2"/>
        <scheme val="minor"/>
      </rPr>
      <t xml:space="preserve"> </t>
    </r>
    <r>
      <rPr>
        <sz val="11"/>
        <color theme="1"/>
        <rFont val="맑은 고딕"/>
        <family val="3"/>
        <charset val="129"/>
        <scheme val="minor"/>
      </rPr>
      <t>증가</t>
    </r>
    <r>
      <rPr>
        <sz val="11"/>
        <color theme="1"/>
        <rFont val="맑은 고딕"/>
        <family val="2"/>
        <scheme val="minor"/>
      </rPr>
      <t xml:space="preserve"> (90</t>
    </r>
    <r>
      <rPr>
        <sz val="11"/>
        <color theme="1"/>
        <rFont val="맑은 고딕"/>
        <family val="2"/>
        <charset val="129"/>
        <scheme val="minor"/>
      </rPr>
      <t>렙에</t>
    </r>
    <r>
      <rPr>
        <sz val="11"/>
        <color theme="1"/>
        <rFont val="맑은 고딕"/>
        <family val="2"/>
        <scheme val="minor"/>
      </rPr>
      <t xml:space="preserve"> 1500</t>
    </r>
    <r>
      <rPr>
        <sz val="11"/>
        <color theme="1"/>
        <rFont val="맑은 고딕"/>
        <family val="2"/>
        <charset val="129"/>
        <scheme val="minor"/>
      </rPr>
      <t>코인</t>
    </r>
    <r>
      <rPr>
        <sz val="11"/>
        <color theme="1"/>
        <rFont val="맑은 고딕"/>
        <family val="2"/>
        <scheme val="minor"/>
      </rPr>
      <t>, 100</t>
    </r>
    <r>
      <rPr>
        <sz val="11"/>
        <color theme="1"/>
        <rFont val="맑은 고딕"/>
        <family val="2"/>
        <charset val="129"/>
        <scheme val="minor"/>
      </rPr>
      <t>렙부터</t>
    </r>
    <r>
      <rPr>
        <sz val="11"/>
        <color theme="1"/>
        <rFont val="맑은 고딕"/>
        <family val="2"/>
        <scheme val="minor"/>
      </rPr>
      <t xml:space="preserve"> 10</t>
    </r>
    <r>
      <rPr>
        <sz val="11"/>
        <color theme="1"/>
        <rFont val="맑은 고딕"/>
        <family val="2"/>
        <charset val="129"/>
        <scheme val="minor"/>
      </rPr>
      <t>렙당</t>
    </r>
    <r>
      <rPr>
        <sz val="11"/>
        <color theme="1"/>
        <rFont val="맑은 고딕"/>
        <family val="2"/>
        <scheme val="minor"/>
      </rPr>
      <t xml:space="preserve"> 3</t>
    </r>
    <r>
      <rPr>
        <sz val="11"/>
        <color theme="1"/>
        <rFont val="맑은 고딕"/>
        <family val="2"/>
        <charset val="129"/>
        <scheme val="minor"/>
      </rPr>
      <t>천코인</t>
    </r>
    <r>
      <rPr>
        <sz val="11"/>
        <color theme="1"/>
        <rFont val="맑은 고딕"/>
        <family val="2"/>
        <scheme val="minor"/>
      </rPr>
      <t xml:space="preserve"> </t>
    </r>
    <r>
      <rPr>
        <sz val="11"/>
        <color theme="1"/>
        <rFont val="맑은 고딕"/>
        <family val="2"/>
        <charset val="129"/>
        <scheme val="minor"/>
      </rPr>
      <t>소모</t>
    </r>
    <r>
      <rPr>
        <sz val="11"/>
        <color theme="1"/>
        <rFont val="맑은 고딕"/>
        <family val="2"/>
        <scheme val="minor"/>
      </rPr>
      <t>=90~129</t>
    </r>
    <r>
      <rPr>
        <sz val="11"/>
        <color theme="1"/>
        <rFont val="맑은 고딕"/>
        <family val="2"/>
        <charset val="129"/>
        <scheme val="minor"/>
      </rPr>
      <t>렙까지</t>
    </r>
    <r>
      <rPr>
        <sz val="11"/>
        <color theme="1"/>
        <rFont val="맑은 고딕"/>
        <family val="2"/>
        <scheme val="minor"/>
      </rPr>
      <t xml:space="preserve"> 10500</t>
    </r>
    <r>
      <rPr>
        <sz val="11"/>
        <color theme="1"/>
        <rFont val="맑은 고딕"/>
        <family val="2"/>
        <charset val="129"/>
        <scheme val="minor"/>
      </rPr>
      <t>코인</t>
    </r>
    <r>
      <rPr>
        <sz val="11"/>
        <color theme="1"/>
        <rFont val="맑은 고딕"/>
        <family val="2"/>
        <scheme val="minor"/>
      </rPr>
      <t>)</t>
    </r>
    <phoneticPr fontId="38" type="noConversion"/>
  </si>
  <si>
    <t>Lv 9</t>
    <phoneticPr fontId="38" type="noConversion"/>
  </si>
  <si>
    <r>
      <t xml:space="preserve">영웅장비 </t>
    </r>
    <r>
      <rPr>
        <sz val="11"/>
        <color theme="1"/>
        <rFont val="맑은 고딕"/>
        <family val="2"/>
        <charset val="129"/>
        <scheme val="minor"/>
      </rPr>
      <t>갈아서</t>
    </r>
    <r>
      <rPr>
        <sz val="11"/>
        <color theme="1"/>
        <rFont val="맑은 고딕"/>
        <family val="2"/>
        <scheme val="minor"/>
      </rPr>
      <t xml:space="preserve"> </t>
    </r>
    <r>
      <rPr>
        <sz val="11"/>
        <color theme="1"/>
        <rFont val="맑은 고딕"/>
        <family val="2"/>
        <charset val="129"/>
        <scheme val="minor"/>
      </rPr>
      <t>획득</t>
    </r>
    <r>
      <rPr>
        <sz val="11"/>
        <color theme="1"/>
        <rFont val="맑은 고딕"/>
        <family val="2"/>
        <scheme val="minor"/>
      </rPr>
      <t>(</t>
    </r>
    <r>
      <rPr>
        <sz val="11"/>
        <color theme="1"/>
        <rFont val="맑은 고딕"/>
        <family val="2"/>
        <charset val="129"/>
        <scheme val="minor"/>
      </rPr>
      <t>샌드웜</t>
    </r>
    <r>
      <rPr>
        <sz val="11"/>
        <color theme="1"/>
        <rFont val="맑은 고딕"/>
        <family val="2"/>
        <scheme val="minor"/>
      </rPr>
      <t>, 1-3</t>
    </r>
    <r>
      <rPr>
        <sz val="11"/>
        <color theme="1"/>
        <rFont val="맑은 고딕"/>
        <family val="2"/>
        <charset val="129"/>
        <scheme val="minor"/>
      </rPr>
      <t>보스</t>
    </r>
    <r>
      <rPr>
        <sz val="11"/>
        <color theme="1"/>
        <rFont val="맑은 고딕"/>
        <family val="2"/>
        <scheme val="minor"/>
      </rPr>
      <t xml:space="preserve">, </t>
    </r>
    <r>
      <rPr>
        <sz val="11"/>
        <color theme="1"/>
        <rFont val="맑은 고딕"/>
        <family val="2"/>
        <charset val="129"/>
        <scheme val="minor"/>
      </rPr>
      <t>오만탑</t>
    </r>
    <r>
      <rPr>
        <sz val="11"/>
        <color theme="1"/>
        <rFont val="맑은 고딕"/>
        <family val="2"/>
        <scheme val="minor"/>
      </rPr>
      <t xml:space="preserve"> 2,3</t>
    </r>
    <r>
      <rPr>
        <sz val="11"/>
        <color theme="1"/>
        <rFont val="맑은 고딕"/>
        <family val="2"/>
        <charset val="129"/>
        <scheme val="minor"/>
      </rPr>
      <t>층</t>
    </r>
    <r>
      <rPr>
        <sz val="11"/>
        <color theme="1"/>
        <rFont val="맑은 고딕"/>
        <family val="2"/>
        <scheme val="minor"/>
      </rPr>
      <t>)</t>
    </r>
    <phoneticPr fontId="38" type="noConversion"/>
  </si>
  <si>
    <r>
      <rPr>
        <sz val="11"/>
        <color theme="1"/>
        <rFont val="맑은 고딕"/>
        <family val="2"/>
        <charset val="129"/>
        <scheme val="minor"/>
      </rPr>
      <t>배낭</t>
    </r>
    <r>
      <rPr>
        <sz val="11"/>
        <color theme="1"/>
        <rFont val="맑은 고딕"/>
        <family val="2"/>
        <scheme val="minor"/>
      </rPr>
      <t xml:space="preserve"> </t>
    </r>
    <r>
      <rPr>
        <sz val="11"/>
        <color theme="1"/>
        <rFont val="맑은 고딕"/>
        <family val="2"/>
        <charset val="129"/>
        <scheme val="minor"/>
      </rPr>
      <t>외형</t>
    </r>
    <r>
      <rPr>
        <sz val="11"/>
        <color theme="1"/>
        <rFont val="맑은 고딕"/>
        <family val="2"/>
        <scheme val="minor"/>
      </rPr>
      <t xml:space="preserve"> </t>
    </r>
    <r>
      <rPr>
        <sz val="11"/>
        <color theme="1"/>
        <rFont val="맑은 고딕"/>
        <family val="2"/>
        <charset val="129"/>
        <scheme val="minor"/>
      </rPr>
      <t>변경</t>
    </r>
    <phoneticPr fontId="38" type="noConversion"/>
  </si>
  <si>
    <r>
      <rPr>
        <sz val="11"/>
        <color theme="1"/>
        <rFont val="맑은 고딕"/>
        <family val="2"/>
        <charset val="129"/>
        <scheme val="minor"/>
      </rPr>
      <t>캐릭</t>
    </r>
    <r>
      <rPr>
        <sz val="11"/>
        <color theme="1"/>
        <rFont val="맑은 고딕"/>
        <family val="2"/>
        <scheme val="minor"/>
      </rPr>
      <t xml:space="preserve"> </t>
    </r>
    <r>
      <rPr>
        <sz val="11"/>
        <color theme="1"/>
        <rFont val="맑은 고딕"/>
        <family val="2"/>
        <charset val="129"/>
        <scheme val="minor"/>
      </rPr>
      <t>외형</t>
    </r>
    <r>
      <rPr>
        <sz val="11"/>
        <color theme="1"/>
        <rFont val="맑은 고딕"/>
        <family val="2"/>
        <scheme val="minor"/>
      </rPr>
      <t xml:space="preserve"> </t>
    </r>
    <r>
      <rPr>
        <sz val="11"/>
        <color theme="1"/>
        <rFont val="맑은 고딕"/>
        <family val="2"/>
        <charset val="129"/>
        <scheme val="minor"/>
      </rPr>
      <t>변경</t>
    </r>
    <phoneticPr fontId="38" type="noConversion"/>
  </si>
  <si>
    <r>
      <rPr>
        <sz val="11"/>
        <color theme="1"/>
        <rFont val="맑은 고딕"/>
        <family val="2"/>
        <charset val="129"/>
        <scheme val="minor"/>
      </rPr>
      <t>세트</t>
    </r>
    <r>
      <rPr>
        <sz val="11"/>
        <color theme="1"/>
        <rFont val="맑은 고딕"/>
        <family val="2"/>
        <scheme val="minor"/>
      </rPr>
      <t xml:space="preserve"> 10</t>
    </r>
    <r>
      <rPr>
        <sz val="11"/>
        <color theme="1"/>
        <rFont val="맑은 고딕"/>
        <family val="2"/>
        <charset val="129"/>
        <scheme val="minor"/>
      </rPr>
      <t>만원</t>
    </r>
    <phoneticPr fontId="38" type="noConversion"/>
  </si>
  <si>
    <r>
      <rPr>
        <sz val="11"/>
        <color theme="1"/>
        <rFont val="맑은 고딕"/>
        <family val="2"/>
        <charset val="129"/>
        <scheme val="minor"/>
      </rPr>
      <t>캐릭터</t>
    </r>
    <r>
      <rPr>
        <sz val="11"/>
        <color theme="1"/>
        <rFont val="맑은 고딕"/>
        <family val="2"/>
        <scheme val="minor"/>
      </rPr>
      <t xml:space="preserve"> 1</t>
    </r>
    <r>
      <rPr>
        <sz val="11"/>
        <color theme="1"/>
        <rFont val="맑은 고딕"/>
        <family val="2"/>
        <charset val="129"/>
        <scheme val="minor"/>
      </rPr>
      <t>개</t>
    </r>
    <r>
      <rPr>
        <sz val="11"/>
        <color theme="1"/>
        <rFont val="맑은 고딕"/>
        <family val="2"/>
        <scheme val="minor"/>
      </rPr>
      <t xml:space="preserve"> </t>
    </r>
    <r>
      <rPr>
        <sz val="11"/>
        <color theme="1"/>
        <rFont val="맑은 고딕"/>
        <family val="2"/>
        <charset val="129"/>
        <scheme val="minor"/>
      </rPr>
      <t>업적</t>
    </r>
    <r>
      <rPr>
        <sz val="11"/>
        <color theme="1"/>
        <rFont val="맑은 고딕"/>
        <family val="2"/>
        <scheme val="minor"/>
      </rPr>
      <t xml:space="preserve"> </t>
    </r>
    <r>
      <rPr>
        <sz val="11"/>
        <color theme="1"/>
        <rFont val="맑은 고딕"/>
        <family val="2"/>
        <charset val="129"/>
        <scheme val="minor"/>
      </rPr>
      <t>이동</t>
    </r>
    <phoneticPr fontId="38" type="noConversion"/>
  </si>
  <si>
    <r>
      <t>20</t>
    </r>
    <r>
      <rPr>
        <sz val="11"/>
        <color theme="1"/>
        <rFont val="맑은 고딕"/>
        <family val="2"/>
        <charset val="129"/>
        <scheme val="minor"/>
      </rPr>
      <t>개</t>
    </r>
    <r>
      <rPr>
        <sz val="11"/>
        <color theme="1"/>
        <rFont val="맑은 고딕"/>
        <family val="2"/>
        <scheme val="minor"/>
      </rPr>
      <t xml:space="preserve"> </t>
    </r>
    <r>
      <rPr>
        <sz val="11"/>
        <color theme="1"/>
        <rFont val="맑은 고딕"/>
        <family val="3"/>
        <charset val="129"/>
        <scheme val="minor"/>
      </rPr>
      <t>세트</t>
    </r>
    <r>
      <rPr>
        <sz val="11"/>
        <color theme="1"/>
        <rFont val="맑은 고딕"/>
        <family val="2"/>
        <scheme val="minor"/>
      </rPr>
      <t>, 1</t>
    </r>
    <r>
      <rPr>
        <sz val="11"/>
        <color theme="1"/>
        <rFont val="맑은 고딕"/>
        <family val="3"/>
        <charset val="129"/>
        <scheme val="minor"/>
      </rPr>
      <t>시간</t>
    </r>
    <r>
      <rPr>
        <sz val="11"/>
        <color theme="1"/>
        <rFont val="맑은 고딕"/>
        <family val="2"/>
        <scheme val="minor"/>
      </rPr>
      <t xml:space="preserve"> </t>
    </r>
    <r>
      <rPr>
        <sz val="11"/>
        <color theme="1"/>
        <rFont val="맑은 고딕"/>
        <family val="3"/>
        <charset val="129"/>
        <scheme val="minor"/>
      </rPr>
      <t>경험치</t>
    </r>
    <r>
      <rPr>
        <sz val="11"/>
        <color theme="1"/>
        <rFont val="맑은 고딕"/>
        <family val="2"/>
        <scheme val="minor"/>
      </rPr>
      <t xml:space="preserve"> +25%</t>
    </r>
    <phoneticPr fontId="38" type="noConversion"/>
  </si>
  <si>
    <r>
      <rPr>
        <sz val="11"/>
        <color theme="1"/>
        <rFont val="맑은 고딕"/>
        <family val="2"/>
        <charset val="129"/>
        <scheme val="minor"/>
      </rPr>
      <t>개인경치</t>
    </r>
    <r>
      <rPr>
        <sz val="11"/>
        <color theme="1"/>
        <rFont val="맑은 고딕"/>
        <family val="2"/>
        <scheme val="minor"/>
      </rPr>
      <t>/</t>
    </r>
    <r>
      <rPr>
        <sz val="11"/>
        <color theme="1"/>
        <rFont val="맑은 고딕"/>
        <family val="2"/>
        <charset val="129"/>
        <scheme val="minor"/>
      </rPr>
      <t>드랍</t>
    </r>
    <r>
      <rPr>
        <sz val="11"/>
        <color theme="1"/>
        <rFont val="맑은 고딕"/>
        <family val="2"/>
        <scheme val="minor"/>
      </rPr>
      <t>/</t>
    </r>
    <r>
      <rPr>
        <sz val="11"/>
        <color theme="1"/>
        <rFont val="맑은 고딕"/>
        <family val="2"/>
        <charset val="129"/>
        <scheme val="minor"/>
      </rPr>
      <t>자원률</t>
    </r>
    <r>
      <rPr>
        <sz val="11"/>
        <color theme="1"/>
        <rFont val="맑은 고딕"/>
        <family val="2"/>
        <scheme val="minor"/>
      </rPr>
      <t xml:space="preserve"> +5%, </t>
    </r>
    <r>
      <rPr>
        <sz val="11"/>
        <color theme="1"/>
        <rFont val="맑은 고딕"/>
        <family val="2"/>
        <charset val="129"/>
        <scheme val="minor"/>
      </rPr>
      <t>도핑물약</t>
    </r>
    <r>
      <rPr>
        <sz val="11"/>
        <color theme="1"/>
        <rFont val="맑은 고딕"/>
        <family val="2"/>
        <scheme val="minor"/>
      </rPr>
      <t xml:space="preserve"> +2, </t>
    </r>
    <r>
      <rPr>
        <sz val="11"/>
        <color theme="1"/>
        <rFont val="맑은 고딕"/>
        <family val="2"/>
        <charset val="129"/>
        <scheme val="minor"/>
      </rPr>
      <t>기술단련</t>
    </r>
    <r>
      <rPr>
        <sz val="11"/>
        <color theme="1"/>
        <rFont val="맑은 고딕"/>
        <family val="2"/>
        <scheme val="minor"/>
      </rPr>
      <t xml:space="preserve"> </t>
    </r>
    <r>
      <rPr>
        <sz val="11"/>
        <color theme="1"/>
        <rFont val="맑은 고딕"/>
        <family val="2"/>
        <charset val="129"/>
        <scheme val="minor"/>
      </rPr>
      <t>입장</t>
    </r>
    <r>
      <rPr>
        <sz val="11"/>
        <color theme="1"/>
        <rFont val="맑은 고딕"/>
        <family val="2"/>
        <scheme val="minor"/>
      </rPr>
      <t xml:space="preserve"> +2</t>
    </r>
    <phoneticPr fontId="38" type="noConversion"/>
  </si>
  <si>
    <r>
      <rPr>
        <sz val="11"/>
        <color theme="1"/>
        <rFont val="맑은 고딕"/>
        <family val="2"/>
        <charset val="129"/>
        <scheme val="minor"/>
      </rPr>
      <t>개인경치</t>
    </r>
    <r>
      <rPr>
        <sz val="11"/>
        <color theme="1"/>
        <rFont val="맑은 고딕"/>
        <family val="2"/>
        <scheme val="minor"/>
      </rPr>
      <t>/</t>
    </r>
    <r>
      <rPr>
        <sz val="11"/>
        <color theme="1"/>
        <rFont val="맑은 고딕"/>
        <family val="2"/>
        <charset val="129"/>
        <scheme val="minor"/>
      </rPr>
      <t>드랍</t>
    </r>
    <r>
      <rPr>
        <sz val="11"/>
        <color theme="1"/>
        <rFont val="맑은 고딕"/>
        <family val="2"/>
        <scheme val="minor"/>
      </rPr>
      <t>/</t>
    </r>
    <r>
      <rPr>
        <sz val="11"/>
        <color theme="1"/>
        <rFont val="맑은 고딕"/>
        <family val="2"/>
        <charset val="129"/>
        <scheme val="minor"/>
      </rPr>
      <t>자원률</t>
    </r>
    <r>
      <rPr>
        <sz val="11"/>
        <color theme="1"/>
        <rFont val="맑은 고딕"/>
        <family val="2"/>
        <scheme val="minor"/>
      </rPr>
      <t xml:space="preserve"> +10%, </t>
    </r>
    <r>
      <rPr>
        <sz val="11"/>
        <color theme="1"/>
        <rFont val="맑은 고딕"/>
        <family val="2"/>
        <charset val="129"/>
        <scheme val="minor"/>
      </rPr>
      <t>도핑물약</t>
    </r>
    <r>
      <rPr>
        <sz val="11"/>
        <color theme="1"/>
        <rFont val="맑은 고딕"/>
        <family val="2"/>
        <scheme val="minor"/>
      </rPr>
      <t xml:space="preserve"> +2, </t>
    </r>
    <r>
      <rPr>
        <sz val="11"/>
        <color theme="1"/>
        <rFont val="맑은 고딕"/>
        <family val="2"/>
        <charset val="129"/>
        <scheme val="minor"/>
      </rPr>
      <t>기술단련</t>
    </r>
    <r>
      <rPr>
        <sz val="11"/>
        <color theme="1"/>
        <rFont val="맑은 고딕"/>
        <family val="2"/>
        <scheme val="minor"/>
      </rPr>
      <t xml:space="preserve"> </t>
    </r>
    <r>
      <rPr>
        <sz val="11"/>
        <color theme="1"/>
        <rFont val="맑은 고딕"/>
        <family val="2"/>
        <charset val="129"/>
        <scheme val="minor"/>
      </rPr>
      <t>입장</t>
    </r>
    <r>
      <rPr>
        <sz val="11"/>
        <color theme="1"/>
        <rFont val="맑은 고딕"/>
        <family val="2"/>
        <scheme val="minor"/>
      </rPr>
      <t xml:space="preserve"> +2</t>
    </r>
    <phoneticPr fontId="38" type="noConversion"/>
  </si>
  <si>
    <r>
      <rPr>
        <sz val="11"/>
        <color theme="1"/>
        <rFont val="맑은 고딕"/>
        <family val="2"/>
        <charset val="129"/>
        <scheme val="minor"/>
      </rPr>
      <t>개인경치</t>
    </r>
    <r>
      <rPr>
        <sz val="11"/>
        <color theme="1"/>
        <rFont val="맑은 고딕"/>
        <family val="2"/>
        <scheme val="minor"/>
      </rPr>
      <t>/</t>
    </r>
    <r>
      <rPr>
        <sz val="11"/>
        <color theme="1"/>
        <rFont val="맑은 고딕"/>
        <family val="2"/>
        <charset val="129"/>
        <scheme val="minor"/>
      </rPr>
      <t>드랍</t>
    </r>
    <r>
      <rPr>
        <sz val="11"/>
        <color theme="1"/>
        <rFont val="맑은 고딕"/>
        <family val="2"/>
        <scheme val="minor"/>
      </rPr>
      <t>/</t>
    </r>
    <r>
      <rPr>
        <sz val="11"/>
        <color theme="1"/>
        <rFont val="맑은 고딕"/>
        <family val="2"/>
        <charset val="129"/>
        <scheme val="minor"/>
      </rPr>
      <t>자원률</t>
    </r>
    <r>
      <rPr>
        <sz val="11"/>
        <color theme="1"/>
        <rFont val="맑은 고딕"/>
        <family val="2"/>
        <scheme val="minor"/>
      </rPr>
      <t xml:space="preserve"> +15%, </t>
    </r>
    <r>
      <rPr>
        <sz val="11"/>
        <color theme="1"/>
        <rFont val="맑은 고딕"/>
        <family val="2"/>
        <charset val="129"/>
        <scheme val="minor"/>
      </rPr>
      <t>도핑물약</t>
    </r>
    <r>
      <rPr>
        <sz val="11"/>
        <color theme="1"/>
        <rFont val="맑은 고딕"/>
        <family val="2"/>
        <scheme val="minor"/>
      </rPr>
      <t xml:space="preserve"> +2, </t>
    </r>
    <r>
      <rPr>
        <sz val="11"/>
        <color theme="1"/>
        <rFont val="맑은 고딕"/>
        <family val="2"/>
        <charset val="129"/>
        <scheme val="minor"/>
      </rPr>
      <t>기술단련</t>
    </r>
    <r>
      <rPr>
        <sz val="11"/>
        <color theme="1"/>
        <rFont val="맑은 고딕"/>
        <family val="2"/>
        <scheme val="minor"/>
      </rPr>
      <t xml:space="preserve"> </t>
    </r>
    <r>
      <rPr>
        <sz val="11"/>
        <color theme="1"/>
        <rFont val="맑은 고딕"/>
        <family val="2"/>
        <charset val="129"/>
        <scheme val="minor"/>
      </rPr>
      <t>입장</t>
    </r>
    <r>
      <rPr>
        <sz val="11"/>
        <color theme="1"/>
        <rFont val="맑은 고딕"/>
        <family val="2"/>
        <scheme val="minor"/>
      </rPr>
      <t xml:space="preserve"> +2</t>
    </r>
    <phoneticPr fontId="38" type="noConversion"/>
  </si>
  <si>
    <r>
      <rPr>
        <sz val="11"/>
        <color theme="1"/>
        <rFont val="맑은 고딕"/>
        <family val="2"/>
        <charset val="129"/>
        <scheme val="minor"/>
      </rPr>
      <t>개인경치</t>
    </r>
    <r>
      <rPr>
        <sz val="11"/>
        <color theme="1"/>
        <rFont val="맑은 고딕"/>
        <family val="2"/>
        <scheme val="minor"/>
      </rPr>
      <t>/</t>
    </r>
    <r>
      <rPr>
        <sz val="11"/>
        <color theme="1"/>
        <rFont val="맑은 고딕"/>
        <family val="2"/>
        <charset val="129"/>
        <scheme val="minor"/>
      </rPr>
      <t>드랍</t>
    </r>
    <r>
      <rPr>
        <sz val="11"/>
        <color theme="1"/>
        <rFont val="맑은 고딕"/>
        <family val="2"/>
        <scheme val="minor"/>
      </rPr>
      <t>/</t>
    </r>
    <r>
      <rPr>
        <sz val="11"/>
        <color theme="1"/>
        <rFont val="맑은 고딕"/>
        <family val="2"/>
        <charset val="129"/>
        <scheme val="minor"/>
      </rPr>
      <t>자원률</t>
    </r>
    <r>
      <rPr>
        <sz val="11"/>
        <color theme="1"/>
        <rFont val="맑은 고딕"/>
        <family val="2"/>
        <scheme val="minor"/>
      </rPr>
      <t xml:space="preserve"> +25%, </t>
    </r>
    <r>
      <rPr>
        <sz val="11"/>
        <color theme="1"/>
        <rFont val="맑은 고딕"/>
        <family val="2"/>
        <charset val="129"/>
        <scheme val="minor"/>
      </rPr>
      <t>도핑물약</t>
    </r>
    <r>
      <rPr>
        <sz val="11"/>
        <color theme="1"/>
        <rFont val="맑은 고딕"/>
        <family val="2"/>
        <scheme val="minor"/>
      </rPr>
      <t xml:space="preserve"> +3, </t>
    </r>
    <r>
      <rPr>
        <sz val="11"/>
        <color theme="1"/>
        <rFont val="맑은 고딕"/>
        <family val="2"/>
        <charset val="129"/>
        <scheme val="minor"/>
      </rPr>
      <t>기술단련</t>
    </r>
    <r>
      <rPr>
        <sz val="11"/>
        <color theme="1"/>
        <rFont val="맑은 고딕"/>
        <family val="2"/>
        <scheme val="minor"/>
      </rPr>
      <t xml:space="preserve"> </t>
    </r>
    <r>
      <rPr>
        <sz val="11"/>
        <color theme="1"/>
        <rFont val="맑은 고딕"/>
        <family val="2"/>
        <charset val="129"/>
        <scheme val="minor"/>
      </rPr>
      <t>입장</t>
    </r>
    <r>
      <rPr>
        <sz val="11"/>
        <color theme="1"/>
        <rFont val="맑은 고딕"/>
        <family val="2"/>
        <scheme val="minor"/>
      </rPr>
      <t xml:space="preserve"> +3</t>
    </r>
    <phoneticPr fontId="38" type="noConversion"/>
  </si>
  <si>
    <r>
      <rPr>
        <sz val="11"/>
        <color theme="1"/>
        <rFont val="맑은 고딕"/>
        <family val="2"/>
        <charset val="129"/>
        <scheme val="minor"/>
      </rPr>
      <t>개인경치</t>
    </r>
    <r>
      <rPr>
        <sz val="11"/>
        <color theme="1"/>
        <rFont val="맑은 고딕"/>
        <family val="2"/>
        <scheme val="minor"/>
      </rPr>
      <t>/</t>
    </r>
    <r>
      <rPr>
        <sz val="11"/>
        <color theme="1"/>
        <rFont val="맑은 고딕"/>
        <family val="2"/>
        <charset val="129"/>
        <scheme val="minor"/>
      </rPr>
      <t>드랍</t>
    </r>
    <r>
      <rPr>
        <sz val="11"/>
        <color theme="1"/>
        <rFont val="맑은 고딕"/>
        <family val="2"/>
        <scheme val="minor"/>
      </rPr>
      <t>/</t>
    </r>
    <r>
      <rPr>
        <sz val="11"/>
        <color theme="1"/>
        <rFont val="맑은 고딕"/>
        <family val="2"/>
        <charset val="129"/>
        <scheme val="minor"/>
      </rPr>
      <t>자원률</t>
    </r>
    <r>
      <rPr>
        <sz val="11"/>
        <color theme="1"/>
        <rFont val="맑은 고딕"/>
        <family val="2"/>
        <scheme val="minor"/>
      </rPr>
      <t xml:space="preserve"> +35%, </t>
    </r>
    <r>
      <rPr>
        <sz val="11"/>
        <color theme="1"/>
        <rFont val="맑은 고딕"/>
        <family val="2"/>
        <charset val="129"/>
        <scheme val="minor"/>
      </rPr>
      <t>도핑물약</t>
    </r>
    <r>
      <rPr>
        <sz val="11"/>
        <color theme="1"/>
        <rFont val="맑은 고딕"/>
        <family val="2"/>
        <scheme val="minor"/>
      </rPr>
      <t xml:space="preserve"> +3, </t>
    </r>
    <r>
      <rPr>
        <sz val="11"/>
        <color theme="1"/>
        <rFont val="맑은 고딕"/>
        <family val="2"/>
        <charset val="129"/>
        <scheme val="minor"/>
      </rPr>
      <t>기술단련</t>
    </r>
    <r>
      <rPr>
        <sz val="11"/>
        <color theme="1"/>
        <rFont val="맑은 고딕"/>
        <family val="2"/>
        <scheme val="minor"/>
      </rPr>
      <t xml:space="preserve"> </t>
    </r>
    <r>
      <rPr>
        <sz val="11"/>
        <color theme="1"/>
        <rFont val="맑은 고딕"/>
        <family val="2"/>
        <charset val="129"/>
        <scheme val="minor"/>
      </rPr>
      <t>입장</t>
    </r>
    <r>
      <rPr>
        <sz val="11"/>
        <color theme="1"/>
        <rFont val="맑은 고딕"/>
        <family val="2"/>
        <scheme val="minor"/>
      </rPr>
      <t xml:space="preserve"> +3</t>
    </r>
    <phoneticPr fontId="38" type="noConversion"/>
  </si>
  <si>
    <r>
      <rPr>
        <sz val="11"/>
        <color theme="1"/>
        <rFont val="맑은 고딕"/>
        <family val="2"/>
        <charset val="129"/>
        <scheme val="minor"/>
      </rPr>
      <t>개인경치</t>
    </r>
    <r>
      <rPr>
        <sz val="11"/>
        <color theme="1"/>
        <rFont val="맑은 고딕"/>
        <family val="2"/>
        <scheme val="minor"/>
      </rPr>
      <t>/</t>
    </r>
    <r>
      <rPr>
        <sz val="11"/>
        <color theme="1"/>
        <rFont val="맑은 고딕"/>
        <family val="2"/>
        <charset val="129"/>
        <scheme val="minor"/>
      </rPr>
      <t>드랍</t>
    </r>
    <r>
      <rPr>
        <sz val="11"/>
        <color theme="1"/>
        <rFont val="맑은 고딕"/>
        <family val="2"/>
        <scheme val="minor"/>
      </rPr>
      <t>/</t>
    </r>
    <r>
      <rPr>
        <sz val="11"/>
        <color theme="1"/>
        <rFont val="맑은 고딕"/>
        <family val="2"/>
        <charset val="129"/>
        <scheme val="minor"/>
      </rPr>
      <t>자원률</t>
    </r>
    <r>
      <rPr>
        <sz val="11"/>
        <color theme="1"/>
        <rFont val="맑은 고딕"/>
        <family val="2"/>
        <scheme val="minor"/>
      </rPr>
      <t xml:space="preserve"> +50%, </t>
    </r>
    <r>
      <rPr>
        <sz val="11"/>
        <color theme="1"/>
        <rFont val="맑은 고딕"/>
        <family val="2"/>
        <charset val="129"/>
        <scheme val="minor"/>
      </rPr>
      <t>도핑물약</t>
    </r>
    <r>
      <rPr>
        <sz val="11"/>
        <color theme="1"/>
        <rFont val="맑은 고딕"/>
        <family val="2"/>
        <scheme val="minor"/>
      </rPr>
      <t xml:space="preserve"> +4, </t>
    </r>
    <r>
      <rPr>
        <sz val="11"/>
        <color theme="1"/>
        <rFont val="맑은 고딕"/>
        <family val="2"/>
        <charset val="129"/>
        <scheme val="minor"/>
      </rPr>
      <t>기술단련</t>
    </r>
    <r>
      <rPr>
        <sz val="11"/>
        <color theme="1"/>
        <rFont val="맑은 고딕"/>
        <family val="2"/>
        <scheme val="minor"/>
      </rPr>
      <t xml:space="preserve"> </t>
    </r>
    <r>
      <rPr>
        <sz val="11"/>
        <color theme="1"/>
        <rFont val="맑은 고딕"/>
        <family val="2"/>
        <charset val="129"/>
        <scheme val="minor"/>
      </rPr>
      <t>입장</t>
    </r>
    <r>
      <rPr>
        <sz val="11"/>
        <color theme="1"/>
        <rFont val="맑은 고딕"/>
        <family val="2"/>
        <scheme val="minor"/>
      </rPr>
      <t xml:space="preserve"> +4</t>
    </r>
    <phoneticPr fontId="38" type="noConversion"/>
  </si>
  <si>
    <r>
      <rPr>
        <sz val="11"/>
        <color theme="1"/>
        <rFont val="맑은 고딕"/>
        <family val="2"/>
        <charset val="129"/>
        <scheme val="minor"/>
      </rPr>
      <t>전체경치</t>
    </r>
    <r>
      <rPr>
        <sz val="11"/>
        <color theme="1"/>
        <rFont val="맑은 고딕"/>
        <family val="2"/>
        <scheme val="minor"/>
      </rPr>
      <t>/</t>
    </r>
    <r>
      <rPr>
        <sz val="11"/>
        <color theme="1"/>
        <rFont val="맑은 고딕"/>
        <family val="3"/>
        <charset val="129"/>
        <scheme val="minor"/>
      </rPr>
      <t>드랍</t>
    </r>
    <r>
      <rPr>
        <sz val="11"/>
        <color theme="1"/>
        <rFont val="맑은 고딕"/>
        <family val="2"/>
        <scheme val="minor"/>
      </rPr>
      <t>/</t>
    </r>
    <r>
      <rPr>
        <sz val="11"/>
        <color theme="1"/>
        <rFont val="맑은 고딕"/>
        <family val="3"/>
        <charset val="129"/>
        <scheme val="minor"/>
      </rPr>
      <t>자원률</t>
    </r>
    <r>
      <rPr>
        <sz val="11"/>
        <color theme="1"/>
        <rFont val="맑은 고딕"/>
        <family val="2"/>
        <scheme val="minor"/>
      </rPr>
      <t xml:space="preserve"> +2%</t>
    </r>
    <phoneticPr fontId="38" type="noConversion"/>
  </si>
  <si>
    <r>
      <t xml:space="preserve">… +20%, 마을에 </t>
    </r>
    <r>
      <rPr>
        <sz val="11"/>
        <color theme="1"/>
        <rFont val="맑은 고딕"/>
        <family val="2"/>
        <charset val="129"/>
        <scheme val="minor"/>
      </rPr>
      <t>동상</t>
    </r>
    <r>
      <rPr>
        <sz val="11"/>
        <color theme="1"/>
        <rFont val="맑은 고딕"/>
        <family val="2"/>
        <scheme val="minor"/>
      </rPr>
      <t xml:space="preserve"> </t>
    </r>
    <r>
      <rPr>
        <sz val="11"/>
        <color theme="1"/>
        <rFont val="맑은 고딕"/>
        <family val="2"/>
        <charset val="129"/>
        <scheme val="minor"/>
      </rPr>
      <t>추가</t>
    </r>
    <phoneticPr fontId="38" type="noConversion"/>
  </si>
  <si>
    <r>
      <t xml:space="preserve">… +30%, 개인날개, </t>
    </r>
    <r>
      <rPr>
        <sz val="11"/>
        <color theme="1"/>
        <rFont val="맑은 고딕"/>
        <family val="2"/>
        <charset val="129"/>
        <scheme val="minor"/>
      </rPr>
      <t>개인오라</t>
    </r>
    <r>
      <rPr>
        <sz val="11"/>
        <color theme="1"/>
        <rFont val="맑은 고딕"/>
        <family val="2"/>
        <scheme val="minor"/>
      </rPr>
      <t xml:space="preserve"> </t>
    </r>
    <r>
      <rPr>
        <sz val="11"/>
        <color theme="1"/>
        <rFont val="맑은 고딕"/>
        <family val="2"/>
        <charset val="129"/>
        <scheme val="minor"/>
      </rPr>
      <t>추가</t>
    </r>
    <phoneticPr fontId="38" type="noConversion"/>
  </si>
  <si>
    <t>콘텐츠 순환 구조</t>
  </si>
  <si>
    <t>캐릭터/아이템/도감
경험치 획득</t>
  </si>
  <si>
    <t>템강화, 템등급, 티켓, 부활깃 재료 획득</t>
  </si>
  <si>
    <t>캐시/마일리지 획득</t>
  </si>
  <si>
    <t>캐시/마일리지 소모</t>
  </si>
  <si>
    <t>1일</t>
    <phoneticPr fontId="38" type="noConversion"/>
  </si>
  <si>
    <r>
      <rPr>
        <sz val="11"/>
        <color theme="1"/>
        <rFont val="맑은 고딕"/>
        <family val="3"/>
        <charset val="129"/>
        <scheme val="minor"/>
      </rPr>
      <t>출석체크</t>
    </r>
    <r>
      <rPr>
        <sz val="11"/>
        <color theme="1"/>
        <rFont val="맑은 고딕"/>
        <family val="2"/>
        <scheme val="minor"/>
      </rPr>
      <t xml:space="preserve"> </t>
    </r>
    <r>
      <rPr>
        <sz val="11"/>
        <color theme="1"/>
        <rFont val="맑은 고딕"/>
        <family val="3"/>
        <charset val="129"/>
        <scheme val="minor"/>
      </rPr>
      <t>및</t>
    </r>
    <r>
      <rPr>
        <sz val="11"/>
        <color theme="1"/>
        <rFont val="맑은 고딕"/>
        <family val="2"/>
        <scheme val="minor"/>
      </rPr>
      <t xml:space="preserve"> </t>
    </r>
    <r>
      <rPr>
        <sz val="11"/>
        <color theme="1"/>
        <rFont val="맑은 고딕"/>
        <family val="3"/>
        <charset val="129"/>
        <scheme val="minor"/>
      </rPr>
      <t>데일리</t>
    </r>
    <r>
      <rPr>
        <sz val="11"/>
        <color theme="1"/>
        <rFont val="맑은 고딕"/>
        <family val="2"/>
        <scheme val="minor"/>
      </rPr>
      <t xml:space="preserve"> </t>
    </r>
    <r>
      <rPr>
        <sz val="11"/>
        <color theme="1"/>
        <rFont val="맑은 고딕"/>
        <family val="3"/>
        <charset val="129"/>
        <scheme val="minor"/>
      </rPr>
      <t>보상</t>
    </r>
    <r>
      <rPr>
        <sz val="11"/>
        <color theme="1"/>
        <rFont val="맑은 고딕"/>
        <family val="2"/>
        <scheme val="minor"/>
      </rPr>
      <t xml:space="preserve">, </t>
    </r>
    <r>
      <rPr>
        <sz val="11"/>
        <color theme="1"/>
        <rFont val="맑은 고딕"/>
        <family val="3"/>
        <charset val="129"/>
        <scheme val="minor"/>
      </rPr>
      <t>위클리</t>
    </r>
    <r>
      <rPr>
        <sz val="11"/>
        <color theme="1"/>
        <rFont val="맑은 고딕"/>
        <family val="2"/>
        <scheme val="minor"/>
      </rPr>
      <t xml:space="preserve"> </t>
    </r>
    <r>
      <rPr>
        <sz val="11"/>
        <color theme="1"/>
        <rFont val="맑은 고딕"/>
        <family val="3"/>
        <charset val="129"/>
        <scheme val="minor"/>
      </rPr>
      <t>보상</t>
    </r>
    <r>
      <rPr>
        <sz val="11"/>
        <color theme="1"/>
        <rFont val="맑은 고딕"/>
        <family val="2"/>
        <scheme val="minor"/>
      </rPr>
      <t xml:space="preserve">, </t>
    </r>
    <r>
      <rPr>
        <sz val="11"/>
        <color theme="1"/>
        <rFont val="맑은 고딕"/>
        <family val="3"/>
        <charset val="129"/>
        <scheme val="minor"/>
      </rPr>
      <t>몬쓸리</t>
    </r>
    <r>
      <rPr>
        <sz val="11"/>
        <color theme="1"/>
        <rFont val="맑은 고딕"/>
        <family val="2"/>
        <scheme val="minor"/>
      </rPr>
      <t xml:space="preserve"> </t>
    </r>
    <r>
      <rPr>
        <sz val="11"/>
        <color theme="1"/>
        <rFont val="맑은 고딕"/>
        <family val="3"/>
        <charset val="129"/>
        <scheme val="minor"/>
      </rPr>
      <t>보상</t>
    </r>
    <r>
      <rPr>
        <sz val="11"/>
        <color theme="1"/>
        <rFont val="맑은 고딕"/>
        <family val="2"/>
        <scheme val="minor"/>
      </rPr>
      <t xml:space="preserve"> x2</t>
    </r>
    <r>
      <rPr>
        <sz val="11"/>
        <color theme="1"/>
        <rFont val="맑은 고딕"/>
        <family val="3"/>
        <charset val="129"/>
        <scheme val="minor"/>
      </rPr>
      <t>배</t>
    </r>
    <phoneticPr fontId="38" type="noConversion"/>
  </si>
  <si>
    <r>
      <rPr>
        <sz val="11"/>
        <color theme="1"/>
        <rFont val="맑은 고딕"/>
        <family val="3"/>
        <charset val="129"/>
        <scheme val="minor"/>
      </rPr>
      <t>※</t>
    </r>
    <r>
      <rPr>
        <sz val="11"/>
        <color theme="1"/>
        <rFont val="맑은 고딕"/>
        <family val="2"/>
        <scheme val="minor"/>
      </rPr>
      <t>1</t>
    </r>
    <r>
      <rPr>
        <sz val="11"/>
        <color theme="1"/>
        <rFont val="맑은 고딕"/>
        <family val="3"/>
        <charset val="129"/>
        <scheme val="minor"/>
      </rPr>
      <t>일짜리는</t>
    </r>
    <r>
      <rPr>
        <sz val="11"/>
        <color theme="1"/>
        <rFont val="맑은 고딕"/>
        <family val="2"/>
        <scheme val="minor"/>
      </rPr>
      <t xml:space="preserve"> </t>
    </r>
    <r>
      <rPr>
        <sz val="11"/>
        <color theme="1"/>
        <rFont val="맑은 고딕"/>
        <family val="3"/>
        <charset val="129"/>
        <scheme val="minor"/>
      </rPr>
      <t>이벤트로</t>
    </r>
    <r>
      <rPr>
        <sz val="11"/>
        <color theme="1"/>
        <rFont val="맑은 고딕"/>
        <family val="2"/>
        <scheme val="minor"/>
      </rPr>
      <t xml:space="preserve"> </t>
    </r>
    <r>
      <rPr>
        <sz val="11"/>
        <color theme="1"/>
        <rFont val="맑은 고딕"/>
        <family val="3"/>
        <charset val="129"/>
        <scheme val="minor"/>
      </rPr>
      <t>뿌릴</t>
    </r>
    <r>
      <rPr>
        <sz val="11"/>
        <color theme="1"/>
        <rFont val="맑은 고딕"/>
        <family val="2"/>
        <scheme val="minor"/>
      </rPr>
      <t xml:space="preserve"> </t>
    </r>
    <r>
      <rPr>
        <sz val="11"/>
        <color theme="1"/>
        <rFont val="맑은 고딕"/>
        <family val="3"/>
        <charset val="129"/>
        <scheme val="minor"/>
      </rPr>
      <t>예정</t>
    </r>
    <r>
      <rPr>
        <sz val="11"/>
        <color theme="1"/>
        <rFont val="맑은 고딕"/>
        <family val="2"/>
        <scheme val="minor"/>
      </rPr>
      <t xml:space="preserve">, </t>
    </r>
    <r>
      <rPr>
        <sz val="11"/>
        <color theme="1"/>
        <rFont val="맑은 고딕"/>
        <family val="3"/>
        <charset val="129"/>
        <scheme val="minor"/>
      </rPr>
      <t>갖고있으면</t>
    </r>
    <r>
      <rPr>
        <sz val="11"/>
        <color theme="1"/>
        <rFont val="맑은 고딕"/>
        <family val="2"/>
        <scheme val="minor"/>
      </rPr>
      <t xml:space="preserve"> </t>
    </r>
    <r>
      <rPr>
        <sz val="11"/>
        <color theme="1"/>
        <rFont val="맑은 고딕"/>
        <family val="3"/>
        <charset val="129"/>
        <scheme val="minor"/>
      </rPr>
      <t>마일리지</t>
    </r>
    <r>
      <rPr>
        <sz val="11"/>
        <color theme="1"/>
        <rFont val="맑은 고딕"/>
        <family val="2"/>
        <scheme val="minor"/>
      </rPr>
      <t xml:space="preserve"> +500 </t>
    </r>
    <r>
      <rPr>
        <sz val="11"/>
        <color theme="1"/>
        <rFont val="맑은 고딕"/>
        <family val="3"/>
        <charset val="129"/>
        <scheme val="minor"/>
      </rPr>
      <t>획득</t>
    </r>
    <phoneticPr fontId="38" type="noConversion"/>
  </si>
  <si>
    <r>
      <t>60</t>
    </r>
    <r>
      <rPr>
        <sz val="11"/>
        <color theme="1"/>
        <rFont val="맑은 고딕"/>
        <family val="3"/>
        <charset val="129"/>
        <scheme val="minor"/>
      </rPr>
      <t>분정도</t>
    </r>
    <r>
      <rPr>
        <sz val="11"/>
        <color theme="1"/>
        <rFont val="맑은 고딕"/>
        <family val="2"/>
        <scheme val="minor"/>
      </rPr>
      <t xml:space="preserve"> </t>
    </r>
    <r>
      <rPr>
        <sz val="11"/>
        <color theme="1"/>
        <rFont val="맑은 고딕"/>
        <family val="3"/>
        <charset val="129"/>
        <scheme val="minor"/>
      </rPr>
      <t>소요되어</t>
    </r>
    <r>
      <rPr>
        <sz val="11"/>
        <color theme="1"/>
        <rFont val="맑은 고딕"/>
        <family val="2"/>
        <scheme val="minor"/>
      </rPr>
      <t xml:space="preserve"> 7000-10000</t>
    </r>
    <r>
      <rPr>
        <sz val="11"/>
        <color theme="1"/>
        <rFont val="맑은 고딕"/>
        <family val="3"/>
        <charset val="129"/>
        <scheme val="minor"/>
      </rPr>
      <t>원</t>
    </r>
    <r>
      <rPr>
        <sz val="11"/>
        <color theme="1"/>
        <rFont val="맑은 고딕"/>
        <family val="2"/>
        <scheme val="minor"/>
      </rPr>
      <t xml:space="preserve"> </t>
    </r>
    <r>
      <rPr>
        <sz val="11"/>
        <color theme="1"/>
        <rFont val="맑은 고딕"/>
        <family val="3"/>
        <charset val="129"/>
        <scheme val="minor"/>
      </rPr>
      <t>가치를</t>
    </r>
    <r>
      <rPr>
        <sz val="11"/>
        <color theme="1"/>
        <rFont val="맑은 고딕"/>
        <family val="2"/>
        <scheme val="minor"/>
      </rPr>
      <t xml:space="preserve"> </t>
    </r>
    <r>
      <rPr>
        <sz val="11"/>
        <color theme="1"/>
        <rFont val="맑은 고딕"/>
        <family val="3"/>
        <charset val="129"/>
        <scheme val="minor"/>
      </rPr>
      <t>얻는</t>
    </r>
    <r>
      <rPr>
        <sz val="11"/>
        <color theme="1"/>
        <rFont val="맑은 고딕"/>
        <family val="2"/>
        <scheme val="minor"/>
      </rPr>
      <t xml:space="preserve"> </t>
    </r>
    <r>
      <rPr>
        <sz val="11"/>
        <color theme="1"/>
        <rFont val="맑은 고딕"/>
        <family val="3"/>
        <charset val="129"/>
        <scheme val="minor"/>
      </rPr>
      <t>몬쓸리</t>
    </r>
    <r>
      <rPr>
        <sz val="11"/>
        <color theme="1"/>
        <rFont val="맑은 고딕"/>
        <family val="2"/>
        <scheme val="minor"/>
      </rPr>
      <t xml:space="preserve"> </t>
    </r>
    <r>
      <rPr>
        <sz val="11"/>
        <color theme="1"/>
        <rFont val="맑은 고딕"/>
        <family val="3"/>
        <charset val="129"/>
        <scheme val="minor"/>
      </rPr>
      <t>미션</t>
    </r>
    <r>
      <rPr>
        <sz val="11"/>
        <color theme="1"/>
        <rFont val="맑은 고딕"/>
        <family val="2"/>
        <scheme val="minor"/>
      </rPr>
      <t xml:space="preserve"> </t>
    </r>
    <r>
      <rPr>
        <sz val="11"/>
        <color theme="1"/>
        <rFont val="맑은 고딕"/>
        <family val="3"/>
        <charset val="129"/>
        <scheme val="minor"/>
      </rPr>
      <t>도전가능</t>
    </r>
    <phoneticPr fontId="38" type="noConversion"/>
  </si>
  <si>
    <r>
      <rPr>
        <sz val="11"/>
        <color theme="1"/>
        <rFont val="맑은 고딕"/>
        <family val="3"/>
        <charset val="129"/>
        <scheme val="minor"/>
      </rPr>
      <t>위클리</t>
    </r>
    <r>
      <rPr>
        <sz val="11"/>
        <color theme="1"/>
        <rFont val="맑은 고딕"/>
        <family val="2"/>
        <scheme val="minor"/>
      </rPr>
      <t xml:space="preserve"> </t>
    </r>
    <r>
      <rPr>
        <sz val="11"/>
        <color theme="1"/>
        <rFont val="맑은 고딕"/>
        <family val="3"/>
        <charset val="129"/>
        <scheme val="minor"/>
      </rPr>
      <t>미션</t>
    </r>
    <r>
      <rPr>
        <sz val="11"/>
        <color theme="1"/>
        <rFont val="맑은 고딕"/>
        <family val="2"/>
        <scheme val="minor"/>
      </rPr>
      <t xml:space="preserve"> </t>
    </r>
    <r>
      <rPr>
        <sz val="11"/>
        <color theme="1"/>
        <rFont val="맑은 고딕"/>
        <family val="3"/>
        <charset val="129"/>
        <scheme val="minor"/>
      </rPr>
      <t>주기</t>
    </r>
    <r>
      <rPr>
        <sz val="11"/>
        <color theme="1"/>
        <rFont val="맑은 고딕"/>
        <family val="2"/>
        <scheme val="minor"/>
      </rPr>
      <t xml:space="preserve"> 7</t>
    </r>
    <r>
      <rPr>
        <sz val="11"/>
        <color theme="1"/>
        <rFont val="맑은 고딕"/>
        <family val="3"/>
        <charset val="129"/>
        <scheme val="minor"/>
      </rPr>
      <t>일</t>
    </r>
    <r>
      <rPr>
        <sz val="11"/>
        <color theme="1"/>
        <rFont val="맑은 고딕"/>
        <family val="2"/>
        <scheme val="minor"/>
      </rPr>
      <t xml:space="preserve"> </t>
    </r>
    <r>
      <rPr>
        <sz val="11"/>
        <color theme="1"/>
        <rFont val="맑은 고딕"/>
        <family val="3"/>
        <charset val="129"/>
        <scheme val="minor"/>
      </rPr>
      <t>→</t>
    </r>
    <r>
      <rPr>
        <sz val="11"/>
        <color theme="1"/>
        <rFont val="맑은 고딕"/>
        <family val="2"/>
        <scheme val="minor"/>
      </rPr>
      <t xml:space="preserve"> 2</t>
    </r>
    <r>
      <rPr>
        <sz val="11"/>
        <color theme="1"/>
        <rFont val="맑은 고딕"/>
        <family val="3"/>
        <charset val="129"/>
        <scheme val="minor"/>
      </rPr>
      <t>일</t>
    </r>
    <phoneticPr fontId="38" type="noConversion"/>
  </si>
  <si>
    <r>
      <rPr>
        <sz val="11"/>
        <color theme="1"/>
        <rFont val="맑은 고딕"/>
        <family val="3"/>
        <charset val="129"/>
        <scheme val="minor"/>
      </rPr>
      <t>몬쓸리</t>
    </r>
    <r>
      <rPr>
        <sz val="11"/>
        <color theme="1"/>
        <rFont val="맑은 고딕"/>
        <family val="2"/>
        <scheme val="minor"/>
      </rPr>
      <t xml:space="preserve"> </t>
    </r>
    <r>
      <rPr>
        <sz val="11"/>
        <color theme="1"/>
        <rFont val="맑은 고딕"/>
        <family val="3"/>
        <charset val="129"/>
        <scheme val="minor"/>
      </rPr>
      <t>미션</t>
    </r>
    <r>
      <rPr>
        <sz val="11"/>
        <color theme="1"/>
        <rFont val="맑은 고딕"/>
        <family val="2"/>
        <scheme val="minor"/>
      </rPr>
      <t xml:space="preserve"> </t>
    </r>
    <r>
      <rPr>
        <sz val="11"/>
        <color theme="1"/>
        <rFont val="맑은 고딕"/>
        <family val="3"/>
        <charset val="129"/>
        <scheme val="minor"/>
      </rPr>
      <t>주기</t>
    </r>
    <r>
      <rPr>
        <sz val="11"/>
        <color theme="1"/>
        <rFont val="맑은 고딕"/>
        <family val="2"/>
        <scheme val="minor"/>
      </rPr>
      <t xml:space="preserve"> 30</t>
    </r>
    <r>
      <rPr>
        <sz val="11"/>
        <color theme="1"/>
        <rFont val="맑은 고딕"/>
        <family val="3"/>
        <charset val="129"/>
        <scheme val="minor"/>
      </rPr>
      <t>일</t>
    </r>
    <r>
      <rPr>
        <sz val="11"/>
        <color theme="1"/>
        <rFont val="맑은 고딕"/>
        <family val="2"/>
        <scheme val="minor"/>
      </rPr>
      <t xml:space="preserve"> </t>
    </r>
    <r>
      <rPr>
        <sz val="11"/>
        <color theme="1"/>
        <rFont val="맑은 고딕"/>
        <family val="3"/>
        <charset val="129"/>
        <scheme val="minor"/>
      </rPr>
      <t>→</t>
    </r>
    <r>
      <rPr>
        <sz val="11"/>
        <color theme="1"/>
        <rFont val="맑은 고딕"/>
        <family val="2"/>
        <scheme val="minor"/>
      </rPr>
      <t xml:space="preserve"> 10</t>
    </r>
    <r>
      <rPr>
        <sz val="11"/>
        <color theme="1"/>
        <rFont val="맑은 고딕"/>
        <family val="3"/>
        <charset val="129"/>
        <scheme val="minor"/>
      </rPr>
      <t>일</t>
    </r>
    <phoneticPr fontId="38" type="noConversion"/>
  </si>
  <si>
    <r>
      <rPr>
        <sz val="11"/>
        <color theme="1"/>
        <rFont val="맑은 고딕"/>
        <family val="3"/>
        <charset val="129"/>
        <scheme val="minor"/>
      </rPr>
      <t>출석미션</t>
    </r>
    <phoneticPr fontId="38" type="noConversion"/>
  </si>
  <si>
    <r>
      <rPr>
        <sz val="11"/>
        <color theme="1"/>
        <rFont val="맑은 고딕"/>
        <family val="3"/>
        <charset val="129"/>
        <scheme val="minor"/>
      </rPr>
      <t>욕심쟁이</t>
    </r>
    <phoneticPr fontId="38" type="noConversion"/>
  </si>
  <si>
    <r>
      <rPr>
        <sz val="11"/>
        <color theme="1"/>
        <rFont val="맑은 고딕"/>
        <family val="3"/>
        <charset val="129"/>
        <scheme val="minor"/>
      </rPr>
      <t>일반</t>
    </r>
    <phoneticPr fontId="38" type="noConversion"/>
  </si>
  <si>
    <r>
      <rPr>
        <sz val="11"/>
        <color theme="1"/>
        <rFont val="맑은 고딕"/>
        <family val="3"/>
        <charset val="129"/>
        <scheme val="minor"/>
      </rPr>
      <t>영구</t>
    </r>
    <phoneticPr fontId="38" type="noConversion"/>
  </si>
  <si>
    <r>
      <rPr>
        <sz val="11"/>
        <color theme="1"/>
        <rFont val="맑은 고딕"/>
        <family val="3"/>
        <charset val="129"/>
        <scheme val="minor"/>
      </rPr>
      <t>몬쓸리</t>
    </r>
    <phoneticPr fontId="38" type="noConversion"/>
  </si>
  <si>
    <r>
      <rPr>
        <sz val="11"/>
        <color theme="1"/>
        <rFont val="맑은 고딕"/>
        <family val="3"/>
        <charset val="129"/>
        <scheme val="minor"/>
      </rPr>
      <t>시간여행</t>
    </r>
    <phoneticPr fontId="38" type="noConversion"/>
  </si>
  <si>
    <t>1시간</t>
    <phoneticPr fontId="38" type="noConversion"/>
  </si>
  <si>
    <t>재화</t>
    <phoneticPr fontId="38" type="noConversion"/>
  </si>
  <si>
    <t>1개</t>
    <phoneticPr fontId="38" type="noConversion"/>
  </si>
  <si>
    <t>50개</t>
    <phoneticPr fontId="38" type="noConversion"/>
  </si>
  <si>
    <t>5분</t>
    <phoneticPr fontId="38" type="noConversion"/>
  </si>
  <si>
    <t>옵션리롤</t>
    <phoneticPr fontId="38" type="noConversion"/>
  </si>
  <si>
    <r>
      <rPr>
        <sz val="11"/>
        <color theme="1"/>
        <rFont val="맑은 고딕"/>
        <family val="2"/>
        <charset val="129"/>
        <scheme val="minor"/>
      </rPr>
      <t>도핑물약</t>
    </r>
    <phoneticPr fontId="38" type="noConversion"/>
  </si>
  <si>
    <r>
      <rPr>
        <sz val="11"/>
        <color theme="1"/>
        <rFont val="맑은 고딕"/>
        <family val="3"/>
        <charset val="129"/>
        <scheme val="minor"/>
      </rPr>
      <t>경험치</t>
    </r>
    <phoneticPr fontId="38" type="noConversion"/>
  </si>
  <si>
    <r>
      <t>10</t>
    </r>
    <r>
      <rPr>
        <sz val="11"/>
        <color theme="1"/>
        <rFont val="맑은 고딕"/>
        <family val="3"/>
        <charset val="129"/>
        <scheme val="minor"/>
      </rPr>
      <t>개세트</t>
    </r>
    <r>
      <rPr>
        <sz val="11"/>
        <color theme="1"/>
        <rFont val="맑은 고딕"/>
        <family val="2"/>
        <scheme val="minor"/>
      </rPr>
      <t xml:space="preserve">, </t>
    </r>
    <r>
      <rPr>
        <sz val="11"/>
        <color theme="1"/>
        <rFont val="맑은 고딕"/>
        <family val="3"/>
        <charset val="129"/>
        <scheme val="minor"/>
      </rPr>
      <t>지속시간</t>
    </r>
    <r>
      <rPr>
        <sz val="11"/>
        <color theme="1"/>
        <rFont val="맑은 고딕"/>
        <family val="2"/>
        <scheme val="minor"/>
      </rPr>
      <t xml:space="preserve"> </t>
    </r>
    <r>
      <rPr>
        <sz val="11"/>
        <color theme="1"/>
        <rFont val="맑은 고딕"/>
        <family val="3"/>
        <charset val="129"/>
        <scheme val="minor"/>
      </rPr>
      <t>경험치</t>
    </r>
    <r>
      <rPr>
        <sz val="11"/>
        <color theme="1"/>
        <rFont val="맑은 고딕"/>
        <family val="2"/>
        <scheme val="minor"/>
      </rPr>
      <t xml:space="preserve"> +25%, </t>
    </r>
    <r>
      <rPr>
        <sz val="11"/>
        <color theme="1"/>
        <rFont val="맑은 고딕"/>
        <family val="3"/>
        <charset val="129"/>
        <scheme val="minor"/>
      </rPr>
      <t>중복안됨</t>
    </r>
    <r>
      <rPr>
        <sz val="11"/>
        <color theme="1"/>
        <rFont val="맑은 고딕"/>
        <family val="2"/>
        <scheme val="minor"/>
      </rPr>
      <t>(</t>
    </r>
    <r>
      <rPr>
        <sz val="11"/>
        <color theme="1"/>
        <rFont val="맑은 고딕"/>
        <family val="3"/>
        <charset val="129"/>
        <scheme val="minor"/>
      </rPr>
      <t>시간증가</t>
    </r>
    <r>
      <rPr>
        <sz val="11"/>
        <color theme="1"/>
        <rFont val="맑은 고딕"/>
        <family val="2"/>
        <scheme val="minor"/>
      </rPr>
      <t>)</t>
    </r>
    <phoneticPr fontId="38" type="noConversion"/>
  </si>
  <si>
    <r>
      <t>5</t>
    </r>
    <r>
      <rPr>
        <sz val="11"/>
        <color theme="1"/>
        <rFont val="맑은 고딕"/>
        <family val="3"/>
        <charset val="129"/>
        <scheme val="minor"/>
      </rPr>
      <t>개세트</t>
    </r>
    <r>
      <rPr>
        <sz val="11"/>
        <color theme="1"/>
        <rFont val="맑은 고딕"/>
        <family val="2"/>
        <scheme val="minor"/>
      </rPr>
      <t xml:space="preserve">, </t>
    </r>
    <r>
      <rPr>
        <sz val="11"/>
        <color theme="1"/>
        <rFont val="맑은 고딕"/>
        <family val="3"/>
        <charset val="129"/>
        <scheme val="minor"/>
      </rPr>
      <t>지속시간</t>
    </r>
    <r>
      <rPr>
        <sz val="11"/>
        <color theme="1"/>
        <rFont val="맑은 고딕"/>
        <family val="2"/>
        <scheme val="minor"/>
      </rPr>
      <t xml:space="preserve"> </t>
    </r>
    <r>
      <rPr>
        <sz val="11"/>
        <color theme="1"/>
        <rFont val="맑은 고딕"/>
        <family val="3"/>
        <charset val="129"/>
        <scheme val="minor"/>
      </rPr>
      <t>경험치</t>
    </r>
    <r>
      <rPr>
        <sz val="11"/>
        <color theme="1"/>
        <rFont val="맑은 고딕"/>
        <family val="2"/>
        <scheme val="minor"/>
      </rPr>
      <t xml:space="preserve"> +25%, </t>
    </r>
    <r>
      <rPr>
        <sz val="11"/>
        <color theme="1"/>
        <rFont val="맑은 고딕"/>
        <family val="3"/>
        <charset val="129"/>
        <scheme val="minor"/>
      </rPr>
      <t>중복안됨</t>
    </r>
    <r>
      <rPr>
        <sz val="11"/>
        <color theme="1"/>
        <rFont val="맑은 고딕"/>
        <family val="2"/>
        <scheme val="minor"/>
      </rPr>
      <t>(</t>
    </r>
    <r>
      <rPr>
        <sz val="11"/>
        <color theme="1"/>
        <rFont val="맑은 고딕"/>
        <family val="3"/>
        <charset val="129"/>
        <scheme val="minor"/>
      </rPr>
      <t>시간증가</t>
    </r>
    <r>
      <rPr>
        <sz val="11"/>
        <color theme="1"/>
        <rFont val="맑은 고딕"/>
        <family val="2"/>
        <scheme val="minor"/>
      </rPr>
      <t>)</t>
    </r>
    <phoneticPr fontId="38" type="noConversion"/>
  </si>
  <si>
    <r>
      <rPr>
        <i/>
        <sz val="11"/>
        <color theme="1"/>
        <rFont val="맑은 고딕"/>
        <family val="3"/>
        <charset val="129"/>
        <scheme val="minor"/>
      </rPr>
      <t>무과금</t>
    </r>
    <phoneticPr fontId="38" type="noConversion"/>
  </si>
  <si>
    <r>
      <t>50</t>
    </r>
    <r>
      <rPr>
        <sz val="11"/>
        <color theme="1"/>
        <rFont val="맑은 고딕"/>
        <family val="3"/>
        <charset val="129"/>
        <scheme val="minor"/>
      </rPr>
      <t>개</t>
    </r>
    <r>
      <rPr>
        <sz val="11"/>
        <color theme="1"/>
        <rFont val="맑은 고딕"/>
        <family val="2"/>
        <scheme val="minor"/>
      </rPr>
      <t xml:space="preserve"> </t>
    </r>
    <r>
      <rPr>
        <sz val="11"/>
        <color theme="1"/>
        <rFont val="맑은 고딕"/>
        <family val="3"/>
        <charset val="129"/>
        <scheme val="minor"/>
      </rPr>
      <t>세트</t>
    </r>
    <r>
      <rPr>
        <sz val="11"/>
        <color theme="1"/>
        <rFont val="맑은 고딕"/>
        <family val="2"/>
        <scheme val="minor"/>
      </rPr>
      <t xml:space="preserve">, </t>
    </r>
    <r>
      <rPr>
        <sz val="11"/>
        <color theme="1"/>
        <rFont val="맑은 고딕"/>
        <family val="3"/>
        <charset val="129"/>
        <scheme val="minor"/>
      </rPr>
      <t>몬스터</t>
    </r>
    <r>
      <rPr>
        <sz val="11"/>
        <color theme="1"/>
        <rFont val="맑은 고딕"/>
        <family val="2"/>
        <scheme val="minor"/>
      </rPr>
      <t xml:space="preserve"> </t>
    </r>
    <r>
      <rPr>
        <sz val="11"/>
        <color theme="1"/>
        <rFont val="맑은 고딕"/>
        <family val="3"/>
        <charset val="129"/>
        <scheme val="minor"/>
      </rPr>
      <t>모든</t>
    </r>
    <r>
      <rPr>
        <sz val="11"/>
        <color theme="1"/>
        <rFont val="맑은 고딕"/>
        <family val="2"/>
        <scheme val="minor"/>
      </rPr>
      <t xml:space="preserve"> </t>
    </r>
    <r>
      <rPr>
        <sz val="11"/>
        <color theme="1"/>
        <rFont val="맑은 고딕"/>
        <family val="3"/>
        <charset val="129"/>
        <scheme val="minor"/>
      </rPr>
      <t>드랍률</t>
    </r>
    <r>
      <rPr>
        <sz val="11"/>
        <color theme="1"/>
        <rFont val="맑은 고딕"/>
        <family val="2"/>
        <scheme val="minor"/>
      </rPr>
      <t xml:space="preserve"> 2</t>
    </r>
    <r>
      <rPr>
        <sz val="11"/>
        <color theme="1"/>
        <rFont val="맑은 고딕"/>
        <family val="3"/>
        <charset val="129"/>
        <scheme val="minor"/>
      </rPr>
      <t>배</t>
    </r>
    <r>
      <rPr>
        <sz val="11"/>
        <color theme="1"/>
        <rFont val="맑은 고딕"/>
        <family val="2"/>
        <scheme val="minor"/>
      </rPr>
      <t xml:space="preserve">, </t>
    </r>
    <r>
      <rPr>
        <sz val="11"/>
        <color theme="1"/>
        <rFont val="맑은 고딕"/>
        <family val="3"/>
        <charset val="129"/>
        <scheme val="minor"/>
      </rPr>
      <t>몬스터</t>
    </r>
    <r>
      <rPr>
        <sz val="11"/>
        <color theme="1"/>
        <rFont val="맑은 고딕"/>
        <family val="2"/>
        <scheme val="minor"/>
      </rPr>
      <t xml:space="preserve"> </t>
    </r>
    <r>
      <rPr>
        <sz val="11"/>
        <color theme="1"/>
        <rFont val="맑은 고딕"/>
        <family val="3"/>
        <charset val="129"/>
        <scheme val="minor"/>
      </rPr>
      <t>마리당</t>
    </r>
    <r>
      <rPr>
        <sz val="11"/>
        <color theme="1"/>
        <rFont val="맑은 고딕"/>
        <family val="2"/>
        <scheme val="minor"/>
      </rPr>
      <t xml:space="preserve"> 1</t>
    </r>
    <r>
      <rPr>
        <sz val="11"/>
        <color theme="1"/>
        <rFont val="맑은 고딕"/>
        <family val="3"/>
        <charset val="129"/>
        <scheme val="minor"/>
      </rPr>
      <t>개</t>
    </r>
    <r>
      <rPr>
        <sz val="11"/>
        <color theme="1"/>
        <rFont val="맑은 고딕"/>
        <family val="2"/>
        <scheme val="minor"/>
      </rPr>
      <t xml:space="preserve"> </t>
    </r>
    <r>
      <rPr>
        <sz val="11"/>
        <color theme="1"/>
        <rFont val="맑은 고딕"/>
        <family val="3"/>
        <charset val="129"/>
        <scheme val="minor"/>
      </rPr>
      <t>소모</t>
    </r>
    <phoneticPr fontId="38" type="noConversion"/>
  </si>
  <si>
    <r>
      <rPr>
        <sz val="11"/>
        <color theme="1"/>
        <rFont val="맑은 고딕"/>
        <family val="3"/>
        <charset val="129"/>
        <scheme val="minor"/>
      </rPr>
      <t>강화</t>
    </r>
    <phoneticPr fontId="38" type="noConversion"/>
  </si>
  <si>
    <r>
      <t>5</t>
    </r>
    <r>
      <rPr>
        <sz val="11"/>
        <color theme="1"/>
        <rFont val="맑은 고딕"/>
        <family val="3"/>
        <charset val="129"/>
        <scheme val="minor"/>
      </rPr>
      <t>분간</t>
    </r>
    <r>
      <rPr>
        <sz val="11"/>
        <color theme="1"/>
        <rFont val="맑은 고딕"/>
        <family val="2"/>
        <scheme val="minor"/>
      </rPr>
      <t xml:space="preserve"> </t>
    </r>
    <r>
      <rPr>
        <sz val="11"/>
        <color theme="1"/>
        <rFont val="맑은 고딕"/>
        <family val="3"/>
        <charset val="129"/>
        <scheme val="minor"/>
      </rPr>
      <t>강화확률</t>
    </r>
    <r>
      <rPr>
        <sz val="11"/>
        <color theme="1"/>
        <rFont val="맑은 고딕"/>
        <family val="2"/>
        <scheme val="minor"/>
      </rPr>
      <t xml:space="preserve"> 25% </t>
    </r>
    <r>
      <rPr>
        <sz val="11"/>
        <color theme="1"/>
        <rFont val="맑은 고딕"/>
        <family val="3"/>
        <charset val="129"/>
        <scheme val="minor"/>
      </rPr>
      <t>증가</t>
    </r>
    <r>
      <rPr>
        <sz val="11"/>
        <color theme="1"/>
        <rFont val="맑은 고딕"/>
        <family val="2"/>
        <scheme val="minor"/>
      </rPr>
      <t xml:space="preserve"> (ex. 20%</t>
    </r>
    <r>
      <rPr>
        <sz val="11"/>
        <color theme="1"/>
        <rFont val="맑은 고딕"/>
        <family val="3"/>
        <charset val="129"/>
        <scheme val="minor"/>
      </rPr>
      <t>→</t>
    </r>
    <r>
      <rPr>
        <sz val="11"/>
        <color theme="1"/>
        <rFont val="맑은 고딕"/>
        <family val="2"/>
        <scheme val="minor"/>
      </rPr>
      <t>25%)</t>
    </r>
    <phoneticPr fontId="38" type="noConversion"/>
  </si>
  <si>
    <t>15일</t>
    <phoneticPr fontId="38" type="noConversion"/>
  </si>
  <si>
    <t>D급</t>
    <phoneticPr fontId="38" type="noConversion"/>
  </si>
  <si>
    <t>C급</t>
    <phoneticPr fontId="38" type="noConversion"/>
  </si>
  <si>
    <t>B급</t>
    <phoneticPr fontId="38" type="noConversion"/>
  </si>
  <si>
    <r>
      <t xml:space="preserve">1회에 </t>
    </r>
    <r>
      <rPr>
        <sz val="11"/>
        <color theme="1"/>
        <rFont val="맑은 고딕"/>
        <family val="2"/>
        <charset val="129"/>
        <scheme val="minor"/>
      </rPr>
      <t>한해</t>
    </r>
    <r>
      <rPr>
        <sz val="11"/>
        <color theme="1"/>
        <rFont val="맑은 고딕"/>
        <family val="2"/>
        <scheme val="minor"/>
      </rPr>
      <t xml:space="preserve"> </t>
    </r>
    <r>
      <rPr>
        <sz val="11"/>
        <color theme="1"/>
        <rFont val="맑은 고딕"/>
        <family val="3"/>
        <charset val="129"/>
        <scheme val="minor"/>
      </rPr>
      <t>강화확률</t>
    </r>
    <r>
      <rPr>
        <sz val="11"/>
        <color theme="1"/>
        <rFont val="맑은 고딕"/>
        <family val="2"/>
        <scheme val="minor"/>
      </rPr>
      <t xml:space="preserve"> 25% </t>
    </r>
    <r>
      <rPr>
        <sz val="11"/>
        <color theme="1"/>
        <rFont val="맑은 고딕"/>
        <family val="3"/>
        <charset val="129"/>
        <scheme val="minor"/>
      </rPr>
      <t>증가</t>
    </r>
    <r>
      <rPr>
        <sz val="11"/>
        <color theme="1"/>
        <rFont val="맑은 고딕"/>
        <family val="2"/>
        <scheme val="minor"/>
      </rPr>
      <t xml:space="preserve"> (ex. 20%</t>
    </r>
    <r>
      <rPr>
        <sz val="11"/>
        <color theme="1"/>
        <rFont val="맑은 고딕"/>
        <family val="3"/>
        <charset val="129"/>
        <scheme val="minor"/>
      </rPr>
      <t>→</t>
    </r>
    <r>
      <rPr>
        <sz val="11"/>
        <color theme="1"/>
        <rFont val="맑은 고딕"/>
        <family val="2"/>
        <scheme val="minor"/>
      </rPr>
      <t>25%)</t>
    </r>
    <phoneticPr fontId="38" type="noConversion"/>
  </si>
  <si>
    <r>
      <rPr>
        <sz val="11"/>
        <color theme="1"/>
        <rFont val="맑은 고딕"/>
        <family val="3"/>
        <charset val="129"/>
        <scheme val="minor"/>
      </rPr>
      <t>해당</t>
    </r>
    <r>
      <rPr>
        <sz val="11"/>
        <color theme="1"/>
        <rFont val="맑은 고딕"/>
        <family val="2"/>
        <scheme val="minor"/>
      </rPr>
      <t xml:space="preserve"> </t>
    </r>
    <r>
      <rPr>
        <sz val="11"/>
        <color theme="1"/>
        <rFont val="맑은 고딕"/>
        <family val="3"/>
        <charset val="129"/>
        <scheme val="minor"/>
      </rPr>
      <t>아이템이</t>
    </r>
    <r>
      <rPr>
        <sz val="11"/>
        <color theme="1"/>
        <rFont val="맑은 고딕"/>
        <family val="2"/>
        <scheme val="minor"/>
      </rPr>
      <t xml:space="preserve"> </t>
    </r>
    <r>
      <rPr>
        <sz val="11"/>
        <color theme="1"/>
        <rFont val="맑은 고딕"/>
        <family val="3"/>
        <charset val="129"/>
        <scheme val="minor"/>
      </rPr>
      <t>가진</t>
    </r>
    <r>
      <rPr>
        <sz val="11"/>
        <color theme="1"/>
        <rFont val="맑은 고딕"/>
        <family val="2"/>
        <scheme val="minor"/>
      </rPr>
      <t xml:space="preserve"> </t>
    </r>
    <r>
      <rPr>
        <sz val="11"/>
        <color theme="1"/>
        <rFont val="맑은 고딕"/>
        <family val="3"/>
        <charset val="129"/>
        <scheme val="minor"/>
      </rPr>
      <t>옵션을</t>
    </r>
    <r>
      <rPr>
        <sz val="11"/>
        <color theme="1"/>
        <rFont val="맑은 고딕"/>
        <family val="2"/>
        <scheme val="minor"/>
      </rPr>
      <t xml:space="preserve"> F~S급으로 </t>
    </r>
    <r>
      <rPr>
        <sz val="11"/>
        <color theme="1"/>
        <rFont val="맑은 고딕"/>
        <family val="3"/>
        <charset val="129"/>
        <scheme val="minor"/>
      </rPr>
      <t>재설정합니다</t>
    </r>
    <r>
      <rPr>
        <sz val="11"/>
        <color theme="1"/>
        <rFont val="맑은 고딕"/>
        <family val="2"/>
        <scheme val="minor"/>
      </rPr>
      <t>.</t>
    </r>
    <phoneticPr fontId="38" type="noConversion"/>
  </si>
  <si>
    <r>
      <rPr>
        <sz val="11"/>
        <color theme="1"/>
        <rFont val="맑은 고딕"/>
        <family val="3"/>
        <charset val="129"/>
        <scheme val="minor"/>
      </rPr>
      <t>같음</t>
    </r>
    <r>
      <rPr>
        <sz val="11"/>
        <color theme="1"/>
        <rFont val="맑은 고딕"/>
        <family val="2"/>
        <scheme val="minor"/>
      </rPr>
      <t>, D~S</t>
    </r>
    <r>
      <rPr>
        <sz val="11"/>
        <color theme="1"/>
        <rFont val="맑은 고딕"/>
        <family val="3"/>
        <charset val="129"/>
        <scheme val="minor"/>
      </rPr>
      <t>급으로</t>
    </r>
    <r>
      <rPr>
        <sz val="11"/>
        <color theme="1"/>
        <rFont val="맑은 고딕"/>
        <family val="2"/>
        <scheme val="minor"/>
      </rPr>
      <t xml:space="preserve"> </t>
    </r>
    <r>
      <rPr>
        <sz val="11"/>
        <color theme="1"/>
        <rFont val="맑은 고딕"/>
        <family val="3"/>
        <charset val="129"/>
        <scheme val="minor"/>
      </rPr>
      <t>재설정</t>
    </r>
    <r>
      <rPr>
        <sz val="11"/>
        <color theme="1"/>
        <rFont val="맑은 고딕"/>
        <family val="2"/>
        <scheme val="minor"/>
      </rPr>
      <t xml:space="preserve">. </t>
    </r>
    <r>
      <rPr>
        <sz val="11"/>
        <color theme="1"/>
        <rFont val="맑은 고딕"/>
        <family val="3"/>
        <charset val="129"/>
        <scheme val="minor"/>
      </rPr>
      <t>구매를</t>
    </r>
    <r>
      <rPr>
        <sz val="11"/>
        <color theme="1"/>
        <rFont val="맑은 고딕"/>
        <family val="2"/>
        <scheme val="minor"/>
      </rPr>
      <t xml:space="preserve"> </t>
    </r>
    <r>
      <rPr>
        <sz val="11"/>
        <color theme="1"/>
        <rFont val="맑은 고딕"/>
        <family val="3"/>
        <charset val="129"/>
        <scheme val="minor"/>
      </rPr>
      <t>하기보다</t>
    </r>
    <r>
      <rPr>
        <sz val="11"/>
        <color theme="1"/>
        <rFont val="맑은 고딕"/>
        <family val="2"/>
        <scheme val="minor"/>
      </rPr>
      <t xml:space="preserve"> </t>
    </r>
    <r>
      <rPr>
        <sz val="11"/>
        <color theme="1"/>
        <rFont val="맑은 고딕"/>
        <family val="3"/>
        <charset val="129"/>
        <scheme val="minor"/>
      </rPr>
      <t>기준가격을</t>
    </r>
    <r>
      <rPr>
        <sz val="11"/>
        <color theme="1"/>
        <rFont val="맑은 고딕"/>
        <family val="2"/>
        <scheme val="minor"/>
      </rPr>
      <t xml:space="preserve"> </t>
    </r>
    <r>
      <rPr>
        <sz val="11"/>
        <color theme="1"/>
        <rFont val="맑은 고딕"/>
        <family val="3"/>
        <charset val="129"/>
        <scheme val="minor"/>
      </rPr>
      <t>잡는</t>
    </r>
    <r>
      <rPr>
        <sz val="11"/>
        <color theme="1"/>
        <rFont val="맑은 고딕"/>
        <family val="2"/>
        <scheme val="minor"/>
      </rPr>
      <t xml:space="preserve"> </t>
    </r>
    <r>
      <rPr>
        <sz val="11"/>
        <color theme="1"/>
        <rFont val="맑은 고딕"/>
        <family val="3"/>
        <charset val="129"/>
        <scheme val="minor"/>
      </rPr>
      <t>것</t>
    </r>
    <r>
      <rPr>
        <sz val="11"/>
        <color theme="1"/>
        <rFont val="맑은 고딕"/>
        <family val="2"/>
        <scheme val="minor"/>
      </rPr>
      <t>.</t>
    </r>
    <phoneticPr fontId="38" type="noConversion"/>
  </si>
  <si>
    <r>
      <rPr>
        <sz val="11"/>
        <color theme="1"/>
        <rFont val="맑은 고딕"/>
        <family val="3"/>
        <charset val="129"/>
        <scheme val="minor"/>
      </rPr>
      <t>같음</t>
    </r>
    <r>
      <rPr>
        <sz val="11"/>
        <color theme="1"/>
        <rFont val="맑은 고딕"/>
        <family val="2"/>
        <scheme val="minor"/>
      </rPr>
      <t>, C~S</t>
    </r>
    <r>
      <rPr>
        <sz val="11"/>
        <color theme="1"/>
        <rFont val="맑은 고딕"/>
        <family val="3"/>
        <charset val="129"/>
        <scheme val="minor"/>
      </rPr>
      <t>급으로</t>
    </r>
    <r>
      <rPr>
        <sz val="11"/>
        <color theme="1"/>
        <rFont val="맑은 고딕"/>
        <family val="2"/>
        <scheme val="minor"/>
      </rPr>
      <t xml:space="preserve"> </t>
    </r>
    <r>
      <rPr>
        <sz val="11"/>
        <color theme="1"/>
        <rFont val="맑은 고딕"/>
        <family val="3"/>
        <charset val="129"/>
        <scheme val="minor"/>
      </rPr>
      <t>재설정</t>
    </r>
    <phoneticPr fontId="38" type="noConversion"/>
  </si>
  <si>
    <r>
      <rPr>
        <sz val="11"/>
        <color theme="1"/>
        <rFont val="맑은 고딕"/>
        <family val="3"/>
        <charset val="129"/>
        <scheme val="minor"/>
      </rPr>
      <t>같음</t>
    </r>
    <r>
      <rPr>
        <sz val="11"/>
        <color theme="1"/>
        <rFont val="맑은 고딕"/>
        <family val="2"/>
        <scheme val="minor"/>
      </rPr>
      <t>, B~S (B, B+, A, A+, S</t>
    </r>
    <r>
      <rPr>
        <sz val="11"/>
        <color theme="1"/>
        <rFont val="맑은 고딕"/>
        <family val="3"/>
        <charset val="129"/>
        <scheme val="minor"/>
      </rPr>
      <t>급으로</t>
    </r>
    <r>
      <rPr>
        <sz val="11"/>
        <color theme="1"/>
        <rFont val="맑은 고딕"/>
        <family val="2"/>
        <scheme val="minor"/>
      </rPr>
      <t xml:space="preserve"> </t>
    </r>
    <r>
      <rPr>
        <sz val="11"/>
        <color theme="1"/>
        <rFont val="맑은 고딕"/>
        <family val="3"/>
        <charset val="129"/>
        <scheme val="minor"/>
      </rPr>
      <t>재설정</t>
    </r>
    <r>
      <rPr>
        <sz val="11"/>
        <color theme="1"/>
        <rFont val="맑은 고딕"/>
        <family val="2"/>
        <scheme val="minor"/>
      </rPr>
      <t>)</t>
    </r>
    <phoneticPr fontId="38" type="noConversion"/>
  </si>
  <si>
    <r>
      <t xml:space="preserve">원하는 </t>
    </r>
    <r>
      <rPr>
        <sz val="11"/>
        <color theme="1"/>
        <rFont val="맑은 고딕"/>
        <family val="2"/>
        <charset val="129"/>
        <scheme val="minor"/>
      </rPr>
      <t>옵션</t>
    </r>
    <r>
      <rPr>
        <sz val="11"/>
        <color theme="1"/>
        <rFont val="맑은 고딕"/>
        <family val="2"/>
        <scheme val="minor"/>
      </rPr>
      <t xml:space="preserve"> </t>
    </r>
    <r>
      <rPr>
        <sz val="11"/>
        <color theme="1"/>
        <rFont val="맑은 고딕"/>
        <family val="2"/>
        <charset val="129"/>
        <scheme val="minor"/>
      </rPr>
      <t>강화</t>
    </r>
    <r>
      <rPr>
        <sz val="11"/>
        <color theme="1"/>
        <rFont val="맑은 고딕"/>
        <family val="2"/>
        <scheme val="minor"/>
      </rPr>
      <t xml:space="preserve"> </t>
    </r>
    <r>
      <rPr>
        <sz val="11"/>
        <color theme="1"/>
        <rFont val="맑은 고딕"/>
        <family val="2"/>
        <charset val="129"/>
        <scheme val="minor"/>
      </rPr>
      <t>가능</t>
    </r>
    <r>
      <rPr>
        <sz val="11"/>
        <color theme="1"/>
        <rFont val="맑은 고딕"/>
        <family val="2"/>
        <scheme val="minor"/>
      </rPr>
      <t xml:space="preserve">, </t>
    </r>
    <r>
      <rPr>
        <sz val="11"/>
        <color theme="1"/>
        <rFont val="맑은 고딕"/>
        <family val="2"/>
        <charset val="129"/>
        <scheme val="minor"/>
      </rPr>
      <t>옵션</t>
    </r>
    <r>
      <rPr>
        <sz val="11"/>
        <color theme="1"/>
        <rFont val="맑은 고딕"/>
        <family val="2"/>
        <scheme val="minor"/>
      </rPr>
      <t xml:space="preserve"> </t>
    </r>
    <r>
      <rPr>
        <sz val="11"/>
        <color theme="1"/>
        <rFont val="맑은 고딕"/>
        <family val="2"/>
        <charset val="129"/>
        <scheme val="minor"/>
      </rPr>
      <t>등급에</t>
    </r>
    <r>
      <rPr>
        <sz val="11"/>
        <color theme="1"/>
        <rFont val="맑은 고딕"/>
        <family val="2"/>
        <scheme val="minor"/>
      </rPr>
      <t xml:space="preserve"> </t>
    </r>
    <r>
      <rPr>
        <sz val="11"/>
        <color theme="1"/>
        <rFont val="맑은 고딕"/>
        <family val="2"/>
        <charset val="129"/>
        <scheme val="minor"/>
      </rPr>
      <t>따라</t>
    </r>
    <r>
      <rPr>
        <sz val="11"/>
        <color theme="1"/>
        <rFont val="맑은 고딕"/>
        <family val="2"/>
        <scheme val="minor"/>
      </rPr>
      <t xml:space="preserve"> 1/2/4…256</t>
    </r>
    <r>
      <rPr>
        <sz val="11"/>
        <color theme="1"/>
        <rFont val="맑은 고딕"/>
        <family val="2"/>
        <charset val="129"/>
        <scheme val="minor"/>
      </rPr>
      <t>장</t>
    </r>
    <r>
      <rPr>
        <sz val="11"/>
        <color theme="1"/>
        <rFont val="맑은 고딕"/>
        <family val="2"/>
        <scheme val="minor"/>
      </rPr>
      <t xml:space="preserve"> </t>
    </r>
    <r>
      <rPr>
        <sz val="11"/>
        <color theme="1"/>
        <rFont val="맑은 고딕"/>
        <family val="2"/>
        <charset val="129"/>
        <scheme val="minor"/>
      </rPr>
      <t>필요</t>
    </r>
    <phoneticPr fontId="38" type="noConversion"/>
  </si>
  <si>
    <r>
      <rPr>
        <b/>
        <sz val="11"/>
        <color theme="1"/>
        <rFont val="맑은 고딕"/>
        <family val="3"/>
        <charset val="129"/>
        <scheme val="minor"/>
      </rPr>
      <t>이름</t>
    </r>
    <phoneticPr fontId="38" type="noConversion"/>
  </si>
  <si>
    <r>
      <rPr>
        <sz val="11"/>
        <color theme="1"/>
        <rFont val="맑은 고딕"/>
        <family val="3"/>
        <charset val="129"/>
        <scheme val="minor"/>
      </rPr>
      <t>옵션고정</t>
    </r>
    <phoneticPr fontId="38" type="noConversion"/>
  </si>
  <si>
    <r>
      <rPr>
        <sz val="11"/>
        <color theme="1"/>
        <rFont val="맑은 고딕"/>
        <family val="3"/>
        <charset val="129"/>
        <scheme val="minor"/>
      </rPr>
      <t>옵션강화</t>
    </r>
    <phoneticPr fontId="38" type="noConversion"/>
  </si>
  <si>
    <r>
      <rPr>
        <b/>
        <sz val="11"/>
        <color theme="1"/>
        <rFont val="맑은 고딕"/>
        <family val="3"/>
        <charset val="129"/>
        <scheme val="minor"/>
      </rPr>
      <t>제한</t>
    </r>
    <phoneticPr fontId="38" type="noConversion"/>
  </si>
  <si>
    <r>
      <rPr>
        <b/>
        <sz val="20"/>
        <color theme="1"/>
        <rFont val="맑은 고딕"/>
        <family val="3"/>
        <charset val="129"/>
        <scheme val="minor"/>
      </rPr>
      <t>후원</t>
    </r>
    <r>
      <rPr>
        <b/>
        <sz val="20"/>
        <color theme="1"/>
        <rFont val="맑은 고딕"/>
        <family val="2"/>
        <scheme val="minor"/>
      </rPr>
      <t xml:space="preserve"> - </t>
    </r>
    <r>
      <rPr>
        <b/>
        <sz val="20"/>
        <color theme="1"/>
        <rFont val="맑은 고딕"/>
        <family val="3"/>
        <charset val="129"/>
        <scheme val="minor"/>
      </rPr>
      <t>참고항목</t>
    </r>
    <phoneticPr fontId="38" type="noConversion"/>
  </si>
  <si>
    <r>
      <rPr>
        <b/>
        <sz val="22"/>
        <color theme="1"/>
        <rFont val="맑은 고딕"/>
        <family val="3"/>
        <charset val="129"/>
        <scheme val="minor"/>
      </rPr>
      <t>후원</t>
    </r>
    <phoneticPr fontId="38" type="noConversion"/>
  </si>
  <si>
    <r>
      <rPr>
        <b/>
        <sz val="22"/>
        <color theme="1"/>
        <rFont val="맑은 고딕"/>
        <family val="3"/>
        <charset val="129"/>
        <scheme val="minor"/>
      </rPr>
      <t>후원의</t>
    </r>
    <r>
      <rPr>
        <b/>
        <sz val="22"/>
        <color theme="1"/>
        <rFont val="맑은 고딕"/>
        <family val="2"/>
        <scheme val="minor"/>
      </rPr>
      <t xml:space="preserve"> </t>
    </r>
    <r>
      <rPr>
        <b/>
        <sz val="22"/>
        <color theme="1"/>
        <rFont val="맑은 고딕"/>
        <family val="3"/>
        <charset val="129"/>
        <scheme val="minor"/>
      </rPr>
      <t>종류</t>
    </r>
    <phoneticPr fontId="38" type="noConversion"/>
  </si>
  <si>
    <r>
      <rPr>
        <b/>
        <sz val="11"/>
        <color theme="1"/>
        <rFont val="맑은 고딕"/>
        <family val="3"/>
        <charset val="129"/>
        <scheme val="minor"/>
      </rPr>
      <t>알피지</t>
    </r>
    <phoneticPr fontId="38" type="noConversion"/>
  </si>
  <si>
    <r>
      <rPr>
        <b/>
        <sz val="11"/>
        <color theme="1"/>
        <rFont val="맑은 고딕"/>
        <family val="3"/>
        <charset val="129"/>
        <scheme val="minor"/>
      </rPr>
      <t>카테고리</t>
    </r>
    <phoneticPr fontId="38" type="noConversion"/>
  </si>
  <si>
    <r>
      <t>(</t>
    </r>
    <r>
      <rPr>
        <b/>
        <sz val="11"/>
        <color theme="1"/>
        <rFont val="맑은 고딕"/>
        <family val="3"/>
        <charset val="129"/>
        <scheme val="minor"/>
      </rPr>
      <t>총</t>
    </r>
    <r>
      <rPr>
        <b/>
        <sz val="11"/>
        <color theme="1"/>
        <rFont val="맑은 고딕"/>
        <family val="2"/>
        <scheme val="minor"/>
      </rPr>
      <t>)</t>
    </r>
    <r>
      <rPr>
        <b/>
        <sz val="11"/>
        <color theme="1"/>
        <rFont val="맑은 고딕"/>
        <family val="3"/>
        <charset val="129"/>
        <scheme val="minor"/>
      </rPr>
      <t>가격</t>
    </r>
    <r>
      <rPr>
        <b/>
        <sz val="11"/>
        <color theme="1"/>
        <rFont val="맑은 고딕"/>
        <family val="2"/>
        <scheme val="minor"/>
      </rPr>
      <t>(</t>
    </r>
    <r>
      <rPr>
        <b/>
        <sz val="11"/>
        <color theme="1"/>
        <rFont val="맑은 고딕"/>
        <family val="3"/>
        <charset val="129"/>
        <scheme val="minor"/>
      </rPr>
      <t>만원</t>
    </r>
    <r>
      <rPr>
        <b/>
        <sz val="11"/>
        <color theme="1"/>
        <rFont val="맑은 고딕"/>
        <family val="2"/>
        <scheme val="minor"/>
      </rPr>
      <t>)</t>
    </r>
    <phoneticPr fontId="38" type="noConversion"/>
  </si>
  <si>
    <r>
      <rPr>
        <b/>
        <sz val="11"/>
        <color theme="1"/>
        <rFont val="맑은 고딕"/>
        <family val="3"/>
        <charset val="129"/>
        <scheme val="minor"/>
      </rPr>
      <t>목차</t>
    </r>
    <phoneticPr fontId="38" type="noConversion"/>
  </si>
  <si>
    <r>
      <t xml:space="preserve"> - </t>
    </r>
    <r>
      <rPr>
        <sz val="11"/>
        <color theme="1"/>
        <rFont val="맑은 고딕"/>
        <family val="3"/>
        <charset val="129"/>
        <scheme val="minor"/>
      </rPr>
      <t>후원의</t>
    </r>
    <r>
      <rPr>
        <sz val="11"/>
        <color theme="1"/>
        <rFont val="맑은 고딕"/>
        <family val="2"/>
        <scheme val="minor"/>
      </rPr>
      <t xml:space="preserve"> </t>
    </r>
    <r>
      <rPr>
        <sz val="11"/>
        <color theme="1"/>
        <rFont val="맑은 고딕"/>
        <family val="3"/>
        <charset val="129"/>
        <scheme val="minor"/>
      </rPr>
      <t>정의와</t>
    </r>
    <r>
      <rPr>
        <sz val="11"/>
        <color theme="1"/>
        <rFont val="맑은 고딕"/>
        <family val="2"/>
        <scheme val="minor"/>
      </rPr>
      <t xml:space="preserve"> </t>
    </r>
    <r>
      <rPr>
        <sz val="11"/>
        <color theme="1"/>
        <rFont val="맑은 고딕"/>
        <family val="3"/>
        <charset val="129"/>
        <scheme val="minor"/>
      </rPr>
      <t xml:space="preserve">목적
</t>
    </r>
    <r>
      <rPr>
        <sz val="11"/>
        <color theme="1"/>
        <rFont val="맑은 고딕"/>
        <family val="2"/>
        <scheme val="minor"/>
      </rPr>
      <t xml:space="preserve"> - </t>
    </r>
    <r>
      <rPr>
        <sz val="11"/>
        <color theme="1"/>
        <rFont val="맑은 고딕"/>
        <family val="2"/>
        <charset val="129"/>
        <scheme val="minor"/>
      </rPr>
      <t>후원의</t>
    </r>
    <r>
      <rPr>
        <sz val="11"/>
        <color theme="1"/>
        <rFont val="맑은 고딕"/>
        <family val="2"/>
        <scheme val="minor"/>
      </rPr>
      <t xml:space="preserve"> </t>
    </r>
    <r>
      <rPr>
        <sz val="11"/>
        <color theme="1"/>
        <rFont val="맑은 고딕"/>
        <family val="2"/>
        <charset val="129"/>
        <scheme val="minor"/>
      </rPr>
      <t>혜택과</t>
    </r>
    <r>
      <rPr>
        <sz val="11"/>
        <color theme="1"/>
        <rFont val="맑은 고딕"/>
        <family val="2"/>
        <scheme val="minor"/>
      </rPr>
      <t xml:space="preserve"> </t>
    </r>
    <r>
      <rPr>
        <sz val="11"/>
        <color theme="1"/>
        <rFont val="맑은 고딕"/>
        <family val="2"/>
        <charset val="129"/>
        <scheme val="minor"/>
      </rPr>
      <t xml:space="preserve">종류
</t>
    </r>
    <r>
      <rPr>
        <sz val="11"/>
        <color theme="1"/>
        <rFont val="맑은 고딕"/>
        <family val="2"/>
        <scheme val="minor"/>
      </rPr>
      <t xml:space="preserve"> - </t>
    </r>
    <r>
      <rPr>
        <sz val="11"/>
        <color theme="1"/>
        <rFont val="맑은 고딕"/>
        <family val="2"/>
        <charset val="129"/>
        <scheme val="minor"/>
      </rPr>
      <t>후원의</t>
    </r>
    <r>
      <rPr>
        <sz val="11"/>
        <color theme="1"/>
        <rFont val="맑은 고딕"/>
        <family val="2"/>
        <scheme val="minor"/>
      </rPr>
      <t xml:space="preserve"> </t>
    </r>
    <r>
      <rPr>
        <sz val="11"/>
        <color theme="1"/>
        <rFont val="맑은 고딕"/>
        <family val="2"/>
        <charset val="129"/>
        <scheme val="minor"/>
      </rPr>
      <t>방법과</t>
    </r>
    <r>
      <rPr>
        <sz val="11"/>
        <color theme="1"/>
        <rFont val="맑은 고딕"/>
        <family val="2"/>
        <scheme val="minor"/>
      </rPr>
      <t xml:space="preserve"> </t>
    </r>
    <r>
      <rPr>
        <sz val="11"/>
        <color theme="1"/>
        <rFont val="맑은 고딕"/>
        <family val="2"/>
        <charset val="129"/>
        <scheme val="minor"/>
      </rPr>
      <t xml:space="preserve">환불
</t>
    </r>
    <r>
      <rPr>
        <sz val="11"/>
        <color theme="1"/>
        <rFont val="맑은 고딕"/>
        <family val="2"/>
        <scheme val="minor"/>
      </rPr>
      <t xml:space="preserve"> - </t>
    </r>
    <r>
      <rPr>
        <sz val="11"/>
        <color theme="1"/>
        <rFont val="맑은 고딕"/>
        <family val="2"/>
        <charset val="129"/>
        <scheme val="minor"/>
      </rPr>
      <t>후원의</t>
    </r>
    <r>
      <rPr>
        <sz val="11"/>
        <color theme="1"/>
        <rFont val="맑은 고딕"/>
        <family val="2"/>
        <scheme val="minor"/>
      </rPr>
      <t xml:space="preserve"> </t>
    </r>
    <r>
      <rPr>
        <sz val="11"/>
        <color theme="1"/>
        <rFont val="맑은 고딕"/>
        <family val="2"/>
        <charset val="129"/>
        <scheme val="minor"/>
      </rPr>
      <t>제한과</t>
    </r>
    <r>
      <rPr>
        <sz val="11"/>
        <color theme="1"/>
        <rFont val="맑은 고딕"/>
        <family val="2"/>
        <scheme val="minor"/>
      </rPr>
      <t xml:space="preserve"> </t>
    </r>
    <r>
      <rPr>
        <sz val="11"/>
        <color theme="1"/>
        <rFont val="맑은 고딕"/>
        <family val="2"/>
        <charset val="129"/>
        <scheme val="minor"/>
      </rPr>
      <t>한계</t>
    </r>
    <phoneticPr fontId="38" type="noConversion"/>
  </si>
  <si>
    <r>
      <t xml:space="preserve"> - </t>
    </r>
    <r>
      <rPr>
        <sz val="11"/>
        <color theme="1"/>
        <rFont val="맑은 고딕"/>
        <family val="3"/>
        <charset val="129"/>
        <scheme val="minor"/>
      </rPr>
      <t xml:space="preserve">카테고리
</t>
    </r>
    <r>
      <rPr>
        <sz val="11"/>
        <color theme="1"/>
        <rFont val="맑은 고딕"/>
        <family val="2"/>
        <scheme val="minor"/>
      </rPr>
      <t xml:space="preserve"> - </t>
    </r>
    <r>
      <rPr>
        <sz val="11"/>
        <color theme="1"/>
        <rFont val="맑은 고딕"/>
        <family val="3"/>
        <charset val="129"/>
        <scheme val="minor"/>
      </rPr>
      <t>구매</t>
    </r>
    <r>
      <rPr>
        <sz val="11"/>
        <color theme="1"/>
        <rFont val="맑은 고딕"/>
        <family val="2"/>
        <scheme val="minor"/>
      </rPr>
      <t xml:space="preserve"> </t>
    </r>
    <r>
      <rPr>
        <sz val="11"/>
        <color theme="1"/>
        <rFont val="맑은 고딕"/>
        <family val="3"/>
        <charset val="129"/>
        <scheme val="minor"/>
      </rPr>
      <t>횟수</t>
    </r>
    <r>
      <rPr>
        <sz val="11"/>
        <color theme="1"/>
        <rFont val="맑은 고딕"/>
        <family val="2"/>
        <scheme val="minor"/>
      </rPr>
      <t xml:space="preserve"> </t>
    </r>
    <r>
      <rPr>
        <sz val="11"/>
        <color theme="1"/>
        <rFont val="맑은 고딕"/>
        <family val="3"/>
        <charset val="129"/>
        <scheme val="minor"/>
      </rPr>
      <t xml:space="preserve">제한
</t>
    </r>
    <r>
      <rPr>
        <sz val="11"/>
        <color theme="1"/>
        <rFont val="맑은 고딕"/>
        <family val="2"/>
        <scheme val="minor"/>
      </rPr>
      <t xml:space="preserve"> - </t>
    </r>
    <r>
      <rPr>
        <sz val="11"/>
        <color theme="1"/>
        <rFont val="맑은 고딕"/>
        <family val="3"/>
        <charset val="129"/>
        <scheme val="minor"/>
      </rPr>
      <t>종류와</t>
    </r>
    <r>
      <rPr>
        <sz val="11"/>
        <color theme="1"/>
        <rFont val="맑은 고딕"/>
        <family val="2"/>
        <scheme val="minor"/>
      </rPr>
      <t xml:space="preserve"> </t>
    </r>
    <r>
      <rPr>
        <sz val="11"/>
        <color theme="1"/>
        <rFont val="맑은 고딕"/>
        <family val="3"/>
        <charset val="129"/>
        <scheme val="minor"/>
      </rPr>
      <t xml:space="preserve">효과
</t>
    </r>
    <r>
      <rPr>
        <sz val="11"/>
        <color theme="1"/>
        <rFont val="맑은 고딕"/>
        <family val="2"/>
        <scheme val="minor"/>
      </rPr>
      <t xml:space="preserve"> - </t>
    </r>
    <r>
      <rPr>
        <sz val="11"/>
        <color theme="1"/>
        <rFont val="맑은 고딕"/>
        <family val="3"/>
        <charset val="129"/>
        <scheme val="minor"/>
      </rPr>
      <t>전체</t>
    </r>
    <r>
      <rPr>
        <sz val="11"/>
        <color theme="1"/>
        <rFont val="맑은 고딕"/>
        <family val="2"/>
        <scheme val="minor"/>
      </rPr>
      <t xml:space="preserve"> </t>
    </r>
    <r>
      <rPr>
        <sz val="11"/>
        <color theme="1"/>
        <rFont val="맑은 고딕"/>
        <family val="3"/>
        <charset val="129"/>
        <scheme val="minor"/>
      </rPr>
      <t>상품</t>
    </r>
    <r>
      <rPr>
        <sz val="11"/>
        <color theme="1"/>
        <rFont val="맑은 고딕"/>
        <family val="2"/>
        <scheme val="minor"/>
      </rPr>
      <t xml:space="preserve"> </t>
    </r>
    <r>
      <rPr>
        <sz val="11"/>
        <color theme="1"/>
        <rFont val="맑은 고딕"/>
        <family val="3"/>
        <charset val="129"/>
        <scheme val="minor"/>
      </rPr>
      <t>나열</t>
    </r>
    <phoneticPr fontId="38" type="noConversion"/>
  </si>
  <si>
    <r>
      <rPr>
        <sz val="11"/>
        <color theme="1"/>
        <rFont val="맑은 고딕"/>
        <family val="3"/>
        <charset val="129"/>
        <scheme val="minor"/>
      </rPr>
      <t>배낭</t>
    </r>
    <phoneticPr fontId="38" type="noConversion"/>
  </si>
  <si>
    <r>
      <rPr>
        <sz val="11"/>
        <color theme="1"/>
        <rFont val="맑은 고딕"/>
        <family val="3"/>
        <charset val="129"/>
        <scheme val="minor"/>
      </rPr>
      <t>친구영웅</t>
    </r>
    <phoneticPr fontId="38" type="noConversion"/>
  </si>
  <si>
    <r>
      <rPr>
        <b/>
        <sz val="11"/>
        <color theme="1"/>
        <rFont val="맑은 고딕"/>
        <family val="3"/>
        <charset val="129"/>
        <scheme val="minor"/>
      </rPr>
      <t>정의
목적</t>
    </r>
    <phoneticPr fontId="38" type="noConversion"/>
  </si>
  <si>
    <r>
      <t xml:space="preserve"> - </t>
    </r>
    <r>
      <rPr>
        <sz val="11"/>
        <color theme="1"/>
        <rFont val="맑은 고딕"/>
        <family val="2"/>
        <charset val="129"/>
        <scheme val="minor"/>
      </rPr>
      <t>후원이</t>
    </r>
    <r>
      <rPr>
        <sz val="11"/>
        <color theme="1"/>
        <rFont val="맑은 고딕"/>
        <family val="2"/>
        <scheme val="minor"/>
      </rPr>
      <t xml:space="preserve"> </t>
    </r>
    <r>
      <rPr>
        <sz val="11"/>
        <color theme="1"/>
        <rFont val="맑은 고딕"/>
        <family val="2"/>
        <charset val="129"/>
        <scheme val="minor"/>
      </rPr>
      <t>아닌</t>
    </r>
    <r>
      <rPr>
        <sz val="11"/>
        <color theme="1"/>
        <rFont val="맑은 고딕"/>
        <family val="2"/>
        <scheme val="minor"/>
      </rPr>
      <t xml:space="preserve"> '</t>
    </r>
    <r>
      <rPr>
        <sz val="11"/>
        <color theme="1"/>
        <rFont val="맑은 고딕"/>
        <family val="2"/>
        <charset val="129"/>
        <scheme val="minor"/>
      </rPr>
      <t>판매</t>
    </r>
    <r>
      <rPr>
        <sz val="11"/>
        <color theme="1"/>
        <rFont val="맑은 고딕"/>
        <family val="2"/>
        <scheme val="minor"/>
      </rPr>
      <t xml:space="preserve">', </t>
    </r>
    <r>
      <rPr>
        <sz val="11"/>
        <color theme="1"/>
        <rFont val="맑은 고딕"/>
        <family val="2"/>
        <charset val="129"/>
        <scheme val="minor"/>
      </rPr>
      <t>그에따른</t>
    </r>
    <r>
      <rPr>
        <sz val="11"/>
        <color theme="1"/>
        <rFont val="맑은 고딕"/>
        <family val="2"/>
        <scheme val="minor"/>
      </rPr>
      <t xml:space="preserve"> </t>
    </r>
    <r>
      <rPr>
        <sz val="11"/>
        <color theme="1"/>
        <rFont val="맑은 고딕"/>
        <family val="2"/>
        <charset val="129"/>
        <scheme val="minor"/>
      </rPr>
      <t>규정</t>
    </r>
    <r>
      <rPr>
        <sz val="11"/>
        <color theme="1"/>
        <rFont val="맑은 고딕"/>
        <family val="2"/>
        <scheme val="minor"/>
      </rPr>
      <t xml:space="preserve"> </t>
    </r>
    <r>
      <rPr>
        <sz val="11"/>
        <color theme="1"/>
        <rFont val="맑은 고딕"/>
        <family val="2"/>
        <charset val="129"/>
        <scheme val="minor"/>
      </rPr>
      <t xml:space="preserve">안내
</t>
    </r>
    <r>
      <rPr>
        <sz val="11"/>
        <color theme="1"/>
        <rFont val="맑은 고딕"/>
        <family val="2"/>
        <scheme val="minor"/>
      </rPr>
      <t xml:space="preserve"> - </t>
    </r>
    <r>
      <rPr>
        <sz val="11"/>
        <color theme="1"/>
        <rFont val="맑은 고딕"/>
        <family val="2"/>
        <charset val="129"/>
        <scheme val="minor"/>
      </rPr>
      <t>게임을</t>
    </r>
    <r>
      <rPr>
        <sz val="11"/>
        <color theme="1"/>
        <rFont val="맑은 고딕"/>
        <family val="2"/>
        <scheme val="minor"/>
      </rPr>
      <t xml:space="preserve"> </t>
    </r>
    <r>
      <rPr>
        <sz val="11"/>
        <color theme="1"/>
        <rFont val="맑은 고딕"/>
        <family val="2"/>
        <charset val="129"/>
        <scheme val="minor"/>
      </rPr>
      <t>더욱</t>
    </r>
    <r>
      <rPr>
        <sz val="11"/>
        <color theme="1"/>
        <rFont val="맑은 고딕"/>
        <family val="2"/>
        <scheme val="minor"/>
      </rPr>
      <t xml:space="preserve"> </t>
    </r>
    <r>
      <rPr>
        <sz val="11"/>
        <color theme="1"/>
        <rFont val="맑은 고딕"/>
        <family val="2"/>
        <charset val="129"/>
        <scheme val="minor"/>
      </rPr>
      <t>즐기기</t>
    </r>
    <r>
      <rPr>
        <sz val="11"/>
        <color theme="1"/>
        <rFont val="맑은 고딕"/>
        <family val="2"/>
        <scheme val="minor"/>
      </rPr>
      <t xml:space="preserve"> </t>
    </r>
    <r>
      <rPr>
        <sz val="11"/>
        <color theme="1"/>
        <rFont val="맑은 고딕"/>
        <family val="2"/>
        <charset val="129"/>
        <scheme val="minor"/>
      </rPr>
      <t>위하여</t>
    </r>
    <r>
      <rPr>
        <sz val="11"/>
        <color theme="1"/>
        <rFont val="맑은 고딕"/>
        <family val="2"/>
        <scheme val="minor"/>
      </rPr>
      <t xml:space="preserve"> </t>
    </r>
    <r>
      <rPr>
        <sz val="11"/>
        <color theme="1"/>
        <rFont val="맑은 고딕"/>
        <family val="2"/>
        <charset val="129"/>
        <scheme val="minor"/>
      </rPr>
      <t>과금하는</t>
    </r>
    <r>
      <rPr>
        <sz val="11"/>
        <color theme="1"/>
        <rFont val="맑은 고딕"/>
        <family val="2"/>
        <scheme val="minor"/>
      </rPr>
      <t xml:space="preserve"> </t>
    </r>
    <r>
      <rPr>
        <sz val="11"/>
        <color theme="1"/>
        <rFont val="맑은 고딕"/>
        <family val="2"/>
        <charset val="129"/>
        <scheme val="minor"/>
      </rPr>
      <t xml:space="preserve">행위
</t>
    </r>
    <r>
      <rPr>
        <sz val="11"/>
        <color theme="1"/>
        <rFont val="맑은 고딕"/>
        <family val="2"/>
        <scheme val="minor"/>
      </rPr>
      <t xml:space="preserve"> - </t>
    </r>
    <r>
      <rPr>
        <sz val="11"/>
        <color theme="1"/>
        <rFont val="맑은 고딕"/>
        <family val="2"/>
        <charset val="129"/>
        <scheme val="minor"/>
      </rPr>
      <t>현금영수증</t>
    </r>
    <r>
      <rPr>
        <sz val="11"/>
        <color theme="1"/>
        <rFont val="맑은 고딕"/>
        <family val="2"/>
        <scheme val="minor"/>
      </rPr>
      <t xml:space="preserve"> </t>
    </r>
    <r>
      <rPr>
        <sz val="11"/>
        <color theme="1"/>
        <rFont val="맑은 고딕"/>
        <family val="2"/>
        <charset val="129"/>
        <scheme val="minor"/>
      </rPr>
      <t>발급</t>
    </r>
    <r>
      <rPr>
        <sz val="11"/>
        <color theme="1"/>
        <rFont val="맑은 고딕"/>
        <family val="2"/>
        <scheme val="minor"/>
      </rPr>
      <t xml:space="preserve"> (</t>
    </r>
    <r>
      <rPr>
        <sz val="11"/>
        <color theme="1"/>
        <rFont val="맑은 고딕"/>
        <family val="2"/>
        <charset val="129"/>
        <scheme val="minor"/>
      </rPr>
      <t>제가</t>
    </r>
    <r>
      <rPr>
        <sz val="11"/>
        <color theme="1"/>
        <rFont val="맑은 고딕"/>
        <family val="2"/>
        <scheme val="minor"/>
      </rPr>
      <t xml:space="preserve"> </t>
    </r>
    <r>
      <rPr>
        <sz val="11"/>
        <color theme="1"/>
        <rFont val="맑은 고딕"/>
        <family val="2"/>
        <charset val="129"/>
        <scheme val="minor"/>
      </rPr>
      <t>부가세</t>
    </r>
    <r>
      <rPr>
        <sz val="11"/>
        <color theme="1"/>
        <rFont val="맑은 고딕"/>
        <family val="2"/>
        <scheme val="minor"/>
      </rPr>
      <t xml:space="preserve"> 10% </t>
    </r>
    <r>
      <rPr>
        <sz val="11"/>
        <color theme="1"/>
        <rFont val="맑은 고딕"/>
        <family val="2"/>
        <charset val="129"/>
        <scheme val="minor"/>
      </rPr>
      <t>손해봄</t>
    </r>
    <r>
      <rPr>
        <sz val="11"/>
        <color theme="1"/>
        <rFont val="맑은 고딕"/>
        <family val="2"/>
        <scheme val="minor"/>
      </rPr>
      <t xml:space="preserve">, </t>
    </r>
    <r>
      <rPr>
        <sz val="11"/>
        <color theme="1"/>
        <rFont val="맑은 고딕"/>
        <family val="2"/>
        <charset val="129"/>
        <scheme val="minor"/>
      </rPr>
      <t>서비스</t>
    </r>
    <r>
      <rPr>
        <sz val="11"/>
        <color theme="1"/>
        <rFont val="맑은 고딕"/>
        <family val="2"/>
        <scheme val="minor"/>
      </rPr>
      <t xml:space="preserve"> </t>
    </r>
    <r>
      <rPr>
        <sz val="11"/>
        <color theme="1"/>
        <rFont val="맑은 고딕"/>
        <family val="2"/>
        <charset val="129"/>
        <scheme val="minor"/>
      </rPr>
      <t>차원</t>
    </r>
    <r>
      <rPr>
        <sz val="11"/>
        <color theme="1"/>
        <rFont val="맑은 고딕"/>
        <family val="2"/>
        <scheme val="minor"/>
      </rPr>
      <t xml:space="preserve">)
 - </t>
    </r>
    <r>
      <rPr>
        <sz val="11"/>
        <color theme="1"/>
        <rFont val="맑은 고딕"/>
        <family val="2"/>
        <charset val="129"/>
        <scheme val="minor"/>
      </rPr>
      <t>모든</t>
    </r>
    <r>
      <rPr>
        <sz val="11"/>
        <color theme="1"/>
        <rFont val="맑은 고딕"/>
        <family val="2"/>
        <scheme val="minor"/>
      </rPr>
      <t xml:space="preserve"> </t>
    </r>
    <r>
      <rPr>
        <sz val="11"/>
        <color theme="1"/>
        <rFont val="맑은 고딕"/>
        <family val="2"/>
        <charset val="129"/>
        <scheme val="minor"/>
      </rPr>
      <t>후원은</t>
    </r>
    <r>
      <rPr>
        <sz val="11"/>
        <color theme="1"/>
        <rFont val="맑은 고딕"/>
        <family val="2"/>
        <scheme val="minor"/>
      </rPr>
      <t xml:space="preserve"> </t>
    </r>
    <r>
      <rPr>
        <sz val="11"/>
        <color theme="1"/>
        <rFont val="맑은 고딕"/>
        <family val="2"/>
        <charset val="129"/>
        <scheme val="minor"/>
      </rPr>
      <t>마일리지로</t>
    </r>
    <r>
      <rPr>
        <sz val="11"/>
        <color theme="1"/>
        <rFont val="맑은 고딕"/>
        <family val="2"/>
        <scheme val="minor"/>
      </rPr>
      <t xml:space="preserve"> </t>
    </r>
    <r>
      <rPr>
        <sz val="11"/>
        <color theme="1"/>
        <rFont val="맑은 고딕"/>
        <family val="2"/>
        <charset val="129"/>
        <scheme val="minor"/>
      </rPr>
      <t>변환됨</t>
    </r>
    <r>
      <rPr>
        <sz val="11"/>
        <color theme="1"/>
        <rFont val="맑은 고딕"/>
        <family val="2"/>
        <scheme val="minor"/>
      </rPr>
      <t>. (1</t>
    </r>
    <r>
      <rPr>
        <sz val="11"/>
        <color theme="1"/>
        <rFont val="맑은 고딕"/>
        <family val="2"/>
        <charset val="129"/>
        <scheme val="minor"/>
      </rPr>
      <t>마일리지</t>
    </r>
    <r>
      <rPr>
        <sz val="11"/>
        <color theme="1"/>
        <rFont val="맑은 고딕"/>
        <family val="2"/>
        <scheme val="minor"/>
      </rPr>
      <t xml:space="preserve"> = 50</t>
    </r>
    <r>
      <rPr>
        <sz val="11"/>
        <color theme="1"/>
        <rFont val="맑은 고딕"/>
        <family val="2"/>
        <charset val="129"/>
        <scheme val="minor"/>
      </rPr>
      <t>원</t>
    </r>
    <r>
      <rPr>
        <sz val="11"/>
        <color theme="1"/>
        <rFont val="맑은 고딕"/>
        <family val="2"/>
        <scheme val="minor"/>
      </rPr>
      <t xml:space="preserve">)
 - </t>
    </r>
    <r>
      <rPr>
        <sz val="11"/>
        <color theme="1"/>
        <rFont val="맑은 고딕"/>
        <family val="2"/>
        <charset val="129"/>
        <scheme val="minor"/>
      </rPr>
      <t>마일리지는</t>
    </r>
    <r>
      <rPr>
        <sz val="11"/>
        <color theme="1"/>
        <rFont val="맑은 고딕"/>
        <family val="2"/>
        <scheme val="minor"/>
      </rPr>
      <t xml:space="preserve"> </t>
    </r>
    <r>
      <rPr>
        <sz val="11"/>
        <color theme="1"/>
        <rFont val="맑은 고딕"/>
        <family val="2"/>
        <charset val="129"/>
        <scheme val="minor"/>
      </rPr>
      <t>인게임</t>
    </r>
    <r>
      <rPr>
        <sz val="11"/>
        <color theme="1"/>
        <rFont val="맑은 고딕"/>
        <family val="2"/>
        <scheme val="minor"/>
      </rPr>
      <t xml:space="preserve"> '</t>
    </r>
    <r>
      <rPr>
        <sz val="11"/>
        <color theme="1"/>
        <rFont val="맑은 고딕"/>
        <family val="2"/>
        <charset val="129"/>
        <scheme val="minor"/>
      </rPr>
      <t>상점</t>
    </r>
    <r>
      <rPr>
        <sz val="11"/>
        <color theme="1"/>
        <rFont val="맑은 고딕"/>
        <family val="2"/>
        <scheme val="minor"/>
      </rPr>
      <t>'</t>
    </r>
    <r>
      <rPr>
        <sz val="11"/>
        <color theme="1"/>
        <rFont val="맑은 고딕"/>
        <family val="2"/>
        <charset val="129"/>
        <scheme val="minor"/>
      </rPr>
      <t>에서</t>
    </r>
    <r>
      <rPr>
        <sz val="11"/>
        <color theme="1"/>
        <rFont val="맑은 고딕"/>
        <family val="2"/>
        <scheme val="minor"/>
      </rPr>
      <t xml:space="preserve"> </t>
    </r>
    <r>
      <rPr>
        <sz val="11"/>
        <color theme="1"/>
        <rFont val="맑은 고딕"/>
        <family val="2"/>
        <charset val="129"/>
        <scheme val="minor"/>
      </rPr>
      <t>플레이</t>
    </r>
    <r>
      <rPr>
        <sz val="11"/>
        <color theme="1"/>
        <rFont val="맑은 고딕"/>
        <family val="2"/>
        <scheme val="minor"/>
      </rPr>
      <t xml:space="preserve"> </t>
    </r>
    <r>
      <rPr>
        <sz val="11"/>
        <color theme="1"/>
        <rFont val="맑은 고딕"/>
        <family val="2"/>
        <charset val="129"/>
        <scheme val="minor"/>
      </rPr>
      <t>도움</t>
    </r>
    <r>
      <rPr>
        <sz val="11"/>
        <color theme="1"/>
        <rFont val="맑은 고딕"/>
        <family val="2"/>
        <scheme val="minor"/>
      </rPr>
      <t xml:space="preserve"> </t>
    </r>
    <r>
      <rPr>
        <sz val="11"/>
        <color theme="1"/>
        <rFont val="맑은 고딕"/>
        <family val="2"/>
        <charset val="129"/>
        <scheme val="minor"/>
      </rPr>
      <t>상품</t>
    </r>
    <r>
      <rPr>
        <sz val="11"/>
        <color theme="1"/>
        <rFont val="맑은 고딕"/>
        <family val="2"/>
        <scheme val="minor"/>
      </rPr>
      <t xml:space="preserve"> </t>
    </r>
    <r>
      <rPr>
        <sz val="11"/>
        <color theme="1"/>
        <rFont val="맑은 고딕"/>
        <family val="2"/>
        <charset val="129"/>
        <scheme val="minor"/>
      </rPr>
      <t>구매에</t>
    </r>
    <r>
      <rPr>
        <sz val="11"/>
        <color theme="1"/>
        <rFont val="맑은 고딕"/>
        <family val="2"/>
        <scheme val="minor"/>
      </rPr>
      <t xml:space="preserve"> </t>
    </r>
    <r>
      <rPr>
        <sz val="11"/>
        <color theme="1"/>
        <rFont val="맑은 고딕"/>
        <family val="2"/>
        <charset val="129"/>
        <scheme val="minor"/>
      </rPr>
      <t>사용</t>
    </r>
    <r>
      <rPr>
        <sz val="11"/>
        <color theme="1"/>
        <rFont val="맑은 고딕"/>
        <family val="2"/>
        <scheme val="minor"/>
      </rPr>
      <t xml:space="preserve"> </t>
    </r>
    <r>
      <rPr>
        <sz val="11"/>
        <color theme="1"/>
        <rFont val="맑은 고딕"/>
        <family val="2"/>
        <charset val="129"/>
        <scheme val="minor"/>
      </rPr>
      <t>가능</t>
    </r>
    <phoneticPr fontId="38" type="noConversion"/>
  </si>
  <si>
    <r>
      <rPr>
        <b/>
        <sz val="11"/>
        <color theme="1"/>
        <rFont val="맑은 고딕"/>
        <family val="3"/>
        <charset val="129"/>
        <scheme val="minor"/>
      </rPr>
      <t>카테
고리</t>
    </r>
    <phoneticPr fontId="38" type="noConversion"/>
  </si>
  <si>
    <r>
      <rPr>
        <sz val="11"/>
        <color theme="1"/>
        <rFont val="맑은 고딕"/>
        <family val="3"/>
        <charset val="129"/>
        <scheme val="minor"/>
      </rPr>
      <t xml:space="preserve">누적혜택	</t>
    </r>
    <r>
      <rPr>
        <sz val="11"/>
        <color theme="1"/>
        <rFont val="맑은 고딕"/>
        <family val="2"/>
        <scheme val="minor"/>
      </rPr>
      <t xml:space="preserve"> - </t>
    </r>
    <r>
      <rPr>
        <sz val="11"/>
        <color theme="1"/>
        <rFont val="맑은 고딕"/>
        <family val="3"/>
        <charset val="129"/>
        <scheme val="minor"/>
      </rPr>
      <t>누적</t>
    </r>
    <r>
      <rPr>
        <sz val="11"/>
        <color theme="1"/>
        <rFont val="맑은 고딕"/>
        <family val="2"/>
        <scheme val="minor"/>
      </rPr>
      <t xml:space="preserve"> </t>
    </r>
    <r>
      <rPr>
        <sz val="11"/>
        <color theme="1"/>
        <rFont val="맑은 고딕"/>
        <family val="3"/>
        <charset val="129"/>
        <scheme val="minor"/>
      </rPr>
      <t>금액이</t>
    </r>
    <r>
      <rPr>
        <sz val="11"/>
        <color theme="1"/>
        <rFont val="맑은 고딕"/>
        <family val="2"/>
        <scheme val="minor"/>
      </rPr>
      <t xml:space="preserve"> </t>
    </r>
    <r>
      <rPr>
        <sz val="11"/>
        <color theme="1"/>
        <rFont val="맑은 고딕"/>
        <family val="3"/>
        <charset val="129"/>
        <scheme val="minor"/>
      </rPr>
      <t>일정</t>
    </r>
    <r>
      <rPr>
        <sz val="11"/>
        <color theme="1"/>
        <rFont val="맑은 고딕"/>
        <family val="2"/>
        <scheme val="minor"/>
      </rPr>
      <t xml:space="preserve"> </t>
    </r>
    <r>
      <rPr>
        <sz val="11"/>
        <color theme="1"/>
        <rFont val="맑은 고딕"/>
        <family val="3"/>
        <charset val="129"/>
        <scheme val="minor"/>
      </rPr>
      <t>금액에</t>
    </r>
    <r>
      <rPr>
        <sz val="11"/>
        <color theme="1"/>
        <rFont val="맑은 고딕"/>
        <family val="2"/>
        <scheme val="minor"/>
      </rPr>
      <t xml:space="preserve"> </t>
    </r>
    <r>
      <rPr>
        <sz val="11"/>
        <color theme="1"/>
        <rFont val="맑은 고딕"/>
        <family val="3"/>
        <charset val="129"/>
        <scheme val="minor"/>
      </rPr>
      <t>달하면</t>
    </r>
    <r>
      <rPr>
        <sz val="11"/>
        <color theme="1"/>
        <rFont val="맑은 고딕"/>
        <family val="2"/>
        <scheme val="minor"/>
      </rPr>
      <t xml:space="preserve"> </t>
    </r>
    <r>
      <rPr>
        <sz val="11"/>
        <color theme="1"/>
        <rFont val="맑은 고딕"/>
        <family val="3"/>
        <charset val="129"/>
        <scheme val="minor"/>
      </rPr>
      <t>추가</t>
    </r>
    <r>
      <rPr>
        <sz val="11"/>
        <color theme="1"/>
        <rFont val="맑은 고딕"/>
        <family val="2"/>
        <scheme val="minor"/>
      </rPr>
      <t xml:space="preserve"> </t>
    </r>
    <r>
      <rPr>
        <sz val="11"/>
        <color theme="1"/>
        <rFont val="맑은 고딕"/>
        <family val="3"/>
        <charset val="129"/>
        <scheme val="minor"/>
      </rPr>
      <t>혜택을</t>
    </r>
    <r>
      <rPr>
        <sz val="11"/>
        <color theme="1"/>
        <rFont val="맑은 고딕"/>
        <family val="2"/>
        <scheme val="minor"/>
      </rPr>
      <t xml:space="preserve"> </t>
    </r>
    <r>
      <rPr>
        <sz val="11"/>
        <color theme="1"/>
        <rFont val="맑은 고딕"/>
        <family val="3"/>
        <charset val="129"/>
        <scheme val="minor"/>
      </rPr>
      <t>받습니다</t>
    </r>
    <r>
      <rPr>
        <sz val="11"/>
        <color theme="1"/>
        <rFont val="맑은 고딕"/>
        <family val="2"/>
        <scheme val="minor"/>
      </rPr>
      <t xml:space="preserve">.
</t>
    </r>
    <r>
      <rPr>
        <sz val="11"/>
        <color theme="1"/>
        <rFont val="맑은 고딕"/>
        <family val="3"/>
        <charset val="129"/>
        <scheme val="minor"/>
      </rPr>
      <t xml:space="preserve">일반구매	</t>
    </r>
    <r>
      <rPr>
        <sz val="11"/>
        <color theme="1"/>
        <rFont val="맑은 고딕"/>
        <family val="2"/>
        <scheme val="minor"/>
      </rPr>
      <t xml:space="preserve"> - </t>
    </r>
    <r>
      <rPr>
        <sz val="11"/>
        <color theme="1"/>
        <rFont val="맑은 고딕"/>
        <family val="3"/>
        <charset val="129"/>
        <scheme val="minor"/>
      </rPr>
      <t>일반적인</t>
    </r>
    <r>
      <rPr>
        <sz val="11"/>
        <color theme="1"/>
        <rFont val="맑은 고딕"/>
        <family val="2"/>
        <scheme val="minor"/>
      </rPr>
      <t xml:space="preserve"> </t>
    </r>
    <r>
      <rPr>
        <sz val="11"/>
        <color theme="1"/>
        <rFont val="맑은 고딕"/>
        <family val="3"/>
        <charset val="129"/>
        <scheme val="minor"/>
      </rPr>
      <t>상품으로</t>
    </r>
    <r>
      <rPr>
        <sz val="11"/>
        <color theme="1"/>
        <rFont val="맑은 고딕"/>
        <family val="2"/>
        <scheme val="minor"/>
      </rPr>
      <t xml:space="preserve">, </t>
    </r>
    <r>
      <rPr>
        <sz val="11"/>
        <color theme="1"/>
        <rFont val="맑은 고딕"/>
        <family val="3"/>
        <charset val="129"/>
        <scheme val="minor"/>
      </rPr>
      <t>마일리지로</t>
    </r>
    <r>
      <rPr>
        <sz val="11"/>
        <color theme="1"/>
        <rFont val="맑은 고딕"/>
        <family val="2"/>
        <scheme val="minor"/>
      </rPr>
      <t xml:space="preserve"> </t>
    </r>
    <r>
      <rPr>
        <sz val="11"/>
        <color theme="1"/>
        <rFont val="맑은 고딕"/>
        <family val="3"/>
        <charset val="129"/>
        <scheme val="minor"/>
      </rPr>
      <t>구매가</t>
    </r>
    <r>
      <rPr>
        <sz val="11"/>
        <color theme="1"/>
        <rFont val="맑은 고딕"/>
        <family val="2"/>
        <scheme val="minor"/>
      </rPr>
      <t xml:space="preserve"> </t>
    </r>
    <r>
      <rPr>
        <sz val="11"/>
        <color theme="1"/>
        <rFont val="맑은 고딕"/>
        <family val="3"/>
        <charset val="129"/>
        <scheme val="minor"/>
      </rPr>
      <t>가능한</t>
    </r>
    <r>
      <rPr>
        <sz val="11"/>
        <color theme="1"/>
        <rFont val="맑은 고딕"/>
        <family val="2"/>
        <scheme val="minor"/>
      </rPr>
      <t xml:space="preserve"> </t>
    </r>
    <r>
      <rPr>
        <sz val="11"/>
        <color theme="1"/>
        <rFont val="맑은 고딕"/>
        <family val="3"/>
        <charset val="129"/>
        <scheme val="minor"/>
      </rPr>
      <t>상품들입니다</t>
    </r>
    <r>
      <rPr>
        <sz val="11"/>
        <color theme="1"/>
        <rFont val="맑은 고딕"/>
        <family val="2"/>
        <scheme val="minor"/>
      </rPr>
      <t>.</t>
    </r>
    <phoneticPr fontId="38" type="noConversion"/>
  </si>
  <si>
    <r>
      <rPr>
        <sz val="11"/>
        <color theme="1"/>
        <rFont val="맑은 고딕"/>
        <family val="3"/>
        <charset val="129"/>
        <scheme val="minor"/>
      </rPr>
      <t>친구업글</t>
    </r>
    <phoneticPr fontId="38" type="noConversion"/>
  </si>
  <si>
    <r>
      <rPr>
        <sz val="11"/>
        <color theme="1"/>
        <rFont val="맑은 고딕"/>
        <family val="3"/>
        <charset val="129"/>
        <scheme val="minor"/>
      </rPr>
      <t>펫</t>
    </r>
    <phoneticPr fontId="38" type="noConversion"/>
  </si>
  <si>
    <r>
      <rPr>
        <sz val="11"/>
        <color theme="1"/>
        <rFont val="맑은 고딕"/>
        <family val="3"/>
        <charset val="129"/>
        <scheme val="minor"/>
      </rPr>
      <t>펫업글</t>
    </r>
    <phoneticPr fontId="38" type="noConversion"/>
  </si>
  <si>
    <r>
      <rPr>
        <b/>
        <sz val="11"/>
        <color theme="1"/>
        <rFont val="맑은 고딕"/>
        <family val="2"/>
        <charset val="129"/>
        <scheme val="minor"/>
      </rPr>
      <t>구매
제한</t>
    </r>
    <phoneticPr fontId="38" type="noConversion"/>
  </si>
  <si>
    <r>
      <rPr>
        <sz val="11"/>
        <color theme="1"/>
        <rFont val="맑은 고딕"/>
        <family val="3"/>
        <charset val="129"/>
        <scheme val="minor"/>
      </rPr>
      <t>일반　　</t>
    </r>
    <r>
      <rPr>
        <sz val="11"/>
        <color theme="1"/>
        <rFont val="맑은 고딕"/>
        <family val="2"/>
        <scheme val="minor"/>
      </rPr>
      <t xml:space="preserve"> - </t>
    </r>
    <r>
      <rPr>
        <sz val="11"/>
        <color theme="1"/>
        <rFont val="맑은 고딕"/>
        <family val="3"/>
        <charset val="129"/>
        <scheme val="minor"/>
      </rPr>
      <t>일반</t>
    </r>
    <r>
      <rPr>
        <sz val="11"/>
        <color theme="1"/>
        <rFont val="맑은 고딕"/>
        <family val="2"/>
        <scheme val="minor"/>
      </rPr>
      <t xml:space="preserve"> </t>
    </r>
    <r>
      <rPr>
        <sz val="11"/>
        <color theme="1"/>
        <rFont val="맑은 고딕"/>
        <family val="3"/>
        <charset val="129"/>
        <scheme val="minor"/>
      </rPr>
      <t>구매</t>
    </r>
    <r>
      <rPr>
        <sz val="11"/>
        <color theme="1"/>
        <rFont val="맑은 고딕"/>
        <family val="2"/>
        <scheme val="minor"/>
      </rPr>
      <t xml:space="preserve"> </t>
    </r>
    <r>
      <rPr>
        <sz val="11"/>
        <color theme="1"/>
        <rFont val="맑은 고딕"/>
        <family val="3"/>
        <charset val="129"/>
        <scheme val="minor"/>
      </rPr>
      <t>상품</t>
    </r>
    <r>
      <rPr>
        <sz val="11"/>
        <color theme="1"/>
        <rFont val="맑은 고딕"/>
        <family val="2"/>
        <scheme val="minor"/>
      </rPr>
      <t xml:space="preserve"> </t>
    </r>
    <r>
      <rPr>
        <sz val="11"/>
        <color theme="1"/>
        <rFont val="맑은 고딕"/>
        <family val="3"/>
        <charset val="129"/>
        <scheme val="minor"/>
      </rPr>
      <t>중</t>
    </r>
    <r>
      <rPr>
        <sz val="11"/>
        <color theme="1"/>
        <rFont val="맑은 고딕"/>
        <family val="2"/>
        <scheme val="minor"/>
      </rPr>
      <t>, 1</t>
    </r>
    <r>
      <rPr>
        <sz val="11"/>
        <color theme="1"/>
        <rFont val="맑은 고딕"/>
        <family val="3"/>
        <charset val="129"/>
        <scheme val="minor"/>
      </rPr>
      <t>회만</t>
    </r>
    <r>
      <rPr>
        <sz val="11"/>
        <color theme="1"/>
        <rFont val="맑은 고딕"/>
        <family val="2"/>
        <scheme val="minor"/>
      </rPr>
      <t xml:space="preserve"> </t>
    </r>
    <r>
      <rPr>
        <sz val="11"/>
        <color theme="1"/>
        <rFont val="맑은 고딕"/>
        <family val="3"/>
        <charset val="129"/>
        <scheme val="minor"/>
      </rPr>
      <t>구매하면</t>
    </r>
    <r>
      <rPr>
        <sz val="11"/>
        <color theme="1"/>
        <rFont val="맑은 고딕"/>
        <family val="2"/>
        <scheme val="minor"/>
      </rPr>
      <t xml:space="preserve"> </t>
    </r>
    <r>
      <rPr>
        <sz val="11"/>
        <color theme="1"/>
        <rFont val="맑은 고딕"/>
        <family val="3"/>
        <charset val="129"/>
        <scheme val="minor"/>
      </rPr>
      <t>되는</t>
    </r>
    <r>
      <rPr>
        <sz val="11"/>
        <color theme="1"/>
        <rFont val="맑은 고딕"/>
        <family val="2"/>
        <scheme val="minor"/>
      </rPr>
      <t xml:space="preserve"> </t>
    </r>
    <r>
      <rPr>
        <sz val="11"/>
        <color theme="1"/>
        <rFont val="맑은 고딕"/>
        <family val="3"/>
        <charset val="129"/>
        <scheme val="minor"/>
      </rPr>
      <t>일반적인</t>
    </r>
    <r>
      <rPr>
        <sz val="11"/>
        <color theme="1"/>
        <rFont val="맑은 고딕"/>
        <family val="2"/>
        <scheme val="minor"/>
      </rPr>
      <t xml:space="preserve"> </t>
    </r>
    <r>
      <rPr>
        <sz val="11"/>
        <color theme="1"/>
        <rFont val="맑은 고딕"/>
        <family val="3"/>
        <charset val="129"/>
        <scheme val="minor"/>
      </rPr>
      <t>상품입니다</t>
    </r>
    <r>
      <rPr>
        <sz val="11"/>
        <color theme="1"/>
        <rFont val="맑은 고딕"/>
        <family val="2"/>
        <scheme val="minor"/>
      </rPr>
      <t xml:space="preserve">.
</t>
    </r>
    <r>
      <rPr>
        <sz val="11"/>
        <color theme="1"/>
        <rFont val="맑은 고딕"/>
        <family val="3"/>
        <charset val="129"/>
        <scheme val="minor"/>
      </rPr>
      <t>중첩　　</t>
    </r>
    <r>
      <rPr>
        <sz val="11"/>
        <color theme="1"/>
        <rFont val="맑은 고딕"/>
        <family val="2"/>
        <scheme val="minor"/>
      </rPr>
      <t xml:space="preserve"> - </t>
    </r>
    <r>
      <rPr>
        <sz val="11"/>
        <color theme="1"/>
        <rFont val="맑은 고딕"/>
        <family val="3"/>
        <charset val="129"/>
        <scheme val="minor"/>
      </rPr>
      <t>누적</t>
    </r>
    <r>
      <rPr>
        <sz val="11"/>
        <color theme="1"/>
        <rFont val="맑은 고딕"/>
        <family val="2"/>
        <scheme val="minor"/>
      </rPr>
      <t xml:space="preserve"> </t>
    </r>
    <r>
      <rPr>
        <sz val="11"/>
        <color theme="1"/>
        <rFont val="맑은 고딕"/>
        <family val="3"/>
        <charset val="129"/>
        <scheme val="minor"/>
      </rPr>
      <t>레벨이</t>
    </r>
    <r>
      <rPr>
        <sz val="11"/>
        <color theme="1"/>
        <rFont val="맑은 고딕"/>
        <family val="2"/>
        <scheme val="minor"/>
      </rPr>
      <t xml:space="preserve"> </t>
    </r>
    <r>
      <rPr>
        <sz val="11"/>
        <color theme="1"/>
        <rFont val="맑은 고딕"/>
        <family val="3"/>
        <charset val="129"/>
        <scheme val="minor"/>
      </rPr>
      <t>있는</t>
    </r>
    <r>
      <rPr>
        <sz val="11"/>
        <color theme="1"/>
        <rFont val="맑은 고딕"/>
        <family val="2"/>
        <scheme val="minor"/>
      </rPr>
      <t xml:space="preserve"> </t>
    </r>
    <r>
      <rPr>
        <sz val="11"/>
        <color theme="1"/>
        <rFont val="맑은 고딕"/>
        <family val="3"/>
        <charset val="129"/>
        <scheme val="minor"/>
      </rPr>
      <t>상품으로써</t>
    </r>
    <r>
      <rPr>
        <sz val="11"/>
        <color theme="1"/>
        <rFont val="맑은 고딕"/>
        <family val="2"/>
        <scheme val="minor"/>
      </rPr>
      <t xml:space="preserve">, </t>
    </r>
    <r>
      <rPr>
        <sz val="11"/>
        <color theme="1"/>
        <rFont val="맑은 고딕"/>
        <family val="3"/>
        <charset val="129"/>
        <scheme val="minor"/>
      </rPr>
      <t>여러</t>
    </r>
    <r>
      <rPr>
        <sz val="11"/>
        <color theme="1"/>
        <rFont val="맑은 고딕"/>
        <family val="2"/>
        <scheme val="minor"/>
      </rPr>
      <t xml:space="preserve"> </t>
    </r>
    <r>
      <rPr>
        <sz val="11"/>
        <color theme="1"/>
        <rFont val="맑은 고딕"/>
        <family val="3"/>
        <charset val="129"/>
        <scheme val="minor"/>
      </rPr>
      <t>번</t>
    </r>
    <r>
      <rPr>
        <sz val="11"/>
        <color theme="1"/>
        <rFont val="맑은 고딕"/>
        <family val="2"/>
        <scheme val="minor"/>
      </rPr>
      <t xml:space="preserve"> </t>
    </r>
    <r>
      <rPr>
        <sz val="11"/>
        <color theme="1"/>
        <rFont val="맑은 고딕"/>
        <family val="3"/>
        <charset val="129"/>
        <scheme val="minor"/>
      </rPr>
      <t>구매하여</t>
    </r>
    <r>
      <rPr>
        <sz val="11"/>
        <color theme="1"/>
        <rFont val="맑은 고딕"/>
        <family val="2"/>
        <scheme val="minor"/>
      </rPr>
      <t xml:space="preserve"> </t>
    </r>
    <r>
      <rPr>
        <sz val="11"/>
        <color theme="1"/>
        <rFont val="맑은 고딕"/>
        <family val="3"/>
        <charset val="129"/>
        <scheme val="minor"/>
      </rPr>
      <t>추가</t>
    </r>
    <r>
      <rPr>
        <sz val="11"/>
        <color theme="1"/>
        <rFont val="맑은 고딕"/>
        <family val="2"/>
        <scheme val="minor"/>
      </rPr>
      <t xml:space="preserve"> </t>
    </r>
    <r>
      <rPr>
        <sz val="11"/>
        <color theme="1"/>
        <rFont val="맑은 고딕"/>
        <family val="3"/>
        <charset val="129"/>
        <scheme val="minor"/>
      </rPr>
      <t>효과를</t>
    </r>
    <r>
      <rPr>
        <sz val="11"/>
        <color theme="1"/>
        <rFont val="맑은 고딕"/>
        <family val="2"/>
        <scheme val="minor"/>
      </rPr>
      <t xml:space="preserve"> </t>
    </r>
    <r>
      <rPr>
        <sz val="11"/>
        <color theme="1"/>
        <rFont val="맑은 고딕"/>
        <family val="3"/>
        <charset val="129"/>
        <scheme val="minor"/>
      </rPr>
      <t>얻을</t>
    </r>
    <r>
      <rPr>
        <sz val="11"/>
        <color theme="1"/>
        <rFont val="맑은 고딕"/>
        <family val="2"/>
        <scheme val="minor"/>
      </rPr>
      <t xml:space="preserve"> </t>
    </r>
    <r>
      <rPr>
        <sz val="11"/>
        <color theme="1"/>
        <rFont val="맑은 고딕"/>
        <family val="3"/>
        <charset val="129"/>
        <scheme val="minor"/>
      </rPr>
      <t>수</t>
    </r>
    <r>
      <rPr>
        <sz val="11"/>
        <color theme="1"/>
        <rFont val="맑은 고딕"/>
        <family val="2"/>
        <scheme val="minor"/>
      </rPr>
      <t xml:space="preserve"> </t>
    </r>
    <r>
      <rPr>
        <sz val="11"/>
        <color theme="1"/>
        <rFont val="맑은 고딕"/>
        <family val="3"/>
        <charset val="129"/>
        <scheme val="minor"/>
      </rPr>
      <t>있는</t>
    </r>
    <r>
      <rPr>
        <sz val="11"/>
        <color theme="1"/>
        <rFont val="맑은 고딕"/>
        <family val="2"/>
        <scheme val="minor"/>
      </rPr>
      <t xml:space="preserve"> </t>
    </r>
    <r>
      <rPr>
        <sz val="11"/>
        <color theme="1"/>
        <rFont val="맑은 고딕"/>
        <family val="3"/>
        <charset val="129"/>
        <scheme val="minor"/>
      </rPr>
      <t>상품입니다</t>
    </r>
    <r>
      <rPr>
        <sz val="11"/>
        <color theme="1"/>
        <rFont val="맑은 고딕"/>
        <family val="2"/>
        <scheme val="minor"/>
      </rPr>
      <t xml:space="preserve">.
</t>
    </r>
    <r>
      <rPr>
        <sz val="11"/>
        <color theme="1"/>
        <rFont val="맑은 고딕"/>
        <family val="3"/>
        <charset val="129"/>
        <scheme val="minor"/>
      </rPr>
      <t>무과금　</t>
    </r>
    <r>
      <rPr>
        <sz val="11"/>
        <color theme="1"/>
        <rFont val="맑은 고딕"/>
        <family val="2"/>
        <scheme val="minor"/>
      </rPr>
      <t xml:space="preserve"> - </t>
    </r>
    <r>
      <rPr>
        <sz val="11"/>
        <color theme="1"/>
        <rFont val="맑은 고딕"/>
        <family val="3"/>
        <charset val="129"/>
        <scheme val="minor"/>
      </rPr>
      <t>무과금도</t>
    </r>
    <r>
      <rPr>
        <sz val="11"/>
        <color theme="1"/>
        <rFont val="맑은 고딕"/>
        <family val="2"/>
        <scheme val="minor"/>
      </rPr>
      <t xml:space="preserve"> </t>
    </r>
    <r>
      <rPr>
        <sz val="11"/>
        <color theme="1"/>
        <rFont val="맑은 고딕"/>
        <family val="3"/>
        <charset val="129"/>
        <scheme val="minor"/>
      </rPr>
      <t>다른</t>
    </r>
    <r>
      <rPr>
        <sz val="11"/>
        <color theme="1"/>
        <rFont val="맑은 고딕"/>
        <family val="2"/>
        <scheme val="minor"/>
      </rPr>
      <t xml:space="preserve"> </t>
    </r>
    <r>
      <rPr>
        <sz val="11"/>
        <color theme="1"/>
        <rFont val="맑은 고딕"/>
        <family val="3"/>
        <charset val="129"/>
        <scheme val="minor"/>
      </rPr>
      <t>경로로</t>
    </r>
    <r>
      <rPr>
        <sz val="11"/>
        <color theme="1"/>
        <rFont val="맑은 고딕"/>
        <family val="2"/>
        <scheme val="minor"/>
      </rPr>
      <t xml:space="preserve"> </t>
    </r>
    <r>
      <rPr>
        <sz val="11"/>
        <color theme="1"/>
        <rFont val="맑은 고딕"/>
        <family val="3"/>
        <charset val="129"/>
        <scheme val="minor"/>
      </rPr>
      <t>얻을</t>
    </r>
    <r>
      <rPr>
        <sz val="11"/>
        <color theme="1"/>
        <rFont val="맑은 고딕"/>
        <family val="2"/>
        <scheme val="minor"/>
      </rPr>
      <t xml:space="preserve"> </t>
    </r>
    <r>
      <rPr>
        <sz val="11"/>
        <color theme="1"/>
        <rFont val="맑은 고딕"/>
        <family val="3"/>
        <charset val="129"/>
        <scheme val="minor"/>
      </rPr>
      <t>수</t>
    </r>
    <r>
      <rPr>
        <sz val="11"/>
        <color theme="1"/>
        <rFont val="맑은 고딕"/>
        <family val="2"/>
        <scheme val="minor"/>
      </rPr>
      <t xml:space="preserve"> </t>
    </r>
    <r>
      <rPr>
        <sz val="11"/>
        <color theme="1"/>
        <rFont val="맑은 고딕"/>
        <family val="3"/>
        <charset val="129"/>
        <scheme val="minor"/>
      </rPr>
      <t>있는</t>
    </r>
    <r>
      <rPr>
        <sz val="11"/>
        <color theme="1"/>
        <rFont val="맑은 고딕"/>
        <family val="2"/>
        <scheme val="minor"/>
      </rPr>
      <t xml:space="preserve"> </t>
    </r>
    <r>
      <rPr>
        <sz val="11"/>
        <color theme="1"/>
        <rFont val="맑은 고딕"/>
        <family val="3"/>
        <charset val="129"/>
        <scheme val="minor"/>
      </rPr>
      <t>상품입니다</t>
    </r>
    <r>
      <rPr>
        <sz val="11"/>
        <color theme="1"/>
        <rFont val="맑은 고딕"/>
        <family val="2"/>
        <scheme val="minor"/>
      </rPr>
      <t xml:space="preserve">.
</t>
    </r>
    <r>
      <rPr>
        <sz val="11"/>
        <color theme="1"/>
        <rFont val="맑은 고딕"/>
        <family val="3"/>
        <charset val="129"/>
        <scheme val="minor"/>
      </rPr>
      <t>한정상품</t>
    </r>
    <r>
      <rPr>
        <sz val="11"/>
        <color theme="1"/>
        <rFont val="맑은 고딕"/>
        <family val="2"/>
        <scheme val="minor"/>
      </rPr>
      <t xml:space="preserve"> - </t>
    </r>
    <r>
      <rPr>
        <sz val="11"/>
        <color theme="1"/>
        <rFont val="맑은 고딕"/>
        <family val="3"/>
        <charset val="129"/>
        <scheme val="minor"/>
      </rPr>
      <t>단</t>
    </r>
    <r>
      <rPr>
        <sz val="11"/>
        <color theme="1"/>
        <rFont val="맑은 고딕"/>
        <family val="2"/>
        <scheme val="minor"/>
      </rPr>
      <t xml:space="preserve"> 1</t>
    </r>
    <r>
      <rPr>
        <sz val="11"/>
        <color theme="1"/>
        <rFont val="맑은 고딕"/>
        <family val="3"/>
        <charset val="129"/>
        <scheme val="minor"/>
      </rPr>
      <t>개만</t>
    </r>
    <r>
      <rPr>
        <sz val="11"/>
        <color theme="1"/>
        <rFont val="맑은 고딕"/>
        <family val="2"/>
        <scheme val="minor"/>
      </rPr>
      <t xml:space="preserve"> </t>
    </r>
    <r>
      <rPr>
        <sz val="11"/>
        <color theme="1"/>
        <rFont val="맑은 고딕"/>
        <family val="3"/>
        <charset val="129"/>
        <scheme val="minor"/>
      </rPr>
      <t>존재하는</t>
    </r>
    <r>
      <rPr>
        <sz val="11"/>
        <color theme="1"/>
        <rFont val="맑은 고딕"/>
        <family val="2"/>
        <scheme val="minor"/>
      </rPr>
      <t xml:space="preserve"> </t>
    </r>
    <r>
      <rPr>
        <sz val="11"/>
        <color theme="1"/>
        <rFont val="맑은 고딕"/>
        <family val="3"/>
        <charset val="129"/>
        <scheme val="minor"/>
      </rPr>
      <t>상품으로써</t>
    </r>
    <r>
      <rPr>
        <sz val="11"/>
        <color theme="1"/>
        <rFont val="맑은 고딕"/>
        <family val="2"/>
        <scheme val="minor"/>
      </rPr>
      <t xml:space="preserve">, </t>
    </r>
    <r>
      <rPr>
        <sz val="11"/>
        <color theme="1"/>
        <rFont val="맑은 고딕"/>
        <family val="3"/>
        <charset val="129"/>
        <scheme val="minor"/>
      </rPr>
      <t>선착순</t>
    </r>
    <r>
      <rPr>
        <sz val="11"/>
        <color theme="1"/>
        <rFont val="맑은 고딕"/>
        <family val="2"/>
        <scheme val="minor"/>
      </rPr>
      <t xml:space="preserve"> </t>
    </r>
    <r>
      <rPr>
        <sz val="11"/>
        <color theme="1"/>
        <rFont val="맑은 고딕"/>
        <family val="3"/>
        <charset val="129"/>
        <scheme val="minor"/>
      </rPr>
      <t>및</t>
    </r>
    <r>
      <rPr>
        <sz val="11"/>
        <color theme="1"/>
        <rFont val="맑은 고딕"/>
        <family val="2"/>
        <scheme val="minor"/>
      </rPr>
      <t xml:space="preserve"> </t>
    </r>
    <r>
      <rPr>
        <sz val="11"/>
        <color theme="1"/>
        <rFont val="맑은 고딕"/>
        <family val="3"/>
        <charset val="129"/>
        <scheme val="minor"/>
      </rPr>
      <t>특정</t>
    </r>
    <r>
      <rPr>
        <sz val="11"/>
        <color theme="1"/>
        <rFont val="맑은 고딕"/>
        <family val="2"/>
        <scheme val="minor"/>
      </rPr>
      <t xml:space="preserve"> </t>
    </r>
    <r>
      <rPr>
        <sz val="11"/>
        <color theme="1"/>
        <rFont val="맑은 고딕"/>
        <family val="3"/>
        <charset val="129"/>
        <scheme val="minor"/>
      </rPr>
      <t>혜택으로만</t>
    </r>
    <r>
      <rPr>
        <sz val="11"/>
        <color theme="1"/>
        <rFont val="맑은 고딕"/>
        <family val="2"/>
        <scheme val="minor"/>
      </rPr>
      <t xml:space="preserve"> </t>
    </r>
    <r>
      <rPr>
        <sz val="11"/>
        <color theme="1"/>
        <rFont val="맑은 고딕"/>
        <family val="3"/>
        <charset val="129"/>
        <scheme val="minor"/>
      </rPr>
      <t>얻을</t>
    </r>
    <r>
      <rPr>
        <sz val="11"/>
        <color theme="1"/>
        <rFont val="맑은 고딕"/>
        <family val="2"/>
        <scheme val="minor"/>
      </rPr>
      <t xml:space="preserve"> </t>
    </r>
    <r>
      <rPr>
        <sz val="11"/>
        <color theme="1"/>
        <rFont val="맑은 고딕"/>
        <family val="3"/>
        <charset val="129"/>
        <scheme val="minor"/>
      </rPr>
      <t>수</t>
    </r>
    <r>
      <rPr>
        <sz val="11"/>
        <color theme="1"/>
        <rFont val="맑은 고딕"/>
        <family val="2"/>
        <scheme val="minor"/>
      </rPr>
      <t xml:space="preserve"> </t>
    </r>
    <r>
      <rPr>
        <sz val="11"/>
        <color theme="1"/>
        <rFont val="맑은 고딕"/>
        <family val="3"/>
        <charset val="129"/>
        <scheme val="minor"/>
      </rPr>
      <t>있는</t>
    </r>
    <r>
      <rPr>
        <sz val="11"/>
        <color theme="1"/>
        <rFont val="맑은 고딕"/>
        <family val="2"/>
        <scheme val="minor"/>
      </rPr>
      <t xml:space="preserve"> </t>
    </r>
    <r>
      <rPr>
        <sz val="11"/>
        <color theme="1"/>
        <rFont val="맑은 고딕"/>
        <family val="3"/>
        <charset val="129"/>
        <scheme val="minor"/>
      </rPr>
      <t>상품입니다</t>
    </r>
    <r>
      <rPr>
        <sz val="11"/>
        <color theme="1"/>
        <rFont val="맑은 고딕"/>
        <family val="2"/>
        <scheme val="minor"/>
      </rPr>
      <t>.</t>
    </r>
    <phoneticPr fontId="38" type="noConversion"/>
  </si>
  <si>
    <r>
      <rPr>
        <sz val="11"/>
        <color theme="1"/>
        <rFont val="맑은 고딕"/>
        <family val="3"/>
        <charset val="129"/>
        <scheme val="minor"/>
      </rPr>
      <t>창고스킨</t>
    </r>
    <phoneticPr fontId="38" type="noConversion"/>
  </si>
  <si>
    <r>
      <rPr>
        <sz val="11"/>
        <color theme="1"/>
        <rFont val="맑은 고딕"/>
        <family val="3"/>
        <charset val="129"/>
        <scheme val="minor"/>
      </rPr>
      <t>창고업글</t>
    </r>
    <phoneticPr fontId="38" type="noConversion"/>
  </si>
  <si>
    <r>
      <rPr>
        <b/>
        <sz val="11"/>
        <color theme="1"/>
        <rFont val="맑은 고딕"/>
        <family val="3"/>
        <charset val="129"/>
        <scheme val="minor"/>
      </rPr>
      <t>혜택
종류</t>
    </r>
    <phoneticPr fontId="38" type="noConversion"/>
  </si>
  <si>
    <r>
      <rPr>
        <sz val="11"/>
        <color theme="1"/>
        <rFont val="맑은 고딕"/>
        <family val="3"/>
        <charset val="129"/>
        <scheme val="minor"/>
      </rPr>
      <t>날개</t>
    </r>
    <phoneticPr fontId="38" type="noConversion"/>
  </si>
  <si>
    <r>
      <rPr>
        <sz val="11"/>
        <color theme="1"/>
        <rFont val="맑은 고딕"/>
        <family val="3"/>
        <charset val="129"/>
        <scheme val="minor"/>
      </rPr>
      <t>날개업글</t>
    </r>
    <phoneticPr fontId="38" type="noConversion"/>
  </si>
  <si>
    <r>
      <rPr>
        <sz val="11"/>
        <color theme="1"/>
        <rFont val="맑은 고딕"/>
        <family val="3"/>
        <charset val="129"/>
        <scheme val="minor"/>
      </rPr>
      <t>누적보상</t>
    </r>
    <phoneticPr fontId="38" type="noConversion"/>
  </si>
  <si>
    <r>
      <rPr>
        <b/>
        <sz val="11"/>
        <color theme="1"/>
        <rFont val="맑은 고딕"/>
        <family val="3"/>
        <charset val="129"/>
        <scheme val="minor"/>
      </rPr>
      <t>종류
효과</t>
    </r>
    <phoneticPr fontId="38" type="noConversion"/>
  </si>
  <si>
    <r>
      <rPr>
        <b/>
        <sz val="11"/>
        <color theme="1"/>
        <rFont val="맑은 고딕"/>
        <family val="3"/>
        <charset val="129"/>
        <scheme val="minor"/>
      </rPr>
      <t>방법
환불</t>
    </r>
    <phoneticPr fontId="38" type="noConversion"/>
  </si>
  <si>
    <r>
      <t xml:space="preserve"> - </t>
    </r>
    <r>
      <rPr>
        <sz val="11"/>
        <color theme="1"/>
        <rFont val="맑은 고딕"/>
        <family val="2"/>
        <charset val="129"/>
        <scheme val="minor"/>
      </rPr>
      <t>지정된</t>
    </r>
    <r>
      <rPr>
        <sz val="11"/>
        <color theme="1"/>
        <rFont val="맑은 고딕"/>
        <family val="2"/>
        <scheme val="minor"/>
      </rPr>
      <t xml:space="preserve"> </t>
    </r>
    <r>
      <rPr>
        <sz val="11"/>
        <color theme="1"/>
        <rFont val="맑은 고딕"/>
        <family val="2"/>
        <charset val="129"/>
        <scheme val="minor"/>
      </rPr>
      <t>계좌</t>
    </r>
    <r>
      <rPr>
        <sz val="11"/>
        <color theme="1"/>
        <rFont val="맑은 고딕"/>
        <family val="2"/>
        <scheme val="minor"/>
      </rPr>
      <t>+</t>
    </r>
    <r>
      <rPr>
        <sz val="11"/>
        <color theme="1"/>
        <rFont val="맑은 고딕"/>
        <family val="2"/>
        <charset val="129"/>
        <scheme val="minor"/>
      </rPr>
      <t>워크</t>
    </r>
    <r>
      <rPr>
        <sz val="11"/>
        <color theme="1"/>
        <rFont val="맑은 고딕"/>
        <family val="2"/>
        <scheme val="minor"/>
      </rPr>
      <t xml:space="preserve"> </t>
    </r>
    <r>
      <rPr>
        <sz val="11"/>
        <color theme="1"/>
        <rFont val="맑은 고딕"/>
        <family val="2"/>
        <charset val="129"/>
        <scheme val="minor"/>
      </rPr>
      <t>아이디</t>
    </r>
    <r>
      <rPr>
        <sz val="11"/>
        <color theme="1"/>
        <rFont val="맑은 고딕"/>
        <family val="2"/>
        <scheme val="minor"/>
      </rPr>
      <t xml:space="preserve"> </t>
    </r>
    <r>
      <rPr>
        <sz val="11"/>
        <color theme="1"/>
        <rFont val="맑은 고딕"/>
        <family val="2"/>
        <charset val="129"/>
        <scheme val="minor"/>
      </rPr>
      <t>입금자명시</t>
    </r>
    <r>
      <rPr>
        <sz val="11"/>
        <color theme="1"/>
        <rFont val="맑은 고딕"/>
        <family val="2"/>
        <scheme val="minor"/>
      </rPr>
      <t xml:space="preserve"> </t>
    </r>
    <r>
      <rPr>
        <sz val="11"/>
        <color theme="1"/>
        <rFont val="맑은 고딕"/>
        <family val="2"/>
        <charset val="129"/>
        <scheme val="minor"/>
      </rPr>
      <t>확인</t>
    </r>
    <r>
      <rPr>
        <sz val="11"/>
        <color theme="1"/>
        <rFont val="맑은 고딕"/>
        <family val="2"/>
        <scheme val="minor"/>
      </rPr>
      <t xml:space="preserve"> </t>
    </r>
    <r>
      <rPr>
        <sz val="11"/>
        <color theme="1"/>
        <rFont val="맑은 고딕"/>
        <family val="2"/>
        <charset val="129"/>
        <scheme val="minor"/>
      </rPr>
      <t>후</t>
    </r>
    <r>
      <rPr>
        <sz val="11"/>
        <color theme="1"/>
        <rFont val="맑은 고딕"/>
        <family val="2"/>
        <scheme val="minor"/>
      </rPr>
      <t xml:space="preserve"> </t>
    </r>
    <r>
      <rPr>
        <sz val="11"/>
        <color theme="1"/>
        <rFont val="맑은 고딕"/>
        <family val="2"/>
        <charset val="129"/>
        <scheme val="minor"/>
      </rPr>
      <t>마일리지</t>
    </r>
    <r>
      <rPr>
        <sz val="11"/>
        <color theme="1"/>
        <rFont val="맑은 고딕"/>
        <family val="2"/>
        <scheme val="minor"/>
      </rPr>
      <t xml:space="preserve"> </t>
    </r>
    <r>
      <rPr>
        <sz val="11"/>
        <color theme="1"/>
        <rFont val="맑은 고딕"/>
        <family val="2"/>
        <charset val="129"/>
        <scheme val="minor"/>
      </rPr>
      <t xml:space="preserve">적용
</t>
    </r>
    <r>
      <rPr>
        <sz val="11"/>
        <color theme="1"/>
        <rFont val="맑은 고딕"/>
        <family val="2"/>
        <scheme val="minor"/>
      </rPr>
      <t xml:space="preserve"> - </t>
    </r>
    <r>
      <rPr>
        <sz val="11"/>
        <color theme="1"/>
        <rFont val="맑은 고딕"/>
        <family val="2"/>
        <charset val="129"/>
        <scheme val="minor"/>
      </rPr>
      <t>적용된</t>
    </r>
    <r>
      <rPr>
        <sz val="11"/>
        <color theme="1"/>
        <rFont val="맑은 고딕"/>
        <family val="2"/>
        <scheme val="minor"/>
      </rPr>
      <t xml:space="preserve"> </t>
    </r>
    <r>
      <rPr>
        <sz val="11"/>
        <color theme="1"/>
        <rFont val="맑은 고딕"/>
        <family val="2"/>
        <charset val="129"/>
        <scheme val="minor"/>
      </rPr>
      <t>마일리지로</t>
    </r>
    <r>
      <rPr>
        <sz val="11"/>
        <color theme="1"/>
        <rFont val="맑은 고딕"/>
        <family val="2"/>
        <scheme val="minor"/>
      </rPr>
      <t xml:space="preserve"> </t>
    </r>
    <r>
      <rPr>
        <sz val="11"/>
        <color theme="1"/>
        <rFont val="맑은 고딕"/>
        <family val="2"/>
        <charset val="129"/>
        <scheme val="minor"/>
      </rPr>
      <t>인게임</t>
    </r>
    <r>
      <rPr>
        <sz val="11"/>
        <color theme="1"/>
        <rFont val="맑은 고딕"/>
        <family val="2"/>
        <scheme val="minor"/>
      </rPr>
      <t xml:space="preserve"> </t>
    </r>
    <r>
      <rPr>
        <sz val="11"/>
        <color theme="1"/>
        <rFont val="맑은 고딕"/>
        <family val="2"/>
        <charset val="129"/>
        <scheme val="minor"/>
      </rPr>
      <t>상점에서</t>
    </r>
    <r>
      <rPr>
        <sz val="11"/>
        <color theme="1"/>
        <rFont val="맑은 고딕"/>
        <family val="2"/>
        <scheme val="minor"/>
      </rPr>
      <t xml:space="preserve"> </t>
    </r>
    <r>
      <rPr>
        <sz val="11"/>
        <color theme="1"/>
        <rFont val="맑은 고딕"/>
        <family val="2"/>
        <charset val="129"/>
        <scheme val="minor"/>
      </rPr>
      <t>원하는대로</t>
    </r>
    <r>
      <rPr>
        <sz val="11"/>
        <color theme="1"/>
        <rFont val="맑은 고딕"/>
        <family val="2"/>
        <scheme val="minor"/>
      </rPr>
      <t xml:space="preserve"> </t>
    </r>
    <r>
      <rPr>
        <sz val="11"/>
        <color theme="1"/>
        <rFont val="맑은 고딕"/>
        <family val="2"/>
        <charset val="129"/>
        <scheme val="minor"/>
      </rPr>
      <t xml:space="preserve">구매가능
</t>
    </r>
    <r>
      <rPr>
        <sz val="11"/>
        <color theme="1"/>
        <rFont val="맑은 고딕"/>
        <family val="2"/>
        <scheme val="minor"/>
      </rPr>
      <t xml:space="preserve"> - </t>
    </r>
    <r>
      <rPr>
        <sz val="11"/>
        <color theme="1"/>
        <rFont val="맑은 고딕"/>
        <family val="2"/>
        <charset val="129"/>
        <scheme val="minor"/>
      </rPr>
      <t>누적</t>
    </r>
    <r>
      <rPr>
        <sz val="11"/>
        <color theme="1"/>
        <rFont val="맑은 고딕"/>
        <family val="2"/>
        <scheme val="minor"/>
      </rPr>
      <t xml:space="preserve"> </t>
    </r>
    <r>
      <rPr>
        <sz val="11"/>
        <color theme="1"/>
        <rFont val="맑은 고딕"/>
        <family val="2"/>
        <charset val="129"/>
        <scheme val="minor"/>
      </rPr>
      <t>보상은</t>
    </r>
    <r>
      <rPr>
        <sz val="11"/>
        <color theme="1"/>
        <rFont val="맑은 고딕"/>
        <family val="2"/>
        <scheme val="minor"/>
      </rPr>
      <t xml:space="preserve"> </t>
    </r>
    <r>
      <rPr>
        <sz val="11"/>
        <color theme="1"/>
        <rFont val="맑은 고딕"/>
        <family val="2"/>
        <charset val="129"/>
        <scheme val="minor"/>
      </rPr>
      <t>마일리지</t>
    </r>
    <r>
      <rPr>
        <sz val="11"/>
        <color theme="1"/>
        <rFont val="맑은 고딕"/>
        <family val="2"/>
        <scheme val="minor"/>
      </rPr>
      <t xml:space="preserve"> </t>
    </r>
    <r>
      <rPr>
        <sz val="11"/>
        <color theme="1"/>
        <rFont val="맑은 고딕"/>
        <family val="2"/>
        <charset val="129"/>
        <scheme val="minor"/>
      </rPr>
      <t>결제</t>
    </r>
    <r>
      <rPr>
        <sz val="11"/>
        <color theme="1"/>
        <rFont val="맑은 고딕"/>
        <family val="2"/>
        <scheme val="minor"/>
      </rPr>
      <t xml:space="preserve"> </t>
    </r>
    <r>
      <rPr>
        <sz val="11"/>
        <color theme="1"/>
        <rFont val="맑은 고딕"/>
        <family val="2"/>
        <charset val="129"/>
        <scheme val="minor"/>
      </rPr>
      <t>기준이</t>
    </r>
    <r>
      <rPr>
        <sz val="11"/>
        <color theme="1"/>
        <rFont val="맑은 고딕"/>
        <family val="2"/>
        <scheme val="minor"/>
      </rPr>
      <t xml:space="preserve"> </t>
    </r>
    <r>
      <rPr>
        <sz val="11"/>
        <color theme="1"/>
        <rFont val="맑은 고딕"/>
        <family val="2"/>
        <charset val="129"/>
        <scheme val="minor"/>
      </rPr>
      <t>아닌</t>
    </r>
    <r>
      <rPr>
        <sz val="11"/>
        <color theme="1"/>
        <rFont val="맑은 고딕"/>
        <family val="2"/>
        <scheme val="minor"/>
      </rPr>
      <t xml:space="preserve">, </t>
    </r>
    <r>
      <rPr>
        <sz val="11"/>
        <color theme="1"/>
        <rFont val="맑은 고딕"/>
        <family val="2"/>
        <charset val="129"/>
        <scheme val="minor"/>
      </rPr>
      <t>마일리지</t>
    </r>
    <r>
      <rPr>
        <sz val="11"/>
        <color theme="1"/>
        <rFont val="맑은 고딕"/>
        <family val="2"/>
        <scheme val="minor"/>
      </rPr>
      <t xml:space="preserve"> </t>
    </r>
    <r>
      <rPr>
        <sz val="11"/>
        <color theme="1"/>
        <rFont val="맑은 고딕"/>
        <family val="2"/>
        <charset val="129"/>
        <scheme val="minor"/>
      </rPr>
      <t>사용</t>
    </r>
    <r>
      <rPr>
        <sz val="11"/>
        <color theme="1"/>
        <rFont val="맑은 고딕"/>
        <family val="2"/>
        <scheme val="minor"/>
      </rPr>
      <t xml:space="preserve"> </t>
    </r>
    <r>
      <rPr>
        <sz val="11"/>
        <color theme="1"/>
        <rFont val="맑은 고딕"/>
        <family val="2"/>
        <charset val="129"/>
        <scheme val="minor"/>
      </rPr>
      <t>기준</t>
    </r>
    <r>
      <rPr>
        <sz val="11"/>
        <color theme="1"/>
        <rFont val="맑은 고딕"/>
        <family val="2"/>
        <scheme val="minor"/>
      </rPr>
      <t xml:space="preserve"> </t>
    </r>
    <r>
      <rPr>
        <sz val="11"/>
        <color theme="1"/>
        <rFont val="맑은 고딕"/>
        <family val="2"/>
        <charset val="129"/>
        <scheme val="minor"/>
      </rPr>
      <t xml:space="preserve">적용
</t>
    </r>
    <r>
      <rPr>
        <sz val="11"/>
        <color theme="1"/>
        <rFont val="맑은 고딕"/>
        <family val="2"/>
        <scheme val="minor"/>
      </rPr>
      <t xml:space="preserve"> - </t>
    </r>
    <r>
      <rPr>
        <sz val="11"/>
        <color theme="1"/>
        <rFont val="맑은 고딕"/>
        <family val="2"/>
        <charset val="129"/>
        <scheme val="minor"/>
      </rPr>
      <t>사용하지</t>
    </r>
    <r>
      <rPr>
        <sz val="11"/>
        <color theme="1"/>
        <rFont val="맑은 고딕"/>
        <family val="2"/>
        <scheme val="minor"/>
      </rPr>
      <t xml:space="preserve"> </t>
    </r>
    <r>
      <rPr>
        <sz val="11"/>
        <color theme="1"/>
        <rFont val="맑은 고딕"/>
        <family val="2"/>
        <charset val="129"/>
        <scheme val="minor"/>
      </rPr>
      <t>않은</t>
    </r>
    <r>
      <rPr>
        <sz val="11"/>
        <color theme="1"/>
        <rFont val="맑은 고딕"/>
        <family val="2"/>
        <scheme val="minor"/>
      </rPr>
      <t xml:space="preserve"> </t>
    </r>
    <r>
      <rPr>
        <sz val="11"/>
        <color theme="1"/>
        <rFont val="맑은 고딕"/>
        <family val="2"/>
        <charset val="129"/>
        <scheme val="minor"/>
      </rPr>
      <t>마일리지는</t>
    </r>
    <r>
      <rPr>
        <sz val="11"/>
        <color theme="1"/>
        <rFont val="맑은 고딕"/>
        <family val="2"/>
        <scheme val="minor"/>
      </rPr>
      <t xml:space="preserve"> 1</t>
    </r>
    <r>
      <rPr>
        <sz val="11"/>
        <color theme="1"/>
        <rFont val="맑은 고딕"/>
        <family val="2"/>
        <charset val="129"/>
        <scheme val="minor"/>
      </rPr>
      <t>주일</t>
    </r>
    <r>
      <rPr>
        <sz val="11"/>
        <color theme="1"/>
        <rFont val="맑은 고딕"/>
        <family val="2"/>
        <scheme val="minor"/>
      </rPr>
      <t xml:space="preserve"> </t>
    </r>
    <r>
      <rPr>
        <sz val="11"/>
        <color theme="1"/>
        <rFont val="맑은 고딕"/>
        <family val="2"/>
        <charset val="129"/>
        <scheme val="minor"/>
      </rPr>
      <t>내</t>
    </r>
    <r>
      <rPr>
        <sz val="11"/>
        <color theme="1"/>
        <rFont val="맑은 고딕"/>
        <family val="2"/>
        <scheme val="minor"/>
      </rPr>
      <t xml:space="preserve"> 100% </t>
    </r>
    <r>
      <rPr>
        <sz val="11"/>
        <color theme="1"/>
        <rFont val="맑은 고딕"/>
        <family val="2"/>
        <charset val="129"/>
        <scheme val="minor"/>
      </rPr>
      <t>환불가능</t>
    </r>
    <r>
      <rPr>
        <sz val="11"/>
        <color theme="1"/>
        <rFont val="맑은 고딕"/>
        <family val="2"/>
        <scheme val="minor"/>
      </rPr>
      <t xml:space="preserve"> </t>
    </r>
    <r>
      <rPr>
        <sz val="10"/>
        <color theme="1"/>
        <rFont val="맑은 고딕"/>
        <family val="2"/>
        <scheme val="minor"/>
      </rPr>
      <t>(</t>
    </r>
    <r>
      <rPr>
        <sz val="10"/>
        <color theme="1"/>
        <rFont val="맑은 고딕"/>
        <family val="3"/>
        <charset val="129"/>
        <scheme val="minor"/>
      </rPr>
      <t>사용부분</t>
    </r>
    <r>
      <rPr>
        <sz val="10"/>
        <color theme="1"/>
        <rFont val="맑은 고딕"/>
        <family val="2"/>
        <scheme val="minor"/>
      </rPr>
      <t xml:space="preserve"> </t>
    </r>
    <r>
      <rPr>
        <sz val="10"/>
        <color theme="1"/>
        <rFont val="맑은 고딕"/>
        <family val="3"/>
        <charset val="129"/>
        <scheme val="minor"/>
      </rPr>
      <t>환불</t>
    </r>
    <r>
      <rPr>
        <sz val="10"/>
        <color theme="1"/>
        <rFont val="맑은 고딕"/>
        <family val="2"/>
        <scheme val="minor"/>
      </rPr>
      <t xml:space="preserve"> </t>
    </r>
    <r>
      <rPr>
        <sz val="10"/>
        <color theme="1"/>
        <rFont val="맑은 고딕"/>
        <family val="3"/>
        <charset val="129"/>
        <scheme val="minor"/>
      </rPr>
      <t>불가</t>
    </r>
    <r>
      <rPr>
        <sz val="10"/>
        <color theme="1"/>
        <rFont val="맑은 고딕"/>
        <family val="2"/>
        <scheme val="minor"/>
      </rPr>
      <t>)</t>
    </r>
    <r>
      <rPr>
        <sz val="11"/>
        <color theme="1"/>
        <rFont val="맑은 고딕"/>
        <family val="2"/>
        <scheme val="minor"/>
      </rPr>
      <t xml:space="preserve">
 - </t>
    </r>
    <r>
      <rPr>
        <sz val="11"/>
        <color theme="1"/>
        <rFont val="맑은 고딕"/>
        <family val="2"/>
        <charset val="129"/>
        <scheme val="minor"/>
      </rPr>
      <t>지속적인</t>
    </r>
    <r>
      <rPr>
        <sz val="11"/>
        <color theme="1"/>
        <rFont val="맑은 고딕"/>
        <family val="2"/>
        <scheme val="minor"/>
      </rPr>
      <t xml:space="preserve"> </t>
    </r>
    <r>
      <rPr>
        <sz val="11"/>
        <color theme="1"/>
        <rFont val="맑은 고딕"/>
        <family val="2"/>
        <charset val="129"/>
        <scheme val="minor"/>
      </rPr>
      <t>패치를</t>
    </r>
    <r>
      <rPr>
        <sz val="11"/>
        <color theme="1"/>
        <rFont val="맑은 고딕"/>
        <family val="2"/>
        <scheme val="minor"/>
      </rPr>
      <t xml:space="preserve"> </t>
    </r>
    <r>
      <rPr>
        <sz val="11"/>
        <color theme="1"/>
        <rFont val="맑은 고딕"/>
        <family val="2"/>
        <charset val="129"/>
        <scheme val="minor"/>
      </rPr>
      <t>기대하고</t>
    </r>
    <r>
      <rPr>
        <sz val="11"/>
        <color theme="1"/>
        <rFont val="맑은 고딕"/>
        <family val="2"/>
        <scheme val="minor"/>
      </rPr>
      <t xml:space="preserve"> </t>
    </r>
    <r>
      <rPr>
        <sz val="11"/>
        <color theme="1"/>
        <rFont val="맑은 고딕"/>
        <family val="2"/>
        <charset val="129"/>
        <scheme val="minor"/>
      </rPr>
      <t>후원하는</t>
    </r>
    <r>
      <rPr>
        <sz val="11"/>
        <color theme="1"/>
        <rFont val="맑은 고딕"/>
        <family val="2"/>
        <scheme val="minor"/>
      </rPr>
      <t xml:space="preserve"> </t>
    </r>
    <r>
      <rPr>
        <sz val="11"/>
        <color theme="1"/>
        <rFont val="맑은 고딕"/>
        <family val="2"/>
        <charset val="129"/>
        <scheme val="minor"/>
      </rPr>
      <t>것이기</t>
    </r>
    <r>
      <rPr>
        <sz val="11"/>
        <color theme="1"/>
        <rFont val="맑은 고딕"/>
        <family val="2"/>
        <scheme val="minor"/>
      </rPr>
      <t xml:space="preserve"> </t>
    </r>
    <r>
      <rPr>
        <sz val="11"/>
        <color theme="1"/>
        <rFont val="맑은 고딕"/>
        <family val="2"/>
        <charset val="129"/>
        <scheme val="minor"/>
      </rPr>
      <t>때문에</t>
    </r>
    <r>
      <rPr>
        <sz val="11"/>
        <color theme="1"/>
        <rFont val="맑은 고딕"/>
        <family val="2"/>
        <scheme val="minor"/>
      </rPr>
      <t xml:space="preserve">, </t>
    </r>
    <r>
      <rPr>
        <sz val="11"/>
        <color theme="1"/>
        <rFont val="맑은 고딕"/>
        <family val="2"/>
        <charset val="129"/>
        <scheme val="minor"/>
      </rPr>
      <t>패치가</t>
    </r>
    <r>
      <rPr>
        <sz val="11"/>
        <color theme="1"/>
        <rFont val="맑은 고딕"/>
        <family val="2"/>
        <scheme val="minor"/>
      </rPr>
      <t xml:space="preserve"> </t>
    </r>
    <r>
      <rPr>
        <sz val="11"/>
        <color theme="1"/>
        <rFont val="맑은 고딕"/>
        <family val="2"/>
        <charset val="129"/>
        <scheme val="minor"/>
      </rPr>
      <t>없으면</t>
    </r>
    <r>
      <rPr>
        <sz val="11"/>
        <color theme="1"/>
        <rFont val="맑은 고딕"/>
        <family val="2"/>
        <scheme val="minor"/>
      </rPr>
      <t xml:space="preserve"> </t>
    </r>
    <r>
      <rPr>
        <sz val="11"/>
        <color theme="1"/>
        <rFont val="맑은 고딕"/>
        <family val="2"/>
        <charset val="129"/>
        <scheme val="minor"/>
      </rPr>
      <t xml:space="preserve">환불
</t>
    </r>
    <r>
      <rPr>
        <sz val="11"/>
        <color theme="1"/>
        <rFont val="맑은 고딕"/>
        <family val="2"/>
        <scheme val="minor"/>
      </rPr>
      <t xml:space="preserve">   - 1</t>
    </r>
    <r>
      <rPr>
        <sz val="11"/>
        <color theme="1"/>
        <rFont val="맑은 고딕"/>
        <family val="2"/>
        <charset val="129"/>
        <scheme val="minor"/>
      </rPr>
      <t>개월</t>
    </r>
    <r>
      <rPr>
        <sz val="11"/>
        <color theme="1"/>
        <rFont val="맑은 고딕"/>
        <family val="2"/>
        <scheme val="minor"/>
      </rPr>
      <t xml:space="preserve"> </t>
    </r>
    <r>
      <rPr>
        <sz val="11"/>
        <color theme="1"/>
        <rFont val="맑은 고딕"/>
        <family val="2"/>
        <charset val="129"/>
        <scheme val="minor"/>
      </rPr>
      <t>이상</t>
    </r>
    <r>
      <rPr>
        <sz val="11"/>
        <color theme="1"/>
        <rFont val="맑은 고딕"/>
        <family val="2"/>
        <scheme val="minor"/>
      </rPr>
      <t xml:space="preserve"> </t>
    </r>
    <r>
      <rPr>
        <sz val="11"/>
        <color theme="1"/>
        <rFont val="맑은 고딕"/>
        <family val="2"/>
        <charset val="129"/>
        <scheme val="minor"/>
      </rPr>
      <t>일반</t>
    </r>
    <r>
      <rPr>
        <sz val="11"/>
        <color theme="1"/>
        <rFont val="맑은 고딕"/>
        <family val="2"/>
        <scheme val="minor"/>
      </rPr>
      <t xml:space="preserve"> </t>
    </r>
    <r>
      <rPr>
        <sz val="11"/>
        <color theme="1"/>
        <rFont val="맑은 고딕"/>
        <family val="2"/>
        <charset val="129"/>
        <scheme val="minor"/>
      </rPr>
      <t>패치가</t>
    </r>
    <r>
      <rPr>
        <sz val="11"/>
        <color theme="1"/>
        <rFont val="맑은 고딕"/>
        <family val="2"/>
        <scheme val="minor"/>
      </rPr>
      <t xml:space="preserve"> </t>
    </r>
    <r>
      <rPr>
        <sz val="11"/>
        <color theme="1"/>
        <rFont val="맑은 고딕"/>
        <family val="2"/>
        <charset val="129"/>
        <scheme val="minor"/>
      </rPr>
      <t>없으면</t>
    </r>
    <r>
      <rPr>
        <sz val="11"/>
        <color theme="1"/>
        <rFont val="맑은 고딕"/>
        <family val="2"/>
        <scheme val="minor"/>
      </rPr>
      <t xml:space="preserve"> </t>
    </r>
    <r>
      <rPr>
        <sz val="11"/>
        <color theme="1"/>
        <rFont val="맑은 고딕"/>
        <family val="2"/>
        <charset val="129"/>
        <scheme val="minor"/>
      </rPr>
      <t>미사용</t>
    </r>
    <r>
      <rPr>
        <sz val="11"/>
        <color theme="1"/>
        <rFont val="맑은 고딕"/>
        <family val="2"/>
        <scheme val="minor"/>
      </rPr>
      <t xml:space="preserve"> </t>
    </r>
    <r>
      <rPr>
        <sz val="11"/>
        <color theme="1"/>
        <rFont val="맑은 고딕"/>
        <family val="2"/>
        <charset val="129"/>
        <scheme val="minor"/>
      </rPr>
      <t>후원금</t>
    </r>
    <r>
      <rPr>
        <sz val="11"/>
        <color theme="1"/>
        <rFont val="맑은 고딕"/>
        <family val="2"/>
        <scheme val="minor"/>
      </rPr>
      <t xml:space="preserve"> 50% </t>
    </r>
    <r>
      <rPr>
        <sz val="11"/>
        <color theme="1"/>
        <rFont val="맑은 고딕"/>
        <family val="2"/>
        <charset val="129"/>
        <scheme val="minor"/>
      </rPr>
      <t>환불</t>
    </r>
    <r>
      <rPr>
        <sz val="11"/>
        <color theme="1"/>
        <rFont val="맑은 고딕"/>
        <family val="2"/>
        <scheme val="minor"/>
      </rPr>
      <t xml:space="preserve"> </t>
    </r>
    <r>
      <rPr>
        <sz val="11"/>
        <color theme="1"/>
        <rFont val="맑은 고딕"/>
        <family val="2"/>
        <charset val="129"/>
        <scheme val="minor"/>
      </rPr>
      <t xml:space="preserve">가능
</t>
    </r>
    <r>
      <rPr>
        <sz val="11"/>
        <color theme="1"/>
        <rFont val="맑은 고딕"/>
        <family val="2"/>
        <scheme val="minor"/>
      </rPr>
      <t xml:space="preserve">   - 2</t>
    </r>
    <r>
      <rPr>
        <sz val="11"/>
        <color theme="1"/>
        <rFont val="맑은 고딕"/>
        <family val="2"/>
        <charset val="129"/>
        <scheme val="minor"/>
      </rPr>
      <t>개월</t>
    </r>
    <r>
      <rPr>
        <sz val="11"/>
        <color theme="1"/>
        <rFont val="맑은 고딕"/>
        <family val="2"/>
        <scheme val="minor"/>
      </rPr>
      <t xml:space="preserve"> </t>
    </r>
    <r>
      <rPr>
        <sz val="11"/>
        <color theme="1"/>
        <rFont val="맑은 고딕"/>
        <family val="2"/>
        <charset val="129"/>
        <scheme val="minor"/>
      </rPr>
      <t>이상</t>
    </r>
    <r>
      <rPr>
        <sz val="11"/>
        <color theme="1"/>
        <rFont val="맑은 고딕"/>
        <family val="2"/>
        <scheme val="minor"/>
      </rPr>
      <t xml:space="preserve"> </t>
    </r>
    <r>
      <rPr>
        <sz val="11"/>
        <color theme="1"/>
        <rFont val="맑은 고딕"/>
        <family val="2"/>
        <charset val="129"/>
        <scheme val="minor"/>
      </rPr>
      <t>신규</t>
    </r>
    <r>
      <rPr>
        <sz val="11"/>
        <color theme="1"/>
        <rFont val="맑은 고딕"/>
        <family val="2"/>
        <scheme val="minor"/>
      </rPr>
      <t xml:space="preserve"> </t>
    </r>
    <r>
      <rPr>
        <sz val="11"/>
        <color theme="1"/>
        <rFont val="맑은 고딕"/>
        <family val="2"/>
        <charset val="129"/>
        <scheme val="minor"/>
      </rPr>
      <t>컨텐츠</t>
    </r>
    <r>
      <rPr>
        <sz val="11"/>
        <color theme="1"/>
        <rFont val="맑은 고딕"/>
        <family val="2"/>
        <scheme val="minor"/>
      </rPr>
      <t xml:space="preserve"> </t>
    </r>
    <r>
      <rPr>
        <sz val="11"/>
        <color theme="1"/>
        <rFont val="맑은 고딕"/>
        <family val="2"/>
        <charset val="129"/>
        <scheme val="minor"/>
      </rPr>
      <t>패치가</t>
    </r>
    <r>
      <rPr>
        <sz val="11"/>
        <color theme="1"/>
        <rFont val="맑은 고딕"/>
        <family val="2"/>
        <scheme val="minor"/>
      </rPr>
      <t xml:space="preserve"> </t>
    </r>
    <r>
      <rPr>
        <sz val="11"/>
        <color theme="1"/>
        <rFont val="맑은 고딕"/>
        <family val="2"/>
        <charset val="129"/>
        <scheme val="minor"/>
      </rPr>
      <t>없으면</t>
    </r>
    <r>
      <rPr>
        <sz val="11"/>
        <color theme="1"/>
        <rFont val="맑은 고딕"/>
        <family val="2"/>
        <scheme val="minor"/>
      </rPr>
      <t xml:space="preserve"> </t>
    </r>
    <r>
      <rPr>
        <sz val="11"/>
        <color theme="1"/>
        <rFont val="맑은 고딕"/>
        <family val="2"/>
        <charset val="129"/>
        <scheme val="minor"/>
      </rPr>
      <t>미사용</t>
    </r>
    <r>
      <rPr>
        <sz val="11"/>
        <color theme="1"/>
        <rFont val="맑은 고딕"/>
        <family val="2"/>
        <scheme val="minor"/>
      </rPr>
      <t xml:space="preserve"> </t>
    </r>
    <r>
      <rPr>
        <sz val="11"/>
        <color theme="1"/>
        <rFont val="맑은 고딕"/>
        <family val="2"/>
        <charset val="129"/>
        <scheme val="minor"/>
      </rPr>
      <t>후원금</t>
    </r>
    <r>
      <rPr>
        <sz val="11"/>
        <color theme="1"/>
        <rFont val="맑은 고딕"/>
        <family val="2"/>
        <scheme val="minor"/>
      </rPr>
      <t xml:space="preserve"> 100% </t>
    </r>
    <r>
      <rPr>
        <sz val="11"/>
        <color theme="1"/>
        <rFont val="맑은 고딕"/>
        <family val="2"/>
        <charset val="129"/>
        <scheme val="minor"/>
      </rPr>
      <t>환불</t>
    </r>
    <r>
      <rPr>
        <sz val="11"/>
        <color theme="1"/>
        <rFont val="맑은 고딕"/>
        <family val="2"/>
        <scheme val="minor"/>
      </rPr>
      <t xml:space="preserve"> </t>
    </r>
    <r>
      <rPr>
        <sz val="11"/>
        <color theme="1"/>
        <rFont val="맑은 고딕"/>
        <family val="2"/>
        <charset val="129"/>
        <scheme val="minor"/>
      </rPr>
      <t xml:space="preserve">가능
</t>
    </r>
    <r>
      <rPr>
        <sz val="11"/>
        <color theme="1"/>
        <rFont val="맑은 고딕"/>
        <family val="2"/>
        <scheme val="minor"/>
      </rPr>
      <t xml:space="preserve">   - </t>
    </r>
    <r>
      <rPr>
        <sz val="11"/>
        <color theme="1"/>
        <rFont val="맑은 고딕"/>
        <family val="2"/>
        <charset val="129"/>
        <scheme val="minor"/>
      </rPr>
      <t>신규</t>
    </r>
    <r>
      <rPr>
        <sz val="11"/>
        <color theme="1"/>
        <rFont val="맑은 고딕"/>
        <family val="2"/>
        <scheme val="minor"/>
      </rPr>
      <t xml:space="preserve"> </t>
    </r>
    <r>
      <rPr>
        <sz val="11"/>
        <color theme="1"/>
        <rFont val="맑은 고딕"/>
        <family val="2"/>
        <charset val="129"/>
        <scheme val="minor"/>
      </rPr>
      <t>게임이</t>
    </r>
    <r>
      <rPr>
        <sz val="11"/>
        <color theme="1"/>
        <rFont val="맑은 고딕"/>
        <family val="2"/>
        <scheme val="minor"/>
      </rPr>
      <t xml:space="preserve"> </t>
    </r>
    <r>
      <rPr>
        <sz val="11"/>
        <color theme="1"/>
        <rFont val="맑은 고딕"/>
        <family val="2"/>
        <charset val="129"/>
        <scheme val="minor"/>
      </rPr>
      <t>나오면</t>
    </r>
    <r>
      <rPr>
        <sz val="11"/>
        <color theme="1"/>
        <rFont val="맑은 고딕"/>
        <family val="2"/>
        <scheme val="minor"/>
      </rPr>
      <t xml:space="preserve"> </t>
    </r>
    <r>
      <rPr>
        <sz val="11"/>
        <color theme="1"/>
        <rFont val="맑은 고딕"/>
        <family val="2"/>
        <charset val="129"/>
        <scheme val="minor"/>
      </rPr>
      <t>마일리지</t>
    </r>
    <r>
      <rPr>
        <sz val="11"/>
        <color theme="1"/>
        <rFont val="맑은 고딕"/>
        <family val="2"/>
        <scheme val="minor"/>
      </rPr>
      <t xml:space="preserve"> </t>
    </r>
    <r>
      <rPr>
        <sz val="11"/>
        <color theme="1"/>
        <rFont val="맑은 고딕"/>
        <family val="2"/>
        <charset val="129"/>
        <scheme val="minor"/>
      </rPr>
      <t>이전</t>
    </r>
    <r>
      <rPr>
        <sz val="11"/>
        <color theme="1"/>
        <rFont val="맑은 고딕"/>
        <family val="2"/>
        <scheme val="minor"/>
      </rPr>
      <t xml:space="preserve"> </t>
    </r>
    <r>
      <rPr>
        <sz val="11"/>
        <color theme="1"/>
        <rFont val="맑은 고딕"/>
        <family val="2"/>
        <charset val="129"/>
        <scheme val="minor"/>
      </rPr>
      <t>가능</t>
    </r>
    <r>
      <rPr>
        <sz val="11"/>
        <color theme="1"/>
        <rFont val="맑은 고딕"/>
        <family val="2"/>
        <scheme val="minor"/>
      </rPr>
      <t xml:space="preserve"> (</t>
    </r>
    <r>
      <rPr>
        <sz val="11"/>
        <color theme="1"/>
        <rFont val="맑은 고딕"/>
        <family val="2"/>
        <charset val="129"/>
        <scheme val="minor"/>
      </rPr>
      <t>선택</t>
    </r>
    <r>
      <rPr>
        <sz val="11"/>
        <color theme="1"/>
        <rFont val="맑은 고딕"/>
        <family val="2"/>
        <scheme val="minor"/>
      </rPr>
      <t xml:space="preserve">, </t>
    </r>
    <r>
      <rPr>
        <sz val="11"/>
        <color theme="1"/>
        <rFont val="맑은 고딕"/>
        <family val="2"/>
        <charset val="129"/>
        <scheme val="minor"/>
      </rPr>
      <t>기존</t>
    </r>
    <r>
      <rPr>
        <sz val="11"/>
        <color theme="1"/>
        <rFont val="맑은 고딕"/>
        <family val="2"/>
        <scheme val="minor"/>
      </rPr>
      <t xml:space="preserve"> </t>
    </r>
    <r>
      <rPr>
        <sz val="11"/>
        <color theme="1"/>
        <rFont val="맑은 고딕"/>
        <family val="2"/>
        <charset val="129"/>
        <scheme val="minor"/>
      </rPr>
      <t>마일리지</t>
    </r>
    <r>
      <rPr>
        <sz val="11"/>
        <color theme="1"/>
        <rFont val="맑은 고딕"/>
        <family val="2"/>
        <scheme val="minor"/>
      </rPr>
      <t xml:space="preserve"> </t>
    </r>
    <r>
      <rPr>
        <sz val="11"/>
        <color theme="1"/>
        <rFont val="맑은 고딕"/>
        <family val="2"/>
        <charset val="129"/>
        <scheme val="minor"/>
      </rPr>
      <t>삭제</t>
    </r>
    <r>
      <rPr>
        <sz val="11"/>
        <color theme="1"/>
        <rFont val="맑은 고딕"/>
        <family val="2"/>
        <scheme val="minor"/>
      </rPr>
      <t xml:space="preserve">)
 - </t>
    </r>
    <r>
      <rPr>
        <sz val="11"/>
        <color theme="1"/>
        <rFont val="맑은 고딕"/>
        <family val="2"/>
        <charset val="129"/>
        <scheme val="minor"/>
      </rPr>
      <t>밸런스로</t>
    </r>
    <r>
      <rPr>
        <sz val="11"/>
        <color theme="1"/>
        <rFont val="맑은 고딕"/>
        <family val="2"/>
        <scheme val="minor"/>
      </rPr>
      <t xml:space="preserve"> </t>
    </r>
    <r>
      <rPr>
        <sz val="11"/>
        <color theme="1"/>
        <rFont val="맑은 고딕"/>
        <family val="2"/>
        <charset val="129"/>
        <scheme val="minor"/>
      </rPr>
      <t>인해</t>
    </r>
    <r>
      <rPr>
        <sz val="11"/>
        <color theme="1"/>
        <rFont val="맑은 고딕"/>
        <family val="2"/>
        <scheme val="minor"/>
      </rPr>
      <t xml:space="preserve"> </t>
    </r>
    <r>
      <rPr>
        <sz val="11"/>
        <color theme="1"/>
        <rFont val="맑은 고딕"/>
        <family val="2"/>
        <charset val="129"/>
        <scheme val="minor"/>
      </rPr>
      <t>조정</t>
    </r>
    <r>
      <rPr>
        <sz val="11"/>
        <color theme="1"/>
        <rFont val="맑은 고딕"/>
        <family val="2"/>
        <scheme val="minor"/>
      </rPr>
      <t>/</t>
    </r>
    <r>
      <rPr>
        <sz val="11"/>
        <color theme="1"/>
        <rFont val="맑은 고딕"/>
        <family val="2"/>
        <charset val="129"/>
        <scheme val="minor"/>
      </rPr>
      <t>삭제가</t>
    </r>
    <r>
      <rPr>
        <sz val="11"/>
        <color theme="1"/>
        <rFont val="맑은 고딕"/>
        <family val="2"/>
        <scheme val="minor"/>
      </rPr>
      <t xml:space="preserve"> </t>
    </r>
    <r>
      <rPr>
        <sz val="11"/>
        <color theme="1"/>
        <rFont val="맑은 고딕"/>
        <family val="2"/>
        <charset val="129"/>
        <scheme val="minor"/>
      </rPr>
      <t>되면</t>
    </r>
    <r>
      <rPr>
        <sz val="11"/>
        <color theme="1"/>
        <rFont val="맑은 고딕"/>
        <family val="2"/>
        <scheme val="minor"/>
      </rPr>
      <t xml:space="preserve"> </t>
    </r>
    <r>
      <rPr>
        <sz val="11"/>
        <color theme="1"/>
        <rFont val="맑은 고딕"/>
        <family val="2"/>
        <charset val="129"/>
        <scheme val="minor"/>
      </rPr>
      <t>해당</t>
    </r>
    <r>
      <rPr>
        <sz val="11"/>
        <color theme="1"/>
        <rFont val="맑은 고딕"/>
        <family val="2"/>
        <scheme val="minor"/>
      </rPr>
      <t xml:space="preserve"> </t>
    </r>
    <r>
      <rPr>
        <sz val="11"/>
        <color theme="1"/>
        <rFont val="맑은 고딕"/>
        <family val="2"/>
        <charset val="129"/>
        <scheme val="minor"/>
      </rPr>
      <t>부분</t>
    </r>
    <r>
      <rPr>
        <sz val="11"/>
        <color theme="1"/>
        <rFont val="맑은 고딕"/>
        <family val="2"/>
        <scheme val="minor"/>
      </rPr>
      <t xml:space="preserve"> </t>
    </r>
    <r>
      <rPr>
        <sz val="11"/>
        <color theme="1"/>
        <rFont val="맑은 고딕"/>
        <family val="2"/>
        <charset val="129"/>
        <scheme val="minor"/>
      </rPr>
      <t>환불</t>
    </r>
    <r>
      <rPr>
        <sz val="11"/>
        <color theme="1"/>
        <rFont val="맑은 고딕"/>
        <family val="2"/>
        <scheme val="minor"/>
      </rPr>
      <t xml:space="preserve"> </t>
    </r>
    <r>
      <rPr>
        <sz val="11"/>
        <color theme="1"/>
        <rFont val="맑은 고딕"/>
        <family val="2"/>
        <charset val="129"/>
        <scheme val="minor"/>
      </rPr>
      <t>혹은</t>
    </r>
    <r>
      <rPr>
        <sz val="11"/>
        <color theme="1"/>
        <rFont val="맑은 고딕"/>
        <family val="2"/>
        <scheme val="minor"/>
      </rPr>
      <t xml:space="preserve"> </t>
    </r>
    <r>
      <rPr>
        <sz val="11"/>
        <color theme="1"/>
        <rFont val="맑은 고딕"/>
        <family val="2"/>
        <charset val="129"/>
        <scheme val="minor"/>
      </rPr>
      <t>보상</t>
    </r>
    <r>
      <rPr>
        <sz val="11"/>
        <color theme="1"/>
        <rFont val="맑은 고딕"/>
        <family val="2"/>
        <scheme val="minor"/>
      </rPr>
      <t xml:space="preserve"> </t>
    </r>
    <r>
      <rPr>
        <sz val="11"/>
        <color theme="1"/>
        <rFont val="맑은 고딕"/>
        <family val="2"/>
        <charset val="129"/>
        <scheme val="minor"/>
      </rPr>
      <t>가능</t>
    </r>
    <phoneticPr fontId="38" type="noConversion"/>
  </si>
  <si>
    <r>
      <rPr>
        <b/>
        <sz val="11"/>
        <color theme="1"/>
        <rFont val="맑은 고딕"/>
        <family val="3"/>
        <charset val="129"/>
        <scheme val="minor"/>
      </rPr>
      <t>수량</t>
    </r>
    <phoneticPr fontId="38" type="noConversion"/>
  </si>
  <si>
    <r>
      <rPr>
        <b/>
        <sz val="11"/>
        <color theme="1"/>
        <rFont val="맑은 고딕"/>
        <family val="3"/>
        <charset val="129"/>
        <scheme val="minor"/>
      </rPr>
      <t>기간</t>
    </r>
    <phoneticPr fontId="38" type="noConversion"/>
  </si>
  <si>
    <r>
      <rPr>
        <b/>
        <sz val="11"/>
        <color theme="1"/>
        <rFont val="맑은 고딕"/>
        <family val="3"/>
        <charset val="129"/>
        <scheme val="minor"/>
      </rPr>
      <t>가격</t>
    </r>
    <r>
      <rPr>
        <b/>
        <sz val="11"/>
        <color theme="1"/>
        <rFont val="맑은 고딕"/>
        <family val="2"/>
        <scheme val="minor"/>
      </rPr>
      <t>(</t>
    </r>
    <r>
      <rPr>
        <b/>
        <sz val="11"/>
        <color theme="1"/>
        <rFont val="맑은 고딕"/>
        <family val="3"/>
        <charset val="129"/>
        <scheme val="minor"/>
      </rPr>
      <t>원</t>
    </r>
    <r>
      <rPr>
        <b/>
        <sz val="11"/>
        <color theme="1"/>
        <rFont val="맑은 고딕"/>
        <family val="2"/>
        <scheme val="minor"/>
      </rPr>
      <t>)</t>
    </r>
    <phoneticPr fontId="38" type="noConversion"/>
  </si>
  <si>
    <r>
      <rPr>
        <b/>
        <sz val="11"/>
        <color theme="1"/>
        <rFont val="맑은 고딕"/>
        <family val="3"/>
        <charset val="129"/>
        <scheme val="minor"/>
      </rPr>
      <t>총가격</t>
    </r>
    <phoneticPr fontId="38" type="noConversion"/>
  </si>
  <si>
    <r>
      <rPr>
        <sz val="11"/>
        <color theme="1"/>
        <rFont val="맑은 고딕"/>
        <family val="3"/>
        <charset val="129"/>
        <scheme val="minor"/>
      </rPr>
      <t>※비고</t>
    </r>
    <r>
      <rPr>
        <sz val="11"/>
        <color theme="1"/>
        <rFont val="맑은 고딕"/>
        <family val="2"/>
        <scheme val="minor"/>
      </rPr>
      <t xml:space="preserve"> : </t>
    </r>
    <r>
      <rPr>
        <sz val="11"/>
        <color theme="1"/>
        <rFont val="맑은 고딕"/>
        <family val="3"/>
        <charset val="129"/>
        <scheme val="minor"/>
      </rPr>
      <t>직관적이고</t>
    </r>
    <r>
      <rPr>
        <sz val="11"/>
        <color theme="1"/>
        <rFont val="맑은 고딕"/>
        <family val="2"/>
        <scheme val="minor"/>
      </rPr>
      <t xml:space="preserve"> </t>
    </r>
    <r>
      <rPr>
        <sz val="11"/>
        <color theme="1"/>
        <rFont val="맑은 고딕"/>
        <family val="3"/>
        <charset val="129"/>
        <scheme val="minor"/>
      </rPr>
      <t>알아보기</t>
    </r>
    <r>
      <rPr>
        <sz val="11"/>
        <color theme="1"/>
        <rFont val="맑은 고딕"/>
        <family val="2"/>
        <scheme val="minor"/>
      </rPr>
      <t xml:space="preserve"> </t>
    </r>
    <r>
      <rPr>
        <sz val="11"/>
        <color theme="1"/>
        <rFont val="맑은 고딕"/>
        <family val="3"/>
        <charset val="129"/>
        <scheme val="minor"/>
      </rPr>
      <t>쉬운데</t>
    </r>
    <r>
      <rPr>
        <sz val="11"/>
        <color theme="1"/>
        <rFont val="맑은 고딕"/>
        <family val="2"/>
        <scheme val="minor"/>
      </rPr>
      <t xml:space="preserve"> </t>
    </r>
    <r>
      <rPr>
        <sz val="11"/>
        <color theme="1"/>
        <rFont val="맑은 고딕"/>
        <family val="3"/>
        <charset val="129"/>
        <scheme val="minor"/>
      </rPr>
      <t>천장이</t>
    </r>
    <r>
      <rPr>
        <sz val="11"/>
        <color theme="1"/>
        <rFont val="맑은 고딕"/>
        <family val="2"/>
        <scheme val="minor"/>
      </rPr>
      <t xml:space="preserve"> </t>
    </r>
    <r>
      <rPr>
        <sz val="11"/>
        <color theme="1"/>
        <rFont val="맑은 고딕"/>
        <family val="3"/>
        <charset val="129"/>
        <scheme val="minor"/>
      </rPr>
      <t>너무</t>
    </r>
    <r>
      <rPr>
        <sz val="11"/>
        <color theme="1"/>
        <rFont val="맑은 고딕"/>
        <family val="2"/>
        <scheme val="minor"/>
      </rPr>
      <t xml:space="preserve"> </t>
    </r>
    <r>
      <rPr>
        <sz val="11"/>
        <color theme="1"/>
        <rFont val="맑은 고딕"/>
        <family val="3"/>
        <charset val="129"/>
        <scheme val="minor"/>
      </rPr>
      <t>높음</t>
    </r>
    <r>
      <rPr>
        <sz val="11"/>
        <color theme="1"/>
        <rFont val="맑은 고딕"/>
        <family val="2"/>
        <scheme val="minor"/>
      </rPr>
      <t xml:space="preserve"> (2129</t>
    </r>
    <r>
      <rPr>
        <sz val="11"/>
        <color theme="1"/>
        <rFont val="맑은 고딕"/>
        <family val="3"/>
        <charset val="129"/>
        <scheme val="minor"/>
      </rPr>
      <t>만원</t>
    </r>
    <r>
      <rPr>
        <sz val="11"/>
        <color theme="1"/>
        <rFont val="맑은 고딕"/>
        <family val="2"/>
        <scheme val="minor"/>
      </rPr>
      <t>)</t>
    </r>
    <phoneticPr fontId="38" type="noConversion"/>
  </si>
  <si>
    <r>
      <rPr>
        <b/>
        <sz val="11"/>
        <color theme="1"/>
        <rFont val="맑은 고딕"/>
        <family val="3"/>
        <charset val="129"/>
        <scheme val="minor"/>
      </rPr>
      <t>데나알</t>
    </r>
    <phoneticPr fontId="38" type="noConversion"/>
  </si>
  <si>
    <r>
      <rPr>
        <sz val="11"/>
        <color theme="1"/>
        <rFont val="맑은 고딕"/>
        <family val="3"/>
        <charset val="129"/>
        <scheme val="minor"/>
      </rPr>
      <t>스킨</t>
    </r>
    <phoneticPr fontId="38" type="noConversion"/>
  </si>
  <si>
    <r>
      <rPr>
        <sz val="11"/>
        <color theme="1"/>
        <rFont val="맑은 고딕"/>
        <family val="3"/>
        <charset val="129"/>
        <scheme val="minor"/>
      </rPr>
      <t>오라</t>
    </r>
    <phoneticPr fontId="38" type="noConversion"/>
  </si>
  <si>
    <r>
      <rPr>
        <sz val="11"/>
        <color theme="1"/>
        <rFont val="맑은 고딕"/>
        <family val="3"/>
        <charset val="129"/>
        <scheme val="minor"/>
      </rPr>
      <t>닉넴</t>
    </r>
    <phoneticPr fontId="38" type="noConversion"/>
  </si>
  <si>
    <r>
      <rPr>
        <sz val="11"/>
        <color theme="1"/>
        <rFont val="맑은 고딕"/>
        <family val="3"/>
        <charset val="129"/>
        <scheme val="minor"/>
      </rPr>
      <t>드랍률</t>
    </r>
    <phoneticPr fontId="38" type="noConversion"/>
  </si>
  <si>
    <r>
      <rPr>
        <b/>
        <sz val="11"/>
        <color theme="1"/>
        <rFont val="맑은 고딕"/>
        <family val="3"/>
        <charset val="129"/>
        <scheme val="minor"/>
      </rPr>
      <t>제한
한계</t>
    </r>
    <phoneticPr fontId="38" type="noConversion"/>
  </si>
  <si>
    <r>
      <t xml:space="preserve"> - 2</t>
    </r>
    <r>
      <rPr>
        <sz val="11"/>
        <color theme="1"/>
        <rFont val="맑은 고딕"/>
        <family val="2"/>
        <charset val="129"/>
        <scheme val="minor"/>
      </rPr>
      <t>경고</t>
    </r>
    <r>
      <rPr>
        <sz val="11"/>
        <color theme="1"/>
        <rFont val="맑은 고딕"/>
        <family val="2"/>
        <scheme val="minor"/>
      </rPr>
      <t xml:space="preserve"> </t>
    </r>
    <r>
      <rPr>
        <sz val="11"/>
        <color theme="1"/>
        <rFont val="맑은 고딕"/>
        <family val="2"/>
        <charset val="129"/>
        <scheme val="minor"/>
      </rPr>
      <t xml:space="preserve">밴
</t>
    </r>
    <r>
      <rPr>
        <sz val="11"/>
        <color theme="1"/>
        <rFont val="맑은 고딕"/>
        <family val="2"/>
        <scheme val="minor"/>
      </rPr>
      <t xml:space="preserve"> - </t>
    </r>
    <r>
      <rPr>
        <sz val="11"/>
        <color theme="1"/>
        <rFont val="맑은 고딕"/>
        <family val="2"/>
        <charset val="129"/>
        <scheme val="minor"/>
      </rPr>
      <t>밴</t>
    </r>
    <r>
      <rPr>
        <sz val="11"/>
        <color theme="1"/>
        <rFont val="맑은 고딕"/>
        <family val="2"/>
        <scheme val="minor"/>
      </rPr>
      <t xml:space="preserve"> </t>
    </r>
    <r>
      <rPr>
        <sz val="11"/>
        <color theme="1"/>
        <rFont val="맑은 고딕"/>
        <family val="2"/>
        <charset val="129"/>
        <scheme val="minor"/>
      </rPr>
      <t>유저는</t>
    </r>
    <r>
      <rPr>
        <sz val="11"/>
        <color theme="1"/>
        <rFont val="맑은 고딕"/>
        <family val="2"/>
        <scheme val="minor"/>
      </rPr>
      <t xml:space="preserve"> </t>
    </r>
    <r>
      <rPr>
        <sz val="11"/>
        <color theme="1"/>
        <rFont val="맑은 고딕"/>
        <family val="2"/>
        <charset val="129"/>
        <scheme val="minor"/>
      </rPr>
      <t>후원</t>
    </r>
    <r>
      <rPr>
        <sz val="11"/>
        <color theme="1"/>
        <rFont val="맑은 고딕"/>
        <family val="2"/>
        <scheme val="minor"/>
      </rPr>
      <t xml:space="preserve"> </t>
    </r>
    <r>
      <rPr>
        <sz val="11"/>
        <color theme="1"/>
        <rFont val="맑은 고딕"/>
        <family val="2"/>
        <charset val="129"/>
        <scheme val="minor"/>
      </rPr>
      <t>소멸</t>
    </r>
    <r>
      <rPr>
        <sz val="11"/>
        <color theme="1"/>
        <rFont val="맑은 고딕"/>
        <family val="2"/>
        <scheme val="minor"/>
      </rPr>
      <t xml:space="preserve"> (</t>
    </r>
    <r>
      <rPr>
        <sz val="11"/>
        <color theme="1"/>
        <rFont val="맑은 고딕"/>
        <family val="2"/>
        <charset val="129"/>
        <scheme val="minor"/>
      </rPr>
      <t>권리에</t>
    </r>
    <r>
      <rPr>
        <sz val="11"/>
        <color theme="1"/>
        <rFont val="맑은 고딕"/>
        <family val="2"/>
        <scheme val="minor"/>
      </rPr>
      <t xml:space="preserve"> </t>
    </r>
    <r>
      <rPr>
        <sz val="11"/>
        <color theme="1"/>
        <rFont val="맑은 고딕"/>
        <family val="2"/>
        <charset val="129"/>
        <scheme val="minor"/>
      </rPr>
      <t>따른</t>
    </r>
    <r>
      <rPr>
        <sz val="11"/>
        <color theme="1"/>
        <rFont val="맑은 고딕"/>
        <family val="2"/>
        <scheme val="minor"/>
      </rPr>
      <t xml:space="preserve"> </t>
    </r>
    <r>
      <rPr>
        <sz val="11"/>
        <color theme="1"/>
        <rFont val="맑은 고딕"/>
        <family val="2"/>
        <charset val="129"/>
        <scheme val="minor"/>
      </rPr>
      <t>책임</t>
    </r>
    <r>
      <rPr>
        <sz val="11"/>
        <color theme="1"/>
        <rFont val="맑은 고딕"/>
        <family val="2"/>
        <scheme val="minor"/>
      </rPr>
      <t xml:space="preserve"> </t>
    </r>
    <r>
      <rPr>
        <sz val="11"/>
        <color theme="1"/>
        <rFont val="맑은 고딕"/>
        <family val="2"/>
        <charset val="129"/>
        <scheme val="minor"/>
      </rPr>
      <t>증가</t>
    </r>
    <r>
      <rPr>
        <sz val="11"/>
        <color theme="1"/>
        <rFont val="맑은 고딕"/>
        <family val="2"/>
        <scheme val="minor"/>
      </rPr>
      <t xml:space="preserve">, </t>
    </r>
    <r>
      <rPr>
        <sz val="11"/>
        <color theme="1"/>
        <rFont val="맑은 고딕"/>
        <family val="2"/>
        <charset val="129"/>
        <scheme val="minor"/>
      </rPr>
      <t>동의하시는</t>
    </r>
    <r>
      <rPr>
        <sz val="11"/>
        <color theme="1"/>
        <rFont val="맑은 고딕"/>
        <family val="2"/>
        <scheme val="minor"/>
      </rPr>
      <t xml:space="preserve"> </t>
    </r>
    <r>
      <rPr>
        <sz val="11"/>
        <color theme="1"/>
        <rFont val="맑은 고딕"/>
        <family val="2"/>
        <charset val="129"/>
        <scheme val="minor"/>
      </rPr>
      <t>분만</t>
    </r>
    <r>
      <rPr>
        <sz val="11"/>
        <color theme="1"/>
        <rFont val="맑은 고딕"/>
        <family val="2"/>
        <scheme val="minor"/>
      </rPr>
      <t xml:space="preserve"> </t>
    </r>
    <r>
      <rPr>
        <sz val="11"/>
        <color theme="1"/>
        <rFont val="맑은 고딕"/>
        <family val="2"/>
        <charset val="129"/>
        <scheme val="minor"/>
      </rPr>
      <t>후원</t>
    </r>
    <r>
      <rPr>
        <sz val="11"/>
        <color theme="1"/>
        <rFont val="맑은 고딕"/>
        <family val="2"/>
        <scheme val="minor"/>
      </rPr>
      <t xml:space="preserve">)
  - </t>
    </r>
    <r>
      <rPr>
        <sz val="11"/>
        <color theme="1"/>
        <rFont val="맑은 고딕"/>
        <family val="2"/>
        <charset val="129"/>
        <scheme val="minor"/>
      </rPr>
      <t>신고</t>
    </r>
    <r>
      <rPr>
        <sz val="11"/>
        <color theme="1"/>
        <rFont val="맑은 고딕"/>
        <family val="2"/>
        <scheme val="minor"/>
      </rPr>
      <t xml:space="preserve"> </t>
    </r>
    <r>
      <rPr>
        <sz val="11"/>
        <color theme="1"/>
        <rFont val="맑은 고딕"/>
        <family val="2"/>
        <charset val="129"/>
        <scheme val="minor"/>
      </rPr>
      <t>유저에게</t>
    </r>
    <r>
      <rPr>
        <sz val="11"/>
        <color theme="1"/>
        <rFont val="맑은 고딕"/>
        <family val="2"/>
        <scheme val="minor"/>
      </rPr>
      <t xml:space="preserve"> 25% </t>
    </r>
    <r>
      <rPr>
        <sz val="11"/>
        <color theme="1"/>
        <rFont val="맑은 고딕"/>
        <family val="2"/>
        <charset val="129"/>
        <scheme val="minor"/>
      </rPr>
      <t>보상금으로</t>
    </r>
    <r>
      <rPr>
        <sz val="11"/>
        <color theme="1"/>
        <rFont val="맑은 고딕"/>
        <family val="2"/>
        <scheme val="minor"/>
      </rPr>
      <t xml:space="preserve"> </t>
    </r>
    <r>
      <rPr>
        <sz val="11"/>
        <color theme="1"/>
        <rFont val="맑은 고딕"/>
        <family val="2"/>
        <charset val="129"/>
        <scheme val="minor"/>
      </rPr>
      <t>지급</t>
    </r>
    <r>
      <rPr>
        <sz val="11"/>
        <color theme="1"/>
        <rFont val="맑은 고딕"/>
        <family val="2"/>
        <scheme val="minor"/>
      </rPr>
      <t xml:space="preserve">, </t>
    </r>
    <r>
      <rPr>
        <sz val="11"/>
        <color theme="1"/>
        <rFont val="맑은 고딕"/>
        <family val="2"/>
        <charset val="129"/>
        <scheme val="minor"/>
      </rPr>
      <t>최소</t>
    </r>
    <r>
      <rPr>
        <sz val="11"/>
        <color theme="1"/>
        <rFont val="맑은 고딕"/>
        <family val="2"/>
        <scheme val="minor"/>
      </rPr>
      <t xml:space="preserve"> 1</t>
    </r>
    <r>
      <rPr>
        <sz val="11"/>
        <color theme="1"/>
        <rFont val="맑은 고딕"/>
        <family val="2"/>
        <charset val="129"/>
        <scheme val="minor"/>
      </rPr>
      <t xml:space="preserve">만원
</t>
    </r>
    <r>
      <rPr>
        <sz val="11"/>
        <color theme="1"/>
        <rFont val="맑은 고딕"/>
        <family val="2"/>
        <scheme val="minor"/>
      </rPr>
      <t xml:space="preserve"> - </t>
    </r>
    <r>
      <rPr>
        <sz val="11"/>
        <color theme="1"/>
        <rFont val="맑은 고딕"/>
        <family val="2"/>
        <charset val="129"/>
        <scheme val="minor"/>
      </rPr>
      <t>공지를</t>
    </r>
    <r>
      <rPr>
        <sz val="11"/>
        <color theme="1"/>
        <rFont val="맑은 고딕"/>
        <family val="2"/>
        <scheme val="minor"/>
      </rPr>
      <t xml:space="preserve"> </t>
    </r>
    <r>
      <rPr>
        <sz val="11"/>
        <color theme="1"/>
        <rFont val="맑은 고딕"/>
        <family val="2"/>
        <charset val="129"/>
        <scheme val="minor"/>
      </rPr>
      <t>통해</t>
    </r>
    <r>
      <rPr>
        <sz val="11"/>
        <color theme="1"/>
        <rFont val="맑은 고딕"/>
        <family val="2"/>
        <scheme val="minor"/>
      </rPr>
      <t xml:space="preserve"> </t>
    </r>
    <r>
      <rPr>
        <sz val="11"/>
        <color theme="1"/>
        <rFont val="맑은 고딕"/>
        <family val="2"/>
        <charset val="129"/>
        <scheme val="minor"/>
      </rPr>
      <t>주의드린</t>
    </r>
    <r>
      <rPr>
        <sz val="11"/>
        <color theme="1"/>
        <rFont val="맑은 고딕"/>
        <family val="2"/>
        <scheme val="minor"/>
      </rPr>
      <t xml:space="preserve"> </t>
    </r>
    <r>
      <rPr>
        <sz val="11"/>
        <color theme="1"/>
        <rFont val="맑은 고딕"/>
        <family val="2"/>
        <charset val="129"/>
        <scheme val="minor"/>
      </rPr>
      <t>내용이</t>
    </r>
    <r>
      <rPr>
        <sz val="11"/>
        <color theme="1"/>
        <rFont val="맑은 고딕"/>
        <family val="2"/>
        <scheme val="minor"/>
      </rPr>
      <t xml:space="preserve"> </t>
    </r>
    <r>
      <rPr>
        <sz val="11"/>
        <color theme="1"/>
        <rFont val="맑은 고딕"/>
        <family val="2"/>
        <charset val="129"/>
        <scheme val="minor"/>
      </rPr>
      <t>지켜지지</t>
    </r>
    <r>
      <rPr>
        <sz val="11"/>
        <color theme="1"/>
        <rFont val="맑은 고딕"/>
        <family val="2"/>
        <scheme val="minor"/>
      </rPr>
      <t xml:space="preserve"> </t>
    </r>
    <r>
      <rPr>
        <sz val="11"/>
        <color theme="1"/>
        <rFont val="맑은 고딕"/>
        <family val="2"/>
        <charset val="129"/>
        <scheme val="minor"/>
      </rPr>
      <t>않으면</t>
    </r>
    <r>
      <rPr>
        <sz val="11"/>
        <color theme="1"/>
        <rFont val="맑은 고딕"/>
        <family val="2"/>
        <scheme val="minor"/>
      </rPr>
      <t xml:space="preserve"> </t>
    </r>
    <r>
      <rPr>
        <sz val="11"/>
        <color theme="1"/>
        <rFont val="맑은 고딕"/>
        <family val="2"/>
        <charset val="129"/>
        <scheme val="minor"/>
      </rPr>
      <t xml:space="preserve">경고
</t>
    </r>
    <r>
      <rPr>
        <sz val="11"/>
        <color theme="1"/>
        <rFont val="맑은 고딕"/>
        <family val="2"/>
        <scheme val="minor"/>
      </rPr>
      <t xml:space="preserve">  - </t>
    </r>
    <r>
      <rPr>
        <sz val="11"/>
        <color theme="1"/>
        <rFont val="맑은 고딕"/>
        <family val="2"/>
        <charset val="129"/>
        <scheme val="minor"/>
      </rPr>
      <t>특정</t>
    </r>
    <r>
      <rPr>
        <sz val="11"/>
        <color theme="1"/>
        <rFont val="맑은 고딕"/>
        <family val="2"/>
        <scheme val="minor"/>
      </rPr>
      <t xml:space="preserve"> </t>
    </r>
    <r>
      <rPr>
        <sz val="11"/>
        <color theme="1"/>
        <rFont val="맑은 고딕"/>
        <family val="2"/>
        <charset val="129"/>
        <scheme val="minor"/>
      </rPr>
      <t>버그가</t>
    </r>
    <r>
      <rPr>
        <sz val="11"/>
        <color theme="1"/>
        <rFont val="맑은 고딕"/>
        <family val="2"/>
        <scheme val="minor"/>
      </rPr>
      <t xml:space="preserve"> </t>
    </r>
    <r>
      <rPr>
        <sz val="11"/>
        <color theme="1"/>
        <rFont val="맑은 고딕"/>
        <family val="2"/>
        <charset val="129"/>
        <scheme val="minor"/>
      </rPr>
      <t>있음을</t>
    </r>
    <r>
      <rPr>
        <sz val="11"/>
        <color theme="1"/>
        <rFont val="맑은 고딕"/>
        <family val="2"/>
        <scheme val="minor"/>
      </rPr>
      <t xml:space="preserve"> </t>
    </r>
    <r>
      <rPr>
        <sz val="11"/>
        <color theme="1"/>
        <rFont val="맑은 고딕"/>
        <family val="2"/>
        <charset val="129"/>
        <scheme val="minor"/>
      </rPr>
      <t>공개하고</t>
    </r>
    <r>
      <rPr>
        <sz val="11"/>
        <color theme="1"/>
        <rFont val="맑은 고딕"/>
        <family val="2"/>
        <scheme val="minor"/>
      </rPr>
      <t xml:space="preserve"> </t>
    </r>
    <r>
      <rPr>
        <sz val="11"/>
        <color theme="1"/>
        <rFont val="맑은 고딕"/>
        <family val="2"/>
        <charset val="129"/>
        <scheme val="minor"/>
      </rPr>
      <t>사용시</t>
    </r>
    <r>
      <rPr>
        <sz val="11"/>
        <color theme="1"/>
        <rFont val="맑은 고딕"/>
        <family val="2"/>
        <scheme val="minor"/>
      </rPr>
      <t xml:space="preserve"> </t>
    </r>
    <r>
      <rPr>
        <sz val="11"/>
        <color theme="1"/>
        <rFont val="맑은 고딕"/>
        <family val="2"/>
        <charset val="129"/>
        <scheme val="minor"/>
      </rPr>
      <t>경고</t>
    </r>
    <r>
      <rPr>
        <sz val="11"/>
        <color theme="1"/>
        <rFont val="맑은 고딕"/>
        <family val="2"/>
        <scheme val="minor"/>
      </rPr>
      <t xml:space="preserve"> </t>
    </r>
    <r>
      <rPr>
        <sz val="11"/>
        <color theme="1"/>
        <rFont val="맑은 고딕"/>
        <family val="2"/>
        <charset val="129"/>
        <scheme val="minor"/>
      </rPr>
      <t xml:space="preserve">등
</t>
    </r>
    <r>
      <rPr>
        <sz val="11"/>
        <color theme="1"/>
        <rFont val="맑은 고딕"/>
        <family val="2"/>
        <scheme val="minor"/>
      </rPr>
      <t xml:space="preserve"> - </t>
    </r>
    <r>
      <rPr>
        <sz val="11"/>
        <color theme="1"/>
        <rFont val="맑은 고딕"/>
        <family val="2"/>
        <charset val="129"/>
        <scheme val="minor"/>
      </rPr>
      <t>욕설</t>
    </r>
    <r>
      <rPr>
        <sz val="11"/>
        <color theme="1"/>
        <rFont val="맑은 고딕"/>
        <family val="2"/>
        <scheme val="minor"/>
      </rPr>
      <t xml:space="preserve">, </t>
    </r>
    <r>
      <rPr>
        <sz val="11"/>
        <color theme="1"/>
        <rFont val="맑은 고딕"/>
        <family val="2"/>
        <charset val="129"/>
        <scheme val="minor"/>
      </rPr>
      <t>뉴비억압</t>
    </r>
    <r>
      <rPr>
        <sz val="11"/>
        <color theme="1"/>
        <rFont val="맑은 고딕"/>
        <family val="2"/>
        <scheme val="minor"/>
      </rPr>
      <t xml:space="preserve">, </t>
    </r>
    <r>
      <rPr>
        <sz val="11"/>
        <color theme="1"/>
        <rFont val="맑은 고딕"/>
        <family val="2"/>
        <charset val="129"/>
        <scheme val="minor"/>
      </rPr>
      <t>버그악용</t>
    </r>
    <r>
      <rPr>
        <sz val="11"/>
        <color theme="1"/>
        <rFont val="맑은 고딕"/>
        <family val="2"/>
        <scheme val="minor"/>
      </rPr>
      <t xml:space="preserve"> </t>
    </r>
    <r>
      <rPr>
        <sz val="11"/>
        <color theme="1"/>
        <rFont val="맑은 고딕"/>
        <family val="2"/>
        <charset val="129"/>
        <scheme val="minor"/>
      </rPr>
      <t>적발시</t>
    </r>
    <r>
      <rPr>
        <sz val="11"/>
        <color theme="1"/>
        <rFont val="맑은 고딕"/>
        <family val="2"/>
        <scheme val="minor"/>
      </rPr>
      <t xml:space="preserve"> 1</t>
    </r>
    <r>
      <rPr>
        <sz val="11"/>
        <color theme="1"/>
        <rFont val="맑은 고딕"/>
        <family val="2"/>
        <charset val="129"/>
        <scheme val="minor"/>
      </rPr>
      <t xml:space="preserve">경고
</t>
    </r>
    <r>
      <rPr>
        <sz val="11"/>
        <color theme="1"/>
        <rFont val="맑은 고딕"/>
        <family val="2"/>
        <scheme val="minor"/>
      </rPr>
      <t xml:space="preserve"> - </t>
    </r>
    <r>
      <rPr>
        <sz val="11"/>
        <color theme="1"/>
        <rFont val="맑은 고딕"/>
        <family val="2"/>
        <charset val="129"/>
        <scheme val="minor"/>
      </rPr>
      <t>타</t>
    </r>
    <r>
      <rPr>
        <sz val="11"/>
        <color theme="1"/>
        <rFont val="맑은 고딕"/>
        <family val="2"/>
        <scheme val="minor"/>
      </rPr>
      <t xml:space="preserve"> </t>
    </r>
    <r>
      <rPr>
        <sz val="11"/>
        <color theme="1"/>
        <rFont val="맑은 고딕"/>
        <family val="2"/>
        <charset val="129"/>
        <scheme val="minor"/>
      </rPr>
      <t>맵</t>
    </r>
    <r>
      <rPr>
        <sz val="11"/>
        <color theme="1"/>
        <rFont val="맑은 고딕"/>
        <family val="2"/>
        <scheme val="minor"/>
      </rPr>
      <t xml:space="preserve"> </t>
    </r>
    <r>
      <rPr>
        <sz val="11"/>
        <color theme="1"/>
        <rFont val="맑은 고딕"/>
        <family val="2"/>
        <charset val="129"/>
        <scheme val="minor"/>
      </rPr>
      <t>밴</t>
    </r>
    <r>
      <rPr>
        <sz val="11"/>
        <color theme="1"/>
        <rFont val="맑은 고딕"/>
        <family val="2"/>
        <scheme val="minor"/>
      </rPr>
      <t xml:space="preserve"> </t>
    </r>
    <r>
      <rPr>
        <sz val="11"/>
        <color theme="1"/>
        <rFont val="맑은 고딕"/>
        <family val="2"/>
        <charset val="129"/>
        <scheme val="minor"/>
      </rPr>
      <t>유저는</t>
    </r>
    <r>
      <rPr>
        <sz val="11"/>
        <color theme="1"/>
        <rFont val="맑은 고딕"/>
        <family val="2"/>
        <scheme val="minor"/>
      </rPr>
      <t xml:space="preserve"> 1</t>
    </r>
    <r>
      <rPr>
        <sz val="11"/>
        <color theme="1"/>
        <rFont val="맑은 고딕"/>
        <family val="2"/>
        <charset val="129"/>
        <scheme val="minor"/>
      </rPr>
      <t>경고</t>
    </r>
    <r>
      <rPr>
        <sz val="11"/>
        <color theme="1"/>
        <rFont val="맑은 고딕"/>
        <family val="2"/>
        <scheme val="minor"/>
      </rPr>
      <t xml:space="preserve"> </t>
    </r>
    <r>
      <rPr>
        <sz val="11"/>
        <color theme="1"/>
        <rFont val="맑은 고딕"/>
        <family val="2"/>
        <charset val="129"/>
        <scheme val="minor"/>
      </rPr>
      <t>시작</t>
    </r>
    <r>
      <rPr>
        <sz val="11"/>
        <color theme="1"/>
        <rFont val="맑은 고딕"/>
        <family val="2"/>
        <scheme val="minor"/>
      </rPr>
      <t xml:space="preserve">, </t>
    </r>
    <r>
      <rPr>
        <sz val="11"/>
        <color theme="1"/>
        <rFont val="맑은 고딕"/>
        <family val="2"/>
        <charset val="129"/>
        <scheme val="minor"/>
      </rPr>
      <t>제</t>
    </r>
    <r>
      <rPr>
        <sz val="11"/>
        <color theme="1"/>
        <rFont val="맑은 고딕"/>
        <family val="2"/>
        <scheme val="minor"/>
      </rPr>
      <t xml:space="preserve"> </t>
    </r>
    <r>
      <rPr>
        <sz val="11"/>
        <color theme="1"/>
        <rFont val="맑은 고딕"/>
        <family val="2"/>
        <charset val="129"/>
        <scheme val="minor"/>
      </rPr>
      <t>맵</t>
    </r>
    <r>
      <rPr>
        <sz val="11"/>
        <color theme="1"/>
        <rFont val="맑은 고딕"/>
        <family val="2"/>
        <scheme val="minor"/>
      </rPr>
      <t xml:space="preserve"> </t>
    </r>
    <r>
      <rPr>
        <sz val="11"/>
        <color theme="1"/>
        <rFont val="맑은 고딕"/>
        <family val="2"/>
        <charset val="129"/>
        <scheme val="minor"/>
      </rPr>
      <t>밴</t>
    </r>
    <r>
      <rPr>
        <sz val="11"/>
        <color theme="1"/>
        <rFont val="맑은 고딕"/>
        <family val="2"/>
        <scheme val="minor"/>
      </rPr>
      <t xml:space="preserve"> </t>
    </r>
    <r>
      <rPr>
        <sz val="11"/>
        <color theme="1"/>
        <rFont val="맑은 고딕"/>
        <family val="2"/>
        <charset val="129"/>
        <scheme val="minor"/>
      </rPr>
      <t>유저는</t>
    </r>
    <r>
      <rPr>
        <sz val="11"/>
        <color theme="1"/>
        <rFont val="맑은 고딕"/>
        <family val="2"/>
        <scheme val="minor"/>
      </rPr>
      <t xml:space="preserve"> </t>
    </r>
    <r>
      <rPr>
        <sz val="11"/>
        <color theme="1"/>
        <rFont val="맑은 고딕"/>
        <family val="2"/>
        <charset val="129"/>
        <scheme val="minor"/>
      </rPr>
      <t>다음</t>
    </r>
    <r>
      <rPr>
        <sz val="11"/>
        <color theme="1"/>
        <rFont val="맑은 고딕"/>
        <family val="2"/>
        <scheme val="minor"/>
      </rPr>
      <t xml:space="preserve"> </t>
    </r>
    <r>
      <rPr>
        <sz val="11"/>
        <color theme="1"/>
        <rFont val="맑은 고딕"/>
        <family val="2"/>
        <charset val="129"/>
        <scheme val="minor"/>
      </rPr>
      <t>맵</t>
    </r>
    <r>
      <rPr>
        <sz val="11"/>
        <color theme="1"/>
        <rFont val="맑은 고딕"/>
        <family val="2"/>
        <scheme val="minor"/>
      </rPr>
      <t xml:space="preserve"> </t>
    </r>
    <r>
      <rPr>
        <sz val="11"/>
        <color theme="1"/>
        <rFont val="맑은 고딕"/>
        <family val="2"/>
        <charset val="129"/>
        <scheme val="minor"/>
      </rPr>
      <t>자동</t>
    </r>
    <r>
      <rPr>
        <sz val="11"/>
        <color theme="1"/>
        <rFont val="맑은 고딕"/>
        <family val="2"/>
        <scheme val="minor"/>
      </rPr>
      <t xml:space="preserve"> </t>
    </r>
    <r>
      <rPr>
        <sz val="11"/>
        <color theme="1"/>
        <rFont val="맑은 고딕"/>
        <family val="2"/>
        <charset val="129"/>
        <scheme val="minor"/>
      </rPr>
      <t>밴</t>
    </r>
    <phoneticPr fontId="38" type="noConversion"/>
  </si>
  <si>
    <r>
      <rPr>
        <sz val="11"/>
        <color theme="1"/>
        <rFont val="맑은 고딕"/>
        <family val="3"/>
        <charset val="129"/>
        <scheme val="minor"/>
      </rPr>
      <t>버프후원</t>
    </r>
    <phoneticPr fontId="38" type="noConversion"/>
  </si>
  <si>
    <r>
      <t>100레벨 5</t>
    </r>
    <r>
      <rPr>
        <sz val="11"/>
        <color theme="1"/>
        <rFont val="맑은 고딕"/>
        <family val="3"/>
        <charset val="129"/>
        <scheme val="minor"/>
      </rPr>
      <t>만분</t>
    </r>
    <r>
      <rPr>
        <sz val="11"/>
        <color theme="1"/>
        <rFont val="맑은 고딕"/>
        <family val="2"/>
        <scheme val="minor"/>
      </rPr>
      <t xml:space="preserve"> </t>
    </r>
    <r>
      <rPr>
        <sz val="11"/>
        <color theme="1"/>
        <rFont val="맑은 고딕"/>
        <family val="3"/>
        <charset val="129"/>
        <scheme val="minor"/>
      </rPr>
      <t>정도</t>
    </r>
    <phoneticPr fontId="38" type="noConversion"/>
  </si>
  <si>
    <r>
      <rPr>
        <sz val="11"/>
        <color theme="1"/>
        <rFont val="맑은 고딕"/>
        <family val="3"/>
        <charset val="129"/>
        <scheme val="minor"/>
      </rPr>
      <t>누적후원</t>
    </r>
    <phoneticPr fontId="38" type="noConversion"/>
  </si>
  <si>
    <r>
      <t>100레벨 2.2</t>
    </r>
    <r>
      <rPr>
        <sz val="11"/>
        <color theme="1"/>
        <rFont val="맑은 고딕"/>
        <family val="3"/>
        <charset val="129"/>
        <scheme val="minor"/>
      </rPr>
      <t>만분</t>
    </r>
    <r>
      <rPr>
        <sz val="11"/>
        <color theme="1"/>
        <rFont val="맑은 고딕"/>
        <family val="2"/>
        <scheme val="minor"/>
      </rPr>
      <t>~3</t>
    </r>
    <r>
      <rPr>
        <sz val="11"/>
        <color theme="1"/>
        <rFont val="맑은 고딕"/>
        <family val="3"/>
        <charset val="129"/>
        <scheme val="minor"/>
      </rPr>
      <t>만분</t>
    </r>
    <phoneticPr fontId="38" type="noConversion"/>
  </si>
  <si>
    <r>
      <t>100레벨 1.5~2</t>
    </r>
    <r>
      <rPr>
        <sz val="11"/>
        <color theme="1"/>
        <rFont val="맑은 고딕"/>
        <family val="3"/>
        <charset val="129"/>
        <scheme val="minor"/>
      </rPr>
      <t>만분</t>
    </r>
    <r>
      <rPr>
        <sz val="11"/>
        <color theme="1"/>
        <rFont val="맑은 고딕"/>
        <family val="2"/>
        <scheme val="minor"/>
      </rPr>
      <t xml:space="preserve"> = 14</t>
    </r>
    <r>
      <rPr>
        <sz val="11"/>
        <color theme="1"/>
        <rFont val="맑은 고딕"/>
        <family val="3"/>
        <charset val="129"/>
        <scheme val="minor"/>
      </rPr>
      <t>일</t>
    </r>
    <phoneticPr fontId="38" type="noConversion"/>
  </si>
  <si>
    <r>
      <rPr>
        <sz val="11"/>
        <color theme="1"/>
        <rFont val="맑은 고딕"/>
        <family val="3"/>
        <charset val="129"/>
        <scheme val="minor"/>
      </rPr>
      <t>옵션리롤</t>
    </r>
    <r>
      <rPr>
        <sz val="11"/>
        <color theme="1"/>
        <rFont val="맑은 고딕"/>
        <family val="2"/>
        <scheme val="minor"/>
      </rPr>
      <t>x10</t>
    </r>
    <r>
      <rPr>
        <sz val="11"/>
        <color theme="1"/>
        <rFont val="맑은 고딕"/>
        <family val="3"/>
        <charset val="129"/>
        <scheme val="minor"/>
      </rPr>
      <t>장</t>
    </r>
    <r>
      <rPr>
        <sz val="11"/>
        <color theme="1"/>
        <rFont val="맑은 고딕"/>
        <family val="2"/>
        <scheme val="minor"/>
      </rPr>
      <t xml:space="preserve">' </t>
    </r>
    <r>
      <rPr>
        <sz val="11"/>
        <color theme="1"/>
        <rFont val="맑은 고딕"/>
        <family val="3"/>
        <charset val="129"/>
        <scheme val="minor"/>
      </rPr>
      <t>합성가능</t>
    </r>
    <r>
      <rPr>
        <sz val="11"/>
        <color theme="1"/>
        <rFont val="맑은 고딕"/>
        <family val="2"/>
        <scheme val="minor"/>
      </rPr>
      <t xml:space="preserve">, </t>
    </r>
    <r>
      <rPr>
        <sz val="11"/>
        <color theme="1"/>
        <rFont val="맑은 고딕"/>
        <family val="3"/>
        <charset val="129"/>
        <scheme val="minor"/>
      </rPr>
      <t>일부</t>
    </r>
    <r>
      <rPr>
        <sz val="11"/>
        <color theme="1"/>
        <rFont val="맑은 고딕"/>
        <family val="2"/>
        <scheme val="minor"/>
      </rPr>
      <t xml:space="preserve"> </t>
    </r>
    <r>
      <rPr>
        <sz val="11"/>
        <color theme="1"/>
        <rFont val="맑은 고딕"/>
        <family val="3"/>
        <charset val="129"/>
        <scheme val="minor"/>
      </rPr>
      <t>옵션</t>
    </r>
    <r>
      <rPr>
        <sz val="11"/>
        <color theme="1"/>
        <rFont val="맑은 고딕"/>
        <family val="2"/>
        <scheme val="minor"/>
      </rPr>
      <t xml:space="preserve"> </t>
    </r>
    <r>
      <rPr>
        <sz val="11"/>
        <color theme="1"/>
        <rFont val="맑은 고딕"/>
        <family val="3"/>
        <charset val="129"/>
        <scheme val="minor"/>
      </rPr>
      <t>고정</t>
    </r>
    <r>
      <rPr>
        <sz val="11"/>
        <color theme="1"/>
        <rFont val="맑은 고딕"/>
        <family val="2"/>
        <scheme val="minor"/>
      </rPr>
      <t xml:space="preserve">, </t>
    </r>
    <r>
      <rPr>
        <sz val="11"/>
        <color theme="1"/>
        <rFont val="맑은 고딕"/>
        <family val="3"/>
        <charset val="129"/>
        <scheme val="minor"/>
      </rPr>
      <t>개수에</t>
    </r>
    <r>
      <rPr>
        <sz val="11"/>
        <color theme="1"/>
        <rFont val="맑은 고딕"/>
        <family val="2"/>
        <scheme val="minor"/>
      </rPr>
      <t xml:space="preserve"> </t>
    </r>
    <r>
      <rPr>
        <sz val="11"/>
        <color theme="1"/>
        <rFont val="맑은 고딕"/>
        <family val="3"/>
        <charset val="129"/>
        <scheme val="minor"/>
      </rPr>
      <t>따라</t>
    </r>
    <r>
      <rPr>
        <sz val="11"/>
        <color theme="1"/>
        <rFont val="맑은 고딕"/>
        <family val="2"/>
        <scheme val="minor"/>
      </rPr>
      <t xml:space="preserve"> 1/2/4/8</t>
    </r>
    <r>
      <rPr>
        <sz val="11"/>
        <color theme="1"/>
        <rFont val="맑은 고딕"/>
        <family val="3"/>
        <charset val="129"/>
        <scheme val="minor"/>
      </rPr>
      <t>장</t>
    </r>
    <r>
      <rPr>
        <sz val="11"/>
        <color theme="1"/>
        <rFont val="맑은 고딕"/>
        <family val="2"/>
        <scheme val="minor"/>
      </rPr>
      <t xml:space="preserve"> </t>
    </r>
    <r>
      <rPr>
        <sz val="11"/>
        <color theme="1"/>
        <rFont val="맑은 고딕"/>
        <family val="3"/>
        <charset val="129"/>
        <scheme val="minor"/>
      </rPr>
      <t>필요</t>
    </r>
    <phoneticPr fontId="38" type="noConversion"/>
  </si>
  <si>
    <r>
      <rPr>
        <sz val="11"/>
        <color theme="1"/>
        <rFont val="맑은 고딕"/>
        <family val="3"/>
        <charset val="129"/>
        <scheme val="minor"/>
      </rPr>
      <t>명예코인</t>
    </r>
    <phoneticPr fontId="38" type="noConversion"/>
  </si>
  <si>
    <r>
      <rPr>
        <sz val="11"/>
        <color theme="1"/>
        <rFont val="맑은 고딕"/>
        <family val="3"/>
        <charset val="129"/>
        <scheme val="minor"/>
      </rPr>
      <t>명예상점</t>
    </r>
    <phoneticPr fontId="38" type="noConversion"/>
  </si>
  <si>
    <r>
      <rPr>
        <sz val="11"/>
        <color theme="1"/>
        <rFont val="맑은 고딕"/>
        <family val="3"/>
        <charset val="129"/>
        <scheme val="minor"/>
      </rPr>
      <t>하프엘릭서</t>
    </r>
    <phoneticPr fontId="38" type="noConversion"/>
  </si>
  <si>
    <r>
      <rPr>
        <sz val="11"/>
        <color theme="1"/>
        <rFont val="맑은 고딕"/>
        <family val="3"/>
        <charset val="129"/>
        <scheme val="minor"/>
      </rPr>
      <t>성장의가호</t>
    </r>
    <phoneticPr fontId="38" type="noConversion"/>
  </si>
  <si>
    <r>
      <rPr>
        <sz val="11"/>
        <color theme="1"/>
        <rFont val="맑은 고딕"/>
        <family val="3"/>
        <charset val="129"/>
        <scheme val="minor"/>
      </rPr>
      <t>보스드랍</t>
    </r>
    <phoneticPr fontId="38" type="noConversion"/>
  </si>
  <si>
    <r>
      <rPr>
        <sz val="11"/>
        <color theme="1"/>
        <rFont val="맑은 고딕"/>
        <family val="3"/>
        <charset val="129"/>
        <scheme val="minor"/>
      </rPr>
      <t>아인하사드</t>
    </r>
    <r>
      <rPr>
        <sz val="11"/>
        <color theme="1"/>
        <rFont val="맑은 고딕"/>
        <family val="2"/>
        <scheme val="minor"/>
      </rPr>
      <t>(</t>
    </r>
    <r>
      <rPr>
        <sz val="11"/>
        <color theme="1"/>
        <rFont val="맑은 고딕"/>
        <family val="3"/>
        <charset val="129"/>
        <scheme val="minor"/>
      </rPr>
      <t>축복</t>
    </r>
    <r>
      <rPr>
        <sz val="11"/>
        <color theme="1"/>
        <rFont val="맑은 고딕"/>
        <family val="2"/>
        <scheme val="minor"/>
      </rPr>
      <t>)</t>
    </r>
    <phoneticPr fontId="38" type="noConversion"/>
  </si>
  <si>
    <r>
      <rPr>
        <sz val="11"/>
        <color theme="1"/>
        <rFont val="맑은 고딕"/>
        <family val="3"/>
        <charset val="129"/>
        <scheme val="minor"/>
      </rPr>
      <t>※비고</t>
    </r>
    <r>
      <rPr>
        <sz val="11"/>
        <color theme="1"/>
        <rFont val="맑은 고딕"/>
        <family val="2"/>
        <scheme val="minor"/>
      </rPr>
      <t xml:space="preserve"> : </t>
    </r>
    <r>
      <rPr>
        <sz val="11"/>
        <color theme="1"/>
        <rFont val="맑은 고딕"/>
        <family val="3"/>
        <charset val="129"/>
        <scheme val="minor"/>
      </rPr>
      <t>후원으로</t>
    </r>
    <r>
      <rPr>
        <sz val="11"/>
        <color theme="1"/>
        <rFont val="맑은 고딕"/>
        <family val="2"/>
        <scheme val="minor"/>
      </rPr>
      <t xml:space="preserve"> </t>
    </r>
    <r>
      <rPr>
        <sz val="11"/>
        <color theme="1"/>
        <rFont val="맑은 고딕"/>
        <family val="3"/>
        <charset val="129"/>
        <scheme val="minor"/>
      </rPr>
      <t>혜택을</t>
    </r>
    <r>
      <rPr>
        <sz val="11"/>
        <color theme="1"/>
        <rFont val="맑은 고딕"/>
        <family val="2"/>
        <scheme val="minor"/>
      </rPr>
      <t xml:space="preserve"> </t>
    </r>
    <r>
      <rPr>
        <sz val="11"/>
        <color theme="1"/>
        <rFont val="맑은 고딕"/>
        <family val="3"/>
        <charset val="129"/>
        <scheme val="minor"/>
      </rPr>
      <t>얻기보단</t>
    </r>
    <r>
      <rPr>
        <sz val="11"/>
        <color theme="1"/>
        <rFont val="맑은 고딕"/>
        <family val="2"/>
        <scheme val="minor"/>
      </rPr>
      <t xml:space="preserve">, VIP </t>
    </r>
    <r>
      <rPr>
        <sz val="11"/>
        <color theme="1"/>
        <rFont val="맑은 고딕"/>
        <family val="3"/>
        <charset val="129"/>
        <scheme val="minor"/>
      </rPr>
      <t>달성으로</t>
    </r>
    <r>
      <rPr>
        <sz val="11"/>
        <color theme="1"/>
        <rFont val="맑은 고딕"/>
        <family val="2"/>
        <scheme val="minor"/>
      </rPr>
      <t xml:space="preserve"> </t>
    </r>
    <r>
      <rPr>
        <sz val="11"/>
        <color theme="1"/>
        <rFont val="맑은 고딕"/>
        <family val="3"/>
        <charset val="129"/>
        <scheme val="minor"/>
      </rPr>
      <t>혜택을</t>
    </r>
    <r>
      <rPr>
        <sz val="11"/>
        <color theme="1"/>
        <rFont val="맑은 고딕"/>
        <family val="2"/>
        <scheme val="minor"/>
      </rPr>
      <t xml:space="preserve"> </t>
    </r>
    <r>
      <rPr>
        <sz val="11"/>
        <color theme="1"/>
        <rFont val="맑은 고딕"/>
        <family val="3"/>
        <charset val="129"/>
        <scheme val="minor"/>
      </rPr>
      <t>누리는</t>
    </r>
    <r>
      <rPr>
        <sz val="11"/>
        <color theme="1"/>
        <rFont val="맑은 고딕"/>
        <family val="2"/>
        <scheme val="minor"/>
      </rPr>
      <t xml:space="preserve"> </t>
    </r>
    <r>
      <rPr>
        <sz val="11"/>
        <color theme="1"/>
        <rFont val="맑은 고딕"/>
        <family val="3"/>
        <charset val="129"/>
        <scheme val="minor"/>
      </rPr>
      <t>느낌</t>
    </r>
    <r>
      <rPr>
        <sz val="11"/>
        <color theme="1"/>
        <rFont val="맑은 고딕"/>
        <family val="2"/>
        <scheme val="minor"/>
      </rPr>
      <t xml:space="preserve">. </t>
    </r>
    <r>
      <rPr>
        <sz val="11"/>
        <color theme="1"/>
        <rFont val="맑은 고딕"/>
        <family val="3"/>
        <charset val="129"/>
        <scheme val="minor"/>
      </rPr>
      <t>시간을</t>
    </r>
    <r>
      <rPr>
        <sz val="11"/>
        <color theme="1"/>
        <rFont val="맑은 고딕"/>
        <family val="2"/>
        <scheme val="minor"/>
      </rPr>
      <t xml:space="preserve"> </t>
    </r>
    <r>
      <rPr>
        <sz val="11"/>
        <color theme="1"/>
        <rFont val="맑은 고딕"/>
        <family val="3"/>
        <charset val="129"/>
        <scheme val="minor"/>
      </rPr>
      <t>아끼는</t>
    </r>
    <r>
      <rPr>
        <sz val="11"/>
        <color theme="1"/>
        <rFont val="맑은 고딕"/>
        <family val="2"/>
        <scheme val="minor"/>
      </rPr>
      <t xml:space="preserve"> </t>
    </r>
    <r>
      <rPr>
        <sz val="11"/>
        <color theme="1"/>
        <rFont val="맑은 고딕"/>
        <family val="3"/>
        <charset val="129"/>
        <scheme val="minor"/>
      </rPr>
      <t>것에</t>
    </r>
    <r>
      <rPr>
        <sz val="11"/>
        <color theme="1"/>
        <rFont val="맑은 고딕"/>
        <family val="2"/>
        <scheme val="minor"/>
      </rPr>
      <t xml:space="preserve"> </t>
    </r>
    <r>
      <rPr>
        <sz val="11"/>
        <color theme="1"/>
        <rFont val="맑은 고딕"/>
        <family val="3"/>
        <charset val="129"/>
        <scheme val="minor"/>
      </rPr>
      <t>중시</t>
    </r>
    <phoneticPr fontId="38" type="noConversion"/>
  </si>
  <si>
    <r>
      <rPr>
        <sz val="11"/>
        <color theme="1"/>
        <rFont val="맑은 고딕"/>
        <family val="3"/>
        <charset val="129"/>
        <scheme val="minor"/>
      </rPr>
      <t>※후원</t>
    </r>
    <r>
      <rPr>
        <sz val="11"/>
        <color theme="1"/>
        <rFont val="맑은 고딕"/>
        <family val="2"/>
        <scheme val="minor"/>
      </rPr>
      <t xml:space="preserve"> </t>
    </r>
    <r>
      <rPr>
        <sz val="11"/>
        <color theme="1"/>
        <rFont val="맑은 고딕"/>
        <family val="3"/>
        <charset val="129"/>
        <scheme val="minor"/>
      </rPr>
      <t>혜택</t>
    </r>
    <r>
      <rPr>
        <sz val="11"/>
        <color theme="1"/>
        <rFont val="맑은 고딕"/>
        <family val="2"/>
        <scheme val="minor"/>
      </rPr>
      <t xml:space="preserve">: </t>
    </r>
    <r>
      <rPr>
        <sz val="11"/>
        <color theme="1"/>
        <rFont val="맑은 고딕"/>
        <family val="3"/>
        <charset val="129"/>
        <scheme val="minor"/>
      </rPr>
      <t>시간아낌</t>
    </r>
    <r>
      <rPr>
        <sz val="11"/>
        <color theme="1"/>
        <rFont val="맑은 고딕"/>
        <family val="2"/>
        <scheme val="minor"/>
      </rPr>
      <t xml:space="preserve"> (100</t>
    </r>
    <r>
      <rPr>
        <sz val="11"/>
        <color theme="1"/>
        <rFont val="맑은 고딕"/>
        <family val="3"/>
        <charset val="129"/>
        <scheme val="minor"/>
      </rPr>
      <t>렙</t>
    </r>
    <r>
      <rPr>
        <sz val="11"/>
        <color theme="1"/>
        <rFont val="맑은 고딕"/>
        <family val="2"/>
        <scheme val="minor"/>
      </rPr>
      <t xml:space="preserve"> </t>
    </r>
    <r>
      <rPr>
        <sz val="11"/>
        <color theme="1"/>
        <rFont val="맑은 고딕"/>
        <family val="3"/>
        <charset val="129"/>
        <scheme val="minor"/>
      </rPr>
      <t>일반</t>
    </r>
    <r>
      <rPr>
        <sz val="11"/>
        <color theme="1"/>
        <rFont val="맑은 고딕"/>
        <family val="2"/>
        <scheme val="minor"/>
      </rPr>
      <t xml:space="preserve"> 5</t>
    </r>
    <r>
      <rPr>
        <sz val="11"/>
        <color theme="1"/>
        <rFont val="맑은 고딕"/>
        <family val="3"/>
        <charset val="129"/>
        <scheme val="minor"/>
      </rPr>
      <t>만분</t>
    </r>
    <r>
      <rPr>
        <sz val="11"/>
        <color theme="1"/>
        <rFont val="맑은 고딕"/>
        <family val="2"/>
        <scheme val="minor"/>
      </rPr>
      <t xml:space="preserve"> </t>
    </r>
    <r>
      <rPr>
        <sz val="11"/>
        <color theme="1"/>
        <rFont val="맑은 고딕"/>
        <family val="3"/>
        <charset val="129"/>
        <scheme val="minor"/>
      </rPr>
      <t>플레이</t>
    </r>
    <r>
      <rPr>
        <sz val="11"/>
        <color theme="1"/>
        <rFont val="맑은 고딕"/>
        <family val="2"/>
        <scheme val="minor"/>
      </rPr>
      <t xml:space="preserve"> -&gt; VIP4, VIP7 2</t>
    </r>
    <r>
      <rPr>
        <sz val="11"/>
        <color theme="1"/>
        <rFont val="맑은 고딕"/>
        <family val="3"/>
        <charset val="129"/>
        <scheme val="minor"/>
      </rPr>
      <t>만분</t>
    </r>
    <r>
      <rPr>
        <sz val="11"/>
        <color theme="1"/>
        <rFont val="맑은 고딕"/>
        <family val="2"/>
        <scheme val="minor"/>
      </rPr>
      <t>(14</t>
    </r>
    <r>
      <rPr>
        <sz val="11"/>
        <color theme="1"/>
        <rFont val="맑은 고딕"/>
        <family val="3"/>
        <charset val="129"/>
        <scheme val="minor"/>
      </rPr>
      <t>일</t>
    </r>
    <r>
      <rPr>
        <sz val="11"/>
        <color theme="1"/>
        <rFont val="맑은 고딕"/>
        <family val="2"/>
        <scheme val="minor"/>
      </rPr>
      <t>), 1.5</t>
    </r>
    <r>
      <rPr>
        <sz val="11"/>
        <color theme="1"/>
        <rFont val="맑은 고딕"/>
        <family val="3"/>
        <charset val="129"/>
        <scheme val="minor"/>
      </rPr>
      <t>만분</t>
    </r>
    <r>
      <rPr>
        <sz val="11"/>
        <color theme="1"/>
        <rFont val="맑은 고딕"/>
        <family val="2"/>
        <scheme val="minor"/>
      </rPr>
      <t xml:space="preserve">), </t>
    </r>
    <r>
      <rPr>
        <sz val="11"/>
        <color theme="1"/>
        <rFont val="맑은 고딕"/>
        <family val="3"/>
        <charset val="129"/>
        <scheme val="minor"/>
      </rPr>
      <t>엔드컨텐츠</t>
    </r>
    <r>
      <rPr>
        <sz val="11"/>
        <color theme="1"/>
        <rFont val="맑은 고딕"/>
        <family val="2"/>
        <scheme val="minor"/>
      </rPr>
      <t>(</t>
    </r>
    <r>
      <rPr>
        <sz val="11"/>
        <color theme="1"/>
        <rFont val="맑은 고딕"/>
        <family val="3"/>
        <charset val="129"/>
        <scheme val="minor"/>
      </rPr>
      <t>강화</t>
    </r>
    <r>
      <rPr>
        <sz val="11"/>
        <color theme="1"/>
        <rFont val="맑은 고딕"/>
        <family val="2"/>
        <scheme val="minor"/>
      </rPr>
      <t xml:space="preserve"> </t>
    </r>
    <r>
      <rPr>
        <sz val="11"/>
        <color theme="1"/>
        <rFont val="맑은 고딕"/>
        <family val="3"/>
        <charset val="129"/>
        <scheme val="minor"/>
      </rPr>
      <t>주문서</t>
    </r>
    <r>
      <rPr>
        <sz val="11"/>
        <color theme="1"/>
        <rFont val="맑은 고딕"/>
        <family val="2"/>
        <scheme val="minor"/>
      </rPr>
      <t xml:space="preserve"> </t>
    </r>
    <r>
      <rPr>
        <sz val="11"/>
        <color theme="1"/>
        <rFont val="맑은 고딕"/>
        <family val="3"/>
        <charset val="129"/>
        <scheme val="minor"/>
      </rPr>
      <t>노가다</t>
    </r>
    <r>
      <rPr>
        <sz val="11"/>
        <color theme="1"/>
        <rFont val="맑은 고딕"/>
        <family val="2"/>
        <scheme val="minor"/>
      </rPr>
      <t>&amp;</t>
    </r>
    <r>
      <rPr>
        <sz val="11"/>
        <color theme="1"/>
        <rFont val="맑은 고딕"/>
        <family val="3"/>
        <charset val="129"/>
        <scheme val="minor"/>
      </rPr>
      <t>엘릭서</t>
    </r>
    <r>
      <rPr>
        <sz val="11"/>
        <color theme="1"/>
        <rFont val="맑은 고딕"/>
        <family val="2"/>
        <scheme val="minor"/>
      </rPr>
      <t xml:space="preserve"> </t>
    </r>
    <r>
      <rPr>
        <sz val="11"/>
        <color theme="1"/>
        <rFont val="맑은 고딕"/>
        <family val="3"/>
        <charset val="129"/>
        <scheme val="minor"/>
      </rPr>
      <t>업데이트</t>
    </r>
    <r>
      <rPr>
        <sz val="11"/>
        <color theme="1"/>
        <rFont val="맑은 고딕"/>
        <family val="2"/>
        <scheme val="minor"/>
      </rPr>
      <t xml:space="preserve"> / </t>
    </r>
    <r>
      <rPr>
        <sz val="11"/>
        <color theme="1"/>
        <rFont val="맑은 고딕"/>
        <family val="3"/>
        <charset val="129"/>
        <scheme val="minor"/>
      </rPr>
      <t>만렙</t>
    </r>
    <r>
      <rPr>
        <sz val="11"/>
        <color theme="1"/>
        <rFont val="맑은 고딕"/>
        <family val="2"/>
        <scheme val="minor"/>
      </rPr>
      <t xml:space="preserve"> 150)</t>
    </r>
    <phoneticPr fontId="38" type="noConversion"/>
  </si>
  <si>
    <r>
      <rPr>
        <b/>
        <sz val="11"/>
        <color theme="1"/>
        <rFont val="맑은 고딕"/>
        <family val="3"/>
        <charset val="129"/>
        <scheme val="minor"/>
      </rPr>
      <t>파밍의탑</t>
    </r>
    <phoneticPr fontId="38" type="noConversion"/>
  </si>
  <si>
    <r>
      <rPr>
        <sz val="11"/>
        <color theme="1"/>
        <rFont val="맑은 고딕"/>
        <family val="3"/>
        <charset val="129"/>
        <scheme val="minor"/>
      </rPr>
      <t>배낭</t>
    </r>
    <r>
      <rPr>
        <sz val="11"/>
        <color theme="1"/>
        <rFont val="맑은 고딕"/>
        <family val="2"/>
        <scheme val="minor"/>
      </rPr>
      <t xml:space="preserve"> </t>
    </r>
    <r>
      <rPr>
        <sz val="11"/>
        <color theme="1"/>
        <rFont val="맑은 고딕"/>
        <family val="3"/>
        <charset val="129"/>
        <scheme val="minor"/>
      </rPr>
      <t>스킨</t>
    </r>
    <phoneticPr fontId="38" type="noConversion"/>
  </si>
  <si>
    <r>
      <rPr>
        <sz val="11"/>
        <color theme="1"/>
        <rFont val="맑은 고딕"/>
        <family val="3"/>
        <charset val="129"/>
        <scheme val="minor"/>
      </rPr>
      <t>캐릭</t>
    </r>
    <r>
      <rPr>
        <sz val="11"/>
        <color theme="1"/>
        <rFont val="맑은 고딕"/>
        <family val="2"/>
        <scheme val="minor"/>
      </rPr>
      <t xml:space="preserve"> </t>
    </r>
    <r>
      <rPr>
        <sz val="11"/>
        <color theme="1"/>
        <rFont val="맑은 고딕"/>
        <family val="3"/>
        <charset val="129"/>
        <scheme val="minor"/>
      </rPr>
      <t>스킨</t>
    </r>
    <phoneticPr fontId="38" type="noConversion"/>
  </si>
  <si>
    <r>
      <rPr>
        <sz val="11"/>
        <color theme="1"/>
        <rFont val="맑은 고딕"/>
        <family val="3"/>
        <charset val="129"/>
        <scheme val="minor"/>
      </rPr>
      <t>오라</t>
    </r>
    <r>
      <rPr>
        <sz val="11"/>
        <color theme="1"/>
        <rFont val="맑은 고딕"/>
        <family val="2"/>
        <scheme val="minor"/>
      </rPr>
      <t>,</t>
    </r>
    <r>
      <rPr>
        <sz val="11"/>
        <color theme="1"/>
        <rFont val="맑은 고딕"/>
        <family val="3"/>
        <charset val="129"/>
        <scheme val="minor"/>
      </rPr>
      <t>날개</t>
    </r>
    <phoneticPr fontId="38" type="noConversion"/>
  </si>
  <si>
    <r>
      <rPr>
        <sz val="11"/>
        <color theme="1"/>
        <rFont val="맑은 고딕"/>
        <family val="3"/>
        <charset val="129"/>
        <scheme val="minor"/>
      </rPr>
      <t>업적</t>
    </r>
    <r>
      <rPr>
        <sz val="11"/>
        <color theme="1"/>
        <rFont val="맑은 고딕"/>
        <family val="2"/>
        <scheme val="minor"/>
      </rPr>
      <t xml:space="preserve"> </t>
    </r>
    <r>
      <rPr>
        <sz val="11"/>
        <color theme="1"/>
        <rFont val="맑은 고딕"/>
        <family val="3"/>
        <charset val="129"/>
        <scheme val="minor"/>
      </rPr>
      <t>이전</t>
    </r>
    <phoneticPr fontId="38" type="noConversion"/>
  </si>
  <si>
    <r>
      <rPr>
        <sz val="11"/>
        <color theme="1"/>
        <rFont val="맑은 고딕"/>
        <family val="3"/>
        <charset val="129"/>
        <scheme val="minor"/>
      </rPr>
      <t>도핑</t>
    </r>
    <r>
      <rPr>
        <sz val="11"/>
        <color theme="1"/>
        <rFont val="맑은 고딕"/>
        <family val="2"/>
        <scheme val="minor"/>
      </rPr>
      <t xml:space="preserve"> </t>
    </r>
    <r>
      <rPr>
        <sz val="11"/>
        <color theme="1"/>
        <rFont val="맑은 고딕"/>
        <family val="3"/>
        <charset val="129"/>
        <scheme val="minor"/>
      </rPr>
      <t>물약</t>
    </r>
    <phoneticPr fontId="38" type="noConversion"/>
  </si>
  <si>
    <r>
      <rPr>
        <sz val="11"/>
        <color theme="1"/>
        <rFont val="맑은 고딕"/>
        <family val="3"/>
        <charset val="129"/>
        <scheme val="minor"/>
      </rPr>
      <t xml:space="preserve">총후원
</t>
    </r>
    <r>
      <rPr>
        <sz val="11"/>
        <color theme="1"/>
        <rFont val="맑은 고딕"/>
        <family val="2"/>
        <scheme val="minor"/>
      </rPr>
      <t>(</t>
    </r>
    <r>
      <rPr>
        <sz val="11"/>
        <color theme="1"/>
        <rFont val="맑은 고딕"/>
        <family val="3"/>
        <charset val="129"/>
        <scheme val="minor"/>
      </rPr>
      <t>게임
공유</t>
    </r>
    <r>
      <rPr>
        <sz val="11"/>
        <color theme="1"/>
        <rFont val="맑은 고딕"/>
        <family val="2"/>
        <scheme val="minor"/>
      </rPr>
      <t>)</t>
    </r>
    <phoneticPr fontId="38" type="noConversion"/>
  </si>
  <si>
    <r>
      <rPr>
        <sz val="11"/>
        <color theme="1"/>
        <rFont val="맑은 고딕"/>
        <family val="3"/>
        <charset val="129"/>
      </rPr>
      <t>만렙</t>
    </r>
    <r>
      <rPr>
        <sz val="11"/>
        <color theme="1"/>
        <rFont val="Arial Unicode MS"/>
        <family val="2"/>
      </rPr>
      <t xml:space="preserve"> 300. </t>
    </r>
    <r>
      <rPr>
        <sz val="11"/>
        <color theme="1"/>
        <rFont val="맑은 고딕"/>
        <family val="3"/>
        <charset val="129"/>
      </rPr>
      <t>삼류</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이류</t>
    </r>
    <r>
      <rPr>
        <sz val="11"/>
        <color theme="1"/>
        <rFont val="Arial Unicode MS"/>
        <family val="2"/>
      </rPr>
      <t xml:space="preserve">(Lv100) </t>
    </r>
    <r>
      <rPr>
        <sz val="11"/>
        <color theme="1"/>
        <rFont val="Calibri"/>
        <family val="2"/>
      </rPr>
      <t>→</t>
    </r>
    <r>
      <rPr>
        <sz val="11"/>
        <color theme="1"/>
        <rFont val="Arial Unicode MS"/>
        <family val="2"/>
      </rPr>
      <t xml:space="preserve"> </t>
    </r>
    <r>
      <rPr>
        <sz val="11"/>
        <color theme="1"/>
        <rFont val="맑은 고딕"/>
        <family val="3"/>
        <charset val="129"/>
      </rPr>
      <t>일류</t>
    </r>
    <r>
      <rPr>
        <sz val="11"/>
        <color theme="1"/>
        <rFont val="Arial Unicode MS"/>
        <family val="2"/>
      </rPr>
      <t xml:space="preserve">(Lv200, </t>
    </r>
    <r>
      <rPr>
        <sz val="11"/>
        <color theme="1"/>
        <rFont val="맑은 고딕"/>
        <family val="3"/>
        <charset val="129"/>
      </rPr>
      <t>마인</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절정</t>
    </r>
    <r>
      <rPr>
        <sz val="11"/>
        <color theme="1"/>
        <rFont val="Arial Unicode MS"/>
        <family val="2"/>
      </rPr>
      <t>(</t>
    </r>
    <r>
      <rPr>
        <sz val="11"/>
        <color theme="1"/>
        <rFont val="맑은 고딕"/>
        <family val="3"/>
        <charset val="129"/>
      </rPr>
      <t>마두</t>
    </r>
    <r>
      <rPr>
        <sz val="11"/>
        <color theme="1"/>
        <rFont val="Arial Unicode MS"/>
        <family val="2"/>
      </rPr>
      <t xml:space="preserve">) </t>
    </r>
    <r>
      <rPr>
        <sz val="11"/>
        <color theme="1"/>
        <rFont val="맑은 고딕"/>
        <family val="3"/>
        <charset val="129"/>
      </rPr>
      <t>초입</t>
    </r>
    <r>
      <rPr>
        <sz val="11"/>
        <color theme="1"/>
        <rFont val="Arial Unicode MS"/>
        <family val="2"/>
      </rPr>
      <t>(Lv300)/</t>
    </r>
    <r>
      <rPr>
        <sz val="11"/>
        <color theme="1"/>
        <rFont val="맑은 고딕"/>
        <family val="3"/>
        <charset val="129"/>
      </rPr>
      <t>완숙</t>
    </r>
    <r>
      <rPr>
        <sz val="11"/>
        <color theme="1"/>
        <rFont val="Arial Unicode MS"/>
        <family val="2"/>
      </rPr>
      <t>(</t>
    </r>
    <r>
      <rPr>
        <sz val="11"/>
        <color theme="1"/>
        <rFont val="맑은 고딕"/>
        <family val="3"/>
        <charset val="129"/>
      </rPr>
      <t>환생</t>
    </r>
    <r>
      <rPr>
        <sz val="11"/>
        <color theme="1"/>
        <rFont val="Arial Unicode MS"/>
        <family val="2"/>
      </rPr>
      <t xml:space="preserve"> </t>
    </r>
    <r>
      <rPr>
        <sz val="11"/>
        <color theme="1"/>
        <rFont val="맑은 고딕"/>
        <family val="3"/>
        <charset val="129"/>
      </rPr>
      <t>등</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초절정</t>
    </r>
    <r>
      <rPr>
        <sz val="11"/>
        <color theme="1"/>
        <rFont val="Arial Unicode MS"/>
        <family val="2"/>
      </rPr>
      <t xml:space="preserve"> </t>
    </r>
    <r>
      <rPr>
        <sz val="11"/>
        <color theme="1"/>
        <rFont val="맑은 고딕"/>
        <family val="3"/>
        <charset val="129"/>
      </rPr>
      <t>초입</t>
    </r>
    <r>
      <rPr>
        <sz val="11"/>
        <color theme="1"/>
        <rFont val="Arial Unicode MS"/>
        <family val="2"/>
      </rPr>
      <t>/</t>
    </r>
    <r>
      <rPr>
        <sz val="11"/>
        <color theme="1"/>
        <rFont val="맑은 고딕"/>
        <family val="3"/>
        <charset val="129"/>
      </rPr>
      <t>완숙</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조</t>
    </r>
    <r>
      <rPr>
        <sz val="11"/>
        <color theme="1"/>
        <rFont val="Arial Unicode MS"/>
        <family val="2"/>
      </rPr>
      <t>)</t>
    </r>
    <r>
      <rPr>
        <sz val="11"/>
        <color theme="1"/>
        <rFont val="맑은 고딕"/>
        <family val="3"/>
        <charset val="129"/>
      </rPr>
      <t>화경</t>
    </r>
    <r>
      <rPr>
        <sz val="11"/>
        <color theme="1"/>
        <rFont val="Arial Unicode MS"/>
        <family val="2"/>
      </rPr>
      <t>(</t>
    </r>
    <r>
      <rPr>
        <sz val="11"/>
        <color theme="1"/>
        <rFont val="맑은 고딕"/>
        <family val="3"/>
        <charset val="129"/>
      </rPr>
      <t>극마</t>
    </r>
    <r>
      <rPr>
        <sz val="11"/>
        <color theme="1"/>
        <rFont val="Arial Unicode MS"/>
        <family val="2"/>
      </rPr>
      <t xml:space="preserve">, </t>
    </r>
    <r>
      <rPr>
        <sz val="11"/>
        <color theme="1"/>
        <rFont val="맑은 고딕"/>
        <family val="3"/>
        <charset val="129"/>
      </rPr>
      <t>소드마스터</t>
    </r>
    <r>
      <rPr>
        <sz val="11"/>
        <color theme="1"/>
        <rFont val="Arial Unicode MS"/>
        <family val="2"/>
      </rPr>
      <t xml:space="preserve">) </t>
    </r>
    <r>
      <rPr>
        <sz val="11"/>
        <color theme="1"/>
        <rFont val="맑은 고딕"/>
        <family val="3"/>
        <charset val="129"/>
      </rPr>
      <t>초입</t>
    </r>
    <r>
      <rPr>
        <sz val="11"/>
        <color theme="1"/>
        <rFont val="Arial Unicode MS"/>
        <family val="2"/>
      </rPr>
      <t>/</t>
    </r>
    <r>
      <rPr>
        <sz val="11"/>
        <color theme="1"/>
        <rFont val="맑은 고딕"/>
        <family val="3"/>
        <charset val="129"/>
      </rPr>
      <t>완숙</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현경</t>
    </r>
    <r>
      <rPr>
        <sz val="11"/>
        <color theme="1"/>
        <rFont val="Arial Unicode MS"/>
        <family val="2"/>
      </rPr>
      <t>(</t>
    </r>
    <r>
      <rPr>
        <sz val="11"/>
        <color theme="1"/>
        <rFont val="맑은 고딕"/>
        <family val="3"/>
        <charset val="129"/>
      </rPr>
      <t>탈마</t>
    </r>
    <r>
      <rPr>
        <sz val="11"/>
        <color theme="1"/>
        <rFont val="Arial Unicode MS"/>
        <family val="2"/>
      </rPr>
      <t xml:space="preserve">, </t>
    </r>
    <r>
      <rPr>
        <sz val="11"/>
        <color theme="1"/>
        <rFont val="맑은 고딕"/>
        <family val="3"/>
        <charset val="129"/>
      </rPr>
      <t>그랜드소드마스터</t>
    </r>
    <r>
      <rPr>
        <sz val="11"/>
        <color theme="1"/>
        <rFont val="Arial Unicode MS"/>
        <family val="2"/>
      </rPr>
      <t xml:space="preserve">) </t>
    </r>
    <r>
      <rPr>
        <sz val="11"/>
        <color theme="1"/>
        <rFont val="맑은 고딕"/>
        <family val="3"/>
        <charset val="129"/>
      </rPr>
      <t>초입</t>
    </r>
    <r>
      <rPr>
        <sz val="11"/>
        <color theme="1"/>
        <rFont val="Arial Unicode MS"/>
        <family val="2"/>
      </rPr>
      <t>/</t>
    </r>
    <r>
      <rPr>
        <sz val="11"/>
        <color theme="1"/>
        <rFont val="맑은 고딕"/>
        <family val="3"/>
        <charset val="129"/>
      </rPr>
      <t>완숙</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생사경</t>
    </r>
    <r>
      <rPr>
        <sz val="11"/>
        <color theme="1"/>
        <rFont val="Arial Unicode MS"/>
        <family val="2"/>
      </rPr>
      <t>(</t>
    </r>
    <r>
      <rPr>
        <sz val="11"/>
        <color theme="1"/>
        <rFont val="맑은 고딕"/>
        <family val="3"/>
        <charset val="129"/>
      </rPr>
      <t>초마</t>
    </r>
    <r>
      <rPr>
        <sz val="11"/>
        <color theme="1"/>
        <rFont val="Arial Unicode MS"/>
        <family val="2"/>
      </rPr>
      <t xml:space="preserve">) </t>
    </r>
    <r>
      <rPr>
        <sz val="11"/>
        <color theme="1"/>
        <rFont val="맑은 고딕"/>
        <family val="3"/>
        <charset val="129"/>
      </rPr>
      <t>초입</t>
    </r>
    <r>
      <rPr>
        <sz val="11"/>
        <color theme="1"/>
        <rFont val="Arial Unicode MS"/>
        <family val="2"/>
      </rPr>
      <t>/</t>
    </r>
    <r>
      <rPr>
        <sz val="11"/>
        <color theme="1"/>
        <rFont val="맑은 고딕"/>
        <family val="3"/>
        <charset val="129"/>
      </rPr>
      <t>완숙</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무극경</t>
    </r>
    <r>
      <rPr>
        <sz val="11"/>
        <color theme="1"/>
        <rFont val="Arial Unicode MS"/>
        <family val="2"/>
      </rPr>
      <t>(</t>
    </r>
    <r>
      <rPr>
        <sz val="11"/>
        <color theme="1"/>
        <rFont val="맑은 고딕"/>
        <family val="3"/>
        <charset val="129"/>
      </rPr>
      <t>제마</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자연경</t>
    </r>
    <r>
      <rPr>
        <sz val="11"/>
        <color theme="1"/>
        <rFont val="Arial Unicode MS"/>
        <family val="2"/>
      </rPr>
      <t xml:space="preserve"> </t>
    </r>
    <r>
      <rPr>
        <sz val="11"/>
        <color theme="1"/>
        <rFont val="맑은 고딕"/>
        <family val="3"/>
        <charset val="129"/>
      </rPr>
      <t>초입</t>
    </r>
    <r>
      <rPr>
        <sz val="11"/>
        <color theme="1"/>
        <rFont val="Arial Unicode MS"/>
        <family val="2"/>
      </rPr>
      <t>/</t>
    </r>
    <r>
      <rPr>
        <sz val="11"/>
        <color theme="1"/>
        <rFont val="맑은 고딕"/>
        <family val="3"/>
        <charset val="129"/>
      </rPr>
      <t>완숙</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공허경</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여의경</t>
    </r>
    <phoneticPr fontId="38" type="noConversion"/>
  </si>
  <si>
    <r>
      <rPr>
        <sz val="11"/>
        <color theme="1"/>
        <rFont val="맑은 고딕"/>
        <family val="2"/>
        <charset val="129"/>
        <scheme val="minor"/>
      </rPr>
      <t>드랍률</t>
    </r>
    <phoneticPr fontId="38" type="noConversion"/>
  </si>
  <si>
    <r>
      <rPr>
        <sz val="11"/>
        <color theme="1"/>
        <rFont val="맑은 고딕"/>
        <family val="2"/>
        <charset val="129"/>
        <scheme val="minor"/>
      </rPr>
      <t>경험치</t>
    </r>
    <phoneticPr fontId="38" type="noConversion"/>
  </si>
  <si>
    <r>
      <rPr>
        <sz val="11"/>
        <color theme="1"/>
        <rFont val="맑은 고딕"/>
        <family val="2"/>
        <charset val="129"/>
        <scheme val="minor"/>
      </rPr>
      <t>인벤토리</t>
    </r>
    <phoneticPr fontId="38" type="noConversion"/>
  </si>
  <si>
    <t>스텟/특기
(렙업/히든퀘스트 포인트)
최대 10</t>
    <phoneticPr fontId="38" type="noConversion"/>
  </si>
  <si>
    <r>
      <t>(</t>
    </r>
    <r>
      <rPr>
        <sz val="11"/>
        <color theme="1"/>
        <rFont val="맑은 고딕"/>
        <family val="3"/>
        <charset val="129"/>
        <scheme val="minor"/>
      </rPr>
      <t>기본</t>
    </r>
    <r>
      <rPr>
        <sz val="11"/>
        <color theme="1"/>
        <rFont val="맑은 고딕"/>
        <family val="2"/>
        <scheme val="minor"/>
      </rPr>
      <t xml:space="preserve"> 21</t>
    </r>
    <r>
      <rPr>
        <sz val="11"/>
        <color theme="1"/>
        <rFont val="맑은 고딕"/>
        <family val="3"/>
        <charset val="129"/>
        <scheme val="minor"/>
      </rPr>
      <t>칸</t>
    </r>
    <r>
      <rPr>
        <sz val="11"/>
        <color theme="1"/>
        <rFont val="맑은 고딕"/>
        <family val="2"/>
        <scheme val="minor"/>
      </rPr>
      <t>, 7</t>
    </r>
    <r>
      <rPr>
        <sz val="11"/>
        <color theme="1"/>
        <rFont val="맑은 고딕"/>
        <family val="3"/>
        <charset val="129"/>
        <scheme val="minor"/>
      </rPr>
      <t>칸</t>
    </r>
    <r>
      <rPr>
        <sz val="11"/>
        <color theme="1"/>
        <rFont val="맑은 고딕"/>
        <family val="2"/>
        <scheme val="minor"/>
      </rPr>
      <t>~28</t>
    </r>
    <r>
      <rPr>
        <sz val="11"/>
        <color theme="1"/>
        <rFont val="맑은 고딕"/>
        <family val="3"/>
        <charset val="129"/>
        <scheme val="minor"/>
      </rPr>
      <t>칸</t>
    </r>
    <r>
      <rPr>
        <sz val="11"/>
        <color theme="1"/>
        <rFont val="맑은 고딕"/>
        <family val="2"/>
        <scheme val="minor"/>
      </rPr>
      <t xml:space="preserve"> </t>
    </r>
    <r>
      <rPr>
        <sz val="11"/>
        <color theme="1"/>
        <rFont val="맑은 고딕"/>
        <family val="3"/>
        <charset val="129"/>
        <scheme val="minor"/>
      </rPr>
      <t>추가</t>
    </r>
    <r>
      <rPr>
        <sz val="11"/>
        <color theme="1"/>
        <rFont val="맑은 고딕"/>
        <family val="2"/>
        <scheme val="minor"/>
      </rPr>
      <t>)</t>
    </r>
    <phoneticPr fontId="38" type="noConversion"/>
  </si>
  <si>
    <r>
      <rPr>
        <sz val="11"/>
        <color theme="1"/>
        <rFont val="맑은 고딕"/>
        <family val="2"/>
        <charset val="129"/>
        <scheme val="minor"/>
      </rPr>
      <t>최대</t>
    </r>
    <r>
      <rPr>
        <sz val="11"/>
        <color theme="1"/>
        <rFont val="맑은 고딕"/>
        <family val="2"/>
        <scheme val="minor"/>
      </rPr>
      <t xml:space="preserve"> </t>
    </r>
    <r>
      <rPr>
        <sz val="11"/>
        <color theme="1"/>
        <rFont val="맑은 고딕"/>
        <family val="2"/>
        <charset val="129"/>
        <scheme val="minor"/>
      </rPr>
      <t>데미지</t>
    </r>
    <r>
      <rPr>
        <sz val="11"/>
        <color theme="1"/>
        <rFont val="맑은 고딕"/>
        <family val="2"/>
        <scheme val="minor"/>
      </rPr>
      <t xml:space="preserve"> +10%</t>
    </r>
    <phoneticPr fontId="38" type="noConversion"/>
  </si>
  <si>
    <r>
      <rPr>
        <sz val="11"/>
        <color theme="1"/>
        <rFont val="맑은 고딕"/>
        <family val="2"/>
        <charset val="129"/>
        <scheme val="minor"/>
      </rPr>
      <t>데미지감소</t>
    </r>
    <r>
      <rPr>
        <sz val="11"/>
        <color theme="1"/>
        <rFont val="맑은 고딕"/>
        <family val="2"/>
        <scheme val="minor"/>
      </rPr>
      <t xml:space="preserve"> 5%</t>
    </r>
    <phoneticPr fontId="38" type="noConversion"/>
  </si>
  <si>
    <r>
      <t>치명확률/</t>
    </r>
    <r>
      <rPr>
        <sz val="11"/>
        <color theme="1"/>
        <rFont val="맑은 고딕"/>
        <family val="2"/>
        <charset val="129"/>
        <scheme val="minor"/>
      </rPr>
      <t>배율</t>
    </r>
    <r>
      <rPr>
        <sz val="11"/>
        <color theme="1"/>
        <rFont val="맑은 고딕"/>
        <family val="2"/>
        <scheme val="minor"/>
      </rPr>
      <t xml:space="preserve"> +5%</t>
    </r>
    <phoneticPr fontId="38" type="noConversion"/>
  </si>
  <si>
    <r>
      <rPr>
        <sz val="11"/>
        <color theme="1"/>
        <rFont val="맑은 고딕"/>
        <family val="2"/>
        <charset val="129"/>
        <scheme val="minor"/>
      </rPr>
      <t>이동속도</t>
    </r>
    <r>
      <rPr>
        <sz val="11"/>
        <color theme="1"/>
        <rFont val="맑은 고딕"/>
        <family val="2"/>
        <scheme val="minor"/>
      </rPr>
      <t xml:space="preserve"> +5%, </t>
    </r>
    <r>
      <rPr>
        <sz val="11"/>
        <color theme="1"/>
        <rFont val="맑은 고딕"/>
        <family val="2"/>
        <charset val="129"/>
        <scheme val="minor"/>
      </rPr>
      <t>공격속도</t>
    </r>
    <r>
      <rPr>
        <sz val="11"/>
        <color theme="1"/>
        <rFont val="맑은 고딕"/>
        <family val="2"/>
        <scheme val="minor"/>
      </rPr>
      <t xml:space="preserve"> +5%</t>
    </r>
    <phoneticPr fontId="38" type="noConversion"/>
  </si>
  <si>
    <r>
      <rPr>
        <sz val="11"/>
        <color theme="1"/>
        <rFont val="맑은 고딕"/>
        <family val="3"/>
        <charset val="129"/>
        <scheme val="minor"/>
      </rPr>
      <t>패링</t>
    </r>
    <r>
      <rPr>
        <sz val="11"/>
        <color theme="1"/>
        <rFont val="맑은 고딕"/>
        <family val="2"/>
        <scheme val="minor"/>
      </rPr>
      <t>/</t>
    </r>
    <r>
      <rPr>
        <sz val="11"/>
        <color theme="1"/>
        <rFont val="맑은 고딕"/>
        <family val="3"/>
        <charset val="129"/>
        <scheme val="minor"/>
      </rPr>
      <t>마방</t>
    </r>
    <r>
      <rPr>
        <sz val="11"/>
        <color theme="1"/>
        <rFont val="맑은 고딕"/>
        <family val="2"/>
        <scheme val="minor"/>
      </rPr>
      <t xml:space="preserve"> +2.5%</t>
    </r>
    <phoneticPr fontId="38" type="noConversion"/>
  </si>
  <si>
    <r>
      <rPr>
        <sz val="11"/>
        <color theme="1"/>
        <rFont val="맑은 고딕"/>
        <family val="2"/>
        <charset val="129"/>
        <scheme val="minor"/>
      </rPr>
      <t>물리</t>
    </r>
    <r>
      <rPr>
        <sz val="11"/>
        <color theme="1"/>
        <rFont val="맑은 고딕"/>
        <family val="2"/>
        <scheme val="minor"/>
      </rPr>
      <t xml:space="preserve"> </t>
    </r>
    <r>
      <rPr>
        <sz val="11"/>
        <color theme="1"/>
        <rFont val="맑은 고딕"/>
        <family val="2"/>
        <charset val="129"/>
        <scheme val="minor"/>
      </rPr>
      <t>흡혈</t>
    </r>
    <r>
      <rPr>
        <sz val="11"/>
        <color theme="1"/>
        <rFont val="맑은 고딕"/>
        <family val="2"/>
        <scheme val="minor"/>
      </rPr>
      <t xml:space="preserve"> 4%</t>
    </r>
    <phoneticPr fontId="38" type="noConversion"/>
  </si>
  <si>
    <r>
      <rPr>
        <sz val="11"/>
        <color theme="1"/>
        <rFont val="맑은 고딕"/>
        <family val="2"/>
        <charset val="129"/>
        <scheme val="minor"/>
      </rPr>
      <t>고정재생</t>
    </r>
    <r>
      <rPr>
        <sz val="11"/>
        <color theme="1"/>
        <rFont val="맑은 고딕"/>
        <family val="2"/>
        <scheme val="minor"/>
      </rPr>
      <t xml:space="preserve"> +5</t>
    </r>
    <phoneticPr fontId="38" type="noConversion"/>
  </si>
  <si>
    <r>
      <rPr>
        <sz val="11"/>
        <color theme="1"/>
        <rFont val="맑은 고딕"/>
        <family val="2"/>
        <charset val="129"/>
        <scheme val="minor"/>
      </rPr>
      <t>물리</t>
    </r>
    <r>
      <rPr>
        <sz val="11"/>
        <color theme="1"/>
        <rFont val="맑은 고딕"/>
        <family val="2"/>
        <scheme val="minor"/>
      </rPr>
      <t xml:space="preserve"> </t>
    </r>
    <r>
      <rPr>
        <sz val="11"/>
        <color theme="1"/>
        <rFont val="맑은 고딕"/>
        <family val="2"/>
        <charset val="129"/>
        <scheme val="minor"/>
      </rPr>
      <t>스킬데미지</t>
    </r>
    <r>
      <rPr>
        <sz val="11"/>
        <color theme="1"/>
        <rFont val="맑은 고딕"/>
        <family val="2"/>
        <scheme val="minor"/>
      </rPr>
      <t xml:space="preserve"> +5%</t>
    </r>
    <phoneticPr fontId="38" type="noConversion"/>
  </si>
  <si>
    <r>
      <rPr>
        <sz val="11"/>
        <color theme="1"/>
        <rFont val="맑은 고딕"/>
        <family val="2"/>
        <charset val="129"/>
        <scheme val="minor"/>
      </rPr>
      <t>마법</t>
    </r>
    <r>
      <rPr>
        <sz val="11"/>
        <color theme="1"/>
        <rFont val="맑은 고딕"/>
        <family val="2"/>
        <scheme val="minor"/>
      </rPr>
      <t xml:space="preserve"> </t>
    </r>
    <r>
      <rPr>
        <sz val="11"/>
        <color theme="1"/>
        <rFont val="맑은 고딕"/>
        <family val="2"/>
        <charset val="129"/>
        <scheme val="minor"/>
      </rPr>
      <t>스킬데미지</t>
    </r>
    <r>
      <rPr>
        <sz val="11"/>
        <color theme="1"/>
        <rFont val="맑은 고딕"/>
        <family val="2"/>
        <scheme val="minor"/>
      </rPr>
      <t xml:space="preserve"> +5%</t>
    </r>
    <phoneticPr fontId="38" type="noConversion"/>
  </si>
  <si>
    <r>
      <rPr>
        <sz val="11"/>
        <color theme="1"/>
        <rFont val="맑은 고딕"/>
        <family val="2"/>
        <charset val="129"/>
        <scheme val="minor"/>
      </rPr>
      <t>전체보유시</t>
    </r>
    <r>
      <rPr>
        <sz val="11"/>
        <color theme="1"/>
        <rFont val="맑은 고딕"/>
        <family val="2"/>
        <scheme val="minor"/>
      </rPr>
      <t xml:space="preserve"> </t>
    </r>
    <r>
      <rPr>
        <sz val="11"/>
        <color theme="1"/>
        <rFont val="맑은 고딕"/>
        <family val="2"/>
        <charset val="129"/>
        <scheme val="minor"/>
      </rPr>
      <t>가능</t>
    </r>
    <r>
      <rPr>
        <sz val="11"/>
        <color theme="1"/>
        <rFont val="맑은 고딕"/>
        <family val="2"/>
        <scheme val="minor"/>
      </rPr>
      <t xml:space="preserve">, </t>
    </r>
    <r>
      <rPr>
        <sz val="11"/>
        <color theme="1"/>
        <rFont val="맑은 고딕"/>
        <family val="2"/>
        <charset val="129"/>
        <scheme val="minor"/>
      </rPr>
      <t>스킬레벨</t>
    </r>
    <r>
      <rPr>
        <sz val="11"/>
        <color theme="1"/>
        <rFont val="맑은 고딕"/>
        <family val="2"/>
        <scheme val="minor"/>
      </rPr>
      <t xml:space="preserve"> +1, </t>
    </r>
    <r>
      <rPr>
        <sz val="11"/>
        <color theme="1"/>
        <rFont val="맑은 고딕"/>
        <family val="2"/>
        <charset val="129"/>
        <scheme val="minor"/>
      </rPr>
      <t>데미지</t>
    </r>
    <r>
      <rPr>
        <sz val="11"/>
        <color theme="1"/>
        <rFont val="맑은 고딕"/>
        <family val="2"/>
        <scheme val="minor"/>
      </rPr>
      <t xml:space="preserve"> +5%</t>
    </r>
    <phoneticPr fontId="38" type="noConversion"/>
  </si>
  <si>
    <r>
      <rPr>
        <sz val="11"/>
        <color theme="1"/>
        <rFont val="맑은 고딕"/>
        <family val="2"/>
        <charset val="129"/>
        <scheme val="minor"/>
      </rPr>
      <t>누적</t>
    </r>
    <phoneticPr fontId="38" type="noConversion"/>
  </si>
  <si>
    <r>
      <rPr>
        <sz val="11"/>
        <color theme="1"/>
        <rFont val="맑은 고딕"/>
        <family val="3"/>
        <charset val="129"/>
        <scheme val="minor"/>
      </rPr>
      <t>공격력</t>
    </r>
  </si>
  <si>
    <r>
      <rPr>
        <sz val="11"/>
        <color theme="1"/>
        <rFont val="맑은 고딕"/>
        <family val="3"/>
        <charset val="129"/>
        <scheme val="minor"/>
      </rPr>
      <t>방어력</t>
    </r>
    <phoneticPr fontId="38" type="noConversion"/>
  </si>
  <si>
    <r>
      <rPr>
        <sz val="11"/>
        <color theme="1"/>
        <rFont val="맑은 고딕"/>
        <family val="3"/>
        <charset val="129"/>
        <scheme val="minor"/>
      </rPr>
      <t>치명타</t>
    </r>
    <phoneticPr fontId="38" type="noConversion"/>
  </si>
  <si>
    <r>
      <rPr>
        <sz val="11"/>
        <color theme="1"/>
        <rFont val="맑은 고딕"/>
        <family val="3"/>
        <charset val="129"/>
        <scheme val="minor"/>
      </rPr>
      <t>속도</t>
    </r>
  </si>
  <si>
    <r>
      <rPr>
        <sz val="11"/>
        <color theme="1"/>
        <rFont val="맑은 고딕"/>
        <family val="3"/>
        <charset val="129"/>
        <scheme val="minor"/>
      </rPr>
      <t>회피</t>
    </r>
    <phoneticPr fontId="38" type="noConversion"/>
  </si>
  <si>
    <r>
      <rPr>
        <sz val="11"/>
        <color theme="1"/>
        <rFont val="맑은 고딕"/>
        <family val="3"/>
        <charset val="129"/>
        <scheme val="minor"/>
      </rPr>
      <t>물리흡혈</t>
    </r>
    <phoneticPr fontId="38" type="noConversion"/>
  </si>
  <si>
    <r>
      <rPr>
        <sz val="11"/>
        <color theme="1"/>
        <rFont val="맑은 고딕"/>
        <family val="3"/>
        <charset val="129"/>
        <scheme val="minor"/>
      </rPr>
      <t>재생</t>
    </r>
    <phoneticPr fontId="38" type="noConversion"/>
  </si>
  <si>
    <r>
      <rPr>
        <sz val="11"/>
        <color theme="1"/>
        <rFont val="맑은 고딕"/>
        <family val="3"/>
        <charset val="129"/>
        <scheme val="minor"/>
      </rPr>
      <t>마법</t>
    </r>
  </si>
  <si>
    <r>
      <rPr>
        <sz val="11"/>
        <color theme="1"/>
        <rFont val="맑은 고딕"/>
        <family val="3"/>
        <charset val="129"/>
        <scheme val="minor"/>
      </rPr>
      <t>파워</t>
    </r>
    <phoneticPr fontId="38" type="noConversion"/>
  </si>
  <si>
    <r>
      <rPr>
        <sz val="11"/>
        <color theme="1"/>
        <rFont val="맑은 고딕"/>
        <family val="2"/>
        <charset val="129"/>
        <scheme val="minor"/>
      </rPr>
      <t>집중</t>
    </r>
    <phoneticPr fontId="38" type="noConversion"/>
  </si>
  <si>
    <r>
      <rPr>
        <sz val="11"/>
        <color theme="1"/>
        <rFont val="맑은 고딕"/>
        <family val="2"/>
        <charset val="129"/>
        <scheme val="minor"/>
      </rPr>
      <t>활력</t>
    </r>
    <phoneticPr fontId="38" type="noConversion"/>
  </si>
  <si>
    <r>
      <rPr>
        <sz val="11"/>
        <color theme="1"/>
        <rFont val="맑은 고딕"/>
        <family val="3"/>
        <charset val="129"/>
        <scheme val="minor"/>
      </rPr>
      <t>아이템
강화
보조</t>
    </r>
    <phoneticPr fontId="38" type="noConversion"/>
  </si>
  <si>
    <r>
      <rPr>
        <sz val="11"/>
        <color theme="1"/>
        <rFont val="맑은 고딕"/>
        <family val="2"/>
        <charset val="129"/>
        <scheme val="minor"/>
      </rPr>
      <t>커스텀</t>
    </r>
    <phoneticPr fontId="38" type="noConversion"/>
  </si>
  <si>
    <r>
      <rPr>
        <sz val="11"/>
        <color theme="1"/>
        <rFont val="맑은 고딕"/>
        <family val="2"/>
        <charset val="129"/>
        <scheme val="minor"/>
      </rPr>
      <t>일반</t>
    </r>
    <phoneticPr fontId="38" type="noConversion"/>
  </si>
  <si>
    <r>
      <rPr>
        <sz val="11"/>
        <color theme="1"/>
        <rFont val="맑은 고딕"/>
        <family val="2"/>
        <charset val="129"/>
        <scheme val="minor"/>
      </rPr>
      <t>날개강화</t>
    </r>
    <phoneticPr fontId="38" type="noConversion"/>
  </si>
  <si>
    <r>
      <rPr>
        <sz val="11"/>
        <color theme="1"/>
        <rFont val="맑은 고딕"/>
        <family val="2"/>
        <charset val="129"/>
        <scheme val="minor"/>
      </rPr>
      <t>영웅</t>
    </r>
    <phoneticPr fontId="38" type="noConversion"/>
  </si>
  <si>
    <r>
      <rPr>
        <sz val="11"/>
        <color theme="1"/>
        <rFont val="맑은 고딕"/>
        <family val="2"/>
        <charset val="129"/>
        <scheme val="minor"/>
      </rPr>
      <t>파워</t>
    </r>
    <r>
      <rPr>
        <sz val="11"/>
        <color theme="1"/>
        <rFont val="맑은 고딕"/>
        <family val="2"/>
        <scheme val="minor"/>
      </rPr>
      <t xml:space="preserve"> +5% (</t>
    </r>
    <r>
      <rPr>
        <sz val="11"/>
        <color theme="1"/>
        <rFont val="맑은 고딕"/>
        <family val="2"/>
        <charset val="129"/>
        <scheme val="minor"/>
      </rPr>
      <t>최대데미지</t>
    </r>
    <r>
      <rPr>
        <sz val="11"/>
        <color theme="1"/>
        <rFont val="맑은 고딕"/>
        <family val="2"/>
        <scheme val="minor"/>
      </rPr>
      <t xml:space="preserve"> +)</t>
    </r>
    <phoneticPr fontId="38" type="noConversion"/>
  </si>
  <si>
    <r>
      <rPr>
        <sz val="11"/>
        <color theme="1"/>
        <rFont val="맑은 고딕"/>
        <family val="2"/>
        <charset val="129"/>
        <scheme val="minor"/>
      </rPr>
      <t>집중</t>
    </r>
    <r>
      <rPr>
        <sz val="11"/>
        <color theme="1"/>
        <rFont val="맑은 고딕"/>
        <family val="2"/>
        <scheme val="minor"/>
      </rPr>
      <t xml:space="preserve"> +5% (</t>
    </r>
    <r>
      <rPr>
        <sz val="11"/>
        <color theme="1"/>
        <rFont val="맑은 고딕"/>
        <family val="2"/>
        <charset val="129"/>
        <scheme val="minor"/>
      </rPr>
      <t>치명타</t>
    </r>
    <r>
      <rPr>
        <sz val="11"/>
        <color theme="1"/>
        <rFont val="맑은 고딕"/>
        <family val="2"/>
        <scheme val="minor"/>
      </rPr>
      <t xml:space="preserve"> </t>
    </r>
    <r>
      <rPr>
        <sz val="11"/>
        <color theme="1"/>
        <rFont val="맑은 고딕"/>
        <family val="2"/>
        <charset val="129"/>
        <scheme val="minor"/>
      </rPr>
      <t>및</t>
    </r>
    <r>
      <rPr>
        <sz val="11"/>
        <color theme="1"/>
        <rFont val="맑은 고딕"/>
        <family val="2"/>
        <scheme val="minor"/>
      </rPr>
      <t xml:space="preserve"> </t>
    </r>
    <r>
      <rPr>
        <sz val="11"/>
        <color theme="1"/>
        <rFont val="맑은 고딕"/>
        <family val="2"/>
        <charset val="129"/>
        <scheme val="minor"/>
      </rPr>
      <t>쿨탐</t>
    </r>
    <r>
      <rPr>
        <sz val="11"/>
        <color theme="1"/>
        <rFont val="맑은 고딕"/>
        <family val="2"/>
        <scheme val="minor"/>
      </rPr>
      <t xml:space="preserve"> </t>
    </r>
    <r>
      <rPr>
        <sz val="11"/>
        <color theme="1"/>
        <rFont val="맑은 고딕"/>
        <family val="2"/>
        <charset val="129"/>
        <scheme val="minor"/>
      </rPr>
      <t>감소</t>
    </r>
    <r>
      <rPr>
        <sz val="11"/>
        <color theme="1"/>
        <rFont val="맑은 고딕"/>
        <family val="2"/>
        <scheme val="minor"/>
      </rPr>
      <t>)</t>
    </r>
    <phoneticPr fontId="38" type="noConversion"/>
  </si>
  <si>
    <r>
      <rPr>
        <sz val="11"/>
        <color theme="1"/>
        <rFont val="맑은 고딕"/>
        <family val="2"/>
        <charset val="129"/>
        <scheme val="minor"/>
      </rPr>
      <t>활력</t>
    </r>
    <r>
      <rPr>
        <sz val="11"/>
        <color theme="1"/>
        <rFont val="맑은 고딕"/>
        <family val="2"/>
        <scheme val="minor"/>
      </rPr>
      <t xml:space="preserve"> +5% (</t>
    </r>
    <r>
      <rPr>
        <sz val="11"/>
        <color theme="1"/>
        <rFont val="맑은 고딕"/>
        <family val="2"/>
        <charset val="129"/>
        <scheme val="minor"/>
      </rPr>
      <t>체</t>
    </r>
    <r>
      <rPr>
        <sz val="11"/>
        <color theme="1"/>
        <rFont val="맑은 고딕"/>
        <family val="2"/>
        <scheme val="minor"/>
      </rPr>
      <t>/</t>
    </r>
    <r>
      <rPr>
        <sz val="11"/>
        <color theme="1"/>
        <rFont val="맑은 고딕"/>
        <family val="2"/>
        <charset val="129"/>
        <scheme val="minor"/>
      </rPr>
      <t>마력</t>
    </r>
    <r>
      <rPr>
        <sz val="11"/>
        <color theme="1"/>
        <rFont val="맑은 고딕"/>
        <family val="2"/>
        <scheme val="minor"/>
      </rPr>
      <t xml:space="preserve"> +5%)</t>
    </r>
    <phoneticPr fontId="38" type="noConversion"/>
  </si>
  <si>
    <r>
      <rPr>
        <sz val="11"/>
        <color theme="1"/>
        <rFont val="맑은 고딕"/>
        <family val="2"/>
        <charset val="129"/>
        <scheme val="minor"/>
      </rPr>
      <t>영웅강화</t>
    </r>
    <phoneticPr fontId="38" type="noConversion"/>
  </si>
  <si>
    <r>
      <rPr>
        <sz val="11"/>
        <color theme="1"/>
        <rFont val="맑은 고딕"/>
        <family val="2"/>
        <charset val="129"/>
        <scheme val="minor"/>
      </rPr>
      <t>전체</t>
    </r>
    <r>
      <rPr>
        <sz val="11"/>
        <color theme="1"/>
        <rFont val="맑은 고딕"/>
        <family val="2"/>
        <scheme val="minor"/>
      </rPr>
      <t xml:space="preserve"> +5%</t>
    </r>
    <phoneticPr fontId="38" type="noConversion"/>
  </si>
  <si>
    <r>
      <rPr>
        <sz val="11"/>
        <color theme="1"/>
        <rFont val="맑은 고딕"/>
        <family val="2"/>
        <charset val="129"/>
        <scheme val="minor"/>
      </rPr>
      <t>펫</t>
    </r>
    <phoneticPr fontId="38" type="noConversion"/>
  </si>
  <si>
    <r>
      <rPr>
        <sz val="11"/>
        <color theme="1"/>
        <rFont val="맑은 고딕"/>
        <family val="3"/>
        <charset val="129"/>
        <scheme val="minor"/>
      </rPr>
      <t>재화</t>
    </r>
    <phoneticPr fontId="38" type="noConversion"/>
  </si>
  <si>
    <r>
      <rPr>
        <sz val="11"/>
        <color theme="1"/>
        <rFont val="맑은 고딕"/>
        <family val="2"/>
        <charset val="129"/>
        <scheme val="minor"/>
      </rPr>
      <t>펫</t>
    </r>
    <r>
      <rPr>
        <sz val="11"/>
        <color theme="1"/>
        <rFont val="맑은 고딕"/>
        <family val="2"/>
        <scheme val="minor"/>
      </rPr>
      <t xml:space="preserve"> </t>
    </r>
    <r>
      <rPr>
        <sz val="11"/>
        <color theme="1"/>
        <rFont val="맑은 고딕"/>
        <family val="2"/>
        <charset val="129"/>
        <scheme val="minor"/>
      </rPr>
      <t>강화</t>
    </r>
    <phoneticPr fontId="38" type="noConversion"/>
  </si>
  <si>
    <r>
      <rPr>
        <b/>
        <sz val="16"/>
        <color theme="1"/>
        <rFont val="맑은 고딕"/>
        <family val="3"/>
        <charset val="129"/>
        <scheme val="minor"/>
      </rPr>
      <t>전체</t>
    </r>
    <r>
      <rPr>
        <b/>
        <sz val="16"/>
        <color theme="1"/>
        <rFont val="맑은 고딕"/>
        <family val="2"/>
        <scheme val="minor"/>
      </rPr>
      <t xml:space="preserve">
상품</t>
    </r>
    <phoneticPr fontId="38" type="noConversion"/>
  </si>
  <si>
    <r>
      <rPr>
        <sz val="11"/>
        <color theme="1"/>
        <rFont val="맑은 고딕"/>
        <family val="3"/>
        <charset val="129"/>
      </rPr>
      <t>닉네임</t>
    </r>
    <r>
      <rPr>
        <sz val="11"/>
        <color theme="1"/>
        <rFont val="맑은 고딕"/>
        <family val="2"/>
        <scheme val="minor"/>
      </rPr>
      <t xml:space="preserve"> </t>
    </r>
    <r>
      <rPr>
        <sz val="11"/>
        <color theme="1"/>
        <rFont val="맑은 고딕"/>
        <family val="3"/>
        <charset val="129"/>
      </rPr>
      <t>변경</t>
    </r>
    <r>
      <rPr>
        <sz val="11"/>
        <color theme="1"/>
        <rFont val="맑은 고딕"/>
        <family val="2"/>
        <scheme val="minor"/>
      </rPr>
      <t>(</t>
    </r>
    <r>
      <rPr>
        <sz val="11"/>
        <color theme="1"/>
        <rFont val="맑은 고딕"/>
        <family val="3"/>
        <charset val="129"/>
      </rPr>
      <t>한글가능</t>
    </r>
    <r>
      <rPr>
        <sz val="11"/>
        <color theme="1"/>
        <rFont val="맑은 고딕"/>
        <family val="2"/>
        <scheme val="minor"/>
      </rPr>
      <t xml:space="preserve">) &amp; </t>
    </r>
    <r>
      <rPr>
        <sz val="11"/>
        <color theme="1"/>
        <rFont val="맑은 고딕"/>
        <family val="3"/>
        <charset val="129"/>
      </rPr>
      <t>입장</t>
    </r>
    <r>
      <rPr>
        <sz val="11"/>
        <color theme="1"/>
        <rFont val="맑은 고딕"/>
        <family val="2"/>
        <scheme val="minor"/>
      </rPr>
      <t xml:space="preserve"> </t>
    </r>
    <r>
      <rPr>
        <sz val="11"/>
        <color theme="1"/>
        <rFont val="맑은 고딕"/>
        <family val="3"/>
        <charset val="129"/>
      </rPr>
      <t>및</t>
    </r>
    <r>
      <rPr>
        <sz val="11"/>
        <color theme="1"/>
        <rFont val="맑은 고딕"/>
        <family val="2"/>
        <scheme val="minor"/>
      </rPr>
      <t xml:space="preserve"> </t>
    </r>
    <r>
      <rPr>
        <sz val="11"/>
        <color theme="1"/>
        <rFont val="맑은 고딕"/>
        <family val="3"/>
        <charset val="129"/>
      </rPr>
      <t>퇴장메시지</t>
    </r>
    <phoneticPr fontId="38" type="noConversion"/>
  </si>
  <si>
    <r>
      <t xml:space="preserve">해당 </t>
    </r>
    <r>
      <rPr>
        <sz val="11"/>
        <color theme="1"/>
        <rFont val="맑은 고딕"/>
        <family val="2"/>
        <charset val="129"/>
        <scheme val="minor"/>
      </rPr>
      <t>마을</t>
    </r>
    <r>
      <rPr>
        <sz val="11"/>
        <color theme="1"/>
        <rFont val="맑은 고딕"/>
        <family val="2"/>
        <scheme val="minor"/>
      </rPr>
      <t xml:space="preserve"> </t>
    </r>
    <r>
      <rPr>
        <sz val="11"/>
        <color theme="1"/>
        <rFont val="맑은 고딕"/>
        <family val="2"/>
        <charset val="129"/>
        <scheme val="minor"/>
      </rPr>
      <t>첫</t>
    </r>
    <r>
      <rPr>
        <sz val="11"/>
        <color theme="1"/>
        <rFont val="맑은 고딕"/>
        <family val="2"/>
        <scheme val="minor"/>
      </rPr>
      <t xml:space="preserve"> </t>
    </r>
    <r>
      <rPr>
        <sz val="11"/>
        <color theme="1"/>
        <rFont val="맑은 고딕"/>
        <family val="2"/>
        <charset val="129"/>
        <scheme val="minor"/>
      </rPr>
      <t>진입</t>
    </r>
    <r>
      <rPr>
        <sz val="11"/>
        <color theme="1"/>
        <rFont val="맑은 고딕"/>
        <family val="2"/>
        <scheme val="minor"/>
      </rPr>
      <t xml:space="preserve"> </t>
    </r>
    <r>
      <rPr>
        <sz val="11"/>
        <color theme="1"/>
        <rFont val="맑은 고딕"/>
        <family val="2"/>
        <charset val="129"/>
        <scheme val="minor"/>
      </rPr>
      <t>유저</t>
    </r>
    <r>
      <rPr>
        <sz val="11"/>
        <color theme="1"/>
        <rFont val="맑은 고딕"/>
        <family val="2"/>
        <scheme val="minor"/>
      </rPr>
      <t xml:space="preserve"> </t>
    </r>
    <r>
      <rPr>
        <sz val="11"/>
        <color theme="1"/>
        <rFont val="맑은 고딕"/>
        <family val="2"/>
        <charset val="129"/>
        <scheme val="minor"/>
      </rPr>
      <t>대상</t>
    </r>
    <r>
      <rPr>
        <sz val="11"/>
        <color theme="1"/>
        <rFont val="맑은 고딕"/>
        <family val="2"/>
        <scheme val="minor"/>
      </rPr>
      <t xml:space="preserve"> </t>
    </r>
    <r>
      <rPr>
        <sz val="11"/>
        <color theme="1"/>
        <rFont val="맑은 고딕"/>
        <family val="2"/>
        <charset val="129"/>
        <scheme val="minor"/>
      </rPr>
      <t>사운드</t>
    </r>
    <r>
      <rPr>
        <sz val="11"/>
        <color theme="1"/>
        <rFont val="맑은 고딕"/>
        <family val="2"/>
        <scheme val="minor"/>
      </rPr>
      <t>/</t>
    </r>
    <r>
      <rPr>
        <sz val="11"/>
        <color theme="1"/>
        <rFont val="맑은 고딕"/>
        <family val="2"/>
        <charset val="129"/>
        <scheme val="minor"/>
      </rPr>
      <t>이펙트</t>
    </r>
    <phoneticPr fontId="38" type="noConversion"/>
  </si>
  <si>
    <r>
      <rPr>
        <sz val="11"/>
        <color theme="1"/>
        <rFont val="맑은 고딕"/>
        <family val="2"/>
        <charset val="129"/>
        <scheme val="minor"/>
      </rPr>
      <t>한정</t>
    </r>
    <phoneticPr fontId="38" type="noConversion"/>
  </si>
  <si>
    <r>
      <rPr>
        <sz val="11"/>
        <color theme="1"/>
        <rFont val="맑은 고딕"/>
        <family val="2"/>
        <charset val="129"/>
        <scheme val="minor"/>
      </rPr>
      <t>추가</t>
    </r>
    <r>
      <rPr>
        <sz val="11"/>
        <color theme="1"/>
        <rFont val="맑은 고딕"/>
        <family val="2"/>
        <scheme val="minor"/>
      </rPr>
      <t xml:space="preserve"> </t>
    </r>
    <r>
      <rPr>
        <sz val="11"/>
        <color theme="1"/>
        <rFont val="맑은 고딕"/>
        <family val="2"/>
        <charset val="129"/>
        <scheme val="minor"/>
      </rPr>
      <t>모델</t>
    </r>
    <r>
      <rPr>
        <sz val="11"/>
        <color theme="1"/>
        <rFont val="맑은 고딕"/>
        <family val="2"/>
        <scheme val="minor"/>
      </rPr>
      <t xml:space="preserve"> </t>
    </r>
    <r>
      <rPr>
        <sz val="11"/>
        <color theme="1"/>
        <rFont val="맑은 고딕"/>
        <family val="2"/>
        <charset val="129"/>
        <scheme val="minor"/>
      </rPr>
      <t>적용</t>
    </r>
    <r>
      <rPr>
        <sz val="11"/>
        <color theme="1"/>
        <rFont val="맑은 고딕"/>
        <family val="2"/>
        <scheme val="minor"/>
      </rPr>
      <t xml:space="preserve"> (</t>
    </r>
    <r>
      <rPr>
        <sz val="11"/>
        <color theme="1"/>
        <rFont val="맑은 고딕"/>
        <family val="2"/>
        <charset val="129"/>
        <scheme val="minor"/>
      </rPr>
      <t>본인이</t>
    </r>
    <r>
      <rPr>
        <sz val="11"/>
        <color theme="1"/>
        <rFont val="맑은 고딕"/>
        <family val="2"/>
        <scheme val="minor"/>
      </rPr>
      <t xml:space="preserve"> </t>
    </r>
    <r>
      <rPr>
        <sz val="11"/>
        <color theme="1"/>
        <rFont val="맑은 고딕"/>
        <family val="2"/>
        <charset val="129"/>
        <scheme val="minor"/>
      </rPr>
      <t>찾아야함</t>
    </r>
    <r>
      <rPr>
        <sz val="11"/>
        <color theme="1"/>
        <rFont val="맑은 고딕"/>
        <family val="2"/>
        <scheme val="minor"/>
      </rPr>
      <t xml:space="preserve">, 300KB </t>
    </r>
    <r>
      <rPr>
        <sz val="11"/>
        <color theme="1"/>
        <rFont val="맑은 고딕"/>
        <family val="2"/>
        <charset val="129"/>
        <scheme val="minor"/>
      </rPr>
      <t>이하</t>
    </r>
    <r>
      <rPr>
        <sz val="11"/>
        <color theme="1"/>
        <rFont val="맑은 고딕"/>
        <family val="2"/>
        <scheme val="minor"/>
      </rPr>
      <t>)</t>
    </r>
    <phoneticPr fontId="38" type="noConversion"/>
  </si>
  <si>
    <r>
      <t xml:space="preserve">추가 </t>
    </r>
    <r>
      <rPr>
        <sz val="11"/>
        <color theme="1"/>
        <rFont val="맑은 고딕"/>
        <family val="2"/>
        <charset val="129"/>
        <scheme val="minor"/>
      </rPr>
      <t>모델</t>
    </r>
    <r>
      <rPr>
        <sz val="11"/>
        <color theme="1"/>
        <rFont val="맑은 고딕"/>
        <family val="2"/>
        <scheme val="minor"/>
      </rPr>
      <t xml:space="preserve"> </t>
    </r>
    <r>
      <rPr>
        <sz val="11"/>
        <color theme="1"/>
        <rFont val="맑은 고딕"/>
        <family val="2"/>
        <charset val="129"/>
        <scheme val="minor"/>
      </rPr>
      <t>적용</t>
    </r>
    <r>
      <rPr>
        <sz val="11"/>
        <color theme="1"/>
        <rFont val="맑은 고딕"/>
        <family val="2"/>
        <scheme val="minor"/>
      </rPr>
      <t xml:space="preserve"> (300KB </t>
    </r>
    <r>
      <rPr>
        <sz val="11"/>
        <color theme="1"/>
        <rFont val="맑은 고딕"/>
        <family val="2"/>
        <charset val="129"/>
        <scheme val="minor"/>
      </rPr>
      <t>이하</t>
    </r>
    <r>
      <rPr>
        <sz val="11"/>
        <color theme="1"/>
        <rFont val="맑은 고딕"/>
        <family val="2"/>
        <scheme val="minor"/>
      </rPr>
      <t>)</t>
    </r>
    <phoneticPr fontId="38" type="noConversion"/>
  </si>
  <si>
    <r>
      <rPr>
        <sz val="11"/>
        <color theme="1"/>
        <rFont val="맑은 고딕"/>
        <family val="2"/>
        <charset val="129"/>
        <scheme val="minor"/>
      </rPr>
      <t>추가</t>
    </r>
    <r>
      <rPr>
        <sz val="11"/>
        <color theme="1"/>
        <rFont val="맑은 고딕"/>
        <family val="2"/>
        <scheme val="minor"/>
      </rPr>
      <t xml:space="preserve"> </t>
    </r>
    <r>
      <rPr>
        <sz val="11"/>
        <color theme="1"/>
        <rFont val="맑은 고딕"/>
        <family val="2"/>
        <charset val="129"/>
        <scheme val="minor"/>
      </rPr>
      <t>모델</t>
    </r>
    <r>
      <rPr>
        <sz val="11"/>
        <color theme="1"/>
        <rFont val="맑은 고딕"/>
        <family val="2"/>
        <scheme val="minor"/>
      </rPr>
      <t xml:space="preserve"> </t>
    </r>
    <r>
      <rPr>
        <sz val="11"/>
        <color theme="1"/>
        <rFont val="맑은 고딕"/>
        <family val="2"/>
        <charset val="129"/>
        <scheme val="minor"/>
      </rPr>
      <t>적용</t>
    </r>
    <r>
      <rPr>
        <sz val="11"/>
        <color theme="1"/>
        <rFont val="맑은 고딕"/>
        <family val="2"/>
        <scheme val="minor"/>
      </rPr>
      <t xml:space="preserve"> (1MB </t>
    </r>
    <r>
      <rPr>
        <sz val="11"/>
        <color theme="1"/>
        <rFont val="맑은 고딕"/>
        <family val="2"/>
        <charset val="129"/>
        <scheme val="minor"/>
      </rPr>
      <t>이하</t>
    </r>
    <r>
      <rPr>
        <sz val="11"/>
        <color theme="1"/>
        <rFont val="맑은 고딕"/>
        <family val="2"/>
        <scheme val="minor"/>
      </rPr>
      <t>)</t>
    </r>
    <phoneticPr fontId="38" type="noConversion"/>
  </si>
  <si>
    <r>
      <rPr>
        <sz val="11"/>
        <color theme="1"/>
        <rFont val="맑은 고딕"/>
        <family val="2"/>
        <charset val="129"/>
        <scheme val="minor"/>
      </rPr>
      <t>추가</t>
    </r>
    <r>
      <rPr>
        <sz val="11"/>
        <color theme="1"/>
        <rFont val="맑은 고딕"/>
        <family val="2"/>
        <scheme val="minor"/>
      </rPr>
      <t xml:space="preserve"> </t>
    </r>
    <r>
      <rPr>
        <sz val="11"/>
        <color theme="1"/>
        <rFont val="맑은 고딕"/>
        <family val="2"/>
        <charset val="129"/>
        <scheme val="minor"/>
      </rPr>
      <t>모델</t>
    </r>
    <r>
      <rPr>
        <sz val="11"/>
        <color theme="1"/>
        <rFont val="맑은 고딕"/>
        <family val="2"/>
        <scheme val="minor"/>
      </rPr>
      <t xml:space="preserve"> </t>
    </r>
    <r>
      <rPr>
        <sz val="11"/>
        <color theme="1"/>
        <rFont val="맑은 고딕"/>
        <family val="2"/>
        <charset val="129"/>
        <scheme val="minor"/>
      </rPr>
      <t>적용</t>
    </r>
    <r>
      <rPr>
        <sz val="11"/>
        <color theme="1"/>
        <rFont val="맑은 고딕"/>
        <family val="2"/>
        <scheme val="minor"/>
      </rPr>
      <t xml:space="preserve"> (300KB </t>
    </r>
    <r>
      <rPr>
        <sz val="11"/>
        <color theme="1"/>
        <rFont val="맑은 고딕"/>
        <family val="2"/>
        <charset val="129"/>
        <scheme val="minor"/>
      </rPr>
      <t>이하</t>
    </r>
    <r>
      <rPr>
        <sz val="11"/>
        <color theme="1"/>
        <rFont val="맑은 고딕"/>
        <family val="2"/>
        <scheme val="minor"/>
      </rPr>
      <t>)</t>
    </r>
    <phoneticPr fontId="38" type="noConversion"/>
  </si>
  <si>
    <r>
      <rPr>
        <sz val="11"/>
        <color theme="1"/>
        <rFont val="맑은 고딕"/>
        <family val="2"/>
        <charset val="129"/>
        <scheme val="minor"/>
      </rPr>
      <t>사운드</t>
    </r>
    <phoneticPr fontId="38" type="noConversion"/>
  </si>
  <si>
    <r>
      <rPr>
        <sz val="11"/>
        <color theme="1"/>
        <rFont val="맑은 고딕"/>
        <family val="2"/>
        <charset val="129"/>
        <scheme val="minor"/>
      </rPr>
      <t>같은</t>
    </r>
    <r>
      <rPr>
        <sz val="11"/>
        <color theme="1"/>
        <rFont val="맑은 고딕"/>
        <family val="2"/>
        <scheme val="minor"/>
      </rPr>
      <t xml:space="preserve"> </t>
    </r>
    <r>
      <rPr>
        <sz val="11"/>
        <color theme="1"/>
        <rFont val="맑은 고딕"/>
        <family val="2"/>
        <charset val="129"/>
        <scheme val="minor"/>
      </rPr>
      <t>방</t>
    </r>
    <r>
      <rPr>
        <sz val="11"/>
        <color theme="1"/>
        <rFont val="맑은 고딕"/>
        <family val="2"/>
        <scheme val="minor"/>
      </rPr>
      <t xml:space="preserve"> </t>
    </r>
    <r>
      <rPr>
        <sz val="11"/>
        <color theme="1"/>
        <rFont val="맑은 고딕"/>
        <family val="2"/>
        <charset val="129"/>
        <scheme val="minor"/>
      </rPr>
      <t>최초</t>
    </r>
    <r>
      <rPr>
        <sz val="11"/>
        <color theme="1"/>
        <rFont val="맑은 고딕"/>
        <family val="2"/>
        <scheme val="minor"/>
      </rPr>
      <t xml:space="preserve"> 1</t>
    </r>
    <r>
      <rPr>
        <sz val="11"/>
        <color theme="1"/>
        <rFont val="맑은 고딕"/>
        <family val="2"/>
        <charset val="129"/>
        <scheme val="minor"/>
      </rPr>
      <t>회</t>
    </r>
    <r>
      <rPr>
        <sz val="11"/>
        <color theme="1"/>
        <rFont val="맑은 고딕"/>
        <family val="2"/>
        <scheme val="minor"/>
      </rPr>
      <t xml:space="preserve"> </t>
    </r>
    <r>
      <rPr>
        <sz val="11"/>
        <color theme="1"/>
        <rFont val="맑은 고딕"/>
        <family val="2"/>
        <charset val="129"/>
        <scheme val="minor"/>
      </rPr>
      <t>입장</t>
    </r>
    <r>
      <rPr>
        <sz val="11"/>
        <color theme="1"/>
        <rFont val="맑은 고딕"/>
        <family val="2"/>
        <scheme val="minor"/>
      </rPr>
      <t xml:space="preserve"> </t>
    </r>
    <r>
      <rPr>
        <sz val="11"/>
        <color theme="1"/>
        <rFont val="맑은 고딕"/>
        <family val="2"/>
        <charset val="129"/>
        <scheme val="minor"/>
      </rPr>
      <t>사운드</t>
    </r>
    <r>
      <rPr>
        <sz val="11"/>
        <color theme="1"/>
        <rFont val="맑은 고딕"/>
        <family val="2"/>
        <scheme val="minor"/>
      </rPr>
      <t xml:space="preserve"> &amp; </t>
    </r>
    <r>
      <rPr>
        <sz val="11"/>
        <color theme="1"/>
        <rFont val="맑은 고딕"/>
        <family val="2"/>
        <charset val="129"/>
        <scheme val="minor"/>
      </rPr>
      <t>이펙트</t>
    </r>
    <phoneticPr fontId="38" type="noConversion"/>
  </si>
  <si>
    <r>
      <rPr>
        <sz val="11"/>
        <color theme="1"/>
        <rFont val="맑은 고딕"/>
        <family val="2"/>
        <charset val="129"/>
        <scheme val="minor"/>
      </rPr>
      <t>마을</t>
    </r>
    <phoneticPr fontId="38" type="noConversion"/>
  </si>
  <si>
    <r>
      <t>(구매불가</t>
    </r>
    <r>
      <rPr>
        <sz val="11"/>
        <color theme="1"/>
        <rFont val="굴림"/>
        <family val="2"/>
        <charset val="129"/>
      </rPr>
      <t>)</t>
    </r>
    <phoneticPr fontId="38" type="noConversion"/>
  </si>
  <si>
    <t>ㅜ</t>
    <phoneticPr fontId="38" type="noConversion"/>
  </si>
  <si>
    <r>
      <rPr>
        <sz val="11"/>
        <color theme="1"/>
        <rFont val="맑은 고딕"/>
        <family val="3"/>
        <charset val="129"/>
      </rPr>
      <t>재화</t>
    </r>
    <r>
      <rPr>
        <sz val="11"/>
        <color theme="1"/>
        <rFont val="맑은 고딕"/>
        <family val="2"/>
        <scheme val="minor"/>
      </rPr>
      <t xml:space="preserve"> </t>
    </r>
    <r>
      <rPr>
        <sz val="11"/>
        <color theme="1"/>
        <rFont val="맑은 고딕"/>
        <family val="3"/>
        <charset val="129"/>
      </rPr>
      <t>드랍률</t>
    </r>
    <r>
      <rPr>
        <sz val="11"/>
        <color theme="1"/>
        <rFont val="맑은 고딕"/>
        <family val="2"/>
        <scheme val="minor"/>
      </rPr>
      <t xml:space="preserve"> 10% </t>
    </r>
    <r>
      <rPr>
        <sz val="11"/>
        <color theme="1"/>
        <rFont val="맑은 고딕"/>
        <family val="3"/>
        <charset val="129"/>
      </rPr>
      <t>증가</t>
    </r>
    <phoneticPr fontId="38" type="noConversion"/>
  </si>
  <si>
    <r>
      <rPr>
        <sz val="11"/>
        <color theme="1"/>
        <rFont val="맑은 고딕"/>
        <family val="3"/>
        <charset val="129"/>
      </rPr>
      <t>아이템</t>
    </r>
    <r>
      <rPr>
        <sz val="11"/>
        <color theme="1"/>
        <rFont val="맑은 고딕"/>
        <family val="2"/>
        <scheme val="minor"/>
      </rPr>
      <t xml:space="preserve"> </t>
    </r>
    <r>
      <rPr>
        <sz val="11"/>
        <color theme="1"/>
        <rFont val="맑은 고딕"/>
        <family val="3"/>
        <charset val="129"/>
      </rPr>
      <t>드랍률</t>
    </r>
    <r>
      <rPr>
        <sz val="11"/>
        <color theme="1"/>
        <rFont val="맑은 고딕"/>
        <family val="2"/>
        <scheme val="minor"/>
      </rPr>
      <t xml:space="preserve"> 10% </t>
    </r>
    <r>
      <rPr>
        <sz val="11"/>
        <color theme="1"/>
        <rFont val="맑은 고딕"/>
        <family val="3"/>
        <charset val="129"/>
      </rPr>
      <t>증가</t>
    </r>
    <phoneticPr fontId="38" type="noConversion"/>
  </si>
  <si>
    <r>
      <rPr>
        <sz val="11"/>
        <color theme="1"/>
        <rFont val="맑은 고딕"/>
        <family val="3"/>
        <charset val="129"/>
      </rPr>
      <t>경험치</t>
    </r>
    <r>
      <rPr>
        <sz val="11"/>
        <color theme="1"/>
        <rFont val="맑은 고딕"/>
        <family val="2"/>
        <scheme val="minor"/>
      </rPr>
      <t xml:space="preserve"> </t>
    </r>
    <r>
      <rPr>
        <sz val="11"/>
        <color theme="1"/>
        <rFont val="맑은 고딕"/>
        <family val="3"/>
        <charset val="129"/>
      </rPr>
      <t>획득률</t>
    </r>
    <r>
      <rPr>
        <sz val="11"/>
        <color theme="1"/>
        <rFont val="맑은 고딕"/>
        <family val="2"/>
        <scheme val="minor"/>
      </rPr>
      <t xml:space="preserve"> 10% </t>
    </r>
    <r>
      <rPr>
        <sz val="11"/>
        <color theme="1"/>
        <rFont val="맑은 고딕"/>
        <family val="3"/>
        <charset val="129"/>
      </rPr>
      <t>증가</t>
    </r>
    <phoneticPr fontId="38" type="noConversion"/>
  </si>
  <si>
    <t>VIP</t>
    <phoneticPr fontId="38" type="noConversion"/>
  </si>
  <si>
    <t>VIP 9 특전</t>
    <phoneticPr fontId="38" type="noConversion"/>
  </si>
  <si>
    <t>VIP 10 특전</t>
    <phoneticPr fontId="38" type="noConversion"/>
  </si>
  <si>
    <r>
      <rPr>
        <sz val="10"/>
        <color theme="1"/>
        <rFont val="맑은 고딕"/>
        <family val="2"/>
        <charset val="129"/>
        <scheme val="minor"/>
      </rPr>
      <t>누적금액</t>
    </r>
    <r>
      <rPr>
        <sz val="10"/>
        <color theme="1"/>
        <rFont val="맑은 고딕"/>
        <family val="2"/>
        <scheme val="minor"/>
      </rPr>
      <t>(</t>
    </r>
    <r>
      <rPr>
        <sz val="10"/>
        <color theme="1"/>
        <rFont val="맑은 고딕"/>
        <family val="2"/>
        <charset val="129"/>
        <scheme val="minor"/>
      </rPr>
      <t>만원</t>
    </r>
    <r>
      <rPr>
        <sz val="10"/>
        <color theme="1"/>
        <rFont val="맑은 고딕"/>
        <family val="2"/>
        <scheme val="minor"/>
      </rPr>
      <t>)</t>
    </r>
    <phoneticPr fontId="38" type="noConversion"/>
  </si>
  <si>
    <r>
      <rPr>
        <sz val="11"/>
        <color theme="1"/>
        <rFont val="맑은 고딕"/>
        <family val="2"/>
        <charset val="129"/>
        <scheme val="minor"/>
      </rPr>
      <t>본인</t>
    </r>
    <r>
      <rPr>
        <sz val="11"/>
        <color theme="1"/>
        <rFont val="맑은 고딕"/>
        <family val="2"/>
        <scheme val="minor"/>
      </rPr>
      <t>%</t>
    </r>
    <phoneticPr fontId="38" type="noConversion"/>
  </si>
  <si>
    <r>
      <rPr>
        <sz val="11"/>
        <color theme="1"/>
        <rFont val="맑은 고딕"/>
        <family val="2"/>
        <charset val="129"/>
        <scheme val="minor"/>
      </rPr>
      <t>욕심쟁이</t>
    </r>
    <r>
      <rPr>
        <sz val="11"/>
        <color theme="1"/>
        <rFont val="맑은 고딕"/>
        <family val="2"/>
        <scheme val="minor"/>
      </rPr>
      <t>(1</t>
    </r>
    <r>
      <rPr>
        <sz val="11"/>
        <color theme="1"/>
        <rFont val="맑은 고딕"/>
        <family val="2"/>
        <charset val="129"/>
        <scheme val="minor"/>
      </rPr>
      <t>일</t>
    </r>
    <r>
      <rPr>
        <sz val="11"/>
        <color theme="1"/>
        <rFont val="맑은 고딕"/>
        <family val="2"/>
        <scheme val="minor"/>
      </rPr>
      <t>, 500)</t>
    </r>
    <phoneticPr fontId="38" type="noConversion"/>
  </si>
  <si>
    <r>
      <rPr>
        <sz val="11"/>
        <color theme="1"/>
        <rFont val="맑은 고딕"/>
        <family val="2"/>
        <charset val="129"/>
        <scheme val="minor"/>
      </rPr>
      <t>시간여행</t>
    </r>
    <r>
      <rPr>
        <sz val="11"/>
        <color theme="1"/>
        <rFont val="맑은 고딕"/>
        <family val="2"/>
        <scheme val="minor"/>
      </rPr>
      <t>(1</t>
    </r>
    <r>
      <rPr>
        <sz val="11"/>
        <color theme="1"/>
        <rFont val="맑은 고딕"/>
        <family val="2"/>
        <charset val="129"/>
        <scheme val="minor"/>
      </rPr>
      <t>일</t>
    </r>
    <r>
      <rPr>
        <sz val="11"/>
        <color theme="1"/>
        <rFont val="맑은 고딕"/>
        <family val="2"/>
        <scheme val="minor"/>
      </rPr>
      <t>, 1000)</t>
    </r>
    <phoneticPr fontId="38" type="noConversion"/>
  </si>
  <si>
    <r>
      <rPr>
        <sz val="11"/>
        <color theme="1"/>
        <rFont val="맑은 고딕"/>
        <family val="2"/>
        <charset val="129"/>
        <scheme val="minor"/>
      </rPr>
      <t>닉넴</t>
    </r>
    <r>
      <rPr>
        <sz val="11"/>
        <color theme="1"/>
        <rFont val="맑은 고딕"/>
        <family val="2"/>
        <scheme val="minor"/>
      </rPr>
      <t xml:space="preserve"> </t>
    </r>
    <r>
      <rPr>
        <sz val="11"/>
        <color theme="1"/>
        <rFont val="맑은 고딕"/>
        <family val="2"/>
        <charset val="129"/>
        <scheme val="minor"/>
      </rPr>
      <t>변경권</t>
    </r>
    <r>
      <rPr>
        <sz val="11"/>
        <color theme="1"/>
        <rFont val="맑은 고딕"/>
        <family val="2"/>
        <scheme val="minor"/>
      </rPr>
      <t>(5</t>
    </r>
    <r>
      <rPr>
        <sz val="11"/>
        <color theme="1"/>
        <rFont val="맑은 고딕"/>
        <family val="2"/>
        <charset val="129"/>
        <scheme val="minor"/>
      </rPr>
      <t>만</t>
    </r>
    <r>
      <rPr>
        <sz val="11"/>
        <color theme="1"/>
        <rFont val="맑은 고딕"/>
        <family val="2"/>
        <scheme val="minor"/>
      </rPr>
      <t xml:space="preserve">, </t>
    </r>
    <r>
      <rPr>
        <sz val="11"/>
        <color theme="1"/>
        <rFont val="맑은 고딕"/>
        <family val="2"/>
        <charset val="129"/>
        <scheme val="minor"/>
      </rPr>
      <t>인사말포함</t>
    </r>
    <r>
      <rPr>
        <sz val="11"/>
        <color theme="1"/>
        <rFont val="맑은 고딕"/>
        <family val="2"/>
        <scheme val="minor"/>
      </rPr>
      <t xml:space="preserve">) </t>
    </r>
    <r>
      <rPr>
        <sz val="11"/>
        <color theme="1"/>
        <rFont val="맑은 고딕"/>
        <family val="2"/>
        <charset val="129"/>
        <scheme val="minor"/>
      </rPr>
      <t>지급</t>
    </r>
    <phoneticPr fontId="38" type="noConversion"/>
  </si>
  <si>
    <r>
      <rPr>
        <sz val="11"/>
        <color theme="1"/>
        <rFont val="맑은 고딕"/>
        <family val="2"/>
        <charset val="129"/>
        <scheme val="minor"/>
      </rPr>
      <t>환생</t>
    </r>
    <r>
      <rPr>
        <sz val="11"/>
        <color theme="1"/>
        <rFont val="맑은 고딕"/>
        <family val="2"/>
        <scheme val="minor"/>
      </rPr>
      <t>8</t>
    </r>
    <phoneticPr fontId="38" type="noConversion"/>
  </si>
  <si>
    <r>
      <rPr>
        <sz val="11"/>
        <color theme="1"/>
        <rFont val="맑은 고딕"/>
        <family val="2"/>
        <charset val="129"/>
        <scheme val="minor"/>
      </rPr>
      <t>몬쓸리</t>
    </r>
    <r>
      <rPr>
        <sz val="11"/>
        <color theme="1"/>
        <rFont val="맑은 고딕"/>
        <family val="2"/>
        <scheme val="minor"/>
      </rPr>
      <t>(</t>
    </r>
    <r>
      <rPr>
        <sz val="11"/>
        <color theme="1"/>
        <rFont val="맑은 고딕"/>
        <family val="2"/>
        <charset val="129"/>
        <scheme val="minor"/>
      </rPr>
      <t>영구</t>
    </r>
    <r>
      <rPr>
        <sz val="11"/>
        <color theme="1"/>
        <rFont val="맑은 고딕"/>
        <family val="2"/>
        <scheme val="minor"/>
      </rPr>
      <t xml:space="preserve">, 3300), </t>
    </r>
    <r>
      <rPr>
        <sz val="11"/>
        <color theme="1"/>
        <rFont val="맑은 고딕"/>
        <family val="2"/>
        <charset val="129"/>
        <scheme val="minor"/>
      </rPr>
      <t>경험치도핑</t>
    </r>
    <r>
      <rPr>
        <sz val="11"/>
        <color theme="1"/>
        <rFont val="맑은 고딕"/>
        <family val="2"/>
        <scheme val="minor"/>
      </rPr>
      <t xml:space="preserve"> 1</t>
    </r>
    <r>
      <rPr>
        <sz val="11"/>
        <color theme="1"/>
        <rFont val="맑은 고딕"/>
        <family val="3"/>
        <charset val="129"/>
        <scheme val="minor"/>
      </rPr>
      <t>시간</t>
    </r>
    <r>
      <rPr>
        <sz val="11"/>
        <color theme="1"/>
        <rFont val="맑은 고딕"/>
        <family val="2"/>
        <scheme val="minor"/>
      </rPr>
      <t>x5</t>
    </r>
    <r>
      <rPr>
        <sz val="11"/>
        <color theme="1"/>
        <rFont val="맑은 고딕"/>
        <family val="3"/>
        <charset val="129"/>
        <scheme val="minor"/>
      </rPr>
      <t>개</t>
    </r>
    <r>
      <rPr>
        <sz val="11"/>
        <color theme="1"/>
        <rFont val="맑은 고딕"/>
        <family val="2"/>
        <scheme val="minor"/>
      </rPr>
      <t>(5000)</t>
    </r>
    <phoneticPr fontId="38" type="noConversion"/>
  </si>
  <si>
    <r>
      <rPr>
        <sz val="11"/>
        <color theme="1"/>
        <rFont val="맑은 고딕"/>
        <family val="2"/>
        <charset val="129"/>
        <scheme val="minor"/>
      </rPr>
      <t>환생</t>
    </r>
    <r>
      <rPr>
        <sz val="11"/>
        <color theme="1"/>
        <rFont val="맑은 고딕"/>
        <family val="2"/>
        <scheme val="minor"/>
      </rPr>
      <t>9</t>
    </r>
    <phoneticPr fontId="38" type="noConversion"/>
  </si>
  <si>
    <r>
      <rPr>
        <sz val="11"/>
        <color theme="1"/>
        <rFont val="맑은 고딕"/>
        <family val="2"/>
        <charset val="129"/>
        <scheme val="minor"/>
      </rPr>
      <t>욕심쟁이</t>
    </r>
    <r>
      <rPr>
        <sz val="11"/>
        <color theme="1"/>
        <rFont val="맑은 고딕"/>
        <family val="2"/>
        <scheme val="minor"/>
      </rPr>
      <t>(</t>
    </r>
    <r>
      <rPr>
        <sz val="11"/>
        <color theme="1"/>
        <rFont val="맑은 고딕"/>
        <family val="3"/>
        <charset val="129"/>
        <scheme val="minor"/>
      </rPr>
      <t>영구</t>
    </r>
    <r>
      <rPr>
        <sz val="11"/>
        <color theme="1"/>
        <rFont val="맑은 고딕"/>
        <family val="2"/>
        <scheme val="minor"/>
      </rPr>
      <t>, 1</t>
    </r>
    <r>
      <rPr>
        <sz val="11"/>
        <color theme="1"/>
        <rFont val="맑은 고딕"/>
        <family val="3"/>
        <charset val="129"/>
        <scheme val="minor"/>
      </rPr>
      <t>만</t>
    </r>
    <r>
      <rPr>
        <sz val="11"/>
        <color theme="1"/>
        <rFont val="맑은 고딕"/>
        <family val="2"/>
        <scheme val="minor"/>
      </rPr>
      <t xml:space="preserve">), </t>
    </r>
    <r>
      <rPr>
        <sz val="11"/>
        <color theme="1"/>
        <rFont val="맑은 고딕"/>
        <family val="3"/>
        <charset val="129"/>
        <scheme val="minor"/>
      </rPr>
      <t>페이백</t>
    </r>
    <r>
      <rPr>
        <sz val="11"/>
        <color theme="1"/>
        <rFont val="맑은 고딕"/>
        <family val="2"/>
        <scheme val="minor"/>
      </rPr>
      <t>(10</t>
    </r>
    <r>
      <rPr>
        <sz val="11"/>
        <color theme="1"/>
        <rFont val="맑은 고딕"/>
        <family val="3"/>
        <charset val="129"/>
        <scheme val="minor"/>
      </rPr>
      <t>만</t>
    </r>
    <r>
      <rPr>
        <sz val="11"/>
        <color theme="1"/>
        <rFont val="맑은 고딕"/>
        <family val="2"/>
        <scheme val="minor"/>
      </rPr>
      <t>)</t>
    </r>
    <phoneticPr fontId="38" type="noConversion"/>
  </si>
  <si>
    <r>
      <rPr>
        <sz val="11"/>
        <color theme="1"/>
        <rFont val="맑은 고딕"/>
        <family val="2"/>
        <charset val="129"/>
        <scheme val="minor"/>
      </rPr>
      <t>환생</t>
    </r>
    <r>
      <rPr>
        <sz val="11"/>
        <color theme="1"/>
        <rFont val="맑은 고딕"/>
        <family val="2"/>
        <scheme val="minor"/>
      </rPr>
      <t>10</t>
    </r>
    <phoneticPr fontId="38" type="noConversion"/>
  </si>
  <si>
    <r>
      <rPr>
        <sz val="11"/>
        <color theme="1"/>
        <rFont val="맑은 고딕"/>
        <family val="2"/>
        <charset val="129"/>
        <scheme val="minor"/>
      </rPr>
      <t>시간여행</t>
    </r>
    <r>
      <rPr>
        <sz val="11"/>
        <color theme="1"/>
        <rFont val="맑은 고딕"/>
        <family val="2"/>
        <scheme val="minor"/>
      </rPr>
      <t>(</t>
    </r>
    <r>
      <rPr>
        <sz val="11"/>
        <color theme="1"/>
        <rFont val="맑은 고딕"/>
        <family val="2"/>
        <charset val="129"/>
        <scheme val="minor"/>
      </rPr>
      <t>영구</t>
    </r>
    <r>
      <rPr>
        <sz val="11"/>
        <color theme="1"/>
        <rFont val="맑은 고딕"/>
        <family val="2"/>
        <scheme val="minor"/>
      </rPr>
      <t>, 1.5</t>
    </r>
    <r>
      <rPr>
        <sz val="11"/>
        <color theme="1"/>
        <rFont val="맑은 고딕"/>
        <family val="2"/>
        <charset val="129"/>
        <scheme val="minor"/>
      </rPr>
      <t>만</t>
    </r>
    <r>
      <rPr>
        <sz val="11"/>
        <color theme="1"/>
        <rFont val="맑은 고딕"/>
        <family val="2"/>
        <scheme val="minor"/>
      </rPr>
      <t>)</t>
    </r>
    <phoneticPr fontId="38" type="noConversion"/>
  </si>
  <si>
    <r>
      <rPr>
        <sz val="11"/>
        <color theme="1"/>
        <rFont val="맑은 고딕"/>
        <family val="2"/>
        <charset val="129"/>
        <scheme val="minor"/>
      </rPr>
      <t>환생</t>
    </r>
    <r>
      <rPr>
        <sz val="11"/>
        <color theme="1"/>
        <rFont val="맑은 고딕"/>
        <family val="2"/>
        <scheme val="minor"/>
      </rPr>
      <t>11</t>
    </r>
    <phoneticPr fontId="38" type="noConversion"/>
  </si>
  <si>
    <r>
      <rPr>
        <sz val="11"/>
        <color theme="1"/>
        <rFont val="맑은 고딕"/>
        <family val="2"/>
        <charset val="129"/>
        <scheme val="minor"/>
      </rPr>
      <t>인벤토리</t>
    </r>
    <r>
      <rPr>
        <sz val="11"/>
        <color theme="1"/>
        <rFont val="맑은 고딕"/>
        <family val="2"/>
        <scheme val="minor"/>
      </rPr>
      <t xml:space="preserve"> 28</t>
    </r>
    <r>
      <rPr>
        <sz val="11"/>
        <color theme="1"/>
        <rFont val="맑은 고딕"/>
        <family val="2"/>
        <charset val="129"/>
        <scheme val="minor"/>
      </rPr>
      <t>칸</t>
    </r>
    <r>
      <rPr>
        <sz val="11"/>
        <color theme="1"/>
        <rFont val="맑은 고딕"/>
        <family val="2"/>
        <scheme val="minor"/>
      </rPr>
      <t>(2</t>
    </r>
    <r>
      <rPr>
        <sz val="11"/>
        <color theme="1"/>
        <rFont val="맑은 고딕"/>
        <family val="2"/>
        <charset val="129"/>
        <scheme val="minor"/>
      </rPr>
      <t>만</t>
    </r>
    <r>
      <rPr>
        <sz val="11"/>
        <color theme="1"/>
        <rFont val="맑은 고딕"/>
        <family val="2"/>
        <scheme val="minor"/>
      </rPr>
      <t xml:space="preserve">), </t>
    </r>
    <r>
      <rPr>
        <sz val="11"/>
        <color theme="1"/>
        <rFont val="맑은 고딕"/>
        <family val="2"/>
        <charset val="129"/>
        <scheme val="minor"/>
      </rPr>
      <t>마을동상</t>
    </r>
    <r>
      <rPr>
        <sz val="11"/>
        <color theme="1"/>
        <rFont val="맑은 고딕"/>
        <family val="2"/>
        <scheme val="minor"/>
      </rPr>
      <t xml:space="preserve">, </t>
    </r>
    <r>
      <rPr>
        <sz val="11"/>
        <color theme="1"/>
        <rFont val="맑은 고딕"/>
        <family val="2"/>
        <charset val="129"/>
        <scheme val="minor"/>
      </rPr>
      <t>페이백</t>
    </r>
    <r>
      <rPr>
        <sz val="11"/>
        <color theme="1"/>
        <rFont val="맑은 고딕"/>
        <family val="2"/>
        <scheme val="minor"/>
      </rPr>
      <t>(20</t>
    </r>
    <r>
      <rPr>
        <sz val="11"/>
        <color theme="1"/>
        <rFont val="맑은 고딕"/>
        <family val="2"/>
        <charset val="129"/>
        <scheme val="minor"/>
      </rPr>
      <t>만</t>
    </r>
    <r>
      <rPr>
        <sz val="11"/>
        <color theme="1"/>
        <rFont val="맑은 고딕"/>
        <family val="2"/>
        <scheme val="minor"/>
      </rPr>
      <t>)</t>
    </r>
    <phoneticPr fontId="38" type="noConversion"/>
  </si>
  <si>
    <r>
      <rPr>
        <sz val="11"/>
        <color theme="1"/>
        <rFont val="맑은 고딕"/>
        <family val="2"/>
        <charset val="129"/>
        <scheme val="minor"/>
      </rPr>
      <t>환생</t>
    </r>
    <r>
      <rPr>
        <sz val="11"/>
        <color theme="1"/>
        <rFont val="맑은 고딕"/>
        <family val="2"/>
        <scheme val="minor"/>
      </rPr>
      <t>12</t>
    </r>
    <phoneticPr fontId="38" type="noConversion"/>
  </si>
  <si>
    <r>
      <rPr>
        <sz val="11"/>
        <color theme="1"/>
        <rFont val="맑은 고딕"/>
        <family val="2"/>
        <charset val="129"/>
        <scheme val="minor"/>
      </rPr>
      <t>게임</t>
    </r>
    <r>
      <rPr>
        <sz val="11"/>
        <color theme="1"/>
        <rFont val="맑은 고딕"/>
        <family val="2"/>
        <scheme val="minor"/>
      </rPr>
      <t xml:space="preserve"> </t>
    </r>
    <r>
      <rPr>
        <sz val="11"/>
        <color theme="1"/>
        <rFont val="맑은 고딕"/>
        <family val="3"/>
        <charset val="129"/>
        <scheme val="minor"/>
      </rPr>
      <t>시작</t>
    </r>
    <r>
      <rPr>
        <sz val="11"/>
        <color theme="1"/>
        <rFont val="맑은 고딕"/>
        <family val="2"/>
        <scheme val="minor"/>
      </rPr>
      <t xml:space="preserve"> </t>
    </r>
    <r>
      <rPr>
        <sz val="11"/>
        <color theme="1"/>
        <rFont val="맑은 고딕"/>
        <family val="3"/>
        <charset val="129"/>
        <scheme val="minor"/>
      </rPr>
      <t>이펙</t>
    </r>
    <r>
      <rPr>
        <sz val="11"/>
        <color theme="1"/>
        <rFont val="맑은 고딕"/>
        <family val="2"/>
        <scheme val="minor"/>
      </rPr>
      <t>&amp;</t>
    </r>
    <r>
      <rPr>
        <sz val="11"/>
        <color theme="1"/>
        <rFont val="맑은 고딕"/>
        <family val="3"/>
        <charset val="129"/>
        <scheme val="minor"/>
      </rPr>
      <t>사운드</t>
    </r>
    <phoneticPr fontId="38" type="noConversion"/>
  </si>
  <si>
    <r>
      <rPr>
        <sz val="11"/>
        <color theme="1"/>
        <rFont val="맑은 고딕"/>
        <family val="2"/>
        <charset val="129"/>
        <scheme val="minor"/>
      </rPr>
      <t>환생</t>
    </r>
    <r>
      <rPr>
        <sz val="11"/>
        <color theme="1"/>
        <rFont val="맑은 고딕"/>
        <family val="2"/>
        <scheme val="minor"/>
      </rPr>
      <t>13</t>
    </r>
    <phoneticPr fontId="38" type="noConversion"/>
  </si>
  <si>
    <r>
      <rPr>
        <sz val="11"/>
        <color theme="1"/>
        <rFont val="맑은 고딕"/>
        <family val="2"/>
        <charset val="129"/>
        <scheme val="minor"/>
      </rPr>
      <t>마을</t>
    </r>
    <r>
      <rPr>
        <sz val="11"/>
        <color theme="1"/>
        <rFont val="맑은 고딕"/>
        <family val="2"/>
        <scheme val="minor"/>
      </rPr>
      <t xml:space="preserve"> </t>
    </r>
    <r>
      <rPr>
        <sz val="11"/>
        <color theme="1"/>
        <rFont val="맑은 고딕"/>
        <family val="3"/>
        <charset val="129"/>
        <scheme val="minor"/>
      </rPr>
      <t>소유권</t>
    </r>
    <r>
      <rPr>
        <sz val="11"/>
        <color theme="1"/>
        <rFont val="맑은 고딕"/>
        <family val="2"/>
        <scheme val="minor"/>
      </rPr>
      <t xml:space="preserve"> (</t>
    </r>
    <r>
      <rPr>
        <sz val="11"/>
        <color theme="1"/>
        <rFont val="맑은 고딕"/>
        <family val="3"/>
        <charset val="129"/>
        <scheme val="minor"/>
      </rPr>
      <t>환영</t>
    </r>
    <r>
      <rPr>
        <sz val="11"/>
        <color theme="1"/>
        <rFont val="맑은 고딕"/>
        <family val="2"/>
        <scheme val="minor"/>
      </rPr>
      <t xml:space="preserve"> </t>
    </r>
    <r>
      <rPr>
        <sz val="11"/>
        <color theme="1"/>
        <rFont val="맑은 고딕"/>
        <family val="3"/>
        <charset val="129"/>
        <scheme val="minor"/>
      </rPr>
      <t>메시지</t>
    </r>
    <r>
      <rPr>
        <sz val="11"/>
        <color theme="1"/>
        <rFont val="맑은 고딕"/>
        <family val="2"/>
        <scheme val="minor"/>
      </rPr>
      <t>)</t>
    </r>
    <phoneticPr fontId="38" type="noConversion"/>
  </si>
  <si>
    <r>
      <rPr>
        <sz val="11"/>
        <color theme="1"/>
        <rFont val="맑은 고딕"/>
        <family val="3"/>
        <charset val="129"/>
      </rPr>
      <t>방버프</t>
    </r>
    <r>
      <rPr>
        <sz val="11"/>
        <color theme="1"/>
        <rFont val="맑은 고딕"/>
        <family val="2"/>
        <scheme val="minor"/>
      </rPr>
      <t>%</t>
    </r>
    <phoneticPr fontId="38" type="noConversion"/>
  </si>
  <si>
    <t>저장,환생</t>
    <phoneticPr fontId="38" type="noConversion"/>
  </si>
  <si>
    <t>2H→30M</t>
    <phoneticPr fontId="38" type="noConversion"/>
  </si>
  <si>
    <t>10M</t>
    <phoneticPr fontId="38" type="noConversion"/>
  </si>
  <si>
    <t>5M</t>
    <phoneticPr fontId="38" type="noConversion"/>
  </si>
  <si>
    <r>
      <rPr>
        <sz val="10"/>
        <color theme="1"/>
        <rFont val="맑은 고딕"/>
        <family val="3"/>
        <charset val="129"/>
      </rPr>
      <t>환생</t>
    </r>
    <r>
      <rPr>
        <sz val="10"/>
        <color theme="1"/>
        <rFont val="맑은 고딕"/>
        <family val="2"/>
        <scheme val="minor"/>
      </rPr>
      <t>7 개방</t>
    </r>
    <phoneticPr fontId="38" type="noConversion"/>
  </si>
  <si>
    <r>
      <rPr>
        <sz val="11"/>
        <color theme="1"/>
        <rFont val="맑은 고딕"/>
        <family val="3"/>
        <charset val="129"/>
      </rPr>
      <t>추가지급 (※</t>
    </r>
    <r>
      <rPr>
        <sz val="11"/>
        <color theme="1"/>
        <rFont val="맑은 고딕"/>
        <family val="2"/>
        <scheme val="minor"/>
      </rPr>
      <t xml:space="preserve"> </t>
    </r>
    <r>
      <rPr>
        <sz val="11"/>
        <color theme="1"/>
        <rFont val="맑은 고딕"/>
        <family val="3"/>
        <charset val="129"/>
      </rPr>
      <t>보유시</t>
    </r>
    <r>
      <rPr>
        <sz val="11"/>
        <color theme="1"/>
        <rFont val="맑은 고딕"/>
        <family val="2"/>
        <scheme val="minor"/>
      </rPr>
      <t xml:space="preserve"> </t>
    </r>
    <r>
      <rPr>
        <sz val="11"/>
        <color theme="1"/>
        <rFont val="맑은 고딕"/>
        <family val="3"/>
        <charset val="129"/>
      </rPr>
      <t>마일리지</t>
    </r>
    <r>
      <rPr>
        <sz val="11"/>
        <color theme="1"/>
        <rFont val="맑은 고딕"/>
        <family val="2"/>
        <scheme val="minor"/>
      </rPr>
      <t xml:space="preserve"> </t>
    </r>
    <r>
      <rPr>
        <sz val="11"/>
        <color theme="1"/>
        <rFont val="맑은 고딕"/>
        <family val="3"/>
        <charset val="129"/>
      </rPr>
      <t>지급</t>
    </r>
    <r>
      <rPr>
        <sz val="11"/>
        <color theme="1"/>
        <rFont val="맑은 고딕"/>
        <family val="2"/>
        <scheme val="minor"/>
      </rPr>
      <t xml:space="preserve"> (</t>
    </r>
    <r>
      <rPr>
        <sz val="11"/>
        <color theme="1"/>
        <rFont val="맑은 고딕"/>
        <family val="3"/>
        <charset val="129"/>
      </rPr>
      <t>환불</t>
    </r>
    <r>
      <rPr>
        <sz val="11"/>
        <color theme="1"/>
        <rFont val="맑은 고딕"/>
        <family val="2"/>
        <scheme val="minor"/>
      </rPr>
      <t>x))</t>
    </r>
    <phoneticPr fontId="38" type="noConversion"/>
  </si>
  <si>
    <r>
      <rPr>
        <sz val="11"/>
        <color theme="1"/>
        <rFont val="맑은 고딕"/>
        <family val="3"/>
        <charset val="129"/>
      </rPr>
      <t>본인/방</t>
    </r>
    <r>
      <rPr>
        <sz val="11"/>
        <color theme="1"/>
        <rFont val="맑은 고딕"/>
        <family val="2"/>
        <scheme val="minor"/>
      </rPr>
      <t xml:space="preserve"> </t>
    </r>
    <r>
      <rPr>
        <sz val="11"/>
        <color theme="1"/>
        <rFont val="맑은 고딕"/>
        <family val="3"/>
        <charset val="129"/>
      </rPr>
      <t>전체 모든확률</t>
    </r>
    <r>
      <rPr>
        <sz val="11"/>
        <color theme="1"/>
        <rFont val="맑은 고딕"/>
        <family val="2"/>
        <scheme val="minor"/>
      </rPr>
      <t xml:space="preserve"> +5% </t>
    </r>
    <r>
      <rPr>
        <sz val="11"/>
        <color theme="1"/>
        <rFont val="맑은 고딕"/>
        <family val="3"/>
        <charset val="129"/>
      </rPr>
      <t xml:space="preserve">증가 </t>
    </r>
    <r>
      <rPr>
        <sz val="11"/>
        <color theme="9"/>
        <rFont val="맑은 고딕"/>
        <family val="3"/>
        <charset val="129"/>
      </rPr>
      <t>// 방버프는 최대 200%까지 가능, 무과금 5%</t>
    </r>
    <phoneticPr fontId="38" type="noConversion"/>
  </si>
  <si>
    <r>
      <rPr>
        <sz val="11"/>
        <color theme="1"/>
        <rFont val="맑은 고딕"/>
        <family val="3"/>
        <charset val="129"/>
      </rPr>
      <t>펫</t>
    </r>
    <r>
      <rPr>
        <sz val="11"/>
        <color theme="1"/>
        <rFont val="맑은 고딕"/>
        <family val="2"/>
        <scheme val="minor"/>
      </rPr>
      <t xml:space="preserve">
</t>
    </r>
    <r>
      <rPr>
        <sz val="11"/>
        <color theme="9"/>
        <rFont val="맑은 고딕"/>
        <family val="2"/>
        <scheme val="minor"/>
      </rPr>
      <t>(</t>
    </r>
    <r>
      <rPr>
        <sz val="11"/>
        <color theme="9"/>
        <rFont val="맑은 고딕"/>
        <family val="3"/>
        <charset val="129"/>
      </rPr>
      <t>천장</t>
    </r>
    <r>
      <rPr>
        <sz val="11"/>
        <color theme="9"/>
        <rFont val="맑은 고딕"/>
        <family val="2"/>
        <scheme val="minor"/>
      </rPr>
      <t xml:space="preserve"> 40)</t>
    </r>
    <phoneticPr fontId="38" type="noConversion"/>
  </si>
  <si>
    <r>
      <rPr>
        <sz val="11"/>
        <color theme="1"/>
        <rFont val="맑은 고딕"/>
        <family val="3"/>
        <charset val="129"/>
      </rPr>
      <t>영웅</t>
    </r>
    <r>
      <rPr>
        <sz val="11"/>
        <color theme="1"/>
        <rFont val="맑은 고딕"/>
        <family val="2"/>
        <scheme val="minor"/>
      </rPr>
      <t xml:space="preserve">
</t>
    </r>
    <r>
      <rPr>
        <sz val="11"/>
        <color theme="9"/>
        <rFont val="맑은 고딕"/>
        <family val="2"/>
        <scheme val="minor"/>
      </rPr>
      <t>(</t>
    </r>
    <r>
      <rPr>
        <sz val="11"/>
        <color theme="9"/>
        <rFont val="맑은 고딕"/>
        <family val="3"/>
        <charset val="129"/>
      </rPr>
      <t>천장</t>
    </r>
    <r>
      <rPr>
        <sz val="11"/>
        <color theme="9"/>
        <rFont val="맑은 고딕"/>
        <family val="2"/>
        <scheme val="minor"/>
      </rPr>
      <t xml:space="preserve"> 70)</t>
    </r>
    <phoneticPr fontId="38" type="noConversion"/>
  </si>
  <si>
    <r>
      <rPr>
        <sz val="11"/>
        <color theme="1"/>
        <rFont val="맑은 고딕"/>
        <family val="3"/>
        <charset val="129"/>
      </rPr>
      <t>날개</t>
    </r>
    <r>
      <rPr>
        <sz val="11"/>
        <color theme="1"/>
        <rFont val="맑은 고딕"/>
        <family val="2"/>
        <scheme val="minor"/>
      </rPr>
      <t xml:space="preserve">
</t>
    </r>
    <r>
      <rPr>
        <sz val="11"/>
        <color theme="9"/>
        <rFont val="맑은 고딕"/>
        <family val="2"/>
        <scheme val="minor"/>
      </rPr>
      <t>(</t>
    </r>
    <r>
      <rPr>
        <sz val="11"/>
        <color theme="9"/>
        <rFont val="맑은 고딕"/>
        <family val="3"/>
        <charset val="129"/>
      </rPr>
      <t>천장</t>
    </r>
    <r>
      <rPr>
        <sz val="11"/>
        <color theme="9"/>
        <rFont val="맑은 고딕"/>
        <family val="2"/>
        <scheme val="minor"/>
      </rPr>
      <t xml:space="preserve"> 70)</t>
    </r>
    <phoneticPr fontId="38" type="noConversion"/>
  </si>
  <si>
    <r>
      <rPr>
        <b/>
        <sz val="22"/>
        <color theme="1"/>
        <rFont val="맑은 고딕"/>
        <family val="3"/>
        <charset val="129"/>
      </rPr>
      <t>누적보상</t>
    </r>
    <r>
      <rPr>
        <b/>
        <sz val="11"/>
        <color theme="1"/>
        <rFont val="맑은 고딕"/>
        <family val="2"/>
        <scheme val="minor"/>
      </rPr>
      <t xml:space="preserve">
(</t>
    </r>
    <r>
      <rPr>
        <b/>
        <sz val="11"/>
        <color theme="1"/>
        <rFont val="맑은 고딕"/>
        <family val="3"/>
        <charset val="129"/>
      </rPr>
      <t>사용</t>
    </r>
    <r>
      <rPr>
        <b/>
        <sz val="11"/>
        <color theme="1"/>
        <rFont val="굴림"/>
        <family val="2"/>
        <charset val="129"/>
      </rPr>
      <t xml:space="preserve"> 금액 기준,
환불 포기 선언시
바로 적용 가능)</t>
    </r>
    <phoneticPr fontId="38" type="noConversion"/>
  </si>
  <si>
    <r>
      <rPr>
        <sz val="11"/>
        <color theme="1"/>
        <rFont val="맑은 고딕"/>
        <family val="3"/>
        <charset val="129"/>
      </rPr>
      <t>누적보상</t>
    </r>
    <r>
      <rPr>
        <sz val="11"/>
        <color theme="1"/>
        <rFont val="맑은 고딕"/>
        <family val="2"/>
        <scheme val="minor"/>
      </rPr>
      <t xml:space="preserve"> - </t>
    </r>
    <r>
      <rPr>
        <sz val="11"/>
        <color theme="1"/>
        <rFont val="맑은 고딕"/>
        <family val="3"/>
        <charset val="129"/>
      </rPr>
      <t>개인</t>
    </r>
    <r>
      <rPr>
        <sz val="11"/>
        <color theme="1"/>
        <rFont val="맑은 고딕"/>
        <family val="2"/>
        <scheme val="minor"/>
      </rPr>
      <t xml:space="preserve"> </t>
    </r>
    <r>
      <rPr>
        <sz val="11"/>
        <color theme="1"/>
        <rFont val="맑은 고딕"/>
        <family val="3"/>
        <charset val="129"/>
      </rPr>
      <t>보상</t>
    </r>
    <r>
      <rPr>
        <sz val="11"/>
        <color theme="1"/>
        <rFont val="맑은 고딕"/>
        <family val="2"/>
        <scheme val="minor"/>
      </rPr>
      <t xml:space="preserve"> 20%</t>
    </r>
    <r>
      <rPr>
        <sz val="11"/>
        <color theme="1"/>
        <rFont val="맑은 고딕"/>
        <family val="3"/>
        <charset val="129"/>
      </rPr>
      <t>정도를</t>
    </r>
    <r>
      <rPr>
        <sz val="11"/>
        <color theme="1"/>
        <rFont val="맑은 고딕"/>
        <family val="2"/>
        <scheme val="minor"/>
      </rPr>
      <t xml:space="preserve"> </t>
    </r>
    <r>
      <rPr>
        <sz val="11"/>
        <color theme="1"/>
        <rFont val="맑은 고딕"/>
        <family val="3"/>
        <charset val="129"/>
      </rPr>
      <t>방</t>
    </r>
    <r>
      <rPr>
        <sz val="11"/>
        <color theme="1"/>
        <rFont val="맑은 고딕"/>
        <family val="2"/>
        <scheme val="minor"/>
      </rPr>
      <t xml:space="preserve"> </t>
    </r>
    <r>
      <rPr>
        <sz val="11"/>
        <color theme="1"/>
        <rFont val="맑은 고딕"/>
        <family val="3"/>
        <charset val="129"/>
      </rPr>
      <t>인원에게</t>
    </r>
    <r>
      <rPr>
        <sz val="11"/>
        <color theme="1"/>
        <rFont val="맑은 고딕"/>
        <family val="2"/>
        <scheme val="minor"/>
      </rPr>
      <t xml:space="preserve"> </t>
    </r>
    <r>
      <rPr>
        <sz val="11"/>
        <color theme="1"/>
        <rFont val="맑은 고딕"/>
        <family val="3"/>
        <charset val="129"/>
      </rPr>
      <t>나눠줌</t>
    </r>
    <r>
      <rPr>
        <sz val="11"/>
        <color theme="1"/>
        <rFont val="맑은 고딕"/>
        <family val="2"/>
        <scheme val="minor"/>
      </rPr>
      <t xml:space="preserve">, </t>
    </r>
    <r>
      <rPr>
        <sz val="11"/>
        <color theme="1"/>
        <rFont val="맑은 고딕"/>
        <family val="3"/>
        <charset val="129"/>
      </rPr>
      <t>단계별</t>
    </r>
    <r>
      <rPr>
        <sz val="11"/>
        <color theme="1"/>
        <rFont val="맑은 고딕"/>
        <family val="2"/>
        <scheme val="minor"/>
      </rPr>
      <t xml:space="preserve"> </t>
    </r>
    <r>
      <rPr>
        <sz val="11"/>
        <color theme="1"/>
        <rFont val="맑은 고딕"/>
        <family val="3"/>
        <charset val="129"/>
      </rPr>
      <t>표시
인벤토리</t>
    </r>
    <r>
      <rPr>
        <sz val="11"/>
        <color theme="1"/>
        <rFont val="맑은 고딕"/>
        <family val="2"/>
        <scheme val="minor"/>
      </rPr>
      <t xml:space="preserve"> - </t>
    </r>
    <r>
      <rPr>
        <sz val="11"/>
        <color theme="1"/>
        <rFont val="맑은 고딕"/>
        <family val="3"/>
        <charset val="129"/>
      </rPr>
      <t>총</t>
    </r>
    <r>
      <rPr>
        <sz val="11"/>
        <color theme="1"/>
        <rFont val="맑은 고딕"/>
        <family val="2"/>
        <scheme val="minor"/>
      </rPr>
      <t xml:space="preserve"> </t>
    </r>
    <r>
      <rPr>
        <sz val="11"/>
        <color theme="1"/>
        <rFont val="맑은 고딕"/>
        <family val="3"/>
        <charset val="129"/>
      </rPr>
      <t>인벤토리</t>
    </r>
    <r>
      <rPr>
        <sz val="11"/>
        <color theme="1"/>
        <rFont val="맑은 고딕"/>
        <family val="2"/>
        <scheme val="minor"/>
      </rPr>
      <t xml:space="preserve"> </t>
    </r>
    <r>
      <rPr>
        <sz val="11"/>
        <color theme="1"/>
        <rFont val="맑은 고딕"/>
        <family val="3"/>
        <charset val="129"/>
      </rPr>
      <t>개수</t>
    </r>
    <r>
      <rPr>
        <sz val="11"/>
        <color theme="1"/>
        <rFont val="맑은 고딕"/>
        <family val="2"/>
        <scheme val="minor"/>
      </rPr>
      <t xml:space="preserve"> </t>
    </r>
    <r>
      <rPr>
        <sz val="11"/>
        <color theme="1"/>
        <rFont val="맑은 고딕"/>
        <family val="3"/>
        <charset val="129"/>
      </rPr>
      <t>증가
날개　　</t>
    </r>
    <r>
      <rPr>
        <sz val="11"/>
        <color theme="1"/>
        <rFont val="맑은 고딕"/>
        <family val="2"/>
        <scheme val="minor"/>
      </rPr>
      <t xml:space="preserve"> - </t>
    </r>
    <r>
      <rPr>
        <sz val="11"/>
        <color theme="1"/>
        <rFont val="맑은 고딕"/>
        <family val="3"/>
        <charset val="129"/>
      </rPr>
      <t>이동속도</t>
    </r>
    <r>
      <rPr>
        <sz val="11"/>
        <color theme="1"/>
        <rFont val="맑은 고딕"/>
        <family val="2"/>
        <scheme val="minor"/>
      </rPr>
      <t xml:space="preserve"> </t>
    </r>
    <r>
      <rPr>
        <sz val="11"/>
        <color theme="1"/>
        <rFont val="맑은 고딕"/>
        <family val="3"/>
        <charset val="129"/>
      </rPr>
      <t>및</t>
    </r>
    <r>
      <rPr>
        <sz val="11"/>
        <color theme="1"/>
        <rFont val="맑은 고딕"/>
        <family val="2"/>
        <scheme val="minor"/>
      </rPr>
      <t xml:space="preserve"> </t>
    </r>
    <r>
      <rPr>
        <sz val="11"/>
        <color theme="1"/>
        <rFont val="맑은 고딕"/>
        <family val="3"/>
        <charset val="129"/>
      </rPr>
      <t>공격속도</t>
    </r>
    <r>
      <rPr>
        <sz val="11"/>
        <color theme="1"/>
        <rFont val="맑은 고딕"/>
        <family val="2"/>
        <scheme val="minor"/>
      </rPr>
      <t xml:space="preserve"> </t>
    </r>
    <r>
      <rPr>
        <sz val="11"/>
        <color theme="1"/>
        <rFont val="맑은 고딕"/>
        <family val="3"/>
        <charset val="129"/>
      </rPr>
      <t>등</t>
    </r>
    <r>
      <rPr>
        <sz val="11"/>
        <color theme="1"/>
        <rFont val="맑은 고딕"/>
        <family val="2"/>
        <scheme val="minor"/>
      </rPr>
      <t xml:space="preserve"> </t>
    </r>
    <r>
      <rPr>
        <sz val="11"/>
        <color theme="1"/>
        <rFont val="맑은 고딕"/>
        <family val="3"/>
        <charset val="129"/>
      </rPr>
      <t>옵션</t>
    </r>
    <r>
      <rPr>
        <sz val="11"/>
        <color theme="1"/>
        <rFont val="맑은 고딕"/>
        <family val="2"/>
        <scheme val="minor"/>
      </rPr>
      <t>(</t>
    </r>
    <r>
      <rPr>
        <sz val="11"/>
        <color theme="1"/>
        <rFont val="맑은 고딕"/>
        <family val="3"/>
        <charset val="129"/>
      </rPr>
      <t>서브스텟</t>
    </r>
    <r>
      <rPr>
        <sz val="11"/>
        <color theme="1"/>
        <rFont val="맑은 고딕"/>
        <family val="2"/>
        <scheme val="minor"/>
      </rPr>
      <t xml:space="preserve">) </t>
    </r>
    <r>
      <rPr>
        <sz val="11"/>
        <color theme="1"/>
        <rFont val="맑은 고딕"/>
        <family val="3"/>
        <charset val="129"/>
      </rPr>
      <t>증가</t>
    </r>
    <r>
      <rPr>
        <sz val="11"/>
        <color theme="1"/>
        <rFont val="맑은 고딕"/>
        <family val="2"/>
        <scheme val="minor"/>
      </rPr>
      <t xml:space="preserve"> </t>
    </r>
    <r>
      <rPr>
        <sz val="11"/>
        <color theme="1"/>
        <rFont val="맑은 고딕"/>
        <family val="3"/>
        <charset val="129"/>
      </rPr>
      <t>옵션
영웅강화</t>
    </r>
    <r>
      <rPr>
        <sz val="11"/>
        <color theme="1"/>
        <rFont val="맑은 고딕"/>
        <family val="2"/>
        <scheme val="minor"/>
      </rPr>
      <t xml:space="preserve"> - </t>
    </r>
    <r>
      <rPr>
        <sz val="11"/>
        <color theme="1"/>
        <rFont val="맑은 고딕"/>
        <family val="3"/>
        <charset val="129"/>
      </rPr>
      <t>영웅</t>
    </r>
    <r>
      <rPr>
        <sz val="11"/>
        <color theme="1"/>
        <rFont val="맑은 고딕"/>
        <family val="2"/>
        <scheme val="minor"/>
      </rPr>
      <t xml:space="preserve"> </t>
    </r>
    <r>
      <rPr>
        <sz val="11"/>
        <color theme="1"/>
        <rFont val="맑은 고딕"/>
        <family val="3"/>
        <charset val="129"/>
      </rPr>
      <t>최대레벨</t>
    </r>
    <r>
      <rPr>
        <sz val="11"/>
        <color theme="1"/>
        <rFont val="맑은 고딕"/>
        <family val="2"/>
        <scheme val="minor"/>
      </rPr>
      <t xml:space="preserve"> </t>
    </r>
    <r>
      <rPr>
        <sz val="11"/>
        <color theme="1"/>
        <rFont val="맑은 고딕"/>
        <family val="3"/>
        <charset val="129"/>
      </rPr>
      <t>및</t>
    </r>
    <r>
      <rPr>
        <sz val="11"/>
        <color theme="1"/>
        <rFont val="맑은 고딕"/>
        <family val="2"/>
        <scheme val="minor"/>
      </rPr>
      <t xml:space="preserve"> </t>
    </r>
    <r>
      <rPr>
        <sz val="11"/>
        <color theme="1"/>
        <rFont val="맑은 고딕"/>
        <family val="3"/>
        <charset val="129"/>
      </rPr>
      <t>스킬</t>
    </r>
    <r>
      <rPr>
        <sz val="11"/>
        <color theme="1"/>
        <rFont val="맑은 고딕"/>
        <family val="2"/>
        <scheme val="minor"/>
      </rPr>
      <t xml:space="preserve"> </t>
    </r>
    <r>
      <rPr>
        <sz val="11"/>
        <color theme="1"/>
        <rFont val="맑은 고딕"/>
        <family val="3"/>
        <charset val="129"/>
      </rPr>
      <t>최대레벨</t>
    </r>
    <r>
      <rPr>
        <sz val="11"/>
        <color theme="1"/>
        <rFont val="맑은 고딕"/>
        <family val="2"/>
        <scheme val="minor"/>
      </rPr>
      <t xml:space="preserve">, </t>
    </r>
    <r>
      <rPr>
        <sz val="11"/>
        <color theme="1"/>
        <rFont val="맑은 고딕"/>
        <family val="3"/>
        <charset val="129"/>
      </rPr>
      <t>주스텟</t>
    </r>
    <r>
      <rPr>
        <sz val="11"/>
        <color theme="1"/>
        <rFont val="맑은 고딕"/>
        <family val="2"/>
        <scheme val="minor"/>
      </rPr>
      <t xml:space="preserve"> </t>
    </r>
    <r>
      <rPr>
        <sz val="11"/>
        <color theme="1"/>
        <rFont val="맑은 고딕"/>
        <family val="3"/>
        <charset val="129"/>
      </rPr>
      <t>증가</t>
    </r>
    <r>
      <rPr>
        <sz val="11"/>
        <color theme="1"/>
        <rFont val="맑은 고딕"/>
        <family val="2"/>
        <scheme val="minor"/>
      </rPr>
      <t xml:space="preserve"> </t>
    </r>
    <r>
      <rPr>
        <sz val="11"/>
        <color theme="1"/>
        <rFont val="맑은 고딕"/>
        <family val="3"/>
        <charset val="129"/>
      </rPr>
      <t>옵션
펫　　　</t>
    </r>
    <r>
      <rPr>
        <sz val="11"/>
        <color theme="1"/>
        <rFont val="맑은 고딕"/>
        <family val="2"/>
        <scheme val="minor"/>
      </rPr>
      <t xml:space="preserve"> - </t>
    </r>
    <r>
      <rPr>
        <sz val="11"/>
        <color theme="1"/>
        <rFont val="맑은 고딕"/>
        <family val="3"/>
        <charset val="129"/>
      </rPr>
      <t>경험치</t>
    </r>
    <r>
      <rPr>
        <sz val="11"/>
        <color theme="1"/>
        <rFont val="맑은 고딕"/>
        <family val="2"/>
        <scheme val="minor"/>
      </rPr>
      <t>/</t>
    </r>
    <r>
      <rPr>
        <sz val="11"/>
        <color theme="1"/>
        <rFont val="맑은 고딕"/>
        <family val="3"/>
        <charset val="129"/>
      </rPr>
      <t>드랍률</t>
    </r>
    <r>
      <rPr>
        <sz val="11"/>
        <color theme="1"/>
        <rFont val="맑은 고딕"/>
        <family val="2"/>
        <scheme val="minor"/>
      </rPr>
      <t>/</t>
    </r>
    <r>
      <rPr>
        <sz val="11"/>
        <color theme="1"/>
        <rFont val="맑은 고딕"/>
        <family val="3"/>
        <charset val="129"/>
      </rPr>
      <t>자원률</t>
    </r>
    <r>
      <rPr>
        <sz val="11"/>
        <color theme="1"/>
        <rFont val="맑은 고딕"/>
        <family val="2"/>
        <scheme val="minor"/>
      </rPr>
      <t xml:space="preserve"> </t>
    </r>
    <r>
      <rPr>
        <sz val="11"/>
        <color theme="1"/>
        <rFont val="맑은 고딕"/>
        <family val="3"/>
        <charset val="129"/>
      </rPr>
      <t>증가</t>
    </r>
    <r>
      <rPr>
        <sz val="11"/>
        <color theme="1"/>
        <rFont val="맑은 고딕"/>
        <family val="2"/>
        <scheme val="minor"/>
      </rPr>
      <t xml:space="preserve"> </t>
    </r>
    <r>
      <rPr>
        <sz val="11"/>
        <color theme="1"/>
        <rFont val="맑은 고딕"/>
        <family val="3"/>
        <charset val="129"/>
      </rPr>
      <t>및</t>
    </r>
    <r>
      <rPr>
        <sz val="11"/>
        <color theme="1"/>
        <rFont val="맑은 고딕"/>
        <family val="2"/>
        <scheme val="minor"/>
      </rPr>
      <t xml:space="preserve"> </t>
    </r>
    <r>
      <rPr>
        <sz val="11"/>
        <color theme="1"/>
        <rFont val="맑은 고딕"/>
        <family val="3"/>
        <charset val="129"/>
      </rPr>
      <t>추가보상</t>
    </r>
    <phoneticPr fontId="38" type="noConversion"/>
  </si>
  <si>
    <t>기본적으로 블리치 세계관, 플레이어의 영혼이 블리치 캐릭터로 들어가 본인이 원하는 방식으로 육성
  ex) 마법을 쓰는 이치고, 근접 탱킹을 하는 루키아, 힐링을 하는 우류 등. 나만의 방식으로 캐릭터를 키워보자
에피소드 1 - 블리치 세계관 진행 // 에피소드2 - 과거시대, 무협 세계관 진행 // 에피소드 3 - 현대 과학 // 에피소드 4 - 미래 과학 및 우주여행</t>
  </si>
  <si>
    <t>chopinski</t>
    <phoneticPr fontId="38" type="noConversion"/>
  </si>
  <si>
    <r>
      <rPr>
        <sz val="11"/>
        <color theme="1"/>
        <rFont val="맑은 고딕"/>
        <family val="3"/>
        <charset val="129"/>
        <scheme val="minor"/>
      </rPr>
      <t xml:space="preserve">[vJASS][LUA] </t>
    </r>
    <r>
      <rPr>
        <sz val="11"/>
        <color theme="1"/>
        <rFont val="맑은 고딕"/>
        <family val="3"/>
        <charset val="129"/>
      </rPr>
      <t>각종</t>
    </r>
    <r>
      <rPr>
        <sz val="11"/>
        <color theme="1"/>
        <rFont val="맑은 고딕"/>
        <family val="2"/>
        <scheme val="minor"/>
      </rPr>
      <t xml:space="preserve"> </t>
    </r>
    <r>
      <rPr>
        <sz val="11"/>
        <color theme="1"/>
        <rFont val="맑은 고딕"/>
        <family val="3"/>
        <charset val="129"/>
      </rPr>
      <t>보너스</t>
    </r>
    <r>
      <rPr>
        <sz val="11"/>
        <color theme="1"/>
        <rFont val="맑은 고딕"/>
        <family val="2"/>
        <scheme val="minor"/>
      </rPr>
      <t xml:space="preserve"> </t>
    </r>
    <r>
      <rPr>
        <sz val="11"/>
        <color theme="1"/>
        <rFont val="맑은 고딕"/>
        <family val="3"/>
        <charset val="129"/>
      </rPr>
      <t>종류</t>
    </r>
    <phoneticPr fontId="38" type="noConversion"/>
  </si>
  <si>
    <t>https://www.hiveworkshop.com/threads/new-bonus-vjass-lua.324058/</t>
    <phoneticPr fontId="38" type="noConversion"/>
  </si>
  <si>
    <r>
      <t>보너스</t>
    </r>
    <r>
      <rPr>
        <sz val="11"/>
        <color theme="1"/>
        <rFont val="굴림"/>
        <family val="3"/>
        <charset val="129"/>
      </rPr>
      <t xml:space="preserve"> 힘민지, 체력마나, 이속공속, 시야 / 리젠체마, 마법저항, 회피확률, 크리확률배율, 피흡</t>
    </r>
    <phoneticPr fontId="38" type="noConversion"/>
  </si>
  <si>
    <t>https://cafe.naver.com/w3umf/102583</t>
    <phoneticPr fontId="38" type="noConversion"/>
  </si>
  <si>
    <r>
      <t>유닛</t>
    </r>
    <r>
      <rPr>
        <sz val="11"/>
        <color theme="1"/>
        <rFont val="맑은 고딕"/>
        <family val="2"/>
        <scheme val="minor"/>
      </rPr>
      <t xml:space="preserve"> </t>
    </r>
    <r>
      <rPr>
        <sz val="11"/>
        <color theme="1"/>
        <rFont val="맑은 고딕"/>
        <family val="3"/>
        <charset val="129"/>
        <scheme val="minor"/>
      </rPr>
      <t>스킬</t>
    </r>
    <r>
      <rPr>
        <sz val="11"/>
        <color theme="1"/>
        <rFont val="맑은 고딕"/>
        <family val="2"/>
        <scheme val="minor"/>
      </rPr>
      <t xml:space="preserve"> </t>
    </r>
    <r>
      <rPr>
        <sz val="11"/>
        <color theme="1"/>
        <rFont val="맑은 고딕"/>
        <family val="3"/>
        <charset val="129"/>
        <scheme val="minor"/>
      </rPr>
      <t>사용시</t>
    </r>
    <r>
      <rPr>
        <sz val="11"/>
        <color theme="1"/>
        <rFont val="맑은 고딕"/>
        <family val="2"/>
        <scheme val="minor"/>
      </rPr>
      <t xml:space="preserve"> </t>
    </r>
    <r>
      <rPr>
        <sz val="11"/>
        <color theme="1"/>
        <rFont val="맑은 고딕"/>
        <family val="3"/>
        <charset val="129"/>
        <scheme val="minor"/>
      </rPr>
      <t>범위</t>
    </r>
    <r>
      <rPr>
        <sz val="11"/>
        <color theme="1"/>
        <rFont val="맑은 고딕"/>
        <family val="2"/>
        <scheme val="minor"/>
      </rPr>
      <t xml:space="preserve"> </t>
    </r>
    <r>
      <rPr>
        <sz val="11"/>
        <color theme="1"/>
        <rFont val="맑은 고딕"/>
        <family val="3"/>
        <charset val="129"/>
        <scheme val="minor"/>
      </rPr>
      <t>표시</t>
    </r>
    <phoneticPr fontId="38" type="noConversion"/>
  </si>
  <si>
    <t>쩐사2</t>
    <phoneticPr fontId="38" type="noConversion"/>
  </si>
  <si>
    <r>
      <t xml:space="preserve">https://cafe.naver.com/scv3m/15581 </t>
    </r>
    <r>
      <rPr>
        <sz val="11"/>
        <color theme="1"/>
        <rFont val="맑은 고딕"/>
        <family val="3"/>
        <charset val="129"/>
        <scheme val="minor"/>
      </rPr>
      <t>에</t>
    </r>
    <r>
      <rPr>
        <sz val="11"/>
        <color theme="1"/>
        <rFont val="맑은 고딕"/>
        <family val="2"/>
        <scheme val="minor"/>
      </rPr>
      <t xml:space="preserve"> </t>
    </r>
    <r>
      <rPr>
        <sz val="11"/>
        <color theme="1"/>
        <rFont val="맑은 고딕"/>
        <family val="3"/>
        <charset val="129"/>
        <scheme val="minor"/>
      </rPr>
      <t>가면</t>
    </r>
    <r>
      <rPr>
        <sz val="11"/>
        <color theme="1"/>
        <rFont val="맑은 고딕"/>
        <family val="2"/>
        <scheme val="minor"/>
      </rPr>
      <t xml:space="preserve"> </t>
    </r>
    <r>
      <rPr>
        <sz val="11"/>
        <color theme="1"/>
        <rFont val="맑은 고딕"/>
        <family val="3"/>
        <charset val="129"/>
        <scheme val="minor"/>
      </rPr>
      <t>하타님이</t>
    </r>
    <r>
      <rPr>
        <sz val="11"/>
        <color theme="1"/>
        <rFont val="맑은 고딕"/>
        <family val="2"/>
        <scheme val="minor"/>
      </rPr>
      <t xml:space="preserve"> </t>
    </r>
    <r>
      <rPr>
        <sz val="11"/>
        <color theme="1"/>
        <rFont val="맑은 고딕"/>
        <family val="3"/>
        <charset val="129"/>
        <scheme val="minor"/>
      </rPr>
      <t>올린</t>
    </r>
    <r>
      <rPr>
        <sz val="11"/>
        <color theme="1"/>
        <rFont val="맑은 고딕"/>
        <family val="2"/>
        <scheme val="minor"/>
      </rPr>
      <t xml:space="preserve"> </t>
    </r>
    <r>
      <rPr>
        <sz val="11"/>
        <color theme="1"/>
        <rFont val="맑은 고딕"/>
        <family val="3"/>
        <charset val="129"/>
        <scheme val="minor"/>
      </rPr>
      <t>모델있음</t>
    </r>
    <phoneticPr fontId="38" type="noConversion"/>
  </si>
  <si>
    <r>
      <t xml:space="preserve">사진을 gif </t>
    </r>
    <r>
      <rPr>
        <sz val="11"/>
        <color theme="1"/>
        <rFont val="맑은 고딕"/>
        <family val="3"/>
        <charset val="129"/>
        <scheme val="minor"/>
      </rPr>
      <t>변형주기</t>
    </r>
    <phoneticPr fontId="38" type="noConversion"/>
  </si>
  <si>
    <t>https://cafe.naver.com/scv3m/44707</t>
  </si>
  <si>
    <t>https://cafe.naver.com/scv3m/45607</t>
    <phoneticPr fontId="38" type="noConversion"/>
  </si>
  <si>
    <t>제정신이아님</t>
    <phoneticPr fontId="38" type="noConversion"/>
  </si>
  <si>
    <r>
      <t xml:space="preserve">2d </t>
    </r>
    <r>
      <rPr>
        <sz val="11"/>
        <color theme="1"/>
        <rFont val="맑은 고딕"/>
        <family val="3"/>
        <charset val="129"/>
      </rPr>
      <t>모델</t>
    </r>
    <r>
      <rPr>
        <sz val="11"/>
        <color theme="1"/>
        <rFont val="굴림"/>
        <family val="3"/>
        <charset val="129"/>
      </rPr>
      <t xml:space="preserve"> 만들기 설명</t>
    </r>
    <phoneticPr fontId="38" type="noConversion"/>
  </si>
  <si>
    <r>
      <t>2D 움짤</t>
    </r>
    <r>
      <rPr>
        <sz val="11"/>
        <color theme="1"/>
        <rFont val="맑은 고딕"/>
        <family val="2"/>
        <scheme val="minor"/>
      </rPr>
      <t xml:space="preserve"> </t>
    </r>
    <r>
      <rPr>
        <sz val="11"/>
        <color theme="1"/>
        <rFont val="맑은 고딕"/>
        <family val="3"/>
        <charset val="129"/>
        <scheme val="minor"/>
      </rPr>
      <t>만들기</t>
    </r>
    <phoneticPr fontId="38" type="noConversion"/>
  </si>
  <si>
    <r>
      <t>움짤</t>
    </r>
    <r>
      <rPr>
        <sz val="11"/>
        <color theme="1"/>
        <rFont val="맑은 고딕"/>
        <family val="2"/>
        <scheme val="minor"/>
      </rPr>
      <t xml:space="preserve"> </t>
    </r>
    <r>
      <rPr>
        <sz val="11"/>
        <color theme="1"/>
        <rFont val="맑은 고딕"/>
        <family val="3"/>
        <charset val="129"/>
        <scheme val="minor"/>
      </rPr>
      <t>만드는</t>
    </r>
    <r>
      <rPr>
        <sz val="11"/>
        <color theme="1"/>
        <rFont val="맑은 고딕"/>
        <family val="2"/>
        <scheme val="minor"/>
      </rPr>
      <t xml:space="preserve"> </t>
    </r>
    <r>
      <rPr>
        <sz val="11"/>
        <color theme="1"/>
        <rFont val="맑은 고딕"/>
        <family val="3"/>
        <charset val="129"/>
        <scheme val="minor"/>
      </rPr>
      <t>사이트</t>
    </r>
    <phoneticPr fontId="38" type="noConversion"/>
  </si>
  <si>
    <t>① 캐릭터 특기 설정 NPC 찾기, 전용 퀘스트로 특기 강화하기
② 스킬 강화: 포인트로 메인 스킬에 해당하는 스킬 강화하고 시너지 스킬 강화
③ 캐릭터 성장 및 환생 - 만렙 300, 달성 후 환생으로 추가 성장이 가능.
4-1. 아이템 수집 → 아이템 경험치가되어 Lv 상승 (추가재료 필요)
4-2. 아이템 등급 상승 → 아이템 특정 Lv마다 등급 상승, 노멀~에픽 등급당 옵션 +1줄
4-3. 아이템 소켓 추가 : 특수아이템(쥬얼, 가칭) 이용 소켓 뚫거나 장착 가능(최대 2개?)</t>
  </si>
  <si>
    <t>https://cafe.naver.com/w3umf/138782</t>
    <phoneticPr fontId="38" type="noConversion"/>
  </si>
  <si>
    <r>
      <t>[시스템</t>
    </r>
    <r>
      <rPr>
        <sz val="11"/>
        <color theme="1"/>
        <rFont val="맑은 고딕"/>
        <family val="2"/>
        <scheme val="minor"/>
      </rPr>
      <t>] (JN)SpecialEffectColor 0.01</t>
    </r>
    <phoneticPr fontId="38" type="noConversion"/>
  </si>
  <si>
    <t>vcccv</t>
    <phoneticPr fontId="38" type="noConversion"/>
  </si>
  <si>
    <r>
      <t xml:space="preserve">이펙트를 </t>
    </r>
    <r>
      <rPr>
        <sz val="11"/>
        <color theme="1"/>
        <rFont val="맑은 고딕"/>
        <family val="3"/>
        <charset val="129"/>
        <scheme val="minor"/>
      </rPr>
      <t>더미</t>
    </r>
    <r>
      <rPr>
        <sz val="11"/>
        <color theme="1"/>
        <rFont val="맑은 고딕"/>
        <family val="2"/>
        <scheme val="minor"/>
      </rPr>
      <t xml:space="preserve"> </t>
    </r>
    <r>
      <rPr>
        <sz val="11"/>
        <color theme="1"/>
        <rFont val="맑은 고딕"/>
        <family val="3"/>
        <charset val="129"/>
        <scheme val="minor"/>
      </rPr>
      <t>대신</t>
    </r>
    <r>
      <rPr>
        <sz val="11"/>
        <color theme="1"/>
        <rFont val="맑은 고딕"/>
        <family val="2"/>
        <scheme val="minor"/>
      </rPr>
      <t xml:space="preserve"> </t>
    </r>
    <r>
      <rPr>
        <sz val="11"/>
        <color theme="1"/>
        <rFont val="맑은 고딕"/>
        <family val="3"/>
        <charset val="129"/>
        <scheme val="minor"/>
      </rPr>
      <t>이걸로</t>
    </r>
    <r>
      <rPr>
        <sz val="11"/>
        <color theme="1"/>
        <rFont val="맑은 고딕"/>
        <family val="2"/>
        <scheme val="minor"/>
      </rPr>
      <t xml:space="preserve"> </t>
    </r>
    <r>
      <rPr>
        <sz val="11"/>
        <color theme="1"/>
        <rFont val="맑은 고딕"/>
        <family val="3"/>
        <charset val="129"/>
        <scheme val="minor"/>
      </rPr>
      <t>사용</t>
    </r>
    <phoneticPr fontId="38" type="noConversion"/>
  </si>
  <si>
    <t>우선
순위</t>
    <phoneticPr fontId="38" type="noConversion"/>
  </si>
  <si>
    <t>진행도%</t>
    <phoneticPr fontId="38" type="noConversion"/>
  </si>
  <si>
    <t>유닛</t>
    <phoneticPr fontId="38" type="noConversion"/>
  </si>
  <si>
    <t>지형</t>
    <phoneticPr fontId="38" type="noConversion"/>
  </si>
  <si>
    <t>시스템</t>
    <phoneticPr fontId="38" type="noConversion"/>
  </si>
  <si>
    <t>인터페이스</t>
    <phoneticPr fontId="38" type="noConversion"/>
  </si>
  <si>
    <t>퀘스트</t>
    <phoneticPr fontId="38" type="noConversion"/>
  </si>
  <si>
    <t>기타</t>
    <phoneticPr fontId="38" type="noConversion"/>
  </si>
  <si>
    <t>진행도</t>
    <phoneticPr fontId="38" type="noConversion"/>
  </si>
  <si>
    <r>
      <rPr>
        <b/>
        <sz val="11"/>
        <color theme="1"/>
        <rFont val="맑은 고딕"/>
        <family val="3"/>
        <charset val="129"/>
        <scheme val="minor"/>
      </rPr>
      <t>대구분</t>
    </r>
  </si>
  <si>
    <r>
      <rPr>
        <b/>
        <sz val="11"/>
        <color theme="1"/>
        <rFont val="맑은 고딕"/>
        <family val="3"/>
        <charset val="129"/>
        <scheme val="minor"/>
      </rPr>
      <t>중구분</t>
    </r>
  </si>
  <si>
    <r>
      <rPr>
        <b/>
        <sz val="11"/>
        <color theme="1"/>
        <rFont val="맑은 고딕"/>
        <family val="3"/>
        <charset val="129"/>
        <scheme val="minor"/>
      </rPr>
      <t>소구분</t>
    </r>
  </si>
  <si>
    <r>
      <rPr>
        <b/>
        <sz val="11"/>
        <color theme="1"/>
        <rFont val="맑은 고딕"/>
        <family val="3"/>
        <charset val="129"/>
        <scheme val="minor"/>
      </rPr>
      <t>진행도</t>
    </r>
  </si>
  <si>
    <r>
      <rPr>
        <sz val="11"/>
        <color theme="1"/>
        <rFont val="맑은 고딕"/>
        <family val="2"/>
        <charset val="129"/>
        <scheme val="minor"/>
      </rPr>
      <t>추가영웅</t>
    </r>
    <phoneticPr fontId="38" type="noConversion"/>
  </si>
  <si>
    <r>
      <rPr>
        <sz val="11"/>
        <color theme="1"/>
        <rFont val="맑은 고딕"/>
        <family val="2"/>
        <charset val="129"/>
        <scheme val="minor"/>
      </rPr>
      <t>에피</t>
    </r>
    <r>
      <rPr>
        <sz val="11"/>
        <color theme="1"/>
        <rFont val="맑은 고딕"/>
        <family val="2"/>
        <scheme val="minor"/>
      </rPr>
      <t>3</t>
    </r>
    <phoneticPr fontId="38" type="noConversion"/>
  </si>
  <si>
    <r>
      <rPr>
        <sz val="11"/>
        <color theme="1"/>
        <rFont val="맑은 고딕"/>
        <family val="2"/>
        <charset val="129"/>
        <scheme val="minor"/>
      </rPr>
      <t>에피</t>
    </r>
    <r>
      <rPr>
        <sz val="11"/>
        <color theme="1"/>
        <rFont val="맑은 고딕"/>
        <family val="2"/>
        <scheme val="minor"/>
      </rPr>
      <t>4</t>
    </r>
    <phoneticPr fontId="38" type="noConversion"/>
  </si>
  <si>
    <r>
      <rPr>
        <sz val="11"/>
        <color theme="1"/>
        <rFont val="맑은 고딕"/>
        <family val="2"/>
        <charset val="129"/>
        <scheme val="minor"/>
      </rPr>
      <t>에피</t>
    </r>
    <r>
      <rPr>
        <sz val="11"/>
        <color theme="1"/>
        <rFont val="맑은 고딕"/>
        <family val="2"/>
        <scheme val="minor"/>
      </rPr>
      <t>5</t>
    </r>
    <phoneticPr fontId="38" type="noConversion"/>
  </si>
  <si>
    <r>
      <rPr>
        <sz val="11"/>
        <color theme="1"/>
        <rFont val="맑은 고딕"/>
        <family val="2"/>
        <charset val="129"/>
        <scheme val="minor"/>
      </rPr>
      <t>에피</t>
    </r>
    <r>
      <rPr>
        <sz val="11"/>
        <color theme="1"/>
        <rFont val="맑은 고딕"/>
        <family val="2"/>
        <scheme val="minor"/>
      </rPr>
      <t>6</t>
    </r>
    <phoneticPr fontId="38" type="noConversion"/>
  </si>
  <si>
    <r>
      <rPr>
        <sz val="11"/>
        <color theme="1"/>
        <rFont val="맑은 고딕"/>
        <family val="2"/>
        <charset val="129"/>
        <scheme val="minor"/>
      </rPr>
      <t>웨코문드</t>
    </r>
    <phoneticPr fontId="38" type="noConversion"/>
  </si>
  <si>
    <r>
      <rPr>
        <sz val="11"/>
        <color theme="1"/>
        <rFont val="맑은 고딕"/>
        <family val="2"/>
        <charset val="129"/>
        <scheme val="minor"/>
      </rPr>
      <t>라스노체스</t>
    </r>
    <phoneticPr fontId="38" type="noConversion"/>
  </si>
  <si>
    <r>
      <rPr>
        <sz val="11"/>
        <color theme="1"/>
        <rFont val="맑은 고딕"/>
        <family val="2"/>
        <charset val="129"/>
        <scheme val="minor"/>
      </rPr>
      <t>가짜카라</t>
    </r>
  </si>
  <si>
    <r>
      <rPr>
        <sz val="11"/>
        <color theme="1"/>
        <rFont val="맑은 고딕"/>
        <family val="2"/>
        <charset val="129"/>
        <scheme val="minor"/>
      </rPr>
      <t>스킬아이콘</t>
    </r>
    <phoneticPr fontId="38" type="noConversion"/>
  </si>
  <si>
    <r>
      <rPr>
        <sz val="11"/>
        <color theme="1"/>
        <rFont val="맑은 고딕"/>
        <family val="2"/>
        <charset val="129"/>
        <scheme val="minor"/>
      </rPr>
      <t>에피</t>
    </r>
    <r>
      <rPr>
        <sz val="11"/>
        <color theme="1"/>
        <rFont val="맑은 고딕"/>
        <family val="2"/>
        <scheme val="minor"/>
      </rPr>
      <t>0,1</t>
    </r>
    <phoneticPr fontId="38" type="noConversion"/>
  </si>
  <si>
    <r>
      <rPr>
        <sz val="11"/>
        <color theme="1"/>
        <rFont val="맑은 고딕"/>
        <family val="2"/>
        <charset val="129"/>
        <scheme val="minor"/>
      </rPr>
      <t>컷씬</t>
    </r>
    <phoneticPr fontId="38" type="noConversion"/>
  </si>
  <si>
    <r>
      <rPr>
        <sz val="11"/>
        <color theme="1"/>
        <rFont val="맑은 고딕"/>
        <family val="2"/>
        <charset val="129"/>
        <scheme val="minor"/>
      </rPr>
      <t>이펙트</t>
    </r>
    <phoneticPr fontId="38" type="noConversion"/>
  </si>
  <si>
    <r>
      <rPr>
        <sz val="11"/>
        <color theme="1"/>
        <rFont val="맑은 고딕"/>
        <family val="2"/>
        <charset val="129"/>
        <scheme val="minor"/>
      </rPr>
      <t>에피</t>
    </r>
    <r>
      <rPr>
        <sz val="11"/>
        <color theme="1"/>
        <rFont val="맑은 고딕"/>
        <family val="2"/>
        <scheme val="minor"/>
      </rPr>
      <t>1</t>
    </r>
    <phoneticPr fontId="38" type="noConversion"/>
  </si>
  <si>
    <r>
      <rPr>
        <sz val="11"/>
        <color theme="1"/>
        <rFont val="맑은 고딕"/>
        <family val="2"/>
        <charset val="129"/>
        <scheme val="minor"/>
      </rPr>
      <t>에피</t>
    </r>
    <r>
      <rPr>
        <sz val="11"/>
        <color theme="1"/>
        <rFont val="맑은 고딕"/>
        <family val="2"/>
        <scheme val="minor"/>
      </rPr>
      <t>2</t>
    </r>
    <phoneticPr fontId="38" type="noConversion"/>
  </si>
  <si>
    <r>
      <rPr>
        <sz val="11"/>
        <color theme="1"/>
        <rFont val="맑은 고딕"/>
        <family val="2"/>
        <charset val="129"/>
        <scheme val="minor"/>
      </rPr>
      <t>카라쿠라</t>
    </r>
  </si>
  <si>
    <r>
      <rPr>
        <sz val="11"/>
        <color theme="1"/>
        <rFont val="맑은 고딕"/>
        <family val="2"/>
        <charset val="129"/>
        <scheme val="minor"/>
      </rPr>
      <t>소소사</t>
    </r>
    <phoneticPr fontId="38" type="noConversion"/>
  </si>
  <si>
    <r>
      <rPr>
        <sz val="11"/>
        <color theme="1"/>
        <rFont val="맑은 고딕"/>
        <family val="2"/>
        <charset val="129"/>
        <scheme val="minor"/>
      </rPr>
      <t>설계</t>
    </r>
    <phoneticPr fontId="38" type="noConversion"/>
  </si>
  <si>
    <r>
      <rPr>
        <sz val="11"/>
        <color theme="1"/>
        <rFont val="맑은 고딕"/>
        <family val="2"/>
        <charset val="129"/>
        <scheme val="minor"/>
      </rPr>
      <t>모델</t>
    </r>
    <r>
      <rPr>
        <sz val="11"/>
        <color theme="1"/>
        <rFont val="맑은 고딕"/>
        <family val="2"/>
        <scheme val="minor"/>
      </rPr>
      <t xml:space="preserve"> </t>
    </r>
    <r>
      <rPr>
        <sz val="11"/>
        <color theme="1"/>
        <rFont val="맑은 고딕"/>
        <family val="2"/>
        <charset val="129"/>
        <scheme val="minor"/>
      </rPr>
      <t>적용</t>
    </r>
    <phoneticPr fontId="38" type="noConversion"/>
  </si>
  <si>
    <r>
      <rPr>
        <sz val="11"/>
        <color theme="1"/>
        <rFont val="맑은 고딕"/>
        <family val="2"/>
        <charset val="129"/>
        <scheme val="minor"/>
      </rPr>
      <t>반응</t>
    </r>
    <phoneticPr fontId="38" type="noConversion"/>
  </si>
  <si>
    <r>
      <rPr>
        <sz val="11"/>
        <color theme="1"/>
        <rFont val="맑은 고딕"/>
        <family val="2"/>
        <charset val="129"/>
        <scheme val="minor"/>
      </rPr>
      <t>퀘</t>
    </r>
    <r>
      <rPr>
        <sz val="11"/>
        <color theme="1"/>
        <rFont val="맑은 고딕"/>
        <family val="2"/>
        <scheme val="minor"/>
      </rPr>
      <t xml:space="preserve"> </t>
    </r>
    <r>
      <rPr>
        <sz val="11"/>
        <color theme="1"/>
        <rFont val="맑은 고딕"/>
        <family val="2"/>
        <charset val="129"/>
        <scheme val="minor"/>
      </rPr>
      <t>연계</t>
    </r>
    <phoneticPr fontId="38" type="noConversion"/>
  </si>
  <si>
    <r>
      <rPr>
        <sz val="11"/>
        <color theme="1"/>
        <rFont val="맑은 고딕"/>
        <family val="2"/>
        <charset val="129"/>
        <scheme val="minor"/>
      </rPr>
      <t>시스템</t>
    </r>
    <r>
      <rPr>
        <sz val="11"/>
        <color theme="1"/>
        <rFont val="맑은 고딕"/>
        <family val="2"/>
        <scheme val="minor"/>
      </rPr>
      <t xml:space="preserve"> </t>
    </r>
    <r>
      <rPr>
        <sz val="11"/>
        <color theme="1"/>
        <rFont val="맑은 고딕"/>
        <family val="2"/>
        <charset val="129"/>
        <scheme val="minor"/>
      </rPr>
      <t>연계</t>
    </r>
    <phoneticPr fontId="38" type="noConversion"/>
  </si>
  <si>
    <r>
      <rPr>
        <sz val="11"/>
        <color theme="1"/>
        <rFont val="맑은 고딕"/>
        <family val="2"/>
        <charset val="129"/>
        <scheme val="minor"/>
      </rPr>
      <t>모델적용</t>
    </r>
    <phoneticPr fontId="38" type="noConversion"/>
  </si>
  <si>
    <r>
      <rPr>
        <sz val="11"/>
        <color theme="1"/>
        <rFont val="맑은 고딕"/>
        <family val="2"/>
        <charset val="129"/>
        <scheme val="minor"/>
      </rPr>
      <t>아이콘</t>
    </r>
    <phoneticPr fontId="38" type="noConversion"/>
  </si>
  <si>
    <r>
      <rPr>
        <sz val="11"/>
        <color theme="1"/>
        <rFont val="맑은 고딕"/>
        <family val="2"/>
        <charset val="129"/>
        <scheme val="minor"/>
      </rPr>
      <t>튜토리얼</t>
    </r>
    <phoneticPr fontId="38" type="noConversion"/>
  </si>
  <si>
    <r>
      <t>5</t>
    </r>
    <r>
      <rPr>
        <sz val="11"/>
        <color theme="1"/>
        <rFont val="맑은 고딕"/>
        <family val="2"/>
        <charset val="129"/>
        <scheme val="major"/>
      </rPr>
      <t>개</t>
    </r>
    <r>
      <rPr>
        <sz val="11"/>
        <color theme="1"/>
        <rFont val="맑은 고딕"/>
        <family val="2"/>
        <scheme val="major"/>
      </rPr>
      <t xml:space="preserve"> </t>
    </r>
    <r>
      <rPr>
        <sz val="11"/>
        <color theme="1"/>
        <rFont val="맑은 고딕"/>
        <family val="2"/>
        <charset val="129"/>
        <scheme val="major"/>
      </rPr>
      <t>카라쿠라</t>
    </r>
    <r>
      <rPr>
        <sz val="11"/>
        <color theme="1"/>
        <rFont val="맑은 고딕"/>
        <family val="2"/>
        <scheme val="major"/>
      </rPr>
      <t xml:space="preserve"> - 2</t>
    </r>
    <r>
      <rPr>
        <sz val="11"/>
        <color theme="1"/>
        <rFont val="맑은 고딕"/>
        <family val="2"/>
        <charset val="129"/>
        <scheme val="major"/>
      </rPr>
      <t>차침공</t>
    </r>
    <phoneticPr fontId="38" type="noConversion"/>
  </si>
  <si>
    <r>
      <t>13</t>
    </r>
    <r>
      <rPr>
        <sz val="11"/>
        <color theme="1"/>
        <rFont val="맑은 고딕"/>
        <family val="2"/>
        <charset val="129"/>
        <scheme val="major"/>
      </rPr>
      <t>개</t>
    </r>
    <r>
      <rPr>
        <sz val="11"/>
        <color theme="1"/>
        <rFont val="맑은 고딕"/>
        <family val="2"/>
        <scheme val="major"/>
      </rPr>
      <t xml:space="preserve"> </t>
    </r>
    <r>
      <rPr>
        <sz val="11"/>
        <color theme="1"/>
        <rFont val="맑은 고딕"/>
        <family val="2"/>
        <charset val="129"/>
        <scheme val="major"/>
      </rPr>
      <t>웨코문드</t>
    </r>
    <r>
      <rPr>
        <sz val="11"/>
        <color theme="1"/>
        <rFont val="맑은 고딕"/>
        <family val="2"/>
        <scheme val="major"/>
      </rPr>
      <t xml:space="preserve"> - </t>
    </r>
    <r>
      <rPr>
        <sz val="11"/>
        <color theme="1"/>
        <rFont val="맑은 고딕"/>
        <family val="2"/>
        <charset val="129"/>
        <scheme val="major"/>
      </rPr>
      <t>사막</t>
    </r>
    <phoneticPr fontId="38" type="noConversion"/>
  </si>
  <si>
    <r>
      <t>7</t>
    </r>
    <r>
      <rPr>
        <sz val="11"/>
        <color theme="1"/>
        <rFont val="맑은 고딕"/>
        <family val="2"/>
        <charset val="129"/>
        <scheme val="major"/>
      </rPr>
      <t>개</t>
    </r>
    <r>
      <rPr>
        <sz val="11"/>
        <color theme="1"/>
        <rFont val="맑은 고딕"/>
        <family val="2"/>
        <scheme val="major"/>
      </rPr>
      <t xml:space="preserve"> - </t>
    </r>
    <r>
      <rPr>
        <sz val="11"/>
        <color theme="1"/>
        <rFont val="맑은 고딕"/>
        <family val="2"/>
        <charset val="129"/>
        <scheme val="major"/>
      </rPr>
      <t>웨코문드</t>
    </r>
    <r>
      <rPr>
        <sz val="11"/>
        <color theme="1"/>
        <rFont val="맑은 고딕"/>
        <family val="2"/>
        <scheme val="major"/>
      </rPr>
      <t xml:space="preserve"> - </t>
    </r>
    <r>
      <rPr>
        <sz val="11"/>
        <color theme="1"/>
        <rFont val="맑은 고딕"/>
        <family val="2"/>
        <charset val="129"/>
        <scheme val="major"/>
      </rPr>
      <t>메노스의숲</t>
    </r>
    <phoneticPr fontId="38" type="noConversion"/>
  </si>
  <si>
    <r>
      <t>11</t>
    </r>
    <r>
      <rPr>
        <sz val="11"/>
        <color theme="1"/>
        <rFont val="맑은 고딕"/>
        <family val="2"/>
        <charset val="129"/>
        <scheme val="major"/>
      </rPr>
      <t>개</t>
    </r>
    <r>
      <rPr>
        <sz val="11"/>
        <color theme="1"/>
        <rFont val="맑은 고딕"/>
        <family val="2"/>
        <scheme val="major"/>
      </rPr>
      <t xml:space="preserve"> - </t>
    </r>
    <r>
      <rPr>
        <sz val="11"/>
        <color theme="1"/>
        <rFont val="맑은 고딕"/>
        <family val="2"/>
        <charset val="129"/>
        <scheme val="major"/>
      </rPr>
      <t>웨코문드</t>
    </r>
    <r>
      <rPr>
        <sz val="11"/>
        <color theme="1"/>
        <rFont val="맑은 고딕"/>
        <family val="2"/>
        <scheme val="major"/>
      </rPr>
      <t xml:space="preserve"> - </t>
    </r>
    <r>
      <rPr>
        <sz val="11"/>
        <color theme="1"/>
        <rFont val="맑은 고딕"/>
        <family val="2"/>
        <charset val="129"/>
        <scheme val="major"/>
      </rPr>
      <t>라스노체스</t>
    </r>
    <r>
      <rPr>
        <sz val="11"/>
        <color theme="1"/>
        <rFont val="맑은 고딕"/>
        <family val="2"/>
        <scheme val="major"/>
      </rPr>
      <t xml:space="preserve"> </t>
    </r>
    <r>
      <rPr>
        <sz val="11"/>
        <color theme="1"/>
        <rFont val="맑은 고딕"/>
        <family val="2"/>
        <charset val="129"/>
        <scheme val="major"/>
      </rPr>
      <t>성</t>
    </r>
    <phoneticPr fontId="38" type="noConversion"/>
  </si>
  <si>
    <r>
      <t>4</t>
    </r>
    <r>
      <rPr>
        <sz val="11"/>
        <color theme="1"/>
        <rFont val="맑은 고딕"/>
        <family val="2"/>
        <charset val="129"/>
        <scheme val="major"/>
      </rPr>
      <t>개</t>
    </r>
    <r>
      <rPr>
        <sz val="11"/>
        <color theme="1"/>
        <rFont val="맑은 고딕"/>
        <family val="2"/>
        <scheme val="major"/>
      </rPr>
      <t xml:space="preserve"> - </t>
    </r>
    <r>
      <rPr>
        <sz val="11"/>
        <color theme="1"/>
        <rFont val="맑은 고딕"/>
        <family val="2"/>
        <charset val="129"/>
        <scheme val="major"/>
      </rPr>
      <t>웨코문드</t>
    </r>
    <r>
      <rPr>
        <sz val="11"/>
        <color theme="1"/>
        <rFont val="맑은 고딕"/>
        <family val="2"/>
        <scheme val="major"/>
      </rPr>
      <t xml:space="preserve"> - </t>
    </r>
    <r>
      <rPr>
        <sz val="11"/>
        <color theme="1"/>
        <rFont val="맑은 고딕"/>
        <family val="2"/>
        <charset val="129"/>
        <scheme val="major"/>
      </rPr>
      <t>천개</t>
    </r>
    <r>
      <rPr>
        <sz val="11"/>
        <color theme="1"/>
        <rFont val="맑은 고딕"/>
        <family val="2"/>
        <scheme val="major"/>
      </rPr>
      <t>(</t>
    </r>
    <r>
      <rPr>
        <sz val="11"/>
        <color theme="1"/>
        <rFont val="맑은 고딕"/>
        <family val="2"/>
        <charset val="129"/>
        <scheme val="major"/>
      </rPr>
      <t>하늘</t>
    </r>
    <r>
      <rPr>
        <sz val="11"/>
        <color theme="1"/>
        <rFont val="맑은 고딕"/>
        <family val="2"/>
        <scheme val="major"/>
      </rPr>
      <t xml:space="preserve"> </t>
    </r>
    <r>
      <rPr>
        <sz val="11"/>
        <color theme="1"/>
        <rFont val="맑은 고딕"/>
        <family val="2"/>
        <charset val="129"/>
        <scheme val="major"/>
      </rPr>
      <t>위</t>
    </r>
    <r>
      <rPr>
        <sz val="11"/>
        <color theme="1"/>
        <rFont val="맑은 고딕"/>
        <family val="2"/>
        <scheme val="major"/>
      </rPr>
      <t>)</t>
    </r>
    <phoneticPr fontId="38" type="noConversion"/>
  </si>
  <si>
    <r>
      <t>15</t>
    </r>
    <r>
      <rPr>
        <sz val="11"/>
        <color theme="1"/>
        <rFont val="맑은 고딕"/>
        <family val="3"/>
        <charset val="129"/>
        <scheme val="major"/>
      </rPr>
      <t>개</t>
    </r>
    <r>
      <rPr>
        <sz val="11"/>
        <color theme="1"/>
        <rFont val="맑은 고딕"/>
        <family val="2"/>
        <scheme val="major"/>
      </rPr>
      <t xml:space="preserve"> - </t>
    </r>
    <r>
      <rPr>
        <sz val="11"/>
        <color theme="1"/>
        <rFont val="맑은 고딕"/>
        <family val="3"/>
        <charset val="129"/>
        <scheme val="major"/>
      </rPr>
      <t>가짜카라쿠라마을</t>
    </r>
    <phoneticPr fontId="38" type="noConversion"/>
  </si>
  <si>
    <r>
      <t>10</t>
    </r>
    <r>
      <rPr>
        <sz val="11"/>
        <color theme="1"/>
        <rFont val="맑은 고딕"/>
        <family val="3"/>
        <charset val="129"/>
        <scheme val="major"/>
      </rPr>
      <t>개</t>
    </r>
    <r>
      <rPr>
        <sz val="11"/>
        <color theme="1"/>
        <rFont val="맑은 고딕"/>
        <family val="2"/>
        <scheme val="major"/>
      </rPr>
      <t xml:space="preserve"> - 17</t>
    </r>
    <r>
      <rPr>
        <sz val="11"/>
        <color theme="1"/>
        <rFont val="맑은 고딕"/>
        <family val="3"/>
        <charset val="129"/>
        <scheme val="major"/>
      </rPr>
      <t>개월</t>
    </r>
    <r>
      <rPr>
        <sz val="11"/>
        <color theme="1"/>
        <rFont val="맑은 고딕"/>
        <family val="2"/>
        <scheme val="major"/>
      </rPr>
      <t xml:space="preserve"> </t>
    </r>
    <r>
      <rPr>
        <sz val="11"/>
        <color theme="1"/>
        <rFont val="맑은 고딕"/>
        <family val="3"/>
        <charset val="129"/>
        <scheme val="major"/>
      </rPr>
      <t>후</t>
    </r>
    <r>
      <rPr>
        <sz val="11"/>
        <color theme="1"/>
        <rFont val="맑은 고딕"/>
        <family val="2"/>
        <scheme val="major"/>
      </rPr>
      <t xml:space="preserve"> </t>
    </r>
    <r>
      <rPr>
        <sz val="11"/>
        <color theme="1"/>
        <rFont val="맑은 고딕"/>
        <family val="3"/>
        <charset val="129"/>
        <scheme val="major"/>
      </rPr>
      <t>카라쿠라</t>
    </r>
    <r>
      <rPr>
        <sz val="11"/>
        <color theme="1"/>
        <rFont val="맑은 고딕"/>
        <family val="2"/>
        <scheme val="major"/>
      </rPr>
      <t xml:space="preserve"> </t>
    </r>
    <r>
      <rPr>
        <sz val="11"/>
        <color theme="1"/>
        <rFont val="맑은 고딕"/>
        <family val="3"/>
        <charset val="129"/>
        <scheme val="major"/>
      </rPr>
      <t>마을</t>
    </r>
    <phoneticPr fontId="38" type="noConversion"/>
  </si>
  <si>
    <r>
      <rPr>
        <sz val="11"/>
        <color theme="1"/>
        <rFont val="맑은 고딕"/>
        <family val="3"/>
        <charset val="129"/>
        <scheme val="major"/>
      </rPr>
      <t>무협</t>
    </r>
    <r>
      <rPr>
        <sz val="11"/>
        <color theme="1"/>
        <rFont val="맑은 고딕"/>
        <family val="2"/>
        <scheme val="major"/>
      </rPr>
      <t>+</t>
    </r>
    <r>
      <rPr>
        <sz val="11"/>
        <color theme="1"/>
        <rFont val="맑은 고딕"/>
        <family val="3"/>
        <charset val="129"/>
        <scheme val="major"/>
      </rPr>
      <t>판타지</t>
    </r>
    <r>
      <rPr>
        <sz val="11"/>
        <color theme="1"/>
        <rFont val="맑은 고딕"/>
        <family val="2"/>
        <scheme val="major"/>
      </rPr>
      <t xml:space="preserve"> </t>
    </r>
    <r>
      <rPr>
        <sz val="11"/>
        <color theme="1"/>
        <rFont val="맑은 고딕"/>
        <family val="3"/>
        <charset val="129"/>
        <scheme val="major"/>
      </rPr>
      <t>등</t>
    </r>
    <r>
      <rPr>
        <sz val="11"/>
        <color theme="1"/>
        <rFont val="맑은 고딕"/>
        <family val="2"/>
        <scheme val="major"/>
      </rPr>
      <t xml:space="preserve"> </t>
    </r>
    <r>
      <rPr>
        <sz val="11"/>
        <color theme="1"/>
        <rFont val="맑은 고딕"/>
        <family val="3"/>
        <charset val="129"/>
        <scheme val="major"/>
      </rPr>
      <t>복합</t>
    </r>
  </si>
  <si>
    <r>
      <rPr>
        <sz val="11"/>
        <color theme="1"/>
        <rFont val="맑은 고딕"/>
        <family val="3"/>
        <charset val="129"/>
        <scheme val="major"/>
      </rPr>
      <t>구상중</t>
    </r>
    <r>
      <rPr>
        <sz val="11"/>
        <color theme="1"/>
        <rFont val="맑은 고딕"/>
        <family val="2"/>
        <scheme val="major"/>
      </rPr>
      <t xml:space="preserve"> (</t>
    </r>
    <r>
      <rPr>
        <sz val="11"/>
        <color theme="1"/>
        <rFont val="맑은 고딕"/>
        <family val="2"/>
        <charset val="129"/>
        <scheme val="major"/>
      </rPr>
      <t>제작은</t>
    </r>
    <r>
      <rPr>
        <sz val="11"/>
        <color theme="1"/>
        <rFont val="맑은 고딕"/>
        <family val="2"/>
        <scheme val="major"/>
      </rPr>
      <t xml:space="preserve"> </t>
    </r>
    <r>
      <rPr>
        <sz val="11"/>
        <color theme="1"/>
        <rFont val="맑은 고딕"/>
        <family val="2"/>
        <charset val="129"/>
        <scheme val="major"/>
      </rPr>
      <t>아님</t>
    </r>
    <r>
      <rPr>
        <sz val="11"/>
        <color theme="1"/>
        <rFont val="맑은 고딕"/>
        <family val="2"/>
        <scheme val="major"/>
      </rPr>
      <t xml:space="preserve">, </t>
    </r>
    <r>
      <rPr>
        <sz val="11"/>
        <color theme="1"/>
        <rFont val="맑은 고딕"/>
        <family val="2"/>
        <charset val="129"/>
        <scheme val="major"/>
      </rPr>
      <t>전체</t>
    </r>
    <r>
      <rPr>
        <sz val="11"/>
        <color theme="1"/>
        <rFont val="맑은 고딕"/>
        <family val="2"/>
        <scheme val="major"/>
      </rPr>
      <t xml:space="preserve"> </t>
    </r>
    <r>
      <rPr>
        <sz val="11"/>
        <color theme="1"/>
        <rFont val="맑은 고딕"/>
        <family val="2"/>
        <charset val="129"/>
        <scheme val="major"/>
      </rPr>
      <t>필요한</t>
    </r>
    <r>
      <rPr>
        <sz val="11"/>
        <color theme="1"/>
        <rFont val="맑은 고딕"/>
        <family val="2"/>
        <scheme val="major"/>
      </rPr>
      <t xml:space="preserve"> </t>
    </r>
    <r>
      <rPr>
        <sz val="11"/>
        <color theme="1"/>
        <rFont val="맑은 고딕"/>
        <family val="2"/>
        <charset val="129"/>
        <scheme val="major"/>
      </rPr>
      <t>기능</t>
    </r>
    <r>
      <rPr>
        <sz val="11"/>
        <color theme="1"/>
        <rFont val="맑은 고딕"/>
        <family val="2"/>
        <scheme val="major"/>
      </rPr>
      <t xml:space="preserve"> </t>
    </r>
    <r>
      <rPr>
        <sz val="11"/>
        <color theme="1"/>
        <rFont val="맑은 고딕"/>
        <family val="2"/>
        <charset val="129"/>
        <scheme val="major"/>
      </rPr>
      <t>설계</t>
    </r>
    <r>
      <rPr>
        <sz val="11"/>
        <color theme="1"/>
        <rFont val="맑은 고딕"/>
        <family val="2"/>
        <scheme val="major"/>
      </rPr>
      <t xml:space="preserve">, </t>
    </r>
    <r>
      <rPr>
        <sz val="11"/>
        <color theme="1"/>
        <rFont val="맑은 고딕"/>
        <family val="2"/>
        <charset val="129"/>
        <scheme val="major"/>
      </rPr>
      <t>구상</t>
    </r>
    <r>
      <rPr>
        <sz val="11"/>
        <color theme="1"/>
        <rFont val="맑은 고딕"/>
        <family val="2"/>
        <scheme val="major"/>
      </rPr>
      <t>)</t>
    </r>
    <phoneticPr fontId="38" type="noConversion"/>
  </si>
  <si>
    <r>
      <t>1</t>
    </r>
    <r>
      <rPr>
        <sz val="11"/>
        <color theme="1"/>
        <rFont val="맑은 고딕"/>
        <family val="2"/>
        <charset val="129"/>
        <scheme val="major"/>
      </rPr>
      <t>개</t>
    </r>
    <r>
      <rPr>
        <sz val="11"/>
        <color theme="1"/>
        <rFont val="맑은 고딕"/>
        <family val="2"/>
        <scheme val="major"/>
      </rPr>
      <t xml:space="preserve"> </t>
    </r>
    <r>
      <rPr>
        <sz val="11"/>
        <color theme="1"/>
        <rFont val="맑은 고딕"/>
        <family val="2"/>
        <charset val="129"/>
        <scheme val="major"/>
      </rPr>
      <t>튜토리얼</t>
    </r>
    <r>
      <rPr>
        <sz val="11"/>
        <color theme="1"/>
        <rFont val="맑은 고딕"/>
        <family val="2"/>
        <scheme val="major"/>
      </rPr>
      <t xml:space="preserve"> </t>
    </r>
    <r>
      <rPr>
        <sz val="11"/>
        <color theme="1"/>
        <rFont val="맑은 고딕"/>
        <family val="2"/>
        <charset val="129"/>
        <scheme val="major"/>
      </rPr>
      <t>시작부분</t>
    </r>
    <phoneticPr fontId="38" type="noConversion"/>
  </si>
  <si>
    <r>
      <rPr>
        <sz val="11"/>
        <color theme="1"/>
        <rFont val="맑은 고딕"/>
        <family val="3"/>
        <charset val="129"/>
        <scheme val="major"/>
      </rPr>
      <t>레이드</t>
    </r>
    <r>
      <rPr>
        <sz val="11"/>
        <color theme="1"/>
        <rFont val="맑은 고딕"/>
        <family val="2"/>
        <scheme val="major"/>
      </rPr>
      <t xml:space="preserve"> </t>
    </r>
    <r>
      <rPr>
        <sz val="11"/>
        <color theme="1"/>
        <rFont val="맑은 고딕"/>
        <family val="3"/>
        <charset val="129"/>
        <scheme val="major"/>
      </rPr>
      <t>사냥터</t>
    </r>
    <r>
      <rPr>
        <sz val="11"/>
        <color theme="1"/>
        <rFont val="맑은 고딕"/>
        <family val="2"/>
        <scheme val="major"/>
      </rPr>
      <t xml:space="preserve"> </t>
    </r>
    <r>
      <rPr>
        <sz val="11"/>
        <color theme="1"/>
        <rFont val="맑은 고딕"/>
        <family val="3"/>
        <charset val="129"/>
        <scheme val="major"/>
      </rPr>
      <t>생성</t>
    </r>
    <r>
      <rPr>
        <sz val="11"/>
        <color theme="1"/>
        <rFont val="맑은 고딕"/>
        <family val="2"/>
        <scheme val="major"/>
      </rPr>
      <t xml:space="preserve"> </t>
    </r>
    <phoneticPr fontId="38" type="noConversion"/>
  </si>
  <si>
    <r>
      <rPr>
        <sz val="11"/>
        <color theme="1"/>
        <rFont val="맑은 고딕"/>
        <family val="2"/>
        <charset val="129"/>
        <scheme val="major"/>
      </rPr>
      <t>구상중</t>
    </r>
    <r>
      <rPr>
        <sz val="11"/>
        <color theme="1"/>
        <rFont val="맑은 고딕"/>
        <family val="2"/>
        <scheme val="major"/>
      </rPr>
      <t xml:space="preserve"> (</t>
    </r>
    <r>
      <rPr>
        <sz val="11"/>
        <color theme="1"/>
        <rFont val="맑은 고딕"/>
        <family val="2"/>
        <charset val="129"/>
        <scheme val="major"/>
      </rPr>
      <t>완전</t>
    </r>
    <r>
      <rPr>
        <sz val="11"/>
        <color theme="1"/>
        <rFont val="맑은 고딕"/>
        <family val="2"/>
        <scheme val="major"/>
      </rPr>
      <t xml:space="preserve"> </t>
    </r>
    <r>
      <rPr>
        <sz val="11"/>
        <color theme="1"/>
        <rFont val="맑은 고딕"/>
        <family val="2"/>
        <charset val="129"/>
        <scheme val="major"/>
      </rPr>
      <t>구현</t>
    </r>
    <r>
      <rPr>
        <sz val="11"/>
        <color theme="1"/>
        <rFont val="맑은 고딕"/>
        <family val="2"/>
        <scheme val="major"/>
      </rPr>
      <t xml:space="preserve"> </t>
    </r>
    <r>
      <rPr>
        <sz val="11"/>
        <color theme="1"/>
        <rFont val="맑은 고딕"/>
        <family val="2"/>
        <charset val="129"/>
        <scheme val="major"/>
      </rPr>
      <t>목표</t>
    </r>
    <r>
      <rPr>
        <sz val="11"/>
        <color theme="1"/>
        <rFont val="맑은 고딕"/>
        <family val="2"/>
        <scheme val="major"/>
      </rPr>
      <t>)</t>
    </r>
    <phoneticPr fontId="38" type="noConversion"/>
  </si>
  <si>
    <r>
      <t>3</t>
    </r>
    <r>
      <rPr>
        <sz val="11"/>
        <color theme="1"/>
        <rFont val="맑은 고딕"/>
        <family val="3"/>
        <charset val="129"/>
        <scheme val="major"/>
      </rPr>
      <t>개</t>
    </r>
    <r>
      <rPr>
        <sz val="11"/>
        <color theme="1"/>
        <rFont val="맑은 고딕"/>
        <family val="2"/>
        <scheme val="major"/>
      </rPr>
      <t xml:space="preserve"> </t>
    </r>
    <r>
      <rPr>
        <sz val="11"/>
        <color theme="1"/>
        <rFont val="맑은 고딕"/>
        <family val="3"/>
        <charset val="129"/>
        <scheme val="major"/>
      </rPr>
      <t>카라쿠라</t>
    </r>
    <r>
      <rPr>
        <sz val="11"/>
        <color theme="1"/>
        <rFont val="맑은 고딕"/>
        <family val="2"/>
        <charset val="129"/>
        <scheme val="major"/>
      </rPr>
      <t>마을</t>
    </r>
    <r>
      <rPr>
        <sz val="11"/>
        <color theme="1"/>
        <rFont val="맑은 고딕"/>
        <family val="2"/>
        <scheme val="major"/>
      </rPr>
      <t xml:space="preserve">, </t>
    </r>
    <r>
      <rPr>
        <sz val="11"/>
        <color theme="1"/>
        <rFont val="맑은 고딕"/>
        <family val="2"/>
        <charset val="129"/>
        <scheme val="major"/>
      </rPr>
      <t>천계문</t>
    </r>
    <phoneticPr fontId="38" type="noConversion"/>
  </si>
  <si>
    <r>
      <t>9</t>
    </r>
    <r>
      <rPr>
        <sz val="11"/>
        <color theme="1"/>
        <rFont val="맑은 고딕"/>
        <family val="2"/>
        <charset val="129"/>
        <scheme val="major"/>
      </rPr>
      <t>개</t>
    </r>
    <r>
      <rPr>
        <sz val="11"/>
        <color theme="1"/>
        <rFont val="맑은 고딕"/>
        <family val="2"/>
        <scheme val="major"/>
      </rPr>
      <t xml:space="preserve"> </t>
    </r>
    <r>
      <rPr>
        <sz val="11"/>
        <color theme="1"/>
        <rFont val="맑은 고딕"/>
        <family val="2"/>
        <charset val="129"/>
        <scheme val="major"/>
      </rPr>
      <t>소울소사이어티</t>
    </r>
    <r>
      <rPr>
        <sz val="11"/>
        <color theme="1"/>
        <rFont val="맑은 고딕"/>
        <family val="2"/>
        <scheme val="major"/>
      </rPr>
      <t xml:space="preserve"> </t>
    </r>
    <r>
      <rPr>
        <sz val="11"/>
        <color theme="1"/>
        <rFont val="맑은 고딕"/>
        <family val="2"/>
        <charset val="129"/>
        <scheme val="major"/>
      </rPr>
      <t>외곽</t>
    </r>
    <phoneticPr fontId="38" type="noConversion"/>
  </si>
  <si>
    <r>
      <t>4</t>
    </r>
    <r>
      <rPr>
        <sz val="11"/>
        <color theme="1"/>
        <rFont val="맑은 고딕"/>
        <family val="2"/>
        <charset val="129"/>
        <scheme val="major"/>
      </rPr>
      <t>개</t>
    </r>
    <r>
      <rPr>
        <sz val="11"/>
        <color theme="1"/>
        <rFont val="맑은 고딕"/>
        <family val="2"/>
        <scheme val="major"/>
      </rPr>
      <t xml:space="preserve"> </t>
    </r>
    <r>
      <rPr>
        <sz val="11"/>
        <color theme="1"/>
        <rFont val="맑은 고딕"/>
        <family val="2"/>
        <charset val="129"/>
        <scheme val="major"/>
      </rPr>
      <t>소울소사이어티</t>
    </r>
    <r>
      <rPr>
        <sz val="11"/>
        <color theme="1"/>
        <rFont val="맑은 고딕"/>
        <family val="2"/>
        <scheme val="major"/>
      </rPr>
      <t xml:space="preserve"> </t>
    </r>
    <r>
      <rPr>
        <sz val="11"/>
        <color theme="1"/>
        <rFont val="맑은 고딕"/>
        <family val="2"/>
        <charset val="129"/>
        <scheme val="major"/>
      </rPr>
      <t>윤림안</t>
    </r>
    <r>
      <rPr>
        <sz val="11"/>
        <color theme="1"/>
        <rFont val="맑은 고딕"/>
        <family val="2"/>
        <scheme val="major"/>
      </rPr>
      <t xml:space="preserve">, </t>
    </r>
    <r>
      <rPr>
        <sz val="11"/>
        <color theme="1"/>
        <rFont val="맑은 고딕"/>
        <family val="2"/>
        <charset val="129"/>
        <scheme val="major"/>
      </rPr>
      <t>정령정</t>
    </r>
    <phoneticPr fontId="38" type="noConversion"/>
  </si>
  <si>
    <r>
      <rPr>
        <sz val="11"/>
        <color theme="1"/>
        <rFont val="맑은 고딕"/>
        <family val="3"/>
        <charset val="129"/>
        <scheme val="major"/>
      </rPr>
      <t>설계</t>
    </r>
    <r>
      <rPr>
        <sz val="11"/>
        <color theme="1"/>
        <rFont val="맑은 고딕"/>
        <family val="2"/>
        <scheme val="major"/>
      </rPr>
      <t xml:space="preserve"> </t>
    </r>
    <r>
      <rPr>
        <sz val="11"/>
        <color theme="1"/>
        <rFont val="맑은 고딕"/>
        <family val="3"/>
        <charset val="129"/>
        <scheme val="major"/>
      </rPr>
      <t>완료</t>
    </r>
    <r>
      <rPr>
        <sz val="11"/>
        <color theme="1"/>
        <rFont val="맑은 고딕"/>
        <family val="2"/>
        <scheme val="major"/>
      </rPr>
      <t xml:space="preserve"> : </t>
    </r>
    <r>
      <rPr>
        <sz val="11"/>
        <color theme="1"/>
        <rFont val="맑은 고딕"/>
        <family val="3"/>
        <charset val="129"/>
        <scheme val="major"/>
      </rPr>
      <t>└병합</t>
    </r>
    <r>
      <rPr>
        <sz val="11"/>
        <color theme="1"/>
        <rFont val="맑은 고딕"/>
        <family val="2"/>
        <scheme val="major"/>
      </rPr>
      <t xml:space="preserve"> </t>
    </r>
    <r>
      <rPr>
        <sz val="11"/>
        <color theme="1"/>
        <rFont val="맑은 고딕"/>
        <family val="3"/>
        <charset val="129"/>
        <scheme val="major"/>
      </rPr>
      <t>진행</t>
    </r>
    <r>
      <rPr>
        <sz val="11"/>
        <color theme="1"/>
        <rFont val="맑은 고딕"/>
        <family val="2"/>
        <scheme val="major"/>
      </rPr>
      <t xml:space="preserve"> / </t>
    </r>
    <r>
      <rPr>
        <sz val="11"/>
        <color theme="1"/>
        <rFont val="맑은 고딕"/>
        <family val="3"/>
        <charset val="129"/>
        <scheme val="major"/>
      </rPr>
      <t>선택형</t>
    </r>
    <r>
      <rPr>
        <sz val="11"/>
        <color theme="1"/>
        <rFont val="맑은 고딕"/>
        <family val="2"/>
        <scheme val="major"/>
      </rPr>
      <t xml:space="preserve"> </t>
    </r>
    <r>
      <rPr>
        <sz val="11"/>
        <color theme="1"/>
        <rFont val="맑은 고딕"/>
        <family val="3"/>
        <charset val="129"/>
        <scheme val="major"/>
      </rPr>
      <t>보상</t>
    </r>
  </si>
  <si>
    <r>
      <rPr>
        <sz val="11"/>
        <color theme="1"/>
        <rFont val="맑은 고딕"/>
        <family val="2"/>
        <charset val="129"/>
        <scheme val="major"/>
      </rPr>
      <t>개수파악</t>
    </r>
    <r>
      <rPr>
        <sz val="11"/>
        <color theme="1"/>
        <rFont val="맑은 고딕"/>
        <family val="2"/>
        <scheme val="major"/>
      </rPr>
      <t xml:space="preserve"> </t>
    </r>
    <r>
      <rPr>
        <sz val="11"/>
        <color theme="1"/>
        <rFont val="맑은 고딕"/>
        <family val="2"/>
        <charset val="129"/>
        <scheme val="major"/>
      </rPr>
      <t>필요</t>
    </r>
    <phoneticPr fontId="38" type="noConversion"/>
  </si>
  <si>
    <r>
      <rPr>
        <sz val="11"/>
        <color theme="1"/>
        <rFont val="맑은 고딕"/>
        <family val="3"/>
        <charset val="129"/>
        <scheme val="major"/>
      </rPr>
      <t>구상</t>
    </r>
    <r>
      <rPr>
        <sz val="11"/>
        <color theme="1"/>
        <rFont val="맑은 고딕"/>
        <family val="2"/>
        <scheme val="major"/>
      </rPr>
      <t xml:space="preserve"> </t>
    </r>
    <r>
      <rPr>
        <sz val="11"/>
        <color theme="1"/>
        <rFont val="맑은 고딕"/>
        <family val="3"/>
        <charset val="129"/>
        <scheme val="major"/>
      </rPr>
      <t>완료</t>
    </r>
    <r>
      <rPr>
        <sz val="11"/>
        <color theme="1"/>
        <rFont val="맑은 고딕"/>
        <family val="2"/>
        <scheme val="major"/>
      </rPr>
      <t xml:space="preserve"> : </t>
    </r>
    <r>
      <rPr>
        <sz val="11"/>
        <color theme="1"/>
        <rFont val="맑은 고딕"/>
        <family val="3"/>
        <charset val="129"/>
        <scheme val="major"/>
      </rPr>
      <t>인사말</t>
    </r>
    <r>
      <rPr>
        <sz val="11"/>
        <color theme="1"/>
        <rFont val="맑은 고딕"/>
        <family val="2"/>
        <scheme val="major"/>
      </rPr>
      <t xml:space="preserve"> / </t>
    </r>
    <r>
      <rPr>
        <sz val="11"/>
        <color theme="1"/>
        <rFont val="맑은 고딕"/>
        <family val="3"/>
        <charset val="129"/>
        <scheme val="major"/>
      </rPr>
      <t>떠남말</t>
    </r>
    <r>
      <rPr>
        <sz val="11"/>
        <color theme="1"/>
        <rFont val="맑은 고딕"/>
        <family val="2"/>
        <scheme val="major"/>
      </rPr>
      <t xml:space="preserve"> / </t>
    </r>
    <r>
      <rPr>
        <sz val="11"/>
        <color theme="1"/>
        <rFont val="맑은 고딕"/>
        <family val="3"/>
        <charset val="129"/>
        <scheme val="major"/>
      </rPr>
      <t>시야</t>
    </r>
    <r>
      <rPr>
        <sz val="11"/>
        <color theme="1"/>
        <rFont val="맑은 고딕"/>
        <family val="2"/>
        <scheme val="major"/>
      </rPr>
      <t xml:space="preserve"> / </t>
    </r>
    <r>
      <rPr>
        <sz val="11"/>
        <color theme="1"/>
        <rFont val="맑은 고딕"/>
        <family val="3"/>
        <charset val="129"/>
        <scheme val="major"/>
      </rPr>
      <t>로비인사말</t>
    </r>
    <phoneticPr fontId="38" type="noConversion"/>
  </si>
  <si>
    <r>
      <rPr>
        <sz val="11"/>
        <color theme="1"/>
        <rFont val="맑은 고딕"/>
        <family val="2"/>
        <charset val="129"/>
        <scheme val="major"/>
      </rPr>
      <t>메인캐릭터</t>
    </r>
    <r>
      <rPr>
        <sz val="11"/>
        <color theme="1"/>
        <rFont val="맑은 고딕"/>
        <family val="2"/>
        <scheme val="major"/>
      </rPr>
      <t xml:space="preserve"> 6</t>
    </r>
    <r>
      <rPr>
        <sz val="11"/>
        <color theme="1"/>
        <rFont val="맑은 고딕"/>
        <family val="2"/>
        <charset val="129"/>
        <scheme val="major"/>
      </rPr>
      <t>명</t>
    </r>
    <r>
      <rPr>
        <sz val="11"/>
        <color theme="1"/>
        <rFont val="맑은 고딕"/>
        <family val="2"/>
        <scheme val="major"/>
      </rPr>
      <t xml:space="preserve"> </t>
    </r>
    <r>
      <rPr>
        <sz val="11"/>
        <color theme="1"/>
        <rFont val="맑은 고딕"/>
        <family val="2"/>
        <charset val="129"/>
        <scheme val="major"/>
      </rPr>
      <t>확정</t>
    </r>
    <phoneticPr fontId="38" type="noConversion"/>
  </si>
  <si>
    <r>
      <rPr>
        <sz val="11"/>
        <color theme="1"/>
        <rFont val="맑은 고딕"/>
        <family val="3"/>
        <charset val="129"/>
      </rPr>
      <t>제작</t>
    </r>
    <r>
      <rPr>
        <sz val="11"/>
        <color theme="1"/>
        <rFont val="맑은 고딕"/>
        <family val="2"/>
        <scheme val="minor"/>
      </rPr>
      <t xml:space="preserve"> </t>
    </r>
    <r>
      <rPr>
        <sz val="11"/>
        <color theme="1"/>
        <rFont val="맑은 고딕"/>
        <family val="3"/>
        <charset val="129"/>
      </rPr>
      <t>완료</t>
    </r>
    <r>
      <rPr>
        <sz val="9"/>
        <color rgb="FF00B0F0"/>
        <rFont val="맑은 고딕"/>
        <family val="2"/>
        <scheme val="minor"/>
      </rPr>
      <t>(</t>
    </r>
    <r>
      <rPr>
        <sz val="9"/>
        <color rgb="FF00B0F0"/>
        <rFont val="맑은 고딕"/>
        <family val="3"/>
        <charset val="129"/>
      </rPr>
      <t>알파</t>
    </r>
    <r>
      <rPr>
        <sz val="9"/>
        <color rgb="FF00B0F0"/>
        <rFont val="맑은 고딕"/>
        <family val="2"/>
        <scheme val="minor"/>
      </rPr>
      <t xml:space="preserve"> </t>
    </r>
    <r>
      <rPr>
        <sz val="9"/>
        <color rgb="FF00B0F0"/>
        <rFont val="맑은 고딕"/>
        <family val="3"/>
        <charset val="129"/>
      </rPr>
      <t>테스트</t>
    </r>
    <r>
      <rPr>
        <sz val="9"/>
        <color rgb="FF00B0F0"/>
        <rFont val="맑은 고딕"/>
        <family val="2"/>
        <scheme val="minor"/>
      </rPr>
      <t xml:space="preserve"> </t>
    </r>
    <r>
      <rPr>
        <sz val="9"/>
        <color rgb="FF00B0F0"/>
        <rFont val="맑은 고딕"/>
        <family val="3"/>
        <charset val="129"/>
      </rPr>
      <t>가능</t>
    </r>
    <r>
      <rPr>
        <sz val="9"/>
        <color rgb="FF00B0F0"/>
        <rFont val="맑은 고딕"/>
        <family val="2"/>
        <scheme val="minor"/>
      </rPr>
      <t>)</t>
    </r>
    <phoneticPr fontId="38" type="noConversion"/>
  </si>
  <si>
    <r>
      <rPr>
        <sz val="11"/>
        <color theme="1"/>
        <rFont val="맑은 고딕"/>
        <family val="3"/>
        <charset val="129"/>
      </rPr>
      <t>개선</t>
    </r>
    <r>
      <rPr>
        <sz val="11"/>
        <color theme="1"/>
        <rFont val="맑은 고딕"/>
        <family val="2"/>
        <scheme val="minor"/>
      </rPr>
      <t xml:space="preserve"> </t>
    </r>
    <r>
      <rPr>
        <sz val="11"/>
        <color theme="1"/>
        <rFont val="맑은 고딕"/>
        <family val="3"/>
        <charset val="129"/>
      </rPr>
      <t>완료</t>
    </r>
    <r>
      <rPr>
        <sz val="9"/>
        <color rgb="FF00B0F0"/>
        <rFont val="맑은 고딕"/>
        <family val="2"/>
        <scheme val="minor"/>
      </rPr>
      <t>(</t>
    </r>
    <r>
      <rPr>
        <sz val="9"/>
        <color rgb="FF00B0F0"/>
        <rFont val="맑은 고딕"/>
        <family val="2"/>
        <charset val="129"/>
      </rPr>
      <t>릴리즈 가능)</t>
    </r>
    <phoneticPr fontId="38" type="noConversion"/>
  </si>
  <si>
    <r>
      <rPr>
        <sz val="11"/>
        <color theme="1"/>
        <rFont val="맑은 고딕"/>
        <family val="3"/>
        <charset val="129"/>
      </rPr>
      <t>2. 시스템</t>
    </r>
    <r>
      <rPr>
        <sz val="11"/>
        <color theme="1"/>
        <rFont val="맑은 고딕"/>
        <family val="2"/>
        <scheme val="minor"/>
      </rPr>
      <t xml:space="preserve"> - </t>
    </r>
    <r>
      <rPr>
        <sz val="11"/>
        <color theme="1"/>
        <rFont val="맑은 고딕"/>
        <family val="3"/>
        <charset val="129"/>
      </rPr>
      <t>스킬</t>
    </r>
    <r>
      <rPr>
        <sz val="11"/>
        <color theme="1"/>
        <rFont val="맑은 고딕"/>
        <family val="2"/>
        <scheme val="minor"/>
      </rPr>
      <t xml:space="preserve"> - </t>
    </r>
    <r>
      <rPr>
        <sz val="11"/>
        <color theme="1"/>
        <rFont val="맑은 고딕"/>
        <family val="3"/>
        <charset val="129"/>
      </rPr>
      <t>공통</t>
    </r>
    <r>
      <rPr>
        <sz val="11"/>
        <color theme="1"/>
        <rFont val="맑은 고딕"/>
        <family val="2"/>
        <scheme val="minor"/>
      </rPr>
      <t>/</t>
    </r>
    <r>
      <rPr>
        <sz val="11"/>
        <color theme="1"/>
        <rFont val="맑은 고딕"/>
        <family val="3"/>
        <charset val="129"/>
      </rPr>
      <t>패시브</t>
    </r>
    <r>
      <rPr>
        <sz val="11"/>
        <color theme="1"/>
        <rFont val="맑은 고딕"/>
        <family val="2"/>
        <scheme val="minor"/>
      </rPr>
      <t>-</t>
    </r>
    <r>
      <rPr>
        <sz val="11"/>
        <color theme="1"/>
        <rFont val="맑은 고딕"/>
        <family val="3"/>
        <charset val="129"/>
      </rPr>
      <t>핵심</t>
    </r>
    <phoneticPr fontId="38" type="noConversion"/>
  </si>
  <si>
    <r>
      <rPr>
        <sz val="11"/>
        <color theme="1"/>
        <rFont val="맑은 고딕"/>
        <family val="3"/>
        <charset val="129"/>
      </rPr>
      <t>3. 사냥터</t>
    </r>
    <r>
      <rPr>
        <sz val="11"/>
        <color theme="1"/>
        <rFont val="맑은 고딕"/>
        <family val="2"/>
        <scheme val="minor"/>
      </rPr>
      <t xml:space="preserve"> - </t>
    </r>
    <r>
      <rPr>
        <sz val="11"/>
        <color theme="1"/>
        <rFont val="맑은 고딕"/>
        <family val="3"/>
        <charset val="129"/>
      </rPr>
      <t>생성시스템</t>
    </r>
    <r>
      <rPr>
        <sz val="11"/>
        <color theme="1"/>
        <rFont val="맑은 고딕"/>
        <family val="2"/>
        <scheme val="minor"/>
      </rPr>
      <t xml:space="preserve"> </t>
    </r>
    <r>
      <rPr>
        <sz val="11"/>
        <color theme="1"/>
        <rFont val="맑은 고딕"/>
        <family val="3"/>
        <charset val="129"/>
      </rPr>
      <t>마무리</t>
    </r>
    <phoneticPr fontId="38" type="noConversion"/>
  </si>
  <si>
    <r>
      <rPr>
        <sz val="11"/>
        <color theme="1"/>
        <rFont val="맑은 고딕"/>
        <family val="3"/>
        <charset val="129"/>
      </rPr>
      <t>4. 지형</t>
    </r>
    <r>
      <rPr>
        <sz val="11"/>
        <color theme="1"/>
        <rFont val="맑은 고딕"/>
        <family val="2"/>
        <scheme val="minor"/>
      </rPr>
      <t xml:space="preserve"> - </t>
    </r>
    <r>
      <rPr>
        <sz val="11"/>
        <color theme="1"/>
        <rFont val="맑은 고딕"/>
        <family val="3"/>
        <charset val="129"/>
      </rPr>
      <t>사냥터</t>
    </r>
    <r>
      <rPr>
        <sz val="11"/>
        <color theme="1"/>
        <rFont val="맑은 고딕"/>
        <family val="2"/>
        <scheme val="minor"/>
      </rPr>
      <t xml:space="preserve"> - </t>
    </r>
    <r>
      <rPr>
        <sz val="11"/>
        <color theme="1"/>
        <rFont val="맑은 고딕"/>
        <family val="3"/>
        <charset val="129"/>
      </rPr>
      <t>에피소드</t>
    </r>
    <r>
      <rPr>
        <sz val="11"/>
        <color theme="1"/>
        <rFont val="맑은 고딕"/>
        <family val="2"/>
        <scheme val="minor"/>
      </rPr>
      <t xml:space="preserve"> 3-6</t>
    </r>
    <phoneticPr fontId="38" type="noConversion"/>
  </si>
  <si>
    <r>
      <rPr>
        <sz val="11"/>
        <color theme="1"/>
        <rFont val="맑은 고딕"/>
        <family val="3"/>
        <charset val="129"/>
      </rPr>
      <t>5. 퀘스트</t>
    </r>
    <r>
      <rPr>
        <sz val="11"/>
        <color theme="1"/>
        <rFont val="맑은 고딕"/>
        <family val="2"/>
        <scheme val="minor"/>
      </rPr>
      <t xml:space="preserve"> - </t>
    </r>
    <r>
      <rPr>
        <sz val="11"/>
        <color theme="1"/>
        <rFont val="맑은 고딕"/>
        <family val="3"/>
        <charset val="129"/>
      </rPr>
      <t>메인퀘스트</t>
    </r>
    <r>
      <rPr>
        <sz val="11"/>
        <color theme="1"/>
        <rFont val="맑은 고딕"/>
        <family val="2"/>
        <scheme val="minor"/>
      </rPr>
      <t xml:space="preserve"> 4-6</t>
    </r>
    <phoneticPr fontId="38" type="noConversion"/>
  </si>
  <si>
    <r>
      <rPr>
        <sz val="11"/>
        <color theme="1"/>
        <rFont val="맑은 고딕"/>
        <family val="3"/>
        <charset val="129"/>
      </rPr>
      <t>6. 지형</t>
    </r>
    <r>
      <rPr>
        <sz val="11"/>
        <color theme="1"/>
        <rFont val="맑은 고딕"/>
        <family val="2"/>
        <scheme val="minor"/>
      </rPr>
      <t xml:space="preserve"> - </t>
    </r>
    <r>
      <rPr>
        <sz val="11"/>
        <color theme="1"/>
        <rFont val="맑은 고딕"/>
        <family val="3"/>
        <charset val="129"/>
      </rPr>
      <t>마을</t>
    </r>
    <r>
      <rPr>
        <sz val="11"/>
        <color theme="1"/>
        <rFont val="맑은 고딕"/>
        <family val="2"/>
        <scheme val="minor"/>
      </rPr>
      <t xml:space="preserve"> - </t>
    </r>
    <r>
      <rPr>
        <sz val="11"/>
        <color theme="1"/>
        <rFont val="맑은 고딕"/>
        <family val="3"/>
        <charset val="129"/>
      </rPr>
      <t>에피소드</t>
    </r>
    <r>
      <rPr>
        <sz val="11"/>
        <color theme="1"/>
        <rFont val="맑은 고딕"/>
        <family val="2"/>
        <scheme val="minor"/>
      </rPr>
      <t xml:space="preserve"> 3(</t>
    </r>
    <r>
      <rPr>
        <sz val="11"/>
        <color theme="1"/>
        <rFont val="맑은 고딕"/>
        <family val="3"/>
        <charset val="129"/>
      </rPr>
      <t>웨코문드</t>
    </r>
    <r>
      <rPr>
        <sz val="11"/>
        <color theme="1"/>
        <rFont val="맑은 고딕"/>
        <family val="2"/>
        <scheme val="minor"/>
      </rPr>
      <t>)</t>
    </r>
    <r>
      <rPr>
        <sz val="11"/>
        <color theme="1"/>
        <rFont val="맑은 고딕"/>
        <family val="3"/>
        <charset val="129"/>
      </rPr>
      <t>부터</t>
    </r>
    <r>
      <rPr>
        <sz val="11"/>
        <color theme="1"/>
        <rFont val="맑은 고딕"/>
        <family val="2"/>
        <scheme val="minor"/>
      </rPr>
      <t>~</t>
    </r>
    <phoneticPr fontId="38" type="noConversion"/>
  </si>
  <si>
    <r>
      <rPr>
        <sz val="11"/>
        <color theme="1"/>
        <rFont val="맑은 고딕"/>
        <family val="3"/>
        <charset val="129"/>
      </rPr>
      <t>7. 기타</t>
    </r>
    <r>
      <rPr>
        <sz val="11"/>
        <color theme="1"/>
        <rFont val="맑은 고딕"/>
        <family val="2"/>
        <scheme val="minor"/>
      </rPr>
      <t xml:space="preserve"> - </t>
    </r>
    <r>
      <rPr>
        <sz val="11"/>
        <color theme="1"/>
        <rFont val="맑은 고딕"/>
        <family val="3"/>
        <charset val="129"/>
      </rPr>
      <t>기능</t>
    </r>
    <r>
      <rPr>
        <sz val="11"/>
        <color theme="1"/>
        <rFont val="맑은 고딕"/>
        <family val="2"/>
        <scheme val="minor"/>
      </rPr>
      <t xml:space="preserve"> - </t>
    </r>
    <r>
      <rPr>
        <sz val="11"/>
        <color theme="1"/>
        <rFont val="맑은 고딕"/>
        <family val="3"/>
        <charset val="129"/>
      </rPr>
      <t>필요</t>
    </r>
    <r>
      <rPr>
        <sz val="11"/>
        <color theme="1"/>
        <rFont val="맑은 고딕"/>
        <family val="2"/>
        <scheme val="minor"/>
      </rPr>
      <t xml:space="preserve"> </t>
    </r>
    <r>
      <rPr>
        <sz val="11"/>
        <color theme="1"/>
        <rFont val="맑은 고딕"/>
        <family val="3"/>
        <charset val="129"/>
      </rPr>
      <t>기능</t>
    </r>
    <r>
      <rPr>
        <sz val="11"/>
        <color theme="1"/>
        <rFont val="맑은 고딕"/>
        <family val="2"/>
        <scheme val="minor"/>
      </rPr>
      <t xml:space="preserve"> </t>
    </r>
    <r>
      <rPr>
        <sz val="11"/>
        <color theme="1"/>
        <rFont val="맑은 고딕"/>
        <family val="3"/>
        <charset val="129"/>
      </rPr>
      <t>설계</t>
    </r>
    <r>
      <rPr>
        <sz val="11"/>
        <color theme="1"/>
        <rFont val="맑은 고딕"/>
        <family val="2"/>
        <scheme val="minor"/>
      </rPr>
      <t>..</t>
    </r>
    <phoneticPr fontId="38" type="noConversion"/>
  </si>
  <si>
    <r>
      <rPr>
        <sz val="11"/>
        <color theme="1"/>
        <rFont val="맑은 고딕"/>
        <family val="3"/>
        <charset val="129"/>
      </rPr>
      <t>쿠치키</t>
    </r>
    <r>
      <rPr>
        <sz val="11"/>
        <color theme="1"/>
        <rFont val="Calibri"/>
        <family val="2"/>
      </rPr>
      <t xml:space="preserve"> </t>
    </r>
    <r>
      <rPr>
        <sz val="11"/>
        <color theme="1"/>
        <rFont val="맑은 고딕"/>
        <family val="3"/>
        <charset val="129"/>
      </rPr>
      <t>루키아</t>
    </r>
    <phoneticPr fontId="38" type="noConversion"/>
  </si>
  <si>
    <t>0. 스킬의 목표
 - 심플, 직관성, 독창성
   - 심플 : 3줄요약 가능하거나, 1가지 효과만 지니도록
   - 직관성 : 다른 스킬과의 비교가 쉽도록 (ex. '스킬 기대데미지')
   - 독창성 : 모든 유저는 각자만의 스킬트리를 가지도록.
     - '스킬 레벨' x '스킬 시너지' x '특성' → 다양한 조합
1. 종류 및 설명
 - [기본+특성] [핵심] [변신]
 - 기본+특성 : 스킬트리에 표시되지만, 보유한 것 나열식으로 표시
   - 기본 : 모두가 갖고있는 기본 스킬. 강화가능 ( 무적 | 대쉬 ) 2가지 보유
     - 무적 → 지속시간+, 쿨다운-, 명상(무적 대체) 강화 가능 (기본 1초무적, 10초 쿨)
     - 대쉬 → 거리+, 쿨다운-, 횟수(3회까지) 강화가능.	(기본 1초무적, 10초 쿨)
     - 주로 수집을 통한 랜덤 획득 스킬이 이곳에 포함.
   - 특성(=패시브) : 1-2(히든)개 보유, 수집&amp;스승을 통해서 획득가능. 전체 스킬 효율 증가.
     - 에피소드 클리어시 강화, 환생/스승 선택시 최대레벨 강화
     - 한번에 1가지만 가질 수 있으며, 변경시 1레벨 시작.
 - 핵심 : 4-6개 보유, 캐릭터별 독특한 액티브, 궁극기가 포함. 스킬포인트로 강화.
   - 액티브 : 일반적인 사용형 스킬. ( 단일 | 다중 | 보조 )로 나뉘어짐.
   - 궁극기 : 핵심 스킬 가장 아래 위치, 무기에 큰 영향
 - 변신 : 캐릭터별로 가능한 변신/해방 등.
   - 사용시 스텟 증가 = 스킬 효율 증가, 초당 마나 소모 (상위변신 상승수치와 소모마나 추가증가)
   - 별도의 스킬포인트가 적용되며, 단축키 등록이 가능함.
2. 관련 시스템
 - 스킬포인트 : 레벨업시 주어지는 스킬포인트로 스킬을 레벨업, 갈수록 효율은 떨어짐
   - 5레벨당 1포인트 (만렙 300 = 60포인트)
     - 현재 구상: 스킬 레벨업시 1/1/1/1/1/2/2/2/3 포인트 소요
   - 환생 및 단계돌파시 20, 10포인트
 - 스킬레벨 : 포인트로 강화 가능, 특정레벨 후 강화, 진화, 개화 가능 (추가효과 부여)
   - 상위 스킬을 위해선 하위 스킬을 같은 포인트 투자해야함 (궁극기 몰빵 불가)
   - 투자한 포인트는 초기화 가능(레벨 비례, 저렙땐 부담없이)
3. 시너지
 - 직업무기 : 궁극기 시너지
   - 주로 해당 캐릭터 궁극기에만, 타 캐릭 무기는 육성 가능하나 시너지x (아이디 공용)
 - 계통 시너지 : 같은 계통의 스킬끼리 추가 보너스
   - 현재 구상: 상위 15%, 상상위 5%, 전체 1%
 - 스텟-파워에 따른 데미지 상승
   - 파워인플레 방지, %가 아닌 + 위주로.
 - 옵션 - 특정 스킬레벨, 전체 스킬레벨, 물리 데미지%, 마법 데미지% 증가
   - 특정 아이템 / 후원(최대레벨 증가) / 날개를 통해 증가하는 옵션.
   - 전체 레벨 증가는 순수 레벨 1 이상인 경우에만
 - 효과 중첩(콤보 대체) : CC기 중첩시 추가효과
   - 이치고 - 약화(방깍), 공격불가, 출혈, 출혈폭발
   - 루키아 - 오한(슬로우) / 빙결(스턴) / 동상(도트딜) / *표식(효과없음, 다음스킬 증폭)
   - 우류 - 빛바램(슬로우) / 속박 / 작열(도트딜) / 실명(스턴) / 가속(내 속도)
   - *오리히메(자체 스킬 조합) - 퍼뎀, 잃퍼뎀, 약화, 오한, 도트딜, 뎀감
   - 렌지 - 출혈→흡혈, 이동제어(넉백, 뭉치기, 에어본), *조각을 이용한 추가효과
   - 사도 - 둔화→고정(≥80%), 도발=(뎀감or공증) (둔화→도발, 도발시 뎀감or공격력 증가)
4. 편의성 (우선순위 낮음)
 - 커스텀 환경 지원
   - 퀵슬롯 : 8개까지, 원하는 단축키 지정 가능
   - 셀프 캐스팅 - 대상 지정 스킬 두번 연속 사용시 본인에게 시전
   - 옵션 - 스마트 캐스팅 : ON을 하면 지점 대상 스킬이 마우스 위치에 바로 시전
 - 자동 사냥 - 스킬 1초마다 Q부터 자동시전
 - 시간 표시 : 쿨다운 표시 : 남은 시간초 표시, 5초 이하 밀리초 표시 (관련옵션 감소가능)
 - 시간 표시 : 캐스팅 바 : 시전시간 캐스팅 바로 표시 (관련옵션 감소가능)
 - 옵션 - 이펙트 OFF 지원 : [ALL, 내꺼만, 전체끄기] 가능
 - 실시간 갱신 : 스킬의 데미지 등이 실시간 값에 따라 바뀌어서 표시
   - 축약형으로 최종데미지만 표시 (150 으로 표시, not 100+힘x5 표시)</t>
    <phoneticPr fontId="38" type="noConversion"/>
  </si>
  <si>
    <r>
      <rPr>
        <sz val="11"/>
        <color theme="1"/>
        <rFont val="맑은 고딕"/>
        <family val="3"/>
        <charset val="129"/>
        <scheme val="major"/>
      </rPr>
      <t>대상</t>
    </r>
    <r>
      <rPr>
        <sz val="11"/>
        <color theme="1"/>
        <rFont val="맑은 고딕"/>
        <family val="2"/>
        <scheme val="major"/>
      </rPr>
      <t xml:space="preserve"> </t>
    </r>
    <r>
      <rPr>
        <sz val="11"/>
        <color theme="1"/>
        <rFont val="맑은 고딕"/>
        <family val="3"/>
        <charset val="129"/>
        <scheme val="major"/>
      </rPr>
      <t>타겟팅</t>
    </r>
    <r>
      <rPr>
        <sz val="11"/>
        <color theme="1"/>
        <rFont val="맑은 고딕"/>
        <family val="2"/>
        <scheme val="major"/>
      </rPr>
      <t xml:space="preserve"> </t>
    </r>
    <r>
      <rPr>
        <sz val="11"/>
        <color theme="1"/>
        <rFont val="맑은 고딕"/>
        <family val="3"/>
        <charset val="129"/>
        <scheme val="major"/>
      </rPr>
      <t>초기화</t>
    </r>
    <r>
      <rPr>
        <sz val="11"/>
        <color theme="1"/>
        <rFont val="맑은 고딕"/>
        <family val="2"/>
        <scheme val="major"/>
      </rPr>
      <t xml:space="preserve"> | </t>
    </r>
    <r>
      <rPr>
        <sz val="11"/>
        <color theme="1"/>
        <rFont val="맑은 고딕"/>
        <family val="3"/>
        <charset val="129"/>
        <scheme val="major"/>
      </rPr>
      <t>효율</t>
    </r>
    <r>
      <rPr>
        <sz val="11"/>
        <color theme="1"/>
        <rFont val="맑은 고딕"/>
        <family val="2"/>
        <scheme val="major"/>
      </rPr>
      <t xml:space="preserve"> </t>
    </r>
    <r>
      <rPr>
        <sz val="11"/>
        <color theme="1"/>
        <rFont val="맑은 고딕"/>
        <family val="3"/>
        <charset val="129"/>
        <scheme val="major"/>
      </rPr>
      <t>증가</t>
    </r>
    <phoneticPr fontId="38" type="noConversion"/>
  </si>
  <si>
    <r>
      <t xml:space="preserve">일반 </t>
    </r>
    <r>
      <rPr>
        <sz val="11"/>
        <color theme="1"/>
        <rFont val="맑은 고딕"/>
        <family val="2"/>
        <charset val="129"/>
        <scheme val="major"/>
      </rPr>
      <t xml:space="preserve">특성
</t>
    </r>
    <r>
      <rPr>
        <sz val="11"/>
        <color theme="1"/>
        <rFont val="맑은 고딕"/>
        <family val="2"/>
        <scheme val="major"/>
      </rPr>
      <t>(8</t>
    </r>
    <r>
      <rPr>
        <sz val="11"/>
        <color theme="1"/>
        <rFont val="맑은 고딕"/>
        <family val="2"/>
        <charset val="129"/>
        <scheme val="major"/>
      </rPr>
      <t>종</t>
    </r>
    <r>
      <rPr>
        <sz val="11"/>
        <color theme="1"/>
        <rFont val="맑은 고딕"/>
        <family val="2"/>
        <scheme val="major"/>
      </rPr>
      <t>)</t>
    </r>
    <phoneticPr fontId="38" type="noConversion"/>
  </si>
  <si>
    <r>
      <rPr>
        <sz val="11"/>
        <color theme="1"/>
        <rFont val="맑은 고딕"/>
        <family val="3"/>
        <charset val="129"/>
        <scheme val="major"/>
      </rPr>
      <t>특수</t>
    </r>
    <r>
      <rPr>
        <sz val="11"/>
        <color theme="1"/>
        <rFont val="맑은 고딕"/>
        <family val="2"/>
        <scheme val="major"/>
      </rPr>
      <t>/</t>
    </r>
    <r>
      <rPr>
        <sz val="11"/>
        <color theme="1"/>
        <rFont val="맑은 고딕"/>
        <family val="3"/>
        <charset val="129"/>
        <scheme val="major"/>
      </rPr>
      <t>강화</t>
    </r>
    <phoneticPr fontId="38" type="noConversion"/>
  </si>
  <si>
    <t>자동사냥</t>
    <phoneticPr fontId="38" type="noConversion"/>
  </si>
  <si>
    <t>시간 표시</t>
    <phoneticPr fontId="38" type="noConversion"/>
  </si>
  <si>
    <r>
      <rPr>
        <b/>
        <sz val="14"/>
        <color theme="1"/>
        <rFont val="맑은 고딕"/>
        <family val="3"/>
        <charset val="129"/>
        <scheme val="major"/>
      </rPr>
      <t>대분류</t>
    </r>
  </si>
  <si>
    <r>
      <rPr>
        <b/>
        <sz val="14"/>
        <color theme="1"/>
        <rFont val="맑은 고딕"/>
        <family val="3"/>
        <charset val="129"/>
        <scheme val="major"/>
      </rPr>
      <t>종류</t>
    </r>
  </si>
  <si>
    <r>
      <rPr>
        <b/>
        <sz val="14"/>
        <color theme="1"/>
        <rFont val="맑은 고딕"/>
        <family val="3"/>
        <charset val="129"/>
        <scheme val="major"/>
      </rPr>
      <t>내용</t>
    </r>
  </si>
  <si>
    <r>
      <rPr>
        <sz val="11"/>
        <color theme="1"/>
        <rFont val="맑은 고딕"/>
        <family val="3"/>
        <charset val="129"/>
        <scheme val="major"/>
      </rPr>
      <t>직업</t>
    </r>
  </si>
  <si>
    <r>
      <t>4</t>
    </r>
    <r>
      <rPr>
        <sz val="11"/>
        <color theme="1"/>
        <rFont val="맑은 고딕"/>
        <family val="3"/>
        <charset val="129"/>
        <scheme val="major"/>
      </rPr>
      <t>종</t>
    </r>
  </si>
  <si>
    <r>
      <rPr>
        <sz val="11"/>
        <color theme="1"/>
        <rFont val="맑은 고딕"/>
        <family val="3"/>
        <charset val="129"/>
        <scheme val="major"/>
      </rPr>
      <t>전사</t>
    </r>
  </si>
  <si>
    <r>
      <rPr>
        <sz val="11"/>
        <color theme="1"/>
        <rFont val="맑은 고딕"/>
        <family val="3"/>
        <charset val="129"/>
        <scheme val="major"/>
      </rPr>
      <t>근접</t>
    </r>
  </si>
  <si>
    <r>
      <rPr>
        <sz val="11"/>
        <color theme="1"/>
        <rFont val="맑은 고딕"/>
        <family val="3"/>
        <charset val="129"/>
        <scheme val="major"/>
      </rPr>
      <t>탱킹</t>
    </r>
  </si>
  <si>
    <r>
      <rPr>
        <sz val="11"/>
        <color theme="1"/>
        <rFont val="맑은 고딕"/>
        <family val="3"/>
        <charset val="129"/>
        <scheme val="major"/>
      </rPr>
      <t>기본</t>
    </r>
    <r>
      <rPr>
        <sz val="11"/>
        <color theme="1"/>
        <rFont val="맑은 고딕"/>
        <family val="2"/>
        <scheme val="major"/>
      </rPr>
      <t xml:space="preserve"> </t>
    </r>
    <r>
      <rPr>
        <sz val="11"/>
        <color theme="1"/>
        <rFont val="맑은 고딕"/>
        <family val="3"/>
        <charset val="129"/>
        <scheme val="major"/>
      </rPr>
      <t>직업은</t>
    </r>
    <r>
      <rPr>
        <sz val="11"/>
        <color theme="1"/>
        <rFont val="맑은 고딕"/>
        <family val="2"/>
        <scheme val="major"/>
      </rPr>
      <t xml:space="preserve"> </t>
    </r>
    <r>
      <rPr>
        <sz val="11"/>
        <color theme="1"/>
        <rFont val="맑은 고딕"/>
        <family val="3"/>
        <charset val="129"/>
        <scheme val="major"/>
      </rPr>
      <t>없으며</t>
    </r>
    <r>
      <rPr>
        <sz val="11"/>
        <color theme="1"/>
        <rFont val="맑은 고딕"/>
        <family val="2"/>
        <scheme val="major"/>
      </rPr>
      <t xml:space="preserve">, </t>
    </r>
    <r>
      <rPr>
        <sz val="11"/>
        <color theme="1"/>
        <rFont val="맑은 고딕"/>
        <family val="3"/>
        <charset val="129"/>
        <scheme val="major"/>
      </rPr>
      <t>무기를</t>
    </r>
    <r>
      <rPr>
        <sz val="11"/>
        <color theme="1"/>
        <rFont val="맑은 고딕"/>
        <family val="2"/>
        <scheme val="major"/>
      </rPr>
      <t xml:space="preserve"> </t>
    </r>
    <r>
      <rPr>
        <sz val="11"/>
        <color theme="1"/>
        <rFont val="맑은 고딕"/>
        <family val="3"/>
        <charset val="129"/>
        <scheme val="major"/>
      </rPr>
      <t>들면</t>
    </r>
    <r>
      <rPr>
        <sz val="11"/>
        <color theme="1"/>
        <rFont val="맑은 고딕"/>
        <family val="2"/>
        <scheme val="major"/>
      </rPr>
      <t xml:space="preserve"> </t>
    </r>
    <r>
      <rPr>
        <sz val="11"/>
        <color theme="1"/>
        <rFont val="맑은 고딕"/>
        <family val="3"/>
        <charset val="129"/>
        <scheme val="major"/>
      </rPr>
      <t>해당</t>
    </r>
    <r>
      <rPr>
        <sz val="11"/>
        <color theme="1"/>
        <rFont val="맑은 고딕"/>
        <family val="2"/>
        <scheme val="major"/>
      </rPr>
      <t xml:space="preserve"> </t>
    </r>
    <r>
      <rPr>
        <sz val="11"/>
        <color theme="1"/>
        <rFont val="맑은 고딕"/>
        <family val="3"/>
        <charset val="129"/>
        <scheme val="major"/>
      </rPr>
      <t>직군이</t>
    </r>
    <r>
      <rPr>
        <sz val="11"/>
        <color theme="1"/>
        <rFont val="맑은 고딕"/>
        <family val="2"/>
        <scheme val="major"/>
      </rPr>
      <t xml:space="preserve"> </t>
    </r>
    <r>
      <rPr>
        <sz val="11"/>
        <color theme="1"/>
        <rFont val="맑은 고딕"/>
        <family val="3"/>
        <charset val="129"/>
        <scheme val="major"/>
      </rPr>
      <t>됨</t>
    </r>
  </si>
  <si>
    <r>
      <rPr>
        <sz val="11"/>
        <color theme="1"/>
        <rFont val="맑은 고딕"/>
        <family val="3"/>
        <charset val="129"/>
        <scheme val="major"/>
      </rPr>
      <t>도적</t>
    </r>
  </si>
  <si>
    <r>
      <rPr>
        <sz val="11"/>
        <color theme="1"/>
        <rFont val="맑은 고딕"/>
        <family val="3"/>
        <charset val="129"/>
        <scheme val="major"/>
      </rPr>
      <t>딜링</t>
    </r>
  </si>
  <si>
    <r>
      <rPr>
        <sz val="11"/>
        <color theme="1"/>
        <rFont val="맑은 고딕"/>
        <family val="3"/>
        <charset val="129"/>
        <scheme val="major"/>
      </rPr>
      <t>법사</t>
    </r>
  </si>
  <si>
    <r>
      <rPr>
        <sz val="11"/>
        <color theme="1"/>
        <rFont val="맑은 고딕"/>
        <family val="3"/>
        <charset val="129"/>
        <scheme val="major"/>
      </rPr>
      <t>원거리</t>
    </r>
  </si>
  <si>
    <r>
      <rPr>
        <sz val="11"/>
        <color theme="1"/>
        <rFont val="맑은 고딕"/>
        <family val="3"/>
        <charset val="129"/>
        <scheme val="major"/>
      </rPr>
      <t>바드</t>
    </r>
  </si>
  <si>
    <r>
      <rPr>
        <sz val="11"/>
        <color theme="1"/>
        <rFont val="맑은 고딕"/>
        <family val="3"/>
        <charset val="129"/>
        <scheme val="major"/>
      </rPr>
      <t>보조</t>
    </r>
  </si>
  <si>
    <r>
      <rPr>
        <sz val="11"/>
        <color theme="1"/>
        <rFont val="맑은 고딕"/>
        <family val="3"/>
        <charset val="129"/>
        <scheme val="major"/>
      </rPr>
      <t>스킬</t>
    </r>
  </si>
  <si>
    <r>
      <t>8~9</t>
    </r>
    <r>
      <rPr>
        <sz val="11"/>
        <color theme="1"/>
        <rFont val="맑은 고딕"/>
        <family val="3"/>
        <charset val="129"/>
        <scheme val="major"/>
      </rPr>
      <t>종</t>
    </r>
  </si>
  <si>
    <r>
      <t>2</t>
    </r>
    <r>
      <rPr>
        <sz val="11"/>
        <color theme="1"/>
        <rFont val="맑은 고딕"/>
        <family val="3"/>
        <charset val="129"/>
        <scheme val="major"/>
      </rPr>
      <t>개</t>
    </r>
  </si>
  <si>
    <r>
      <rPr>
        <sz val="11"/>
        <color theme="1"/>
        <rFont val="맑은 고딕"/>
        <family val="3"/>
        <charset val="129"/>
        <scheme val="major"/>
      </rPr>
      <t>기본스킬</t>
    </r>
  </si>
  <si>
    <r>
      <rPr>
        <sz val="11"/>
        <color theme="1"/>
        <rFont val="맑은 고딕"/>
        <family val="3"/>
        <charset val="129"/>
        <scheme val="major"/>
      </rPr>
      <t>대쉬</t>
    </r>
    <r>
      <rPr>
        <sz val="11"/>
        <color theme="1"/>
        <rFont val="맑은 고딕"/>
        <family val="2"/>
        <scheme val="major"/>
      </rPr>
      <t xml:space="preserve">, </t>
    </r>
    <r>
      <rPr>
        <sz val="11"/>
        <color theme="1"/>
        <rFont val="맑은 고딕"/>
        <family val="3"/>
        <charset val="129"/>
        <scheme val="major"/>
      </rPr>
      <t>회피</t>
    </r>
  </si>
  <si>
    <r>
      <t>1</t>
    </r>
    <r>
      <rPr>
        <sz val="11"/>
        <color theme="1"/>
        <rFont val="맑은 고딕"/>
        <family val="3"/>
        <charset val="129"/>
        <scheme val="major"/>
      </rPr>
      <t>개</t>
    </r>
  </si>
  <si>
    <r>
      <rPr>
        <sz val="11"/>
        <color theme="1"/>
        <rFont val="맑은 고딕"/>
        <family val="3"/>
        <charset val="129"/>
        <scheme val="major"/>
      </rPr>
      <t>패시브</t>
    </r>
  </si>
  <si>
    <r>
      <t>=</t>
    </r>
    <r>
      <rPr>
        <sz val="11"/>
        <color theme="1"/>
        <rFont val="맑은 고딕"/>
        <family val="3"/>
        <charset val="129"/>
        <scheme val="major"/>
      </rPr>
      <t>특성</t>
    </r>
    <r>
      <rPr>
        <sz val="11"/>
        <color theme="1"/>
        <rFont val="맑은 고딕"/>
        <family val="2"/>
        <scheme val="major"/>
      </rPr>
      <t xml:space="preserve"> (</t>
    </r>
    <r>
      <rPr>
        <sz val="11"/>
        <color theme="1"/>
        <rFont val="맑은 고딕"/>
        <family val="3"/>
        <charset val="129"/>
        <scheme val="major"/>
      </rPr>
      <t>아래</t>
    </r>
    <r>
      <rPr>
        <sz val="11"/>
        <color theme="1"/>
        <rFont val="맑은 고딕"/>
        <family val="2"/>
        <scheme val="major"/>
      </rPr>
      <t xml:space="preserve"> </t>
    </r>
    <r>
      <rPr>
        <sz val="11"/>
        <color theme="1"/>
        <rFont val="맑은 고딕"/>
        <family val="3"/>
        <charset val="129"/>
        <scheme val="major"/>
      </rPr>
      <t>참고</t>
    </r>
    <r>
      <rPr>
        <sz val="11"/>
        <color theme="1"/>
        <rFont val="맑은 고딕"/>
        <family val="2"/>
        <scheme val="major"/>
      </rPr>
      <t>)</t>
    </r>
  </si>
  <si>
    <r>
      <t>4~5</t>
    </r>
    <r>
      <rPr>
        <sz val="11"/>
        <color theme="1"/>
        <rFont val="맑은 고딕"/>
        <family val="3"/>
        <charset val="129"/>
        <scheme val="major"/>
      </rPr>
      <t>개</t>
    </r>
  </si>
  <si>
    <r>
      <rPr>
        <sz val="11"/>
        <color theme="1"/>
        <rFont val="맑은 고딕"/>
        <family val="3"/>
        <charset val="129"/>
        <scheme val="major"/>
      </rPr>
      <t>액티브</t>
    </r>
  </si>
  <si>
    <r>
      <rPr>
        <sz val="11"/>
        <color theme="1"/>
        <rFont val="맑은 고딕"/>
        <family val="3"/>
        <charset val="129"/>
        <scheme val="major"/>
      </rPr>
      <t>궁극기</t>
    </r>
  </si>
  <si>
    <r>
      <rPr>
        <sz val="11"/>
        <color theme="1"/>
        <rFont val="맑은 고딕"/>
        <family val="3"/>
        <charset val="129"/>
        <scheme val="major"/>
      </rPr>
      <t>무기에</t>
    </r>
    <r>
      <rPr>
        <sz val="11"/>
        <color theme="1"/>
        <rFont val="맑은 고딕"/>
        <family val="2"/>
        <scheme val="major"/>
      </rPr>
      <t xml:space="preserve"> </t>
    </r>
    <r>
      <rPr>
        <sz val="11"/>
        <color theme="1"/>
        <rFont val="맑은 고딕"/>
        <family val="3"/>
        <charset val="129"/>
        <scheme val="major"/>
      </rPr>
      <t>특화된</t>
    </r>
    <r>
      <rPr>
        <sz val="11"/>
        <color theme="1"/>
        <rFont val="맑은 고딕"/>
        <family val="2"/>
        <scheme val="major"/>
      </rPr>
      <t xml:space="preserve"> </t>
    </r>
    <r>
      <rPr>
        <sz val="11"/>
        <color theme="1"/>
        <rFont val="맑은 고딕"/>
        <family val="3"/>
        <charset val="129"/>
        <scheme val="major"/>
      </rPr>
      <t>궁극기</t>
    </r>
    <r>
      <rPr>
        <sz val="11"/>
        <color theme="1"/>
        <rFont val="맑은 고딕"/>
        <family val="2"/>
        <scheme val="major"/>
      </rPr>
      <t>.</t>
    </r>
  </si>
  <si>
    <r>
      <rPr>
        <sz val="11"/>
        <color theme="1"/>
        <rFont val="맑은 고딕"/>
        <family val="3"/>
        <charset val="129"/>
        <scheme val="major"/>
      </rPr>
      <t>장비</t>
    </r>
  </si>
  <si>
    <r>
      <rPr>
        <sz val="11"/>
        <color theme="1"/>
        <rFont val="맑은 고딕"/>
        <family val="3"/>
        <charset val="129"/>
        <scheme val="major"/>
      </rPr>
      <t>무기</t>
    </r>
  </si>
  <si>
    <r>
      <t>12</t>
    </r>
    <r>
      <rPr>
        <sz val="11"/>
        <color theme="1"/>
        <rFont val="맑은 고딕"/>
        <family val="3"/>
        <charset val="129"/>
        <scheme val="major"/>
      </rPr>
      <t>종</t>
    </r>
  </si>
  <si>
    <r>
      <rPr>
        <sz val="11"/>
        <color theme="1"/>
        <rFont val="맑은 고딕"/>
        <family val="3"/>
        <charset val="129"/>
        <scheme val="major"/>
      </rPr>
      <t>공격력</t>
    </r>
    <r>
      <rPr>
        <sz val="11"/>
        <color theme="1"/>
        <rFont val="맑은 고딕"/>
        <family val="2"/>
        <scheme val="major"/>
      </rPr>
      <t xml:space="preserve">,
</t>
    </r>
    <r>
      <rPr>
        <sz val="11"/>
        <color theme="1"/>
        <rFont val="맑은 고딕"/>
        <family val="3"/>
        <charset val="129"/>
        <scheme val="major"/>
      </rPr>
      <t>공격사거리</t>
    </r>
    <r>
      <rPr>
        <sz val="11"/>
        <color theme="1"/>
        <rFont val="맑은 고딕"/>
        <family val="2"/>
        <scheme val="major"/>
      </rPr>
      <t xml:space="preserve">,
</t>
    </r>
    <r>
      <rPr>
        <sz val="11"/>
        <color theme="1"/>
        <rFont val="맑은 고딕"/>
        <family val="3"/>
        <charset val="129"/>
        <scheme val="major"/>
      </rPr>
      <t>기본공속</t>
    </r>
    <r>
      <rPr>
        <sz val="11"/>
        <color theme="1"/>
        <rFont val="맑은 고딕"/>
        <family val="2"/>
        <scheme val="major"/>
      </rPr>
      <t xml:space="preserve"> </t>
    </r>
    <r>
      <rPr>
        <sz val="11"/>
        <color theme="1"/>
        <rFont val="맑은 고딕"/>
        <family val="3"/>
        <charset val="129"/>
        <scheme val="major"/>
      </rPr>
      <t>중심</t>
    </r>
  </si>
  <si>
    <r>
      <rPr>
        <sz val="11"/>
        <color theme="1"/>
        <rFont val="맑은 고딕"/>
        <family val="3"/>
        <charset val="129"/>
        <scheme val="major"/>
      </rPr>
      <t>맨손</t>
    </r>
  </si>
  <si>
    <r>
      <rPr>
        <sz val="11"/>
        <color theme="1"/>
        <rFont val="맑은 고딕"/>
        <family val="3"/>
        <charset val="129"/>
        <scheme val="major"/>
      </rPr>
      <t>양손</t>
    </r>
  </si>
  <si>
    <r>
      <rPr>
        <sz val="11"/>
        <color theme="1"/>
        <rFont val="맑은 고딕"/>
        <family val="3"/>
        <charset val="129"/>
        <scheme val="major"/>
      </rPr>
      <t>너클</t>
    </r>
    <r>
      <rPr>
        <sz val="11"/>
        <color theme="1"/>
        <rFont val="맑은 고딕"/>
        <family val="2"/>
        <scheme val="major"/>
      </rPr>
      <t xml:space="preserve">, </t>
    </r>
    <r>
      <rPr>
        <sz val="11"/>
        <color theme="1"/>
        <rFont val="맑은 고딕"/>
        <family val="3"/>
        <charset val="129"/>
        <scheme val="major"/>
      </rPr>
      <t>클로</t>
    </r>
    <r>
      <rPr>
        <sz val="11"/>
        <color theme="1"/>
        <rFont val="맑은 고딕"/>
        <family val="2"/>
        <scheme val="major"/>
      </rPr>
      <t xml:space="preserve">, </t>
    </r>
    <r>
      <rPr>
        <sz val="11"/>
        <color theme="1"/>
        <rFont val="맑은 고딕"/>
        <family val="3"/>
        <charset val="129"/>
        <scheme val="major"/>
      </rPr>
      <t>자마다르</t>
    </r>
    <r>
      <rPr>
        <sz val="11"/>
        <color theme="1"/>
        <rFont val="맑은 고딕"/>
        <family val="2"/>
        <scheme val="major"/>
      </rPr>
      <t xml:space="preserve">, </t>
    </r>
    <r>
      <rPr>
        <sz val="11"/>
        <color theme="1"/>
        <rFont val="맑은 고딕"/>
        <family val="3"/>
        <charset val="129"/>
        <scheme val="major"/>
      </rPr>
      <t>낫</t>
    </r>
  </si>
  <si>
    <r>
      <rPr>
        <sz val="11"/>
        <color theme="1"/>
        <rFont val="맑은 고딕"/>
        <family val="3"/>
        <charset val="129"/>
        <scheme val="major"/>
      </rPr>
      <t>검</t>
    </r>
  </si>
  <si>
    <r>
      <rPr>
        <sz val="11"/>
        <color theme="1"/>
        <rFont val="맑은 고딕"/>
        <family val="3"/>
        <charset val="129"/>
        <scheme val="major"/>
      </rPr>
      <t>한손</t>
    </r>
  </si>
  <si>
    <r>
      <rPr>
        <sz val="11"/>
        <color theme="1"/>
        <rFont val="맑은 고딕"/>
        <family val="3"/>
        <charset val="129"/>
        <scheme val="major"/>
      </rPr>
      <t>기본</t>
    </r>
  </si>
  <si>
    <r>
      <rPr>
        <sz val="11"/>
        <color theme="1"/>
        <rFont val="맑은 고딕"/>
        <family val="3"/>
        <charset val="129"/>
        <scheme val="major"/>
      </rPr>
      <t>검</t>
    </r>
    <r>
      <rPr>
        <sz val="11"/>
        <color theme="1"/>
        <rFont val="맑은 고딕"/>
        <family val="2"/>
        <scheme val="major"/>
      </rPr>
      <t xml:space="preserve">, </t>
    </r>
    <r>
      <rPr>
        <sz val="11"/>
        <color theme="1"/>
        <rFont val="맑은 고딕"/>
        <family val="3"/>
        <charset val="129"/>
        <scheme val="major"/>
      </rPr>
      <t>도</t>
    </r>
    <r>
      <rPr>
        <sz val="11"/>
        <color theme="1"/>
        <rFont val="맑은 고딕"/>
        <family val="2"/>
        <scheme val="major"/>
      </rPr>
      <t xml:space="preserve"> </t>
    </r>
    <r>
      <rPr>
        <sz val="11"/>
        <color theme="1"/>
        <rFont val="맑은 고딕"/>
        <family val="3"/>
        <charset val="129"/>
        <scheme val="major"/>
      </rPr>
      <t>등</t>
    </r>
  </si>
  <si>
    <r>
      <rPr>
        <sz val="11"/>
        <color theme="1"/>
        <rFont val="맑은 고딕"/>
        <family val="3"/>
        <charset val="129"/>
        <scheme val="major"/>
      </rPr>
      <t>둔기</t>
    </r>
  </si>
  <si>
    <r>
      <rPr>
        <sz val="11"/>
        <color theme="1"/>
        <rFont val="맑은 고딕"/>
        <family val="3"/>
        <charset val="129"/>
        <scheme val="major"/>
      </rPr>
      <t>데미지</t>
    </r>
    <r>
      <rPr>
        <sz val="11"/>
        <color theme="1"/>
        <rFont val="맑은 고딕"/>
        <family val="2"/>
        <scheme val="major"/>
      </rPr>
      <t>+</t>
    </r>
  </si>
  <si>
    <r>
      <rPr>
        <sz val="11"/>
        <color theme="1"/>
        <rFont val="맑은 고딕"/>
        <family val="3"/>
        <charset val="129"/>
        <scheme val="major"/>
      </rPr>
      <t>공속</t>
    </r>
    <r>
      <rPr>
        <sz val="11"/>
        <color theme="1"/>
        <rFont val="맑은 고딕"/>
        <family val="2"/>
        <scheme val="major"/>
      </rPr>
      <t>-</t>
    </r>
  </si>
  <si>
    <r>
      <rPr>
        <sz val="11"/>
        <color theme="1"/>
        <rFont val="맑은 고딕"/>
        <family val="3"/>
        <charset val="129"/>
        <scheme val="major"/>
      </rPr>
      <t>방어파괴</t>
    </r>
  </si>
  <si>
    <r>
      <rPr>
        <sz val="11"/>
        <color theme="1"/>
        <rFont val="맑은 고딕"/>
        <family val="3"/>
        <charset val="129"/>
        <scheme val="major"/>
      </rPr>
      <t>도끼</t>
    </r>
    <r>
      <rPr>
        <sz val="11"/>
        <color theme="1"/>
        <rFont val="맑은 고딕"/>
        <family val="2"/>
        <scheme val="major"/>
      </rPr>
      <t xml:space="preserve">, </t>
    </r>
    <r>
      <rPr>
        <sz val="11"/>
        <color theme="1"/>
        <rFont val="맑은 고딕"/>
        <family val="3"/>
        <charset val="129"/>
        <scheme val="major"/>
      </rPr>
      <t>철퇴</t>
    </r>
    <r>
      <rPr>
        <sz val="11"/>
        <color theme="1"/>
        <rFont val="맑은 고딕"/>
        <family val="2"/>
        <scheme val="major"/>
      </rPr>
      <t xml:space="preserve">, </t>
    </r>
    <r>
      <rPr>
        <sz val="11"/>
        <color theme="1"/>
        <rFont val="맑은 고딕"/>
        <family val="3"/>
        <charset val="129"/>
        <scheme val="major"/>
      </rPr>
      <t>워해머</t>
    </r>
    <r>
      <rPr>
        <sz val="11"/>
        <color theme="1"/>
        <rFont val="맑은 고딕"/>
        <family val="2"/>
        <scheme val="major"/>
      </rPr>
      <t xml:space="preserve">, </t>
    </r>
    <r>
      <rPr>
        <sz val="11"/>
        <color theme="1"/>
        <rFont val="맑은 고딕"/>
        <family val="3"/>
        <charset val="129"/>
        <scheme val="major"/>
      </rPr>
      <t>금쇄봉</t>
    </r>
  </si>
  <si>
    <r>
      <rPr>
        <sz val="11"/>
        <color theme="1"/>
        <rFont val="맑은 고딕"/>
        <family val="3"/>
        <charset val="129"/>
        <scheme val="major"/>
      </rPr>
      <t>창</t>
    </r>
  </si>
  <si>
    <r>
      <rPr>
        <sz val="11"/>
        <color theme="1"/>
        <rFont val="맑은 고딕"/>
        <family val="3"/>
        <charset val="129"/>
        <scheme val="major"/>
      </rPr>
      <t>공</t>
    </r>
    <r>
      <rPr>
        <sz val="11"/>
        <color theme="1"/>
        <rFont val="맑은 고딕"/>
        <family val="2"/>
        <scheme val="major"/>
      </rPr>
      <t>/</t>
    </r>
    <r>
      <rPr>
        <sz val="11"/>
        <color theme="1"/>
        <rFont val="맑은 고딕"/>
        <family val="3"/>
        <charset val="129"/>
        <scheme val="major"/>
      </rPr>
      <t>이속</t>
    </r>
    <r>
      <rPr>
        <sz val="11"/>
        <color theme="1"/>
        <rFont val="맑은 고딕"/>
        <family val="2"/>
        <scheme val="major"/>
      </rPr>
      <t>-</t>
    </r>
  </si>
  <si>
    <r>
      <rPr>
        <sz val="11"/>
        <color theme="1"/>
        <rFont val="맑은 고딕"/>
        <family val="3"/>
        <charset val="129"/>
        <scheme val="major"/>
      </rPr>
      <t>범위</t>
    </r>
  </si>
  <si>
    <r>
      <rPr>
        <sz val="11"/>
        <color theme="1"/>
        <rFont val="맑은 고딕"/>
        <family val="3"/>
        <charset val="129"/>
        <scheme val="major"/>
      </rPr>
      <t>단창</t>
    </r>
    <r>
      <rPr>
        <sz val="11"/>
        <color theme="1"/>
        <rFont val="맑은 고딕"/>
        <family val="2"/>
        <scheme val="major"/>
      </rPr>
      <t xml:space="preserve">, </t>
    </r>
    <r>
      <rPr>
        <sz val="11"/>
        <color theme="1"/>
        <rFont val="맑은 고딕"/>
        <family val="3"/>
        <charset val="129"/>
        <scheme val="major"/>
      </rPr>
      <t>장창</t>
    </r>
    <r>
      <rPr>
        <sz val="11"/>
        <color theme="1"/>
        <rFont val="맑은 고딕"/>
        <family val="2"/>
        <scheme val="major"/>
      </rPr>
      <t xml:space="preserve">, </t>
    </r>
    <r>
      <rPr>
        <sz val="11"/>
        <color theme="1"/>
        <rFont val="맑은 고딕"/>
        <family val="3"/>
        <charset val="129"/>
        <scheme val="major"/>
      </rPr>
      <t>봉</t>
    </r>
    <r>
      <rPr>
        <sz val="11"/>
        <color theme="1"/>
        <rFont val="맑은 고딕"/>
        <family val="2"/>
        <scheme val="major"/>
      </rPr>
      <t xml:space="preserve">, </t>
    </r>
    <r>
      <rPr>
        <sz val="11"/>
        <color theme="1"/>
        <rFont val="맑은 고딕"/>
        <family val="3"/>
        <charset val="129"/>
        <scheme val="major"/>
      </rPr>
      <t>폴암</t>
    </r>
    <r>
      <rPr>
        <sz val="11"/>
        <color theme="1"/>
        <rFont val="맑은 고딕"/>
        <family val="2"/>
        <scheme val="major"/>
      </rPr>
      <t xml:space="preserve">, </t>
    </r>
    <r>
      <rPr>
        <sz val="11"/>
        <color theme="1"/>
        <rFont val="맑은 고딕"/>
        <family val="3"/>
        <charset val="129"/>
        <scheme val="major"/>
      </rPr>
      <t>나기나타</t>
    </r>
  </si>
  <si>
    <r>
      <rPr>
        <sz val="11"/>
        <color theme="1"/>
        <rFont val="맑은 고딕"/>
        <family val="3"/>
        <charset val="129"/>
        <scheme val="major"/>
      </rPr>
      <t>세검</t>
    </r>
  </si>
  <si>
    <r>
      <rPr>
        <sz val="11"/>
        <color theme="1"/>
        <rFont val="맑은 고딕"/>
        <family val="3"/>
        <charset val="129"/>
        <scheme val="major"/>
      </rPr>
      <t>공속</t>
    </r>
    <r>
      <rPr>
        <sz val="11"/>
        <color theme="1"/>
        <rFont val="맑은 고딕"/>
        <family val="2"/>
        <scheme val="major"/>
      </rPr>
      <t>+</t>
    </r>
  </si>
  <si>
    <r>
      <rPr>
        <sz val="11"/>
        <color theme="1"/>
        <rFont val="맑은 고딕"/>
        <family val="3"/>
        <charset val="129"/>
        <scheme val="major"/>
      </rPr>
      <t>레이피어</t>
    </r>
  </si>
  <si>
    <r>
      <rPr>
        <sz val="11"/>
        <color theme="1"/>
        <rFont val="맑은 고딕"/>
        <family val="3"/>
        <charset val="129"/>
        <scheme val="major"/>
      </rPr>
      <t>쌍검</t>
    </r>
  </si>
  <si>
    <r>
      <rPr>
        <sz val="11"/>
        <color theme="1"/>
        <rFont val="맑은 고딕"/>
        <family val="3"/>
        <charset val="129"/>
        <scheme val="major"/>
      </rPr>
      <t>데미지</t>
    </r>
    <r>
      <rPr>
        <sz val="11"/>
        <color theme="1"/>
        <rFont val="맑은 고딕"/>
        <family val="2"/>
        <scheme val="major"/>
      </rPr>
      <t>-</t>
    </r>
  </si>
  <si>
    <r>
      <rPr>
        <sz val="11"/>
        <color theme="1"/>
        <rFont val="맑은 고딕"/>
        <family val="3"/>
        <charset val="129"/>
        <scheme val="major"/>
      </rPr>
      <t>상태이상</t>
    </r>
  </si>
  <si>
    <r>
      <rPr>
        <sz val="11"/>
        <color theme="1"/>
        <rFont val="맑은 고딕"/>
        <family val="3"/>
        <charset val="129"/>
        <scheme val="major"/>
      </rPr>
      <t>채찍</t>
    </r>
  </si>
  <si>
    <r>
      <rPr>
        <sz val="11"/>
        <color theme="1"/>
        <rFont val="맑은 고딕"/>
        <family val="3"/>
        <charset val="129"/>
        <scheme val="major"/>
      </rPr>
      <t>명중률</t>
    </r>
    <r>
      <rPr>
        <sz val="11"/>
        <color theme="1"/>
        <rFont val="맑은 고딕"/>
        <family val="2"/>
        <scheme val="major"/>
      </rPr>
      <t>-</t>
    </r>
  </si>
  <si>
    <r>
      <rPr>
        <sz val="11"/>
        <color theme="1"/>
        <rFont val="맑은 고딕"/>
        <family val="3"/>
        <charset val="129"/>
        <scheme val="major"/>
      </rPr>
      <t>근접</t>
    </r>
    <r>
      <rPr>
        <sz val="11"/>
        <color theme="1"/>
        <rFont val="맑은 고딕"/>
        <family val="2"/>
        <scheme val="major"/>
      </rPr>
      <t xml:space="preserve"> </t>
    </r>
    <r>
      <rPr>
        <sz val="11"/>
        <color theme="1"/>
        <rFont val="맑은 고딕"/>
        <family val="3"/>
        <charset val="129"/>
        <scheme val="major"/>
      </rPr>
      <t>불가</t>
    </r>
  </si>
  <si>
    <r>
      <rPr>
        <sz val="11"/>
        <color theme="1"/>
        <rFont val="맑은 고딕"/>
        <family val="3"/>
        <charset val="129"/>
        <scheme val="major"/>
      </rPr>
      <t>유성추</t>
    </r>
    <r>
      <rPr>
        <sz val="11"/>
        <color theme="1"/>
        <rFont val="맑은 고딕"/>
        <family val="2"/>
        <scheme val="major"/>
      </rPr>
      <t xml:space="preserve">, </t>
    </r>
    <r>
      <rPr>
        <sz val="11"/>
        <color theme="1"/>
        <rFont val="맑은 고딕"/>
        <family val="3"/>
        <charset val="129"/>
        <scheme val="major"/>
      </rPr>
      <t>만력쇄</t>
    </r>
    <r>
      <rPr>
        <sz val="11"/>
        <color theme="1"/>
        <rFont val="맑은 고딕"/>
        <family val="2"/>
        <scheme val="major"/>
      </rPr>
      <t xml:space="preserve">, </t>
    </r>
    <r>
      <rPr>
        <sz val="11"/>
        <color theme="1"/>
        <rFont val="맑은 고딕"/>
        <family val="3"/>
        <charset val="129"/>
        <scheme val="major"/>
      </rPr>
      <t>사슬낫</t>
    </r>
    <r>
      <rPr>
        <sz val="11"/>
        <color theme="1"/>
        <rFont val="맑은 고딕"/>
        <family val="2"/>
        <scheme val="major"/>
      </rPr>
      <t xml:space="preserve">, </t>
    </r>
    <r>
      <rPr>
        <sz val="11"/>
        <color theme="1"/>
        <rFont val="맑은 고딕"/>
        <family val="3"/>
        <charset val="129"/>
        <scheme val="major"/>
      </rPr>
      <t>플레일</t>
    </r>
    <r>
      <rPr>
        <sz val="11"/>
        <color theme="1"/>
        <rFont val="맑은 고딕"/>
        <family val="2"/>
        <scheme val="major"/>
      </rPr>
      <t xml:space="preserve">, </t>
    </r>
    <r>
      <rPr>
        <sz val="11"/>
        <color theme="1"/>
        <rFont val="맑은 고딕"/>
        <family val="3"/>
        <charset val="129"/>
        <scheme val="major"/>
      </rPr>
      <t>모닝스타</t>
    </r>
    <r>
      <rPr>
        <sz val="11"/>
        <color theme="1"/>
        <rFont val="맑은 고딕"/>
        <family val="2"/>
        <scheme val="major"/>
      </rPr>
      <t xml:space="preserve">, </t>
    </r>
    <r>
      <rPr>
        <sz val="11"/>
        <color theme="1"/>
        <rFont val="맑은 고딕"/>
        <family val="3"/>
        <charset val="129"/>
        <scheme val="major"/>
      </rPr>
      <t>편곤</t>
    </r>
    <r>
      <rPr>
        <sz val="11"/>
        <color theme="1"/>
        <rFont val="맑은 고딕"/>
        <family val="2"/>
        <scheme val="major"/>
      </rPr>
      <t xml:space="preserve">, </t>
    </r>
    <r>
      <rPr>
        <sz val="11"/>
        <color theme="1"/>
        <rFont val="맑은 고딕"/>
        <family val="3"/>
        <charset val="129"/>
        <scheme val="major"/>
      </rPr>
      <t>연검</t>
    </r>
    <r>
      <rPr>
        <sz val="11"/>
        <color theme="1"/>
        <rFont val="맑은 고딕"/>
        <family val="2"/>
        <scheme val="major"/>
      </rPr>
      <t>(</t>
    </r>
    <r>
      <rPr>
        <sz val="11"/>
        <color theme="1"/>
        <rFont val="맑은 고딕"/>
        <family val="3"/>
        <charset val="129"/>
        <scheme val="major"/>
      </rPr>
      <t>우르미</t>
    </r>
    <r>
      <rPr>
        <sz val="11"/>
        <color theme="1"/>
        <rFont val="맑은 고딕"/>
        <family val="2"/>
        <scheme val="major"/>
      </rPr>
      <t>)</t>
    </r>
  </si>
  <si>
    <r>
      <rPr>
        <sz val="11"/>
        <color theme="1"/>
        <rFont val="맑은 고딕"/>
        <family val="3"/>
        <charset val="129"/>
        <scheme val="major"/>
      </rPr>
      <t>궁</t>
    </r>
  </si>
  <si>
    <r>
      <rPr>
        <sz val="11"/>
        <color theme="1"/>
        <rFont val="맑은 고딕"/>
        <family val="3"/>
        <charset val="129"/>
        <scheme val="major"/>
      </rPr>
      <t>활</t>
    </r>
    <r>
      <rPr>
        <sz val="11"/>
        <color theme="1"/>
        <rFont val="맑은 고딕"/>
        <family val="2"/>
        <scheme val="major"/>
      </rPr>
      <t xml:space="preserve">, </t>
    </r>
    <r>
      <rPr>
        <sz val="11"/>
        <color theme="1"/>
        <rFont val="맑은 고딕"/>
        <family val="3"/>
        <charset val="129"/>
        <scheme val="major"/>
      </rPr>
      <t>단궁</t>
    </r>
    <r>
      <rPr>
        <sz val="11"/>
        <color theme="1"/>
        <rFont val="맑은 고딕"/>
        <family val="2"/>
        <scheme val="major"/>
      </rPr>
      <t xml:space="preserve">, </t>
    </r>
    <r>
      <rPr>
        <sz val="11"/>
        <color theme="1"/>
        <rFont val="맑은 고딕"/>
        <family val="3"/>
        <charset val="129"/>
        <scheme val="major"/>
      </rPr>
      <t>장궁</t>
    </r>
    <r>
      <rPr>
        <sz val="11"/>
        <color theme="1"/>
        <rFont val="맑은 고딕"/>
        <family val="2"/>
        <scheme val="major"/>
      </rPr>
      <t xml:space="preserve">, </t>
    </r>
    <r>
      <rPr>
        <sz val="11"/>
        <color theme="1"/>
        <rFont val="맑은 고딕"/>
        <family val="3"/>
        <charset val="129"/>
        <scheme val="major"/>
      </rPr>
      <t>곡궁</t>
    </r>
    <r>
      <rPr>
        <sz val="11"/>
        <color theme="1"/>
        <rFont val="맑은 고딕"/>
        <family val="2"/>
        <scheme val="major"/>
      </rPr>
      <t xml:space="preserve">, </t>
    </r>
    <r>
      <rPr>
        <sz val="11"/>
        <color theme="1"/>
        <rFont val="맑은 고딕"/>
        <family val="3"/>
        <charset val="129"/>
        <scheme val="major"/>
      </rPr>
      <t>양궁</t>
    </r>
    <r>
      <rPr>
        <sz val="11"/>
        <color theme="1"/>
        <rFont val="맑은 고딕"/>
        <family val="2"/>
        <scheme val="major"/>
      </rPr>
      <t xml:space="preserve">, </t>
    </r>
    <r>
      <rPr>
        <sz val="11"/>
        <color theme="1"/>
        <rFont val="맑은 고딕"/>
        <family val="3"/>
        <charset val="129"/>
        <scheme val="major"/>
      </rPr>
      <t>석궁</t>
    </r>
    <r>
      <rPr>
        <sz val="11"/>
        <color theme="1"/>
        <rFont val="맑은 고딕"/>
        <family val="2"/>
        <scheme val="major"/>
      </rPr>
      <t xml:space="preserve">, </t>
    </r>
    <r>
      <rPr>
        <sz val="11"/>
        <color theme="1"/>
        <rFont val="맑은 고딕"/>
        <family val="3"/>
        <charset val="129"/>
        <scheme val="major"/>
      </rPr>
      <t>쇠뇌</t>
    </r>
    <r>
      <rPr>
        <sz val="11"/>
        <color theme="1"/>
        <rFont val="맑은 고딕"/>
        <family val="2"/>
        <scheme val="major"/>
      </rPr>
      <t xml:space="preserve">, </t>
    </r>
    <r>
      <rPr>
        <sz val="11"/>
        <color theme="1"/>
        <rFont val="맑은 고딕"/>
        <family val="3"/>
        <charset val="129"/>
        <scheme val="major"/>
      </rPr>
      <t>투석구</t>
    </r>
  </si>
  <si>
    <r>
      <rPr>
        <sz val="11"/>
        <color theme="1"/>
        <rFont val="맑은 고딕"/>
        <family val="3"/>
        <charset val="129"/>
        <scheme val="major"/>
      </rPr>
      <t>지팡이</t>
    </r>
  </si>
  <si>
    <r>
      <rPr>
        <sz val="11"/>
        <color theme="1"/>
        <rFont val="맑은 고딕"/>
        <family val="3"/>
        <charset val="129"/>
        <scheme val="major"/>
      </rPr>
      <t>마법책</t>
    </r>
  </si>
  <si>
    <r>
      <rPr>
        <sz val="11"/>
        <color theme="1"/>
        <rFont val="맑은 고딕"/>
        <family val="3"/>
        <charset val="129"/>
        <scheme val="major"/>
      </rPr>
      <t>마법력</t>
    </r>
    <r>
      <rPr>
        <sz val="11"/>
        <color theme="1"/>
        <rFont val="맑은 고딕"/>
        <family val="2"/>
        <scheme val="major"/>
      </rPr>
      <t>-</t>
    </r>
  </si>
  <si>
    <r>
      <rPr>
        <sz val="11"/>
        <color theme="1"/>
        <rFont val="맑은 고딕"/>
        <family val="3"/>
        <charset val="129"/>
        <scheme val="major"/>
      </rPr>
      <t>캐스팅</t>
    </r>
    <r>
      <rPr>
        <sz val="11"/>
        <color theme="1"/>
        <rFont val="맑은 고딕"/>
        <family val="2"/>
        <scheme val="major"/>
      </rPr>
      <t>+</t>
    </r>
  </si>
  <si>
    <r>
      <rPr>
        <sz val="11"/>
        <color theme="1"/>
        <rFont val="맑은 고딕"/>
        <family val="3"/>
        <charset val="129"/>
        <scheme val="major"/>
      </rPr>
      <t>오브</t>
    </r>
  </si>
  <si>
    <r>
      <rPr>
        <sz val="11"/>
        <color theme="1"/>
        <rFont val="맑은 고딕"/>
        <family val="3"/>
        <charset val="129"/>
        <scheme val="major"/>
      </rPr>
      <t>마법력</t>
    </r>
    <r>
      <rPr>
        <sz val="11"/>
        <color theme="1"/>
        <rFont val="맑은 고딕"/>
        <family val="2"/>
        <scheme val="major"/>
      </rPr>
      <t>+</t>
    </r>
  </si>
  <si>
    <r>
      <rPr>
        <sz val="11"/>
        <color theme="1"/>
        <rFont val="맑은 고딕"/>
        <family val="3"/>
        <charset val="129"/>
        <scheme val="major"/>
      </rPr>
      <t>캐스팅</t>
    </r>
    <r>
      <rPr>
        <sz val="11"/>
        <color theme="1"/>
        <rFont val="맑은 고딕"/>
        <family val="2"/>
        <scheme val="major"/>
      </rPr>
      <t>-</t>
    </r>
  </si>
  <si>
    <r>
      <rPr>
        <sz val="11"/>
        <color theme="1"/>
        <rFont val="맑은 고딕"/>
        <family val="3"/>
        <charset val="129"/>
        <scheme val="major"/>
      </rPr>
      <t>피리</t>
    </r>
  </si>
  <si>
    <r>
      <rPr>
        <sz val="11"/>
        <color theme="1"/>
        <rFont val="맑은 고딕"/>
        <family val="3"/>
        <charset val="129"/>
        <scheme val="major"/>
      </rPr>
      <t>종류에</t>
    </r>
    <r>
      <rPr>
        <sz val="11"/>
        <color theme="1"/>
        <rFont val="맑은 고딕"/>
        <family val="2"/>
        <scheme val="major"/>
      </rPr>
      <t xml:space="preserve"> </t>
    </r>
    <r>
      <rPr>
        <sz val="11"/>
        <color theme="1"/>
        <rFont val="맑은 고딕"/>
        <family val="3"/>
        <charset val="129"/>
        <scheme val="major"/>
      </rPr>
      <t>따라</t>
    </r>
    <r>
      <rPr>
        <sz val="11"/>
        <color theme="1"/>
        <rFont val="맑은 고딕"/>
        <family val="2"/>
        <scheme val="major"/>
      </rPr>
      <t xml:space="preserve"> </t>
    </r>
    <r>
      <rPr>
        <sz val="11"/>
        <color theme="1"/>
        <rFont val="맑은 고딕"/>
        <family val="3"/>
        <charset val="129"/>
        <scheme val="major"/>
      </rPr>
      <t>보조</t>
    </r>
    <r>
      <rPr>
        <sz val="11"/>
        <color theme="1"/>
        <rFont val="맑은 고딕"/>
        <family val="2"/>
        <scheme val="major"/>
      </rPr>
      <t xml:space="preserve"> </t>
    </r>
    <r>
      <rPr>
        <sz val="11"/>
        <color theme="1"/>
        <rFont val="맑은 고딕"/>
        <family val="3"/>
        <charset val="129"/>
        <scheme val="major"/>
      </rPr>
      <t>특화</t>
    </r>
  </si>
  <si>
    <r>
      <rPr>
        <sz val="11"/>
        <color theme="1"/>
        <rFont val="맑은 고딕"/>
        <family val="3"/>
        <charset val="129"/>
        <scheme val="major"/>
      </rPr>
      <t>피리</t>
    </r>
    <r>
      <rPr>
        <sz val="11"/>
        <color theme="1"/>
        <rFont val="맑은 고딕"/>
        <family val="2"/>
        <scheme val="major"/>
      </rPr>
      <t xml:space="preserve">, </t>
    </r>
    <r>
      <rPr>
        <sz val="11"/>
        <color theme="1"/>
        <rFont val="맑은 고딕"/>
        <family val="3"/>
        <charset val="129"/>
        <scheme val="major"/>
      </rPr>
      <t>바드</t>
    </r>
    <r>
      <rPr>
        <sz val="11"/>
        <color theme="1"/>
        <rFont val="맑은 고딕"/>
        <family val="2"/>
        <scheme val="major"/>
      </rPr>
      <t xml:space="preserve">, </t>
    </r>
    <r>
      <rPr>
        <sz val="11"/>
        <color theme="1"/>
        <rFont val="맑은 고딕"/>
        <family val="3"/>
        <charset val="129"/>
        <scheme val="major"/>
      </rPr>
      <t>기타</t>
    </r>
    <r>
      <rPr>
        <sz val="11"/>
        <color theme="1"/>
        <rFont val="맑은 고딕"/>
        <family val="2"/>
        <scheme val="major"/>
      </rPr>
      <t xml:space="preserve"> </t>
    </r>
    <r>
      <rPr>
        <sz val="11"/>
        <color theme="1"/>
        <rFont val="맑은 고딕"/>
        <family val="3"/>
        <charset val="129"/>
        <scheme val="major"/>
      </rPr>
      <t>등</t>
    </r>
  </si>
  <si>
    <r>
      <rPr>
        <sz val="11"/>
        <color theme="1"/>
        <rFont val="맑은 고딕"/>
        <family val="3"/>
        <charset val="129"/>
        <scheme val="major"/>
      </rPr>
      <t>방어구</t>
    </r>
  </si>
  <si>
    <r>
      <t>9</t>
    </r>
    <r>
      <rPr>
        <sz val="11"/>
        <color theme="1"/>
        <rFont val="맑은 고딕"/>
        <family val="3"/>
        <charset val="129"/>
        <scheme val="major"/>
      </rPr>
      <t>종</t>
    </r>
  </si>
  <si>
    <r>
      <rPr>
        <sz val="11"/>
        <color theme="1"/>
        <rFont val="맑은 고딕"/>
        <family val="3"/>
        <charset val="129"/>
        <scheme val="major"/>
      </rPr>
      <t>몸통</t>
    </r>
  </si>
  <si>
    <r>
      <rPr>
        <sz val="11"/>
        <color theme="1"/>
        <rFont val="맑은 고딕"/>
        <family val="3"/>
        <charset val="129"/>
        <scheme val="major"/>
      </rPr>
      <t>판금</t>
    </r>
  </si>
  <si>
    <r>
      <rPr>
        <sz val="11"/>
        <color theme="1"/>
        <rFont val="맑은 고딕"/>
        <family val="3"/>
        <charset val="129"/>
        <scheme val="major"/>
      </rPr>
      <t>방어력</t>
    </r>
    <r>
      <rPr>
        <sz val="11"/>
        <color theme="1"/>
        <rFont val="맑은 고딕"/>
        <family val="2"/>
        <scheme val="major"/>
      </rPr>
      <t xml:space="preserve">++, </t>
    </r>
    <r>
      <rPr>
        <sz val="11"/>
        <color theme="1"/>
        <rFont val="맑은 고딕"/>
        <family val="3"/>
        <charset val="129"/>
        <scheme val="major"/>
      </rPr>
      <t>이동속도</t>
    </r>
    <r>
      <rPr>
        <sz val="11"/>
        <color theme="1"/>
        <rFont val="맑은 고딕"/>
        <family val="2"/>
        <scheme val="major"/>
      </rPr>
      <t>-</t>
    </r>
  </si>
  <si>
    <r>
      <rPr>
        <sz val="11"/>
        <color theme="1"/>
        <rFont val="맑은 고딕"/>
        <family val="3"/>
        <charset val="129"/>
        <scheme val="major"/>
      </rPr>
      <t>로브</t>
    </r>
  </si>
  <si>
    <r>
      <rPr>
        <sz val="11"/>
        <color theme="1"/>
        <rFont val="맑은 고딕"/>
        <family val="3"/>
        <charset val="129"/>
        <scheme val="major"/>
      </rPr>
      <t>방어력</t>
    </r>
    <r>
      <rPr>
        <sz val="11"/>
        <color theme="1"/>
        <rFont val="맑은 고딕"/>
        <family val="2"/>
        <scheme val="major"/>
      </rPr>
      <t xml:space="preserve">+, </t>
    </r>
    <r>
      <rPr>
        <sz val="11"/>
        <color theme="1"/>
        <rFont val="맑은 고딕"/>
        <family val="3"/>
        <charset val="129"/>
        <scheme val="major"/>
      </rPr>
      <t>마나</t>
    </r>
    <r>
      <rPr>
        <sz val="11"/>
        <color theme="1"/>
        <rFont val="맑은 고딕"/>
        <family val="2"/>
        <scheme val="major"/>
      </rPr>
      <t>+</t>
    </r>
  </si>
  <si>
    <r>
      <rPr>
        <sz val="11"/>
        <color theme="1"/>
        <rFont val="맑은 고딕"/>
        <family val="3"/>
        <charset val="129"/>
        <scheme val="major"/>
      </rPr>
      <t>머리</t>
    </r>
  </si>
  <si>
    <r>
      <rPr>
        <sz val="11"/>
        <color theme="1"/>
        <rFont val="맑은 고딕"/>
        <family val="3"/>
        <charset val="129"/>
        <scheme val="major"/>
      </rPr>
      <t>투구</t>
    </r>
  </si>
  <si>
    <r>
      <rPr>
        <sz val="11"/>
        <color theme="1"/>
        <rFont val="맑은 고딕"/>
        <family val="3"/>
        <charset val="129"/>
        <scheme val="major"/>
      </rPr>
      <t>방어력</t>
    </r>
    <r>
      <rPr>
        <sz val="11"/>
        <color theme="1"/>
        <rFont val="맑은 고딕"/>
        <family val="2"/>
        <scheme val="major"/>
      </rPr>
      <t>++</t>
    </r>
  </si>
  <si>
    <r>
      <rPr>
        <sz val="11"/>
        <color theme="1"/>
        <rFont val="맑은 고딕"/>
        <family val="3"/>
        <charset val="129"/>
        <scheme val="major"/>
      </rPr>
      <t>써클릿</t>
    </r>
  </si>
  <si>
    <r>
      <rPr>
        <sz val="11"/>
        <color theme="1"/>
        <rFont val="맑은 고딕"/>
        <family val="3"/>
        <charset val="129"/>
        <scheme val="major"/>
      </rPr>
      <t>방어력</t>
    </r>
    <r>
      <rPr>
        <sz val="11"/>
        <color theme="1"/>
        <rFont val="맑은 고딕"/>
        <family val="2"/>
        <scheme val="major"/>
      </rPr>
      <t xml:space="preserve">+, </t>
    </r>
    <r>
      <rPr>
        <sz val="11"/>
        <color theme="1"/>
        <rFont val="맑은 고딕"/>
        <family val="3"/>
        <charset val="129"/>
        <scheme val="major"/>
      </rPr>
      <t>마저</t>
    </r>
    <r>
      <rPr>
        <sz val="11"/>
        <color theme="1"/>
        <rFont val="맑은 고딕"/>
        <family val="2"/>
        <scheme val="major"/>
      </rPr>
      <t>+</t>
    </r>
  </si>
  <si>
    <r>
      <rPr>
        <sz val="11"/>
        <color theme="1"/>
        <rFont val="맑은 고딕"/>
        <family val="3"/>
        <charset val="129"/>
        <scheme val="major"/>
      </rPr>
      <t>손</t>
    </r>
  </si>
  <si>
    <r>
      <rPr>
        <sz val="11"/>
        <color theme="1"/>
        <rFont val="맑은 고딕"/>
        <family val="3"/>
        <charset val="129"/>
        <scheme val="major"/>
      </rPr>
      <t>건틀릿</t>
    </r>
  </si>
  <si>
    <r>
      <rPr>
        <sz val="11"/>
        <color theme="1"/>
        <rFont val="맑은 고딕"/>
        <family val="3"/>
        <charset val="129"/>
        <scheme val="major"/>
      </rPr>
      <t>힘</t>
    </r>
    <r>
      <rPr>
        <sz val="11"/>
        <color theme="1"/>
        <rFont val="맑은 고딕"/>
        <family val="2"/>
        <scheme val="major"/>
      </rPr>
      <t xml:space="preserve">+, </t>
    </r>
    <r>
      <rPr>
        <sz val="11"/>
        <color theme="1"/>
        <rFont val="맑은 고딕"/>
        <family val="3"/>
        <charset val="129"/>
        <scheme val="major"/>
      </rPr>
      <t>민</t>
    </r>
    <r>
      <rPr>
        <sz val="11"/>
        <color theme="1"/>
        <rFont val="맑은 고딕"/>
        <family val="2"/>
        <scheme val="major"/>
      </rPr>
      <t xml:space="preserve">+, </t>
    </r>
    <r>
      <rPr>
        <sz val="11"/>
        <color theme="1"/>
        <rFont val="맑은 고딕"/>
        <family val="3"/>
        <charset val="129"/>
        <scheme val="major"/>
      </rPr>
      <t>공격속도</t>
    </r>
    <r>
      <rPr>
        <sz val="11"/>
        <color theme="1"/>
        <rFont val="맑은 고딕"/>
        <family val="2"/>
        <scheme val="major"/>
      </rPr>
      <t>+</t>
    </r>
  </si>
  <si>
    <r>
      <rPr>
        <sz val="11"/>
        <color theme="1"/>
        <rFont val="맑은 고딕"/>
        <family val="3"/>
        <charset val="129"/>
        <scheme val="major"/>
      </rPr>
      <t>글러브</t>
    </r>
  </si>
  <si>
    <r>
      <rPr>
        <sz val="11"/>
        <color theme="1"/>
        <rFont val="맑은 고딕"/>
        <family val="3"/>
        <charset val="129"/>
        <scheme val="major"/>
      </rPr>
      <t>지</t>
    </r>
    <r>
      <rPr>
        <sz val="11"/>
        <color theme="1"/>
        <rFont val="맑은 고딕"/>
        <family val="2"/>
        <scheme val="major"/>
      </rPr>
      <t xml:space="preserve">+, </t>
    </r>
    <r>
      <rPr>
        <sz val="11"/>
        <color theme="1"/>
        <rFont val="맑은 고딕"/>
        <family val="3"/>
        <charset val="129"/>
        <scheme val="major"/>
      </rPr>
      <t>특정</t>
    </r>
    <r>
      <rPr>
        <sz val="11"/>
        <color theme="1"/>
        <rFont val="맑은 고딕"/>
        <family val="2"/>
        <scheme val="major"/>
      </rPr>
      <t xml:space="preserve"> </t>
    </r>
    <r>
      <rPr>
        <sz val="11"/>
        <color theme="1"/>
        <rFont val="맑은 고딕"/>
        <family val="3"/>
        <charset val="129"/>
        <scheme val="major"/>
      </rPr>
      <t>피해</t>
    </r>
    <r>
      <rPr>
        <sz val="11"/>
        <color theme="1"/>
        <rFont val="맑은 고딕"/>
        <family val="2"/>
        <scheme val="major"/>
      </rPr>
      <t xml:space="preserve">+, </t>
    </r>
    <r>
      <rPr>
        <sz val="11"/>
        <color theme="1"/>
        <rFont val="맑은 고딕"/>
        <family val="3"/>
        <charset val="129"/>
        <scheme val="major"/>
      </rPr>
      <t>마저</t>
    </r>
    <r>
      <rPr>
        <sz val="11"/>
        <color theme="1"/>
        <rFont val="맑은 고딕"/>
        <family val="2"/>
        <scheme val="major"/>
      </rPr>
      <t>+</t>
    </r>
  </si>
  <si>
    <r>
      <rPr>
        <sz val="11"/>
        <color theme="1"/>
        <rFont val="맑은 고딕"/>
        <family val="3"/>
        <charset val="129"/>
        <scheme val="major"/>
      </rPr>
      <t>벨트</t>
    </r>
  </si>
  <si>
    <r>
      <rPr>
        <sz val="11"/>
        <color theme="1"/>
        <rFont val="맑은 고딕"/>
        <family val="3"/>
        <charset val="129"/>
        <scheme val="major"/>
      </rPr>
      <t>체력</t>
    </r>
    <r>
      <rPr>
        <sz val="11"/>
        <color theme="1"/>
        <rFont val="맑은 고딕"/>
        <family val="2"/>
        <scheme val="major"/>
      </rPr>
      <t xml:space="preserve">+, </t>
    </r>
    <r>
      <rPr>
        <sz val="11"/>
        <color theme="1"/>
        <rFont val="맑은 고딕"/>
        <family val="3"/>
        <charset val="129"/>
        <scheme val="major"/>
      </rPr>
      <t>체력재생</t>
    </r>
    <r>
      <rPr>
        <sz val="11"/>
        <color theme="1"/>
        <rFont val="맑은 고딕"/>
        <family val="2"/>
        <scheme val="major"/>
      </rPr>
      <t xml:space="preserve">+, </t>
    </r>
    <r>
      <rPr>
        <sz val="11"/>
        <color theme="1"/>
        <rFont val="맑은 고딕"/>
        <family val="3"/>
        <charset val="129"/>
        <scheme val="major"/>
      </rPr>
      <t>저항</t>
    </r>
    <r>
      <rPr>
        <sz val="11"/>
        <color theme="1"/>
        <rFont val="맑은 고딕"/>
        <family val="2"/>
        <scheme val="major"/>
      </rPr>
      <t>+</t>
    </r>
  </si>
  <si>
    <r>
      <rPr>
        <sz val="11"/>
        <color theme="1"/>
        <rFont val="맑은 고딕"/>
        <family val="3"/>
        <charset val="129"/>
        <scheme val="major"/>
      </rPr>
      <t>신발</t>
    </r>
  </si>
  <si>
    <r>
      <rPr>
        <sz val="11"/>
        <color theme="1"/>
        <rFont val="맑은 고딕"/>
        <family val="3"/>
        <charset val="129"/>
        <scheme val="major"/>
      </rPr>
      <t>이동속도</t>
    </r>
    <r>
      <rPr>
        <sz val="11"/>
        <color theme="1"/>
        <rFont val="맑은 고딕"/>
        <family val="2"/>
        <scheme val="major"/>
      </rPr>
      <t xml:space="preserve">+, </t>
    </r>
    <r>
      <rPr>
        <sz val="11"/>
        <color theme="1"/>
        <rFont val="맑은 고딕"/>
        <family val="3"/>
        <charset val="129"/>
        <scheme val="major"/>
      </rPr>
      <t>드랍률</t>
    </r>
    <r>
      <rPr>
        <sz val="11"/>
        <color theme="1"/>
        <rFont val="맑은 고딕"/>
        <family val="2"/>
        <scheme val="major"/>
      </rPr>
      <t>+</t>
    </r>
  </si>
  <si>
    <r>
      <rPr>
        <sz val="11"/>
        <color theme="1"/>
        <rFont val="맑은 고딕"/>
        <family val="3"/>
        <charset val="129"/>
        <scheme val="major"/>
      </rPr>
      <t>보조방어</t>
    </r>
  </si>
  <si>
    <r>
      <rPr>
        <sz val="11"/>
        <color theme="1"/>
        <rFont val="맑은 고딕"/>
        <family val="3"/>
        <charset val="129"/>
        <scheme val="major"/>
      </rPr>
      <t>손목</t>
    </r>
  </si>
  <si>
    <r>
      <rPr>
        <sz val="11"/>
        <color theme="1"/>
        <rFont val="맑은 고딕"/>
        <family val="3"/>
        <charset val="129"/>
        <scheme val="major"/>
      </rPr>
      <t>장갑의</t>
    </r>
    <r>
      <rPr>
        <sz val="11"/>
        <color theme="1"/>
        <rFont val="맑은 고딕"/>
        <family val="2"/>
        <scheme val="major"/>
      </rPr>
      <t xml:space="preserve"> 1/2</t>
    </r>
  </si>
  <si>
    <r>
      <rPr>
        <sz val="11"/>
        <color theme="1"/>
        <rFont val="맑은 고딕"/>
        <family val="3"/>
        <charset val="129"/>
        <scheme val="major"/>
      </rPr>
      <t>어깨</t>
    </r>
  </si>
  <si>
    <r>
      <rPr>
        <sz val="11"/>
        <color theme="1"/>
        <rFont val="맑은 고딕"/>
        <family val="3"/>
        <charset val="129"/>
        <scheme val="major"/>
      </rPr>
      <t>방어력</t>
    </r>
    <r>
      <rPr>
        <sz val="11"/>
        <color theme="1"/>
        <rFont val="맑은 고딕"/>
        <family val="2"/>
        <scheme val="major"/>
      </rPr>
      <t xml:space="preserve">+, </t>
    </r>
    <r>
      <rPr>
        <sz val="11"/>
        <color theme="1"/>
        <rFont val="맑은 고딕"/>
        <family val="3"/>
        <charset val="129"/>
        <scheme val="major"/>
      </rPr>
      <t>골드드랍</t>
    </r>
    <r>
      <rPr>
        <sz val="11"/>
        <color theme="1"/>
        <rFont val="맑은 고딕"/>
        <family val="2"/>
        <scheme val="major"/>
      </rPr>
      <t xml:space="preserve">+, </t>
    </r>
    <r>
      <rPr>
        <sz val="11"/>
        <color theme="1"/>
        <rFont val="맑은 고딕"/>
        <family val="3"/>
        <charset val="129"/>
        <scheme val="major"/>
      </rPr>
      <t>피해감소</t>
    </r>
    <r>
      <rPr>
        <sz val="11"/>
        <color theme="1"/>
        <rFont val="맑은 고딕"/>
        <family val="2"/>
        <scheme val="major"/>
      </rPr>
      <t xml:space="preserve"> x%</t>
    </r>
  </si>
  <si>
    <r>
      <rPr>
        <sz val="11"/>
        <color theme="1"/>
        <rFont val="맑은 고딕"/>
        <family val="3"/>
        <charset val="129"/>
        <scheme val="major"/>
      </rPr>
      <t>각반</t>
    </r>
  </si>
  <si>
    <r>
      <rPr>
        <sz val="11"/>
        <color theme="1"/>
        <rFont val="맑은 고딕"/>
        <family val="3"/>
        <charset val="129"/>
        <scheme val="major"/>
      </rPr>
      <t>갑옷의</t>
    </r>
    <r>
      <rPr>
        <sz val="11"/>
        <color theme="1"/>
        <rFont val="맑은 고딕"/>
        <family val="2"/>
        <scheme val="major"/>
      </rPr>
      <t xml:space="preserve"> 1/2</t>
    </r>
  </si>
  <si>
    <r>
      <rPr>
        <sz val="11"/>
        <color theme="1"/>
        <rFont val="맑은 고딕"/>
        <family val="3"/>
        <charset val="129"/>
        <scheme val="major"/>
      </rPr>
      <t>방패</t>
    </r>
  </si>
  <si>
    <r>
      <rPr>
        <sz val="11"/>
        <color theme="1"/>
        <rFont val="맑은 고딕"/>
        <family val="3"/>
        <charset val="129"/>
        <scheme val="major"/>
      </rPr>
      <t>패링</t>
    </r>
  </si>
  <si>
    <r>
      <rPr>
        <sz val="11"/>
        <color theme="1"/>
        <rFont val="맑은 고딕"/>
        <family val="3"/>
        <charset val="129"/>
        <scheme val="major"/>
      </rPr>
      <t>단검</t>
    </r>
  </si>
  <si>
    <r>
      <rPr>
        <sz val="11"/>
        <color theme="1"/>
        <rFont val="맑은 고딕"/>
        <family val="3"/>
        <charset val="129"/>
        <scheme val="major"/>
      </rPr>
      <t>보조데미지</t>
    </r>
  </si>
  <si>
    <r>
      <rPr>
        <sz val="11"/>
        <color theme="1"/>
        <rFont val="맑은 고딕"/>
        <family val="3"/>
        <charset val="129"/>
        <scheme val="major"/>
      </rPr>
      <t>수리검</t>
    </r>
  </si>
  <si>
    <r>
      <t>4</t>
    </r>
    <r>
      <rPr>
        <sz val="11"/>
        <color theme="1"/>
        <rFont val="맑은 고딕"/>
        <family val="3"/>
        <charset val="129"/>
        <scheme val="major"/>
      </rPr>
      <t xml:space="preserve">종
</t>
    </r>
    <r>
      <rPr>
        <sz val="11"/>
        <color theme="1"/>
        <rFont val="맑은 고딕"/>
        <family val="2"/>
        <scheme val="major"/>
      </rPr>
      <t>(6</t>
    </r>
    <r>
      <rPr>
        <sz val="11"/>
        <color theme="1"/>
        <rFont val="맑은 고딕"/>
        <family val="3"/>
        <charset val="129"/>
        <scheme val="major"/>
      </rPr>
      <t>개</t>
    </r>
    <r>
      <rPr>
        <sz val="11"/>
        <color theme="1"/>
        <rFont val="맑은 고딕"/>
        <family val="2"/>
        <scheme val="major"/>
      </rPr>
      <t>)</t>
    </r>
  </si>
  <si>
    <r>
      <rPr>
        <sz val="11"/>
        <color theme="1"/>
        <rFont val="맑은 고딕"/>
        <family val="3"/>
        <charset val="129"/>
        <scheme val="major"/>
      </rPr>
      <t>장신구</t>
    </r>
  </si>
  <si>
    <r>
      <rPr>
        <sz val="11"/>
        <color theme="1"/>
        <rFont val="맑은 고딕"/>
        <family val="3"/>
        <charset val="129"/>
        <scheme val="major"/>
      </rPr>
      <t>반지</t>
    </r>
  </si>
  <si>
    <r>
      <rPr>
        <sz val="11"/>
        <color theme="1"/>
        <rFont val="맑은 고딕"/>
        <family val="3"/>
        <charset val="129"/>
        <scheme val="major"/>
      </rPr>
      <t>최대</t>
    </r>
    <r>
      <rPr>
        <sz val="11"/>
        <color theme="1"/>
        <rFont val="맑은 고딕"/>
        <family val="2"/>
        <scheme val="major"/>
      </rPr>
      <t xml:space="preserve"> 2</t>
    </r>
    <r>
      <rPr>
        <sz val="11"/>
        <color theme="1"/>
        <rFont val="맑은 고딕"/>
        <family val="3"/>
        <charset val="129"/>
        <scheme val="major"/>
      </rPr>
      <t>개</t>
    </r>
  </si>
  <si>
    <r>
      <rPr>
        <sz val="11"/>
        <color theme="1"/>
        <rFont val="맑은 고딕"/>
        <family val="3"/>
        <charset val="129"/>
        <scheme val="major"/>
      </rPr>
      <t>캐스팅</t>
    </r>
    <r>
      <rPr>
        <sz val="11"/>
        <color theme="1"/>
        <rFont val="맑은 고딕"/>
        <family val="2"/>
        <scheme val="major"/>
      </rPr>
      <t xml:space="preserve">+, </t>
    </r>
    <r>
      <rPr>
        <sz val="11"/>
        <color theme="1"/>
        <rFont val="맑은 고딕"/>
        <family val="3"/>
        <charset val="129"/>
        <scheme val="major"/>
      </rPr>
      <t>흡혈</t>
    </r>
    <r>
      <rPr>
        <sz val="11"/>
        <color theme="1"/>
        <rFont val="맑은 고딕"/>
        <family val="2"/>
        <scheme val="major"/>
      </rPr>
      <t xml:space="preserve">+, </t>
    </r>
    <r>
      <rPr>
        <sz val="11"/>
        <color theme="1"/>
        <rFont val="맑은 고딕"/>
        <family val="3"/>
        <charset val="129"/>
        <scheme val="major"/>
      </rPr>
      <t>체력</t>
    </r>
    <r>
      <rPr>
        <sz val="11"/>
        <color theme="1"/>
        <rFont val="맑은 고딕"/>
        <family val="2"/>
        <scheme val="major"/>
      </rPr>
      <t xml:space="preserve">+, </t>
    </r>
    <r>
      <rPr>
        <sz val="11"/>
        <color theme="1"/>
        <rFont val="맑은 고딕"/>
        <family val="3"/>
        <charset val="129"/>
        <scheme val="major"/>
      </rPr>
      <t>마나</t>
    </r>
    <r>
      <rPr>
        <sz val="11"/>
        <color theme="1"/>
        <rFont val="맑은 고딕"/>
        <family val="2"/>
        <scheme val="major"/>
      </rPr>
      <t>+</t>
    </r>
  </si>
  <si>
    <r>
      <rPr>
        <sz val="11"/>
        <color theme="1"/>
        <rFont val="맑은 고딕"/>
        <family val="3"/>
        <charset val="129"/>
        <scheme val="major"/>
      </rPr>
      <t>목걸이</t>
    </r>
  </si>
  <si>
    <r>
      <rPr>
        <sz val="11"/>
        <color theme="1"/>
        <rFont val="맑은 고딕"/>
        <family val="3"/>
        <charset val="129"/>
        <scheme val="major"/>
      </rPr>
      <t>스킬</t>
    </r>
    <r>
      <rPr>
        <sz val="11"/>
        <color theme="1"/>
        <rFont val="맑은 고딕"/>
        <family val="2"/>
        <scheme val="major"/>
      </rPr>
      <t>/</t>
    </r>
    <r>
      <rPr>
        <sz val="11"/>
        <color theme="1"/>
        <rFont val="맑은 고딕"/>
        <family val="3"/>
        <charset val="129"/>
        <scheme val="major"/>
      </rPr>
      <t>마법뎀</t>
    </r>
    <r>
      <rPr>
        <sz val="11"/>
        <color theme="1"/>
        <rFont val="맑은 고딕"/>
        <family val="2"/>
        <scheme val="major"/>
      </rPr>
      <t xml:space="preserve">+, </t>
    </r>
    <r>
      <rPr>
        <sz val="11"/>
        <color theme="1"/>
        <rFont val="맑은 고딕"/>
        <family val="3"/>
        <charset val="129"/>
        <scheme val="major"/>
      </rPr>
      <t>드랍률</t>
    </r>
    <r>
      <rPr>
        <sz val="11"/>
        <color theme="1"/>
        <rFont val="맑은 고딕"/>
        <family val="2"/>
        <scheme val="major"/>
      </rPr>
      <t xml:space="preserve">+, </t>
    </r>
    <r>
      <rPr>
        <sz val="11"/>
        <color theme="1"/>
        <rFont val="맑은 고딕"/>
        <family val="3"/>
        <charset val="129"/>
        <scheme val="major"/>
      </rPr>
      <t>마나회복</t>
    </r>
    <r>
      <rPr>
        <sz val="11"/>
        <color theme="1"/>
        <rFont val="맑은 고딕"/>
        <family val="2"/>
        <scheme val="major"/>
      </rPr>
      <t>+</t>
    </r>
  </si>
  <si>
    <r>
      <rPr>
        <sz val="11"/>
        <color theme="1"/>
        <rFont val="맑은 고딕"/>
        <family val="3"/>
        <charset val="129"/>
        <scheme val="major"/>
      </rPr>
      <t>귀걸이</t>
    </r>
  </si>
  <si>
    <r>
      <rPr>
        <sz val="11"/>
        <color theme="1"/>
        <rFont val="맑은 고딕"/>
        <family val="3"/>
        <charset val="129"/>
        <scheme val="major"/>
      </rPr>
      <t>힘</t>
    </r>
    <r>
      <rPr>
        <sz val="11"/>
        <color theme="1"/>
        <rFont val="맑은 고딕"/>
        <family val="2"/>
        <scheme val="major"/>
      </rPr>
      <t xml:space="preserve">+, </t>
    </r>
    <r>
      <rPr>
        <sz val="11"/>
        <color theme="1"/>
        <rFont val="맑은 고딕"/>
        <family val="3"/>
        <charset val="129"/>
        <scheme val="major"/>
      </rPr>
      <t>민</t>
    </r>
    <r>
      <rPr>
        <sz val="11"/>
        <color theme="1"/>
        <rFont val="맑은 고딕"/>
        <family val="2"/>
        <scheme val="major"/>
      </rPr>
      <t xml:space="preserve">+, </t>
    </r>
    <r>
      <rPr>
        <sz val="11"/>
        <color theme="1"/>
        <rFont val="맑은 고딕"/>
        <family val="3"/>
        <charset val="129"/>
        <scheme val="major"/>
      </rPr>
      <t>지</t>
    </r>
    <r>
      <rPr>
        <sz val="11"/>
        <color theme="1"/>
        <rFont val="맑은 고딕"/>
        <family val="2"/>
        <scheme val="major"/>
      </rPr>
      <t>+</t>
    </r>
  </si>
  <si>
    <r>
      <rPr>
        <sz val="11"/>
        <color theme="1"/>
        <rFont val="맑은 고딕"/>
        <family val="3"/>
        <charset val="129"/>
        <scheme val="major"/>
      </rPr>
      <t>망토</t>
    </r>
  </si>
  <si>
    <r>
      <rPr>
        <sz val="11"/>
        <color theme="1"/>
        <rFont val="맑은 고딕"/>
        <family val="3"/>
        <charset val="129"/>
        <scheme val="major"/>
      </rPr>
      <t>방어</t>
    </r>
    <r>
      <rPr>
        <sz val="11"/>
        <color theme="1"/>
        <rFont val="맑은 고딕"/>
        <family val="2"/>
        <scheme val="major"/>
      </rPr>
      <t xml:space="preserve">+, </t>
    </r>
    <r>
      <rPr>
        <sz val="11"/>
        <color theme="1"/>
        <rFont val="맑은 고딕"/>
        <family val="3"/>
        <charset val="129"/>
        <scheme val="major"/>
      </rPr>
      <t>특정</t>
    </r>
    <r>
      <rPr>
        <sz val="11"/>
        <color theme="1"/>
        <rFont val="맑은 고딕"/>
        <family val="2"/>
        <scheme val="major"/>
      </rPr>
      <t xml:space="preserve"> </t>
    </r>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</si>
  <si>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능력치</t>
    </r>
  </si>
  <si>
    <r>
      <rPr>
        <sz val="11"/>
        <color theme="1"/>
        <rFont val="맑은 고딕"/>
        <family val="3"/>
        <charset val="129"/>
        <scheme val="major"/>
      </rPr>
      <t>스텟</t>
    </r>
  </si>
  <si>
    <r>
      <t>3</t>
    </r>
    <r>
      <rPr>
        <sz val="11"/>
        <color theme="1"/>
        <rFont val="맑은 고딕"/>
        <family val="3"/>
        <charset val="129"/>
        <scheme val="major"/>
      </rPr>
      <t>종</t>
    </r>
    <r>
      <rPr>
        <sz val="11"/>
        <color theme="1"/>
        <rFont val="맑은 고딕"/>
        <family val="2"/>
        <scheme val="major"/>
      </rPr>
      <t>+
25</t>
    </r>
    <r>
      <rPr>
        <sz val="11"/>
        <color theme="1"/>
        <rFont val="맑은 고딕"/>
        <family val="3"/>
        <charset val="129"/>
        <scheme val="major"/>
      </rPr>
      <t>종</t>
    </r>
  </si>
  <si>
    <r>
      <rPr>
        <sz val="11"/>
        <color theme="1"/>
        <rFont val="맑은 고딕"/>
        <family val="3"/>
        <charset val="129"/>
        <scheme val="major"/>
      </rPr>
      <t xml:space="preserve">기본스텟
</t>
    </r>
    <r>
      <rPr>
        <sz val="11"/>
        <color theme="1"/>
        <rFont val="맑은 고딕"/>
        <family val="2"/>
        <scheme val="major"/>
      </rPr>
      <t>(</t>
    </r>
    <r>
      <rPr>
        <sz val="11"/>
        <color theme="1"/>
        <rFont val="맑은 고딕"/>
        <family val="3"/>
        <charset val="129"/>
        <scheme val="major"/>
      </rPr>
      <t>투자</t>
    </r>
    <r>
      <rPr>
        <sz val="11"/>
        <color theme="1"/>
        <rFont val="맑은 고딕"/>
        <family val="2"/>
        <scheme val="major"/>
      </rPr>
      <t>)</t>
    </r>
  </si>
  <si>
    <r>
      <rPr>
        <sz val="11"/>
        <color theme="1"/>
        <rFont val="맑은 고딕"/>
        <family val="3"/>
        <charset val="129"/>
        <scheme val="major"/>
      </rPr>
      <t>파워</t>
    </r>
  </si>
  <si>
    <r>
      <rPr>
        <sz val="11"/>
        <color theme="1"/>
        <rFont val="맑은 고딕"/>
        <family val="3"/>
        <charset val="129"/>
        <scheme val="major"/>
      </rPr>
      <t>최대</t>
    </r>
    <r>
      <rPr>
        <sz val="11"/>
        <color theme="1"/>
        <rFont val="맑은 고딕"/>
        <family val="2"/>
        <scheme val="major"/>
      </rPr>
      <t xml:space="preserve"> </t>
    </r>
    <r>
      <rPr>
        <sz val="11"/>
        <color theme="1"/>
        <rFont val="맑은 고딕"/>
        <family val="3"/>
        <charset val="129"/>
        <scheme val="major"/>
      </rPr>
      <t>물리</t>
    </r>
    <r>
      <rPr>
        <sz val="11"/>
        <color theme="1"/>
        <rFont val="맑은 고딕"/>
        <family val="2"/>
        <scheme val="major"/>
      </rPr>
      <t>/</t>
    </r>
    <r>
      <rPr>
        <sz val="11"/>
        <color theme="1"/>
        <rFont val="맑은 고딕"/>
        <family val="3"/>
        <charset val="129"/>
        <scheme val="major"/>
      </rPr>
      <t>마법공격력</t>
    </r>
    <r>
      <rPr>
        <sz val="11"/>
        <color theme="1"/>
        <rFont val="맑은 고딕"/>
        <family val="2"/>
        <scheme val="major"/>
      </rPr>
      <t xml:space="preserve"> </t>
    </r>
    <r>
      <rPr>
        <sz val="11"/>
        <color theme="1"/>
        <rFont val="맑은 고딕"/>
        <family val="3"/>
        <charset val="129"/>
        <scheme val="major"/>
      </rPr>
      <t>증가</t>
    </r>
  </si>
  <si>
    <r>
      <rPr>
        <sz val="11"/>
        <color theme="1"/>
        <rFont val="맑은 고딕"/>
        <family val="3"/>
        <charset val="129"/>
        <scheme val="major"/>
      </rPr>
      <t>집중</t>
    </r>
  </si>
  <si>
    <r>
      <rPr>
        <sz val="11"/>
        <color theme="1"/>
        <rFont val="맑은 고딕"/>
        <family val="3"/>
        <charset val="129"/>
        <scheme val="major"/>
      </rPr>
      <t>최소</t>
    </r>
    <r>
      <rPr>
        <sz val="11"/>
        <color theme="1"/>
        <rFont val="맑은 고딕"/>
        <family val="2"/>
        <scheme val="major"/>
      </rPr>
      <t xml:space="preserve"> </t>
    </r>
    <r>
      <rPr>
        <sz val="11"/>
        <color theme="1"/>
        <rFont val="맑은 고딕"/>
        <family val="3"/>
        <charset val="129"/>
        <scheme val="major"/>
      </rPr>
      <t>피해증가</t>
    </r>
    <r>
      <rPr>
        <sz val="11"/>
        <color theme="1"/>
        <rFont val="맑은 고딕"/>
        <family val="2"/>
        <scheme val="major"/>
      </rPr>
      <t xml:space="preserve">/ </t>
    </r>
    <r>
      <rPr>
        <sz val="11"/>
        <color theme="1"/>
        <rFont val="맑은 고딕"/>
        <family val="3"/>
        <charset val="129"/>
        <scheme val="major"/>
      </rPr>
      <t>치명타</t>
    </r>
    <r>
      <rPr>
        <sz val="11"/>
        <color theme="1"/>
        <rFont val="맑은 고딕"/>
        <family val="2"/>
        <scheme val="major"/>
      </rPr>
      <t>+</t>
    </r>
    <r>
      <rPr>
        <sz val="11"/>
        <color theme="1"/>
        <rFont val="맑은 고딕"/>
        <family val="3"/>
        <charset val="129"/>
        <scheme val="major"/>
      </rPr>
      <t>공속</t>
    </r>
    <r>
      <rPr>
        <sz val="11"/>
        <color theme="1"/>
        <rFont val="맑은 고딕"/>
        <family val="2"/>
        <scheme val="major"/>
      </rPr>
      <t xml:space="preserve"> </t>
    </r>
    <r>
      <rPr>
        <sz val="11"/>
        <color theme="1"/>
        <rFont val="맑은 고딕"/>
        <family val="3"/>
        <charset val="129"/>
        <scheme val="major"/>
      </rPr>
      <t>증가</t>
    </r>
    <r>
      <rPr>
        <sz val="11"/>
        <color theme="1"/>
        <rFont val="맑은 고딕"/>
        <family val="2"/>
        <scheme val="major"/>
      </rPr>
      <t>(</t>
    </r>
    <r>
      <rPr>
        <sz val="11"/>
        <color theme="1"/>
        <rFont val="맑은 고딕"/>
        <family val="3"/>
        <charset val="129"/>
        <scheme val="major"/>
      </rPr>
      <t>격수</t>
    </r>
    <r>
      <rPr>
        <sz val="11"/>
        <color theme="1"/>
        <rFont val="맑은 고딕"/>
        <family val="2"/>
        <scheme val="major"/>
      </rPr>
      <t xml:space="preserve">) </t>
    </r>
    <r>
      <rPr>
        <sz val="11"/>
        <color theme="1"/>
        <rFont val="맑은 고딕"/>
        <family val="3"/>
        <charset val="129"/>
        <scheme val="major"/>
      </rPr>
      <t>및</t>
    </r>
    <r>
      <rPr>
        <sz val="11"/>
        <color theme="1"/>
        <rFont val="맑은 고딕"/>
        <family val="2"/>
        <scheme val="major"/>
      </rPr>
      <t xml:space="preserve"> </t>
    </r>
    <r>
      <rPr>
        <sz val="11"/>
        <color theme="1"/>
        <rFont val="맑은 고딕"/>
        <family val="3"/>
        <charset val="129"/>
        <scheme val="major"/>
      </rPr>
      <t>캐스팅</t>
    </r>
    <r>
      <rPr>
        <sz val="11"/>
        <color theme="1"/>
        <rFont val="맑은 고딕"/>
        <family val="2"/>
        <scheme val="major"/>
      </rPr>
      <t>+</t>
    </r>
    <r>
      <rPr>
        <sz val="11"/>
        <color theme="1"/>
        <rFont val="맑은 고딕"/>
        <family val="3"/>
        <charset val="129"/>
        <scheme val="major"/>
      </rPr>
      <t>쿨탐</t>
    </r>
    <r>
      <rPr>
        <sz val="11"/>
        <color theme="1"/>
        <rFont val="맑은 고딕"/>
        <family val="2"/>
        <scheme val="major"/>
      </rPr>
      <t>(</t>
    </r>
    <r>
      <rPr>
        <sz val="11"/>
        <color theme="1"/>
        <rFont val="맑은 고딕"/>
        <family val="3"/>
        <charset val="129"/>
        <scheme val="major"/>
      </rPr>
      <t>비격수</t>
    </r>
    <r>
      <rPr>
        <sz val="11"/>
        <color theme="1"/>
        <rFont val="맑은 고딕"/>
        <family val="2"/>
        <scheme val="major"/>
      </rPr>
      <t xml:space="preserve">) </t>
    </r>
    <r>
      <rPr>
        <sz val="11"/>
        <color theme="1"/>
        <rFont val="맑은 고딕"/>
        <family val="3"/>
        <charset val="129"/>
        <scheme val="major"/>
      </rPr>
      <t>감소</t>
    </r>
  </si>
  <si>
    <r>
      <rPr>
        <sz val="11"/>
        <color theme="1"/>
        <rFont val="맑은 고딕"/>
        <family val="3"/>
        <charset val="129"/>
        <scheme val="major"/>
      </rPr>
      <t>활력</t>
    </r>
  </si>
  <si>
    <r>
      <rPr>
        <sz val="11"/>
        <color theme="1"/>
        <rFont val="맑은 고딕"/>
        <family val="3"/>
        <charset val="129"/>
        <scheme val="major"/>
      </rPr>
      <t>체력</t>
    </r>
    <r>
      <rPr>
        <sz val="11"/>
        <color theme="1"/>
        <rFont val="맑은 고딕"/>
        <family val="2"/>
        <scheme val="major"/>
      </rPr>
      <t>(</t>
    </r>
    <r>
      <rPr>
        <sz val="11"/>
        <color theme="1"/>
        <rFont val="맑은 고딕"/>
        <family val="3"/>
        <charset val="129"/>
        <scheme val="major"/>
      </rPr>
      <t>격수</t>
    </r>
    <r>
      <rPr>
        <sz val="11"/>
        <color theme="1"/>
        <rFont val="맑은 고딕"/>
        <family val="2"/>
        <scheme val="major"/>
      </rPr>
      <t xml:space="preserve">) </t>
    </r>
    <r>
      <rPr>
        <sz val="11"/>
        <color theme="1"/>
        <rFont val="맑은 고딕"/>
        <family val="3"/>
        <charset val="129"/>
        <scheme val="major"/>
      </rPr>
      <t>및</t>
    </r>
    <r>
      <rPr>
        <sz val="11"/>
        <color theme="1"/>
        <rFont val="맑은 고딕"/>
        <family val="2"/>
        <scheme val="major"/>
      </rPr>
      <t xml:space="preserve"> </t>
    </r>
    <r>
      <rPr>
        <sz val="11"/>
        <color theme="1"/>
        <rFont val="맑은 고딕"/>
        <family val="3"/>
        <charset val="129"/>
        <scheme val="major"/>
      </rPr>
      <t>마력</t>
    </r>
    <r>
      <rPr>
        <sz val="11"/>
        <color theme="1"/>
        <rFont val="맑은 고딕"/>
        <family val="2"/>
        <scheme val="major"/>
      </rPr>
      <t>(</t>
    </r>
    <r>
      <rPr>
        <sz val="11"/>
        <color theme="1"/>
        <rFont val="맑은 고딕"/>
        <family val="3"/>
        <charset val="129"/>
        <scheme val="major"/>
      </rPr>
      <t>비격수</t>
    </r>
    <r>
      <rPr>
        <sz val="11"/>
        <color theme="1"/>
        <rFont val="맑은 고딕"/>
        <family val="2"/>
        <scheme val="major"/>
      </rPr>
      <t xml:space="preserve">) </t>
    </r>
    <r>
      <rPr>
        <sz val="11"/>
        <color theme="1"/>
        <rFont val="맑은 고딕"/>
        <family val="3"/>
        <charset val="129"/>
        <scheme val="major"/>
      </rPr>
      <t>증가</t>
    </r>
  </si>
  <si>
    <r>
      <rPr>
        <sz val="11"/>
        <color theme="1"/>
        <rFont val="맑은 고딕"/>
        <family val="3"/>
        <charset val="129"/>
        <scheme val="major"/>
      </rPr>
      <t>보조스텟
각종
템에
붙음</t>
    </r>
  </si>
  <si>
    <r>
      <rPr>
        <sz val="11"/>
        <color theme="1"/>
        <rFont val="맑은 고딕"/>
        <family val="3"/>
        <charset val="129"/>
        <scheme val="major"/>
      </rPr>
      <t>공격력</t>
    </r>
  </si>
  <si>
    <r>
      <rPr>
        <sz val="11"/>
        <color theme="1"/>
        <rFont val="맑은 고딕"/>
        <family val="3"/>
        <charset val="129"/>
        <scheme val="major"/>
      </rPr>
      <t>최대</t>
    </r>
  </si>
  <si>
    <r>
      <rPr>
        <sz val="11"/>
        <color theme="1"/>
        <rFont val="맑은 고딕"/>
        <family val="3"/>
        <charset val="129"/>
        <scheme val="major"/>
      </rPr>
      <t>이거만</t>
    </r>
    <r>
      <rPr>
        <sz val="11"/>
        <color theme="1"/>
        <rFont val="맑은 고딕"/>
        <family val="2"/>
        <scheme val="major"/>
      </rPr>
      <t xml:space="preserve"> </t>
    </r>
    <r>
      <rPr>
        <sz val="11"/>
        <color theme="1"/>
        <rFont val="맑은 고딕"/>
        <family val="3"/>
        <charset val="129"/>
        <scheme val="major"/>
      </rPr>
      <t>올리면</t>
    </r>
    <r>
      <rPr>
        <sz val="11"/>
        <color theme="1"/>
        <rFont val="맑은 고딕"/>
        <family val="2"/>
        <scheme val="major"/>
      </rPr>
      <t xml:space="preserve"> </t>
    </r>
    <r>
      <rPr>
        <sz val="11"/>
        <color theme="1"/>
        <rFont val="맑은 고딕"/>
        <family val="3"/>
        <charset val="129"/>
        <scheme val="major"/>
      </rPr>
      <t>공격력</t>
    </r>
    <r>
      <rPr>
        <sz val="11"/>
        <color theme="1"/>
        <rFont val="맑은 고딕"/>
        <family val="2"/>
        <scheme val="major"/>
      </rPr>
      <t xml:space="preserve"> </t>
    </r>
    <r>
      <rPr>
        <sz val="11"/>
        <color theme="1"/>
        <rFont val="맑은 고딕"/>
        <family val="3"/>
        <charset val="129"/>
        <scheme val="major"/>
      </rPr>
      <t>편차가</t>
    </r>
    <r>
      <rPr>
        <sz val="11"/>
        <color theme="1"/>
        <rFont val="맑은 고딕"/>
        <family val="2"/>
        <scheme val="major"/>
      </rPr>
      <t xml:space="preserve"> </t>
    </r>
    <r>
      <rPr>
        <sz val="11"/>
        <color theme="1"/>
        <rFont val="맑은 고딕"/>
        <family val="3"/>
        <charset val="129"/>
        <scheme val="major"/>
      </rPr>
      <t>심해짐</t>
    </r>
  </si>
  <si>
    <r>
      <rPr>
        <sz val="11"/>
        <color theme="1"/>
        <rFont val="맑은 고딕"/>
        <family val="3"/>
        <charset val="129"/>
        <scheme val="major"/>
      </rPr>
      <t>방어력</t>
    </r>
  </si>
  <si>
    <r>
      <rPr>
        <sz val="11"/>
        <color theme="1"/>
        <rFont val="맑은 고딕"/>
        <family val="3"/>
        <charset val="129"/>
        <scheme val="major"/>
      </rPr>
      <t>물리</t>
    </r>
  </si>
  <si>
    <r>
      <rPr>
        <sz val="11"/>
        <color theme="1"/>
        <rFont val="맑은 고딕"/>
        <family val="3"/>
        <charset val="129"/>
        <scheme val="major"/>
      </rPr>
      <t>데미지</t>
    </r>
    <r>
      <rPr>
        <sz val="11"/>
        <color theme="1"/>
        <rFont val="맑은 고딕"/>
        <family val="2"/>
        <scheme val="major"/>
      </rPr>
      <t xml:space="preserve"> </t>
    </r>
    <r>
      <rPr>
        <sz val="11"/>
        <color theme="1"/>
        <rFont val="맑은 고딕"/>
        <family val="3"/>
        <charset val="129"/>
        <scheme val="major"/>
      </rPr>
      <t>감소</t>
    </r>
    <r>
      <rPr>
        <sz val="11"/>
        <color theme="1"/>
        <rFont val="맑은 고딕"/>
        <family val="2"/>
        <scheme val="major"/>
      </rPr>
      <t xml:space="preserve">. </t>
    </r>
    <r>
      <rPr>
        <sz val="11"/>
        <color theme="1"/>
        <rFont val="맑은 고딕"/>
        <family val="3"/>
        <charset val="129"/>
        <scheme val="major"/>
      </rPr>
      <t>공식은</t>
    </r>
    <r>
      <rPr>
        <sz val="11"/>
        <color theme="1"/>
        <rFont val="맑은 고딕"/>
        <family val="2"/>
        <scheme val="major"/>
      </rPr>
      <t xml:space="preserve"> </t>
    </r>
    <r>
      <rPr>
        <sz val="11"/>
        <color theme="1"/>
        <rFont val="맑은 고딕"/>
        <family val="3"/>
        <charset val="129"/>
        <scheme val="major"/>
      </rPr>
      <t>방어</t>
    </r>
    <r>
      <rPr>
        <sz val="11"/>
        <color theme="1"/>
        <rFont val="맑은 고딕"/>
        <family val="2"/>
        <scheme val="major"/>
      </rPr>
      <t xml:space="preserve"> 1</t>
    </r>
    <r>
      <rPr>
        <sz val="11"/>
        <color theme="1"/>
        <rFont val="맑은 고딕"/>
        <family val="3"/>
        <charset val="129"/>
        <scheme val="major"/>
      </rPr>
      <t>당</t>
    </r>
    <r>
      <rPr>
        <sz val="11"/>
        <color theme="1"/>
        <rFont val="맑은 고딕"/>
        <family val="2"/>
        <scheme val="major"/>
      </rPr>
      <t xml:space="preserve"> </t>
    </r>
    <r>
      <rPr>
        <sz val="11"/>
        <color theme="1"/>
        <rFont val="맑은 고딕"/>
        <family val="3"/>
        <charset val="129"/>
        <scheme val="major"/>
      </rPr>
      <t>데미지</t>
    </r>
    <r>
      <rPr>
        <sz val="11"/>
        <color theme="1"/>
        <rFont val="맑은 고딕"/>
        <family val="2"/>
        <scheme val="major"/>
      </rPr>
      <t xml:space="preserve"> 1% </t>
    </r>
    <r>
      <rPr>
        <sz val="11"/>
        <color theme="1"/>
        <rFont val="맑은 고딕"/>
        <family val="3"/>
        <charset val="129"/>
        <scheme val="major"/>
      </rPr>
      <t>감소</t>
    </r>
    <r>
      <rPr>
        <sz val="11"/>
        <color theme="1"/>
        <rFont val="맑은 고딕"/>
        <family val="2"/>
        <scheme val="major"/>
      </rPr>
      <t>, 100</t>
    </r>
    <r>
      <rPr>
        <sz val="11"/>
        <color theme="1"/>
        <rFont val="맑은 고딕"/>
        <family val="3"/>
        <charset val="129"/>
        <scheme val="major"/>
      </rPr>
      <t>이면</t>
    </r>
    <r>
      <rPr>
        <sz val="11"/>
        <color theme="1"/>
        <rFont val="맑은 고딕"/>
        <family val="2"/>
        <scheme val="major"/>
      </rPr>
      <t xml:space="preserve"> 50%</t>
    </r>
    <r>
      <rPr>
        <sz val="11"/>
        <color theme="1"/>
        <rFont val="맑은 고딕"/>
        <family val="3"/>
        <charset val="129"/>
        <scheme val="major"/>
      </rPr>
      <t>데미지</t>
    </r>
    <r>
      <rPr>
        <sz val="11"/>
        <color theme="1"/>
        <rFont val="맑은 고딕"/>
        <family val="2"/>
        <scheme val="major"/>
      </rPr>
      <t xml:space="preserve"> </t>
    </r>
    <r>
      <rPr>
        <sz val="11"/>
        <color theme="1"/>
        <rFont val="맑은 고딕"/>
        <family val="3"/>
        <charset val="129"/>
        <scheme val="major"/>
      </rPr>
      <t>입음</t>
    </r>
    <r>
      <rPr>
        <sz val="11"/>
        <color theme="1"/>
        <rFont val="맑은 고딕"/>
        <family val="2"/>
        <scheme val="major"/>
      </rPr>
      <t xml:space="preserve"> </t>
    </r>
    <r>
      <rPr>
        <sz val="11"/>
        <color theme="1"/>
        <rFont val="맑은 고딕"/>
        <family val="3"/>
        <charset val="129"/>
        <scheme val="major"/>
      </rPr>
      <t>등</t>
    </r>
  </si>
  <si>
    <r>
      <rPr>
        <sz val="11"/>
        <color theme="1"/>
        <rFont val="맑은 고딕"/>
        <family val="3"/>
        <charset val="129"/>
        <scheme val="major"/>
      </rPr>
      <t>마법</t>
    </r>
  </si>
  <si>
    <r>
      <rPr>
        <sz val="11"/>
        <color theme="1"/>
        <rFont val="맑은 고딕"/>
        <family val="3"/>
        <charset val="129"/>
        <scheme val="major"/>
      </rPr>
      <t>피해감소</t>
    </r>
  </si>
  <si>
    <r>
      <rPr>
        <sz val="11"/>
        <color theme="1"/>
        <rFont val="맑은 고딕"/>
        <family val="3"/>
        <charset val="129"/>
        <scheme val="major"/>
      </rPr>
      <t>아이템에는</t>
    </r>
    <r>
      <rPr>
        <sz val="11"/>
        <color theme="1"/>
        <rFont val="맑은 고딕"/>
        <family val="2"/>
        <scheme val="major"/>
      </rPr>
      <t xml:space="preserve"> </t>
    </r>
    <r>
      <rPr>
        <sz val="11"/>
        <color theme="1"/>
        <rFont val="맑은 고딕"/>
        <family val="3"/>
        <charset val="129"/>
        <scheme val="major"/>
      </rPr>
      <t>최대</t>
    </r>
    <r>
      <rPr>
        <sz val="11"/>
        <color theme="1"/>
        <rFont val="맑은 고딕"/>
        <family val="2"/>
        <scheme val="major"/>
      </rPr>
      <t xml:space="preserve"> 10%</t>
    </r>
    <r>
      <rPr>
        <sz val="11"/>
        <color theme="1"/>
        <rFont val="맑은 고딕"/>
        <family val="3"/>
        <charset val="129"/>
        <scheme val="major"/>
      </rPr>
      <t>정도</t>
    </r>
  </si>
  <si>
    <r>
      <rPr>
        <sz val="11"/>
        <color theme="1"/>
        <rFont val="맑은 고딕"/>
        <family val="3"/>
        <charset val="129"/>
        <scheme val="major"/>
      </rPr>
      <t>강인함</t>
    </r>
  </si>
  <si>
    <r>
      <rPr>
        <sz val="11"/>
        <color theme="1"/>
        <rFont val="맑은 고딕"/>
        <family val="3"/>
        <charset val="129"/>
        <scheme val="major"/>
      </rPr>
      <t>지속시간</t>
    </r>
    <r>
      <rPr>
        <sz val="11"/>
        <color theme="1"/>
        <rFont val="맑은 고딕"/>
        <family val="2"/>
        <scheme val="major"/>
      </rPr>
      <t xml:space="preserve"> </t>
    </r>
    <r>
      <rPr>
        <sz val="11"/>
        <color theme="1"/>
        <rFont val="맑은 고딕"/>
        <family val="3"/>
        <charset val="129"/>
        <scheme val="major"/>
      </rPr>
      <t>감소</t>
    </r>
    <r>
      <rPr>
        <sz val="11"/>
        <color theme="1"/>
        <rFont val="맑은 고딕"/>
        <family val="2"/>
        <scheme val="major"/>
      </rPr>
      <t xml:space="preserve">, </t>
    </r>
    <r>
      <rPr>
        <sz val="11"/>
        <color theme="1"/>
        <rFont val="맑은 고딕"/>
        <family val="3"/>
        <charset val="129"/>
        <scheme val="major"/>
      </rPr>
      <t>버프</t>
    </r>
    <r>
      <rPr>
        <sz val="11"/>
        <color theme="1"/>
        <rFont val="맑은 고딕"/>
        <family val="2"/>
        <scheme val="major"/>
      </rPr>
      <t xml:space="preserve"> </t>
    </r>
    <r>
      <rPr>
        <sz val="11"/>
        <color theme="1"/>
        <rFont val="맑은 고딕"/>
        <family val="3"/>
        <charset val="129"/>
        <scheme val="major"/>
      </rPr>
      <t>지속시간</t>
    </r>
    <r>
      <rPr>
        <sz val="11"/>
        <color theme="1"/>
        <rFont val="맑은 고딕"/>
        <family val="2"/>
        <scheme val="major"/>
      </rPr>
      <t xml:space="preserve"> </t>
    </r>
    <r>
      <rPr>
        <sz val="11"/>
        <color theme="1"/>
        <rFont val="맑은 고딕"/>
        <family val="3"/>
        <charset val="129"/>
        <scheme val="major"/>
      </rPr>
      <t>증가</t>
    </r>
  </si>
  <si>
    <r>
      <rPr>
        <sz val="11"/>
        <color theme="1"/>
        <rFont val="맑은 고딕"/>
        <family val="3"/>
        <charset val="129"/>
        <scheme val="major"/>
      </rPr>
      <t>치명확률</t>
    </r>
  </si>
  <si>
    <r>
      <rPr>
        <sz val="11"/>
        <color theme="1"/>
        <rFont val="맑은 고딕"/>
        <family val="3"/>
        <charset val="129"/>
        <scheme val="major"/>
      </rPr>
      <t>치명배율</t>
    </r>
  </si>
  <si>
    <r>
      <rPr>
        <sz val="11"/>
        <color theme="1"/>
        <rFont val="맑은 고딕"/>
        <family val="3"/>
        <charset val="129"/>
        <scheme val="major"/>
      </rPr>
      <t>회피</t>
    </r>
  </si>
  <si>
    <r>
      <rPr>
        <sz val="11"/>
        <color theme="1"/>
        <rFont val="맑은 고딕"/>
        <family val="3"/>
        <charset val="129"/>
        <scheme val="major"/>
      </rPr>
      <t>마법방어</t>
    </r>
  </si>
  <si>
    <r>
      <rPr>
        <sz val="11"/>
        <color theme="1"/>
        <rFont val="맑은 고딕"/>
        <family val="3"/>
        <charset val="129"/>
        <scheme val="major"/>
      </rPr>
      <t>별도</t>
    </r>
    <r>
      <rPr>
        <sz val="11"/>
        <color theme="1"/>
        <rFont val="맑은 고딕"/>
        <family val="2"/>
        <scheme val="major"/>
      </rPr>
      <t xml:space="preserve"> </t>
    </r>
    <r>
      <rPr>
        <sz val="11"/>
        <color theme="1"/>
        <rFont val="맑은 고딕"/>
        <family val="3"/>
        <charset val="129"/>
        <scheme val="major"/>
      </rPr>
      <t>확률</t>
    </r>
  </si>
  <si>
    <r>
      <rPr>
        <sz val="11"/>
        <color theme="1"/>
        <rFont val="맑은 고딕"/>
        <family val="3"/>
        <charset val="129"/>
        <scheme val="major"/>
      </rPr>
      <t>피흡</t>
    </r>
  </si>
  <si>
    <r>
      <rPr>
        <sz val="11"/>
        <color theme="1"/>
        <rFont val="맑은 고딕"/>
        <family val="3"/>
        <charset val="129"/>
        <scheme val="major"/>
      </rPr>
      <t>물리데미지만</t>
    </r>
    <r>
      <rPr>
        <sz val="11"/>
        <color theme="1"/>
        <rFont val="맑은 고딕"/>
        <family val="2"/>
        <scheme val="major"/>
      </rPr>
      <t xml:space="preserve"> </t>
    </r>
    <r>
      <rPr>
        <sz val="11"/>
        <color theme="1"/>
        <rFont val="맑은 고딕"/>
        <family val="3"/>
        <charset val="129"/>
        <scheme val="major"/>
      </rPr>
      <t>적용</t>
    </r>
  </si>
  <si>
    <r>
      <rPr>
        <sz val="11"/>
        <color theme="1"/>
        <rFont val="맑은 고딕"/>
        <family val="3"/>
        <charset val="129"/>
        <scheme val="major"/>
      </rPr>
      <t>속도</t>
    </r>
  </si>
  <si>
    <r>
      <rPr>
        <sz val="11"/>
        <color theme="1"/>
        <rFont val="맑은 고딕"/>
        <family val="3"/>
        <charset val="129"/>
        <scheme val="major"/>
      </rPr>
      <t>공격속도</t>
    </r>
  </si>
  <si>
    <r>
      <rPr>
        <sz val="11"/>
        <color theme="1"/>
        <rFont val="맑은 고딕"/>
        <family val="3"/>
        <charset val="129"/>
        <scheme val="major"/>
      </rPr>
      <t>이동속도</t>
    </r>
  </si>
  <si>
    <r>
      <rPr>
        <sz val="11"/>
        <color theme="1"/>
        <rFont val="맑은 고딕"/>
        <family val="3"/>
        <charset val="129"/>
        <scheme val="major"/>
      </rPr>
      <t>재생</t>
    </r>
  </si>
  <si>
    <r>
      <rPr>
        <sz val="11"/>
        <color theme="1"/>
        <rFont val="맑은 고딕"/>
        <family val="3"/>
        <charset val="129"/>
        <scheme val="major"/>
      </rPr>
      <t>체력</t>
    </r>
  </si>
  <si>
    <r>
      <rPr>
        <sz val="11"/>
        <color theme="1"/>
        <rFont val="맑은 고딕"/>
        <family val="3"/>
        <charset val="129"/>
        <scheme val="major"/>
      </rPr>
      <t>수치는</t>
    </r>
    <r>
      <rPr>
        <sz val="11"/>
        <color theme="1"/>
        <rFont val="맑은 고딕"/>
        <family val="2"/>
        <scheme val="major"/>
      </rPr>
      <t xml:space="preserve"> %</t>
    </r>
    <r>
      <rPr>
        <sz val="11"/>
        <color theme="1"/>
        <rFont val="맑은 고딕"/>
        <family val="3"/>
        <charset val="129"/>
        <scheme val="major"/>
      </rPr>
      <t>가</t>
    </r>
    <r>
      <rPr>
        <sz val="11"/>
        <color theme="1"/>
        <rFont val="맑은 고딕"/>
        <family val="2"/>
        <scheme val="major"/>
      </rPr>
      <t xml:space="preserve"> </t>
    </r>
    <r>
      <rPr>
        <sz val="11"/>
        <color theme="1"/>
        <rFont val="맑은 고딕"/>
        <family val="3"/>
        <charset val="129"/>
        <scheme val="major"/>
      </rPr>
      <t>아닌</t>
    </r>
    <r>
      <rPr>
        <sz val="11"/>
        <color theme="1"/>
        <rFont val="맑은 고딕"/>
        <family val="2"/>
        <scheme val="major"/>
      </rPr>
      <t xml:space="preserve"> </t>
    </r>
    <r>
      <rPr>
        <sz val="11"/>
        <color theme="1"/>
        <rFont val="맑은 고딕"/>
        <family val="3"/>
        <charset val="129"/>
        <scheme val="major"/>
      </rPr>
      <t>고정수치</t>
    </r>
  </si>
  <si>
    <r>
      <rPr>
        <sz val="11"/>
        <color theme="1"/>
        <rFont val="맑은 고딕"/>
        <family val="3"/>
        <charset val="129"/>
        <scheme val="major"/>
      </rPr>
      <t>마력</t>
    </r>
  </si>
  <si>
    <r>
      <rPr>
        <sz val="11"/>
        <color theme="1"/>
        <rFont val="맑은 고딕"/>
        <family val="3"/>
        <charset val="129"/>
        <scheme val="major"/>
      </rPr>
      <t>확률</t>
    </r>
  </si>
  <si>
    <r>
      <rPr>
        <sz val="11"/>
        <color theme="1"/>
        <rFont val="맑은 고딕"/>
        <family val="3"/>
        <charset val="129"/>
        <scheme val="major"/>
      </rPr>
      <t>골드</t>
    </r>
  </si>
  <si>
    <r>
      <rPr>
        <sz val="11"/>
        <color theme="1"/>
        <rFont val="맑은 고딕"/>
        <family val="3"/>
        <charset val="129"/>
        <scheme val="major"/>
      </rPr>
      <t>드랍</t>
    </r>
  </si>
  <si>
    <r>
      <rPr>
        <sz val="11"/>
        <color theme="1"/>
        <rFont val="맑은 고딕"/>
        <family val="3"/>
        <charset val="129"/>
        <scheme val="major"/>
      </rPr>
      <t>경험치</t>
    </r>
  </si>
  <si>
    <r>
      <rPr>
        <sz val="11"/>
        <color theme="1"/>
        <rFont val="맑은 고딕"/>
        <family val="3"/>
        <charset val="129"/>
        <scheme val="major"/>
      </rPr>
      <t>데미지</t>
    </r>
  </si>
  <si>
    <r>
      <rPr>
        <sz val="11"/>
        <color theme="1"/>
        <rFont val="맑은 고딕"/>
        <family val="3"/>
        <charset val="129"/>
        <scheme val="major"/>
      </rPr>
      <t>특정</t>
    </r>
    <r>
      <rPr>
        <sz val="11"/>
        <color theme="1"/>
        <rFont val="맑은 고딕"/>
        <family val="2"/>
        <scheme val="major"/>
      </rPr>
      <t xml:space="preserve"> </t>
    </r>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데미지</t>
    </r>
    <r>
      <rPr>
        <sz val="11"/>
        <color theme="1"/>
        <rFont val="맑은 고딕"/>
        <family val="2"/>
        <scheme val="major"/>
      </rPr>
      <t xml:space="preserve"> </t>
    </r>
    <r>
      <rPr>
        <sz val="11"/>
        <color theme="1"/>
        <rFont val="맑은 고딕"/>
        <family val="3"/>
        <charset val="129"/>
        <scheme val="major"/>
      </rPr>
      <t>증가</t>
    </r>
  </si>
  <si>
    <r>
      <rPr>
        <sz val="11"/>
        <color theme="1"/>
        <rFont val="맑은 고딕"/>
        <family val="3"/>
        <charset val="129"/>
        <scheme val="major"/>
      </rPr>
      <t>레벨</t>
    </r>
  </si>
  <si>
    <r>
      <rPr>
        <sz val="11"/>
        <color theme="1"/>
        <rFont val="맑은 고딕"/>
        <family val="3"/>
        <charset val="129"/>
        <scheme val="major"/>
      </rPr>
      <t>특정</t>
    </r>
    <r>
      <rPr>
        <sz val="11"/>
        <color theme="1"/>
        <rFont val="맑은 고딕"/>
        <family val="2"/>
        <scheme val="major"/>
      </rPr>
      <t xml:space="preserve"> </t>
    </r>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레벨</t>
    </r>
    <r>
      <rPr>
        <sz val="11"/>
        <color theme="1"/>
        <rFont val="맑은 고딕"/>
        <family val="2"/>
        <scheme val="major"/>
      </rPr>
      <t xml:space="preserve"> </t>
    </r>
    <r>
      <rPr>
        <sz val="11"/>
        <color theme="1"/>
        <rFont val="맑은 고딕"/>
        <family val="3"/>
        <charset val="129"/>
        <scheme val="major"/>
      </rPr>
      <t>증가</t>
    </r>
  </si>
  <si>
    <r>
      <rPr>
        <sz val="11"/>
        <color theme="1"/>
        <rFont val="맑은 고딕"/>
        <family val="3"/>
        <charset val="129"/>
        <scheme val="major"/>
      </rPr>
      <t>마법력</t>
    </r>
  </si>
  <si>
    <r>
      <rPr>
        <sz val="11"/>
        <color theme="1"/>
        <rFont val="맑은 고딕"/>
        <family val="3"/>
        <charset val="129"/>
        <scheme val="major"/>
      </rPr>
      <t>마법데미지</t>
    </r>
    <r>
      <rPr>
        <sz val="11"/>
        <color theme="1"/>
        <rFont val="맑은 고딕"/>
        <family val="2"/>
        <scheme val="major"/>
      </rPr>
      <t xml:space="preserve"> </t>
    </r>
    <r>
      <rPr>
        <sz val="11"/>
        <color theme="1"/>
        <rFont val="맑은 고딕"/>
        <family val="3"/>
        <charset val="129"/>
        <scheme val="major"/>
      </rPr>
      <t>증가</t>
    </r>
  </si>
  <si>
    <r>
      <rPr>
        <sz val="11"/>
        <color theme="1"/>
        <rFont val="맑은 고딕"/>
        <family val="3"/>
        <charset val="129"/>
        <scheme val="major"/>
      </rPr>
      <t>쿨감</t>
    </r>
  </si>
  <si>
    <r>
      <rPr>
        <sz val="11"/>
        <color theme="1"/>
        <rFont val="맑은 고딕"/>
        <family val="3"/>
        <charset val="129"/>
        <scheme val="major"/>
      </rPr>
      <t>모든스킬</t>
    </r>
    <r>
      <rPr>
        <sz val="11"/>
        <color theme="1"/>
        <rFont val="맑은 고딕"/>
        <family val="2"/>
        <scheme val="major"/>
      </rPr>
      <t>/</t>
    </r>
    <r>
      <rPr>
        <sz val="11"/>
        <color theme="1"/>
        <rFont val="맑은 고딕"/>
        <family val="3"/>
        <charset val="129"/>
        <scheme val="major"/>
      </rPr>
      <t>마법</t>
    </r>
    <r>
      <rPr>
        <sz val="11"/>
        <color theme="1"/>
        <rFont val="맑은 고딕"/>
        <family val="2"/>
        <scheme val="major"/>
      </rPr>
      <t xml:space="preserve"> </t>
    </r>
    <r>
      <rPr>
        <sz val="11"/>
        <color theme="1"/>
        <rFont val="맑은 고딕"/>
        <family val="3"/>
        <charset val="129"/>
        <scheme val="major"/>
      </rPr>
      <t>쿨타임</t>
    </r>
    <r>
      <rPr>
        <sz val="11"/>
        <color theme="1"/>
        <rFont val="맑은 고딕"/>
        <family val="2"/>
        <scheme val="major"/>
      </rPr>
      <t xml:space="preserve"> </t>
    </r>
    <r>
      <rPr>
        <sz val="11"/>
        <color theme="1"/>
        <rFont val="맑은 고딕"/>
        <family val="3"/>
        <charset val="129"/>
        <scheme val="major"/>
      </rPr>
      <t>감소</t>
    </r>
    <r>
      <rPr>
        <sz val="11"/>
        <color theme="1"/>
        <rFont val="맑은 고딕"/>
        <family val="2"/>
        <scheme val="major"/>
      </rPr>
      <t xml:space="preserve">, </t>
    </r>
    <r>
      <rPr>
        <sz val="11"/>
        <color theme="1"/>
        <rFont val="맑은 고딕"/>
        <family val="3"/>
        <charset val="129"/>
        <scheme val="major"/>
      </rPr>
      <t>궁극기는</t>
    </r>
    <r>
      <rPr>
        <sz val="11"/>
        <color theme="1"/>
        <rFont val="맑은 고딕"/>
        <family val="2"/>
        <scheme val="major"/>
      </rPr>
      <t xml:space="preserve"> </t>
    </r>
    <r>
      <rPr>
        <sz val="11"/>
        <color theme="1"/>
        <rFont val="맑은 고딕"/>
        <family val="3"/>
        <charset val="129"/>
        <scheme val="major"/>
      </rPr>
      <t>효율</t>
    </r>
    <r>
      <rPr>
        <sz val="11"/>
        <color theme="1"/>
        <rFont val="맑은 고딕"/>
        <family val="2"/>
        <scheme val="major"/>
      </rPr>
      <t xml:space="preserve"> </t>
    </r>
    <r>
      <rPr>
        <sz val="11"/>
        <color theme="1"/>
        <rFont val="맑은 고딕"/>
        <family val="3"/>
        <charset val="129"/>
        <scheme val="major"/>
      </rPr>
      <t>절반</t>
    </r>
  </si>
  <si>
    <r>
      <rPr>
        <sz val="11"/>
        <color theme="1"/>
        <rFont val="맑은 고딕"/>
        <family val="3"/>
        <charset val="129"/>
        <scheme val="major"/>
      </rPr>
      <t>캐스팅</t>
    </r>
  </si>
  <si>
    <r>
      <rPr>
        <sz val="11"/>
        <color theme="1"/>
        <rFont val="맑은 고딕"/>
        <family val="3"/>
        <charset val="129"/>
        <scheme val="major"/>
      </rPr>
      <t>마법</t>
    </r>
    <r>
      <rPr>
        <sz val="11"/>
        <color theme="1"/>
        <rFont val="맑은 고딕"/>
        <family val="2"/>
        <scheme val="major"/>
      </rPr>
      <t xml:space="preserve"> </t>
    </r>
    <r>
      <rPr>
        <sz val="11"/>
        <color theme="1"/>
        <rFont val="맑은 고딕"/>
        <family val="3"/>
        <charset val="129"/>
        <scheme val="major"/>
      </rPr>
      <t>캐스팅</t>
    </r>
    <r>
      <rPr>
        <sz val="11"/>
        <color theme="1"/>
        <rFont val="맑은 고딕"/>
        <family val="2"/>
        <scheme val="major"/>
      </rPr>
      <t xml:space="preserve"> </t>
    </r>
    <r>
      <rPr>
        <sz val="11"/>
        <color theme="1"/>
        <rFont val="맑은 고딕"/>
        <family val="3"/>
        <charset val="129"/>
        <scheme val="major"/>
      </rPr>
      <t>속도</t>
    </r>
    <r>
      <rPr>
        <sz val="11"/>
        <color theme="1"/>
        <rFont val="맑은 고딕"/>
        <family val="2"/>
        <scheme val="major"/>
      </rPr>
      <t xml:space="preserve"> </t>
    </r>
    <r>
      <rPr>
        <sz val="11"/>
        <color theme="1"/>
        <rFont val="맑은 고딕"/>
        <family val="3"/>
        <charset val="129"/>
        <scheme val="major"/>
      </rPr>
      <t>빨라짐</t>
    </r>
  </si>
  <si>
    <r>
      <rPr>
        <sz val="11"/>
        <color theme="1"/>
        <rFont val="맑은 고딕"/>
        <family val="3"/>
        <charset val="129"/>
        <scheme val="major"/>
      </rPr>
      <t>업적</t>
    </r>
  </si>
  <si>
    <r>
      <rPr>
        <sz val="11"/>
        <color theme="1"/>
        <rFont val="맑은 고딕"/>
        <family val="3"/>
        <charset val="129"/>
        <scheme val="major"/>
      </rPr>
      <t>업적별
등급표시</t>
    </r>
    <r>
      <rPr>
        <sz val="11"/>
        <color theme="1"/>
        <rFont val="맑은 고딕"/>
        <family val="2"/>
        <scheme val="major"/>
      </rPr>
      <t xml:space="preserve">
[</t>
    </r>
    <r>
      <rPr>
        <sz val="11"/>
        <color theme="1"/>
        <rFont val="맑은 고딕"/>
        <family val="3"/>
        <charset val="129"/>
        <scheme val="major"/>
      </rPr>
      <t>초보</t>
    </r>
    <r>
      <rPr>
        <sz val="11"/>
        <color theme="1"/>
        <rFont val="맑은 고딕"/>
        <family val="2"/>
        <scheme val="major"/>
      </rPr>
      <t>]
+(</t>
    </r>
    <r>
      <rPr>
        <sz val="11"/>
        <color theme="1"/>
        <rFont val="맑은 고딕"/>
        <family val="3"/>
        <charset val="129"/>
        <scheme val="major"/>
      </rPr>
      <t>칭호</t>
    </r>
    <r>
      <rPr>
        <sz val="11"/>
        <color theme="1"/>
        <rFont val="맑은 고딕"/>
        <family val="2"/>
        <scheme val="major"/>
      </rPr>
      <t>)
(</t>
    </r>
    <r>
      <rPr>
        <sz val="11"/>
        <color theme="1"/>
        <rFont val="맑은 고딕"/>
        <family val="3"/>
        <charset val="129"/>
        <scheme val="major"/>
      </rPr>
      <t>칭호</t>
    </r>
    <r>
      <rPr>
        <sz val="11"/>
        <color theme="1"/>
        <rFont val="맑은 고딕"/>
        <family val="2"/>
        <scheme val="major"/>
      </rPr>
      <t>)+
[Lv 00]
[</t>
    </r>
    <r>
      <rPr>
        <sz val="11"/>
        <color theme="1"/>
        <rFont val="맑은 고딕"/>
        <family val="3"/>
        <charset val="129"/>
        <scheme val="major"/>
      </rPr>
      <t>마스터</t>
    </r>
    <r>
      <rPr>
        <sz val="11"/>
        <color theme="1"/>
        <rFont val="맑은 고딕"/>
        <family val="2"/>
        <scheme val="major"/>
      </rPr>
      <t>]
+(</t>
    </r>
    <r>
      <rPr>
        <sz val="11"/>
        <color theme="1"/>
        <rFont val="맑은 고딕"/>
        <family val="3"/>
        <charset val="129"/>
        <scheme val="major"/>
      </rPr>
      <t>칭호</t>
    </r>
    <r>
      <rPr>
        <sz val="11"/>
        <color theme="1"/>
        <rFont val="맑은 고딕"/>
        <family val="2"/>
        <scheme val="major"/>
      </rPr>
      <t xml:space="preserve">)
</t>
    </r>
    <r>
      <rPr>
        <sz val="10"/>
        <color theme="1"/>
        <rFont val="맑은 고딕"/>
        <family val="2"/>
        <scheme val="major"/>
      </rPr>
      <t>(</t>
    </r>
    <r>
      <rPr>
        <sz val="10"/>
        <color theme="1"/>
        <rFont val="맑은 고딕"/>
        <family val="3"/>
        <charset val="129"/>
        <scheme val="major"/>
      </rPr>
      <t>수동지급</t>
    </r>
    <r>
      <rPr>
        <sz val="10"/>
        <color theme="1"/>
        <rFont val="맑은 고딕"/>
        <family val="2"/>
        <scheme val="major"/>
      </rPr>
      <t>)</t>
    </r>
  </si>
  <si>
    <r>
      <rPr>
        <sz val="11"/>
        <color theme="1"/>
        <rFont val="맑은 고딕"/>
        <family val="3"/>
        <charset val="129"/>
        <scheme val="major"/>
      </rPr>
      <t>브론즈</t>
    </r>
  </si>
  <si>
    <r>
      <rPr>
        <sz val="11"/>
        <color theme="1"/>
        <rFont val="맑은 고딕"/>
        <family val="3"/>
        <charset val="129"/>
        <scheme val="major"/>
      </rPr>
      <t>시작에</t>
    </r>
    <r>
      <rPr>
        <sz val="11"/>
        <color theme="1"/>
        <rFont val="맑은 고딕"/>
        <family val="2"/>
        <scheme val="major"/>
      </rPr>
      <t xml:space="preserve"> </t>
    </r>
    <r>
      <rPr>
        <sz val="11"/>
        <color theme="1"/>
        <rFont val="맑은 고딕"/>
        <family val="3"/>
        <charset val="129"/>
        <scheme val="major"/>
      </rPr>
      <t>따라</t>
    </r>
    <r>
      <rPr>
        <sz val="11"/>
        <color theme="1"/>
        <rFont val="맑은 고딕"/>
        <family val="2"/>
        <scheme val="major"/>
      </rPr>
      <t xml:space="preserve"> </t>
    </r>
    <r>
      <rPr>
        <sz val="11"/>
        <color theme="1"/>
        <rFont val="맑은 고딕"/>
        <family val="3"/>
        <charset val="129"/>
        <scheme val="major"/>
      </rPr>
      <t>부여</t>
    </r>
    <r>
      <rPr>
        <sz val="11"/>
        <color theme="1"/>
        <rFont val="맑은 고딕"/>
        <family val="2"/>
        <scheme val="major"/>
      </rPr>
      <t xml:space="preserve">, </t>
    </r>
    <r>
      <rPr>
        <sz val="11"/>
        <color theme="1"/>
        <rFont val="맑은 고딕"/>
        <family val="3"/>
        <charset val="129"/>
        <scheme val="major"/>
      </rPr>
      <t>갈수록</t>
    </r>
    <r>
      <rPr>
        <sz val="11"/>
        <color theme="1"/>
        <rFont val="맑은 고딕"/>
        <family val="2"/>
        <scheme val="major"/>
      </rPr>
      <t xml:space="preserve"> </t>
    </r>
    <r>
      <rPr>
        <sz val="11"/>
        <color theme="1"/>
        <rFont val="맑은 고딕"/>
        <family val="3"/>
        <charset val="129"/>
        <scheme val="major"/>
      </rPr>
      <t>업그레이드</t>
    </r>
  </si>
  <si>
    <r>
      <rPr>
        <sz val="11"/>
        <color theme="1"/>
        <rFont val="맑은 고딕"/>
        <family val="3"/>
        <charset val="129"/>
        <scheme val="major"/>
      </rPr>
      <t>관심</t>
    </r>
  </si>
  <si>
    <r>
      <rPr>
        <sz val="11"/>
        <color theme="1"/>
        <rFont val="맑은 고딕"/>
        <family val="3"/>
        <charset val="129"/>
        <scheme val="major"/>
      </rPr>
      <t>단일</t>
    </r>
  </si>
  <si>
    <r>
      <rPr>
        <sz val="11"/>
        <color theme="1"/>
        <rFont val="맑은 고딕"/>
        <family val="3"/>
        <charset val="129"/>
        <scheme val="major"/>
      </rPr>
      <t>단일</t>
    </r>
    <r>
      <rPr>
        <sz val="11"/>
        <color theme="1"/>
        <rFont val="맑은 고딕"/>
        <family val="2"/>
        <scheme val="major"/>
      </rPr>
      <t xml:space="preserve"> </t>
    </r>
    <r>
      <rPr>
        <sz val="11"/>
        <color theme="1"/>
        <rFont val="맑은 고딕"/>
        <family val="3"/>
        <charset val="129"/>
        <scheme val="major"/>
      </rPr>
      <t>플레이시간</t>
    </r>
    <r>
      <rPr>
        <sz val="11"/>
        <color theme="1"/>
        <rFont val="맑은 고딕"/>
        <family val="2"/>
        <scheme val="major"/>
      </rPr>
      <t xml:space="preserve"> </t>
    </r>
    <r>
      <rPr>
        <sz val="11"/>
        <color theme="1"/>
        <rFont val="맑은 고딕"/>
        <family val="3"/>
        <charset val="129"/>
        <scheme val="major"/>
      </rPr>
      <t>달성</t>
    </r>
    <r>
      <rPr>
        <sz val="11"/>
        <color theme="1"/>
        <rFont val="맑은 고딕"/>
        <family val="2"/>
        <scheme val="major"/>
      </rPr>
      <t xml:space="preserve"> </t>
    </r>
    <r>
      <rPr>
        <sz val="11"/>
        <color theme="1"/>
        <rFont val="맑은 고딕"/>
        <family val="3"/>
        <charset val="129"/>
        <scheme val="major"/>
      </rPr>
      <t>업적</t>
    </r>
  </si>
  <si>
    <r>
      <rPr>
        <sz val="11"/>
        <color theme="1"/>
        <rFont val="맑은 고딕"/>
        <family val="3"/>
        <charset val="129"/>
        <scheme val="major"/>
      </rPr>
      <t>애착</t>
    </r>
  </si>
  <si>
    <r>
      <rPr>
        <sz val="11"/>
        <color theme="1"/>
        <rFont val="맑은 고딕"/>
        <family val="3"/>
        <charset val="129"/>
        <scheme val="major"/>
      </rPr>
      <t>누적</t>
    </r>
  </si>
  <si>
    <r>
      <rPr>
        <sz val="11"/>
        <color theme="1"/>
        <rFont val="맑은 고딕"/>
        <family val="3"/>
        <charset val="129"/>
        <scheme val="major"/>
      </rPr>
      <t>누적</t>
    </r>
    <r>
      <rPr>
        <sz val="11"/>
        <color theme="1"/>
        <rFont val="맑은 고딕"/>
        <family val="2"/>
        <scheme val="major"/>
      </rPr>
      <t xml:space="preserve"> </t>
    </r>
    <r>
      <rPr>
        <sz val="11"/>
        <color theme="1"/>
        <rFont val="맑은 고딕"/>
        <family val="3"/>
        <charset val="129"/>
        <scheme val="major"/>
      </rPr>
      <t>플레이시간</t>
    </r>
    <r>
      <rPr>
        <sz val="11"/>
        <color theme="1"/>
        <rFont val="맑은 고딕"/>
        <family val="2"/>
        <scheme val="major"/>
      </rPr>
      <t xml:space="preserve"> </t>
    </r>
    <r>
      <rPr>
        <sz val="11"/>
        <color theme="1"/>
        <rFont val="맑은 고딕"/>
        <family val="3"/>
        <charset val="129"/>
        <scheme val="major"/>
      </rPr>
      <t>달성</t>
    </r>
    <r>
      <rPr>
        <sz val="11"/>
        <color theme="1"/>
        <rFont val="맑은 고딕"/>
        <family val="2"/>
        <scheme val="major"/>
      </rPr>
      <t xml:space="preserve"> </t>
    </r>
    <r>
      <rPr>
        <sz val="11"/>
        <color theme="1"/>
        <rFont val="맑은 고딕"/>
        <family val="3"/>
        <charset val="129"/>
        <scheme val="major"/>
      </rPr>
      <t>업적</t>
    </r>
  </si>
  <si>
    <r>
      <rPr>
        <sz val="11"/>
        <color theme="1"/>
        <rFont val="맑은 고딕"/>
        <family val="3"/>
        <charset val="129"/>
        <scheme val="major"/>
      </rPr>
      <t>학살자</t>
    </r>
  </si>
  <si>
    <r>
      <rPr>
        <sz val="11"/>
        <color theme="1"/>
        <rFont val="맑은 고딕"/>
        <family val="3"/>
        <charset val="129"/>
        <scheme val="major"/>
      </rPr>
      <t>몬스터</t>
    </r>
    <r>
      <rPr>
        <sz val="11"/>
        <color theme="1"/>
        <rFont val="맑은 고딕"/>
        <family val="2"/>
        <scheme val="major"/>
      </rPr>
      <t xml:space="preserve"> </t>
    </r>
    <r>
      <rPr>
        <sz val="11"/>
        <color theme="1"/>
        <rFont val="맑은 고딕"/>
        <family val="3"/>
        <charset val="129"/>
        <scheme val="major"/>
      </rPr>
      <t>킬</t>
    </r>
    <r>
      <rPr>
        <sz val="11"/>
        <color theme="1"/>
        <rFont val="맑은 고딕"/>
        <family val="2"/>
        <scheme val="major"/>
      </rPr>
      <t xml:space="preserve"> </t>
    </r>
    <r>
      <rPr>
        <sz val="11"/>
        <color theme="1"/>
        <rFont val="맑은 고딕"/>
        <family val="3"/>
        <charset val="129"/>
        <scheme val="major"/>
      </rPr>
      <t>달성</t>
    </r>
    <r>
      <rPr>
        <sz val="11"/>
        <color theme="1"/>
        <rFont val="맑은 고딕"/>
        <family val="2"/>
        <scheme val="major"/>
      </rPr>
      <t xml:space="preserve"> </t>
    </r>
    <r>
      <rPr>
        <sz val="11"/>
        <color theme="1"/>
        <rFont val="맑은 고딕"/>
        <family val="3"/>
        <charset val="129"/>
        <scheme val="major"/>
      </rPr>
      <t>업적</t>
    </r>
    <r>
      <rPr>
        <sz val="11"/>
        <color theme="1"/>
        <rFont val="맑은 고딕"/>
        <family val="2"/>
        <scheme val="major"/>
      </rPr>
      <t xml:space="preserve"> Max </t>
    </r>
    <r>
      <rPr>
        <sz val="11"/>
        <color theme="1"/>
        <rFont val="맑은 고딕"/>
        <family val="3"/>
        <charset val="129"/>
        <scheme val="major"/>
      </rPr>
      <t>낮게</t>
    </r>
    <r>
      <rPr>
        <sz val="11"/>
        <color theme="1"/>
        <rFont val="맑은 고딕"/>
        <family val="2"/>
        <scheme val="major"/>
      </rPr>
      <t xml:space="preserve"> </t>
    </r>
    <r>
      <rPr>
        <sz val="11"/>
        <color theme="1"/>
        <rFont val="맑은 고딕"/>
        <family val="3"/>
        <charset val="129"/>
        <scheme val="major"/>
      </rPr>
      <t>하고</t>
    </r>
    <r>
      <rPr>
        <sz val="11"/>
        <color theme="1"/>
        <rFont val="맑은 고딕"/>
        <family val="2"/>
        <scheme val="major"/>
      </rPr>
      <t xml:space="preserve"> </t>
    </r>
    <r>
      <rPr>
        <sz val="11"/>
        <color theme="1"/>
        <rFont val="맑은 고딕"/>
        <family val="3"/>
        <charset val="129"/>
        <scheme val="major"/>
      </rPr>
      <t>수치</t>
    </r>
    <r>
      <rPr>
        <sz val="11"/>
        <color theme="1"/>
        <rFont val="맑은 고딕"/>
        <family val="2"/>
        <scheme val="major"/>
      </rPr>
      <t xml:space="preserve"> </t>
    </r>
    <r>
      <rPr>
        <sz val="11"/>
        <color theme="1"/>
        <rFont val="맑은 고딕"/>
        <family val="3"/>
        <charset val="129"/>
        <scheme val="major"/>
      </rPr>
      <t>기록용으로</t>
    </r>
    <r>
      <rPr>
        <sz val="11"/>
        <color theme="1"/>
        <rFont val="맑은 고딕"/>
        <family val="2"/>
        <scheme val="major"/>
      </rPr>
      <t xml:space="preserve"> </t>
    </r>
    <r>
      <rPr>
        <sz val="11"/>
        <color theme="1"/>
        <rFont val="맑은 고딕"/>
        <family val="3"/>
        <charset val="129"/>
        <scheme val="major"/>
      </rPr>
      <t>두기</t>
    </r>
  </si>
  <si>
    <r>
      <rPr>
        <sz val="11"/>
        <color theme="1"/>
        <rFont val="맑은 고딕"/>
        <family val="3"/>
        <charset val="129"/>
        <scheme val="major"/>
      </rPr>
      <t>성장</t>
    </r>
  </si>
  <si>
    <r>
      <rPr>
        <sz val="11"/>
        <color theme="1"/>
        <rFont val="맑은 고딕"/>
        <family val="3"/>
        <charset val="129"/>
        <scheme val="major"/>
      </rPr>
      <t>레벨</t>
    </r>
    <r>
      <rPr>
        <sz val="11"/>
        <color theme="1"/>
        <rFont val="맑은 고딕"/>
        <family val="2"/>
        <scheme val="major"/>
      </rPr>
      <t xml:space="preserve"> 00 </t>
    </r>
    <r>
      <rPr>
        <sz val="11"/>
        <color theme="1"/>
        <rFont val="맑은 고딕"/>
        <family val="3"/>
        <charset val="129"/>
        <scheme val="major"/>
      </rPr>
      <t>달성</t>
    </r>
    <r>
      <rPr>
        <sz val="11"/>
        <color theme="1"/>
        <rFont val="맑은 고딕"/>
        <family val="2"/>
        <scheme val="major"/>
      </rPr>
      <t xml:space="preserve"> </t>
    </r>
    <r>
      <rPr>
        <sz val="11"/>
        <color theme="1"/>
        <rFont val="맑은 고딕"/>
        <family val="3"/>
        <charset val="129"/>
        <scheme val="major"/>
      </rPr>
      <t>업적</t>
    </r>
  </si>
  <si>
    <r>
      <rPr>
        <sz val="11"/>
        <color theme="1"/>
        <rFont val="맑은 고딕"/>
        <family val="3"/>
        <charset val="129"/>
        <scheme val="major"/>
      </rPr>
      <t>카페가입</t>
    </r>
  </si>
  <si>
    <r>
      <rPr>
        <sz val="11"/>
        <color theme="1"/>
        <rFont val="맑은 고딕"/>
        <family val="3"/>
        <charset val="129"/>
        <scheme val="major"/>
      </rPr>
      <t>포인트</t>
    </r>
  </si>
  <si>
    <r>
      <rPr>
        <sz val="11"/>
        <color theme="1"/>
        <rFont val="맑은 고딕"/>
        <family val="3"/>
        <charset val="129"/>
        <scheme val="major"/>
      </rPr>
      <t>수동</t>
    </r>
    <r>
      <rPr>
        <sz val="11"/>
        <color theme="1"/>
        <rFont val="맑은 고딕"/>
        <family val="2"/>
        <scheme val="major"/>
      </rPr>
      <t xml:space="preserve"> </t>
    </r>
    <r>
      <rPr>
        <sz val="11"/>
        <color theme="1"/>
        <rFont val="맑은 고딕"/>
        <family val="3"/>
        <charset val="129"/>
        <scheme val="major"/>
      </rPr>
      <t>확인</t>
    </r>
    <r>
      <rPr>
        <sz val="11"/>
        <color theme="1"/>
        <rFont val="맑은 고딕"/>
        <family val="2"/>
        <scheme val="major"/>
      </rPr>
      <t xml:space="preserve"> </t>
    </r>
    <r>
      <rPr>
        <sz val="11"/>
        <color theme="1"/>
        <rFont val="맑은 고딕"/>
        <family val="3"/>
        <charset val="129"/>
        <scheme val="major"/>
      </rPr>
      <t>및</t>
    </r>
    <r>
      <rPr>
        <sz val="11"/>
        <color theme="1"/>
        <rFont val="맑은 고딕"/>
        <family val="2"/>
        <scheme val="major"/>
      </rPr>
      <t xml:space="preserve"> </t>
    </r>
    <r>
      <rPr>
        <sz val="11"/>
        <color theme="1"/>
        <rFont val="맑은 고딕"/>
        <family val="3"/>
        <charset val="129"/>
        <scheme val="major"/>
      </rPr>
      <t>배틀넷</t>
    </r>
    <r>
      <rPr>
        <sz val="11"/>
        <color theme="1"/>
        <rFont val="맑은 고딕"/>
        <family val="2"/>
        <scheme val="major"/>
      </rPr>
      <t xml:space="preserve"> </t>
    </r>
    <r>
      <rPr>
        <sz val="11"/>
        <color theme="1"/>
        <rFont val="맑은 고딕"/>
        <family val="3"/>
        <charset val="129"/>
        <scheme val="major"/>
      </rPr>
      <t>아이디</t>
    </r>
    <r>
      <rPr>
        <sz val="11"/>
        <color theme="1"/>
        <rFont val="맑은 고딕"/>
        <family val="2"/>
        <scheme val="major"/>
      </rPr>
      <t xml:space="preserve"> </t>
    </r>
    <r>
      <rPr>
        <sz val="11"/>
        <color theme="1"/>
        <rFont val="맑은 고딕"/>
        <family val="3"/>
        <charset val="129"/>
        <scheme val="major"/>
      </rPr>
      <t>연동</t>
    </r>
  </si>
  <si>
    <r>
      <rPr>
        <sz val="11"/>
        <color theme="1"/>
        <rFont val="맑은 고딕"/>
        <family val="3"/>
        <charset val="129"/>
        <scheme val="major"/>
      </rPr>
      <t>랭커</t>
    </r>
  </si>
  <si>
    <r>
      <rPr>
        <sz val="11"/>
        <color theme="1"/>
        <rFont val="맑은 고딕"/>
        <family val="3"/>
        <charset val="129"/>
        <scheme val="major"/>
      </rPr>
      <t>순위에</t>
    </r>
    <r>
      <rPr>
        <sz val="11"/>
        <color theme="1"/>
        <rFont val="맑은 고딕"/>
        <family val="2"/>
        <scheme val="major"/>
      </rPr>
      <t xml:space="preserve"> </t>
    </r>
    <r>
      <rPr>
        <sz val="11"/>
        <color theme="1"/>
        <rFont val="맑은 고딕"/>
        <family val="3"/>
        <charset val="129"/>
        <scheme val="major"/>
      </rPr>
      <t>따라</t>
    </r>
    <r>
      <rPr>
        <sz val="11"/>
        <color theme="1"/>
        <rFont val="맑은 고딕"/>
        <family val="2"/>
        <scheme val="major"/>
      </rPr>
      <t xml:space="preserve"> </t>
    </r>
    <r>
      <rPr>
        <sz val="11"/>
        <color theme="1"/>
        <rFont val="맑은 고딕"/>
        <family val="3"/>
        <charset val="129"/>
        <scheme val="major"/>
      </rPr>
      <t>지급</t>
    </r>
  </si>
  <si>
    <r>
      <rPr>
        <sz val="11"/>
        <color theme="1"/>
        <rFont val="맑은 고딕"/>
        <family val="3"/>
        <charset val="129"/>
        <scheme val="major"/>
      </rPr>
      <t>초보자</t>
    </r>
  </si>
  <si>
    <r>
      <rPr>
        <sz val="11"/>
        <color theme="1"/>
        <rFont val="맑은 고딕"/>
        <family val="3"/>
        <charset val="129"/>
        <scheme val="major"/>
      </rPr>
      <t>맨손으로</t>
    </r>
    <r>
      <rPr>
        <sz val="11"/>
        <color theme="1"/>
        <rFont val="맑은 고딕"/>
        <family val="2"/>
        <scheme val="major"/>
      </rPr>
      <t xml:space="preserve"> </t>
    </r>
    <r>
      <rPr>
        <sz val="11"/>
        <color theme="1"/>
        <rFont val="맑은 고딕"/>
        <family val="3"/>
        <charset val="129"/>
        <scheme val="major"/>
      </rPr>
      <t>만렙</t>
    </r>
    <r>
      <rPr>
        <sz val="11"/>
        <color theme="1"/>
        <rFont val="맑은 고딕"/>
        <family val="2"/>
        <scheme val="major"/>
      </rPr>
      <t xml:space="preserve"> </t>
    </r>
    <r>
      <rPr>
        <sz val="11"/>
        <color theme="1"/>
        <rFont val="맑은 고딕"/>
        <family val="3"/>
        <charset val="129"/>
        <scheme val="major"/>
      </rPr>
      <t>달성</t>
    </r>
  </si>
  <si>
    <r>
      <rPr>
        <sz val="11"/>
        <color theme="1"/>
        <rFont val="맑은 고딕"/>
        <family val="3"/>
        <charset val="129"/>
        <scheme val="major"/>
      </rPr>
      <t>개근상</t>
    </r>
  </si>
  <si>
    <r>
      <rPr>
        <sz val="11"/>
        <color theme="1"/>
        <rFont val="맑은 고딕"/>
        <family val="3"/>
        <charset val="129"/>
        <scheme val="major"/>
      </rPr>
      <t>출석</t>
    </r>
    <r>
      <rPr>
        <sz val="11"/>
        <color theme="1"/>
        <rFont val="맑은 고딕"/>
        <family val="2"/>
        <scheme val="major"/>
      </rPr>
      <t xml:space="preserve"> </t>
    </r>
    <r>
      <rPr>
        <sz val="11"/>
        <color theme="1"/>
        <rFont val="맑은 고딕"/>
        <family val="3"/>
        <charset val="129"/>
        <scheme val="major"/>
      </rPr>
      <t>보상</t>
    </r>
    <r>
      <rPr>
        <sz val="11"/>
        <color theme="1"/>
        <rFont val="맑은 고딕"/>
        <family val="2"/>
        <scheme val="major"/>
      </rPr>
      <t>+</t>
    </r>
  </si>
  <si>
    <r>
      <rPr>
        <sz val="11"/>
        <color theme="1"/>
        <rFont val="맑은 고딕"/>
        <family val="3"/>
        <charset val="129"/>
        <scheme val="major"/>
      </rPr>
      <t>출석체크</t>
    </r>
    <r>
      <rPr>
        <sz val="11"/>
        <color theme="1"/>
        <rFont val="맑은 고딕"/>
        <family val="2"/>
        <scheme val="major"/>
      </rPr>
      <t xml:space="preserve"> </t>
    </r>
    <r>
      <rPr>
        <sz val="11"/>
        <color theme="1"/>
        <rFont val="맑은 고딕"/>
        <family val="3"/>
        <charset val="129"/>
        <scheme val="major"/>
      </rPr>
      <t>개근</t>
    </r>
  </si>
  <si>
    <r>
      <rPr>
        <sz val="11"/>
        <color theme="1"/>
        <rFont val="맑은 고딕"/>
        <family val="3"/>
        <charset val="129"/>
        <scheme val="major"/>
      </rPr>
      <t>수집가</t>
    </r>
  </si>
  <si>
    <r>
      <t>00</t>
    </r>
    <r>
      <rPr>
        <sz val="11"/>
        <color theme="1"/>
        <rFont val="맑은 고딕"/>
        <family val="3"/>
        <charset val="129"/>
        <scheme val="major"/>
      </rPr>
      <t>등급</t>
    </r>
    <r>
      <rPr>
        <sz val="11"/>
        <color theme="1"/>
        <rFont val="맑은 고딕"/>
        <family val="2"/>
        <scheme val="major"/>
      </rPr>
      <t xml:space="preserve"> </t>
    </r>
    <r>
      <rPr>
        <sz val="11"/>
        <color theme="1"/>
        <rFont val="맑은 고딕"/>
        <family val="3"/>
        <charset val="129"/>
        <scheme val="major"/>
      </rPr>
      <t>아이템</t>
    </r>
    <r>
      <rPr>
        <sz val="11"/>
        <color theme="1"/>
        <rFont val="맑은 고딕"/>
        <family val="2"/>
        <scheme val="major"/>
      </rPr>
      <t xml:space="preserve"> </t>
    </r>
    <r>
      <rPr>
        <sz val="11"/>
        <color theme="1"/>
        <rFont val="맑은 고딕"/>
        <family val="3"/>
        <charset val="129"/>
        <scheme val="major"/>
      </rPr>
      <t>획득</t>
    </r>
  </si>
  <si>
    <r>
      <rPr>
        <sz val="11"/>
        <color theme="1"/>
        <rFont val="맑은 고딕"/>
        <family val="3"/>
        <charset val="129"/>
        <scheme val="major"/>
      </rPr>
      <t>퀘스트</t>
    </r>
  </si>
  <si>
    <r>
      <rPr>
        <sz val="11"/>
        <color theme="1"/>
        <rFont val="맑은 고딕"/>
        <family val="3"/>
        <charset val="129"/>
        <scheme val="major"/>
      </rPr>
      <t>반복퀘스트</t>
    </r>
    <r>
      <rPr>
        <sz val="11"/>
        <color theme="1"/>
        <rFont val="맑은 고딕"/>
        <family val="2"/>
        <scheme val="major"/>
      </rPr>
      <t xml:space="preserve"> 00</t>
    </r>
    <r>
      <rPr>
        <sz val="11"/>
        <color theme="1"/>
        <rFont val="맑은 고딕"/>
        <family val="3"/>
        <charset val="129"/>
        <scheme val="major"/>
      </rPr>
      <t>회</t>
    </r>
    <r>
      <rPr>
        <sz val="11"/>
        <color theme="1"/>
        <rFont val="맑은 고딕"/>
        <family val="2"/>
        <scheme val="major"/>
      </rPr>
      <t xml:space="preserve"> </t>
    </r>
    <r>
      <rPr>
        <sz val="11"/>
        <color theme="1"/>
        <rFont val="맑은 고딕"/>
        <family val="3"/>
        <charset val="129"/>
        <scheme val="major"/>
      </rPr>
      <t>달성</t>
    </r>
  </si>
  <si>
    <r>
      <rPr>
        <sz val="11"/>
        <color theme="1"/>
        <rFont val="맑은 고딕"/>
        <family val="3"/>
        <charset val="129"/>
        <scheme val="major"/>
      </rPr>
      <t>승리자</t>
    </r>
  </si>
  <si>
    <r>
      <rPr>
        <sz val="11"/>
        <color theme="1"/>
        <rFont val="맑은 고딕"/>
        <family val="3"/>
        <charset val="129"/>
        <scheme val="major"/>
      </rPr>
      <t>투기장</t>
    </r>
    <r>
      <rPr>
        <sz val="11"/>
        <color theme="1"/>
        <rFont val="맑은 고딕"/>
        <family val="2"/>
        <scheme val="major"/>
      </rPr>
      <t xml:space="preserve"> </t>
    </r>
    <r>
      <rPr>
        <sz val="11"/>
        <color theme="1"/>
        <rFont val="맑은 고딕"/>
        <family val="3"/>
        <charset val="129"/>
        <scheme val="major"/>
      </rPr>
      <t>업적</t>
    </r>
  </si>
  <si>
    <r>
      <rPr>
        <sz val="11"/>
        <color theme="1"/>
        <rFont val="맑은 고딕"/>
        <family val="3"/>
        <charset val="129"/>
        <scheme val="major"/>
      </rPr>
      <t>맥스</t>
    </r>
    <r>
      <rPr>
        <sz val="11"/>
        <color theme="1"/>
        <rFont val="맑은 고딕"/>
        <family val="2"/>
        <scheme val="major"/>
      </rPr>
      <t xml:space="preserve"> 10</t>
    </r>
    <phoneticPr fontId="38" type="noConversion"/>
  </si>
  <si>
    <r>
      <rPr>
        <sz val="11"/>
        <color theme="1"/>
        <rFont val="맑은 고딕"/>
        <family val="3"/>
        <charset val="129"/>
        <scheme val="major"/>
      </rPr>
      <t>도발</t>
    </r>
    <phoneticPr fontId="38" type="noConversion"/>
  </si>
  <si>
    <r>
      <rPr>
        <sz val="11"/>
        <color theme="1"/>
        <rFont val="맑은 고딕"/>
        <family val="3"/>
        <charset val="129"/>
        <scheme val="major"/>
      </rPr>
      <t>주변</t>
    </r>
    <r>
      <rPr>
        <sz val="11"/>
        <color theme="1"/>
        <rFont val="맑은 고딕"/>
        <family val="2"/>
        <scheme val="major"/>
      </rPr>
      <t xml:space="preserve"> </t>
    </r>
    <r>
      <rPr>
        <sz val="11"/>
        <color theme="1"/>
        <rFont val="맑은 고딕"/>
        <family val="3"/>
        <charset val="129"/>
        <scheme val="major"/>
      </rPr>
      <t>몬스터</t>
    </r>
    <r>
      <rPr>
        <sz val="11"/>
        <color theme="1"/>
        <rFont val="맑은 고딕"/>
        <family val="2"/>
        <scheme val="major"/>
      </rPr>
      <t xml:space="preserve"> </t>
    </r>
    <r>
      <rPr>
        <sz val="11"/>
        <color theme="1"/>
        <rFont val="맑은 고딕"/>
        <family val="3"/>
        <charset val="129"/>
        <scheme val="major"/>
      </rPr>
      <t>도발</t>
    </r>
    <phoneticPr fontId="38" type="noConversion"/>
  </si>
  <si>
    <r>
      <t xml:space="preserve">0 </t>
    </r>
    <r>
      <rPr>
        <sz val="11"/>
        <color theme="1"/>
        <rFont val="맑은 고딕"/>
        <family val="3"/>
        <charset val="129"/>
        <scheme val="major"/>
      </rPr>
      <t>→</t>
    </r>
    <r>
      <rPr>
        <sz val="11"/>
        <color theme="1"/>
        <rFont val="맑은 고딕"/>
        <family val="2"/>
        <scheme val="major"/>
      </rPr>
      <t xml:space="preserve"> 1</t>
    </r>
    <r>
      <rPr>
        <sz val="11"/>
        <color theme="1"/>
        <rFont val="맑은 고딕"/>
        <family val="3"/>
        <charset val="129"/>
        <scheme val="major"/>
      </rPr>
      <t>은</t>
    </r>
    <r>
      <rPr>
        <sz val="11"/>
        <color theme="1"/>
        <rFont val="맑은 고딕"/>
        <family val="2"/>
        <scheme val="major"/>
      </rPr>
      <t xml:space="preserve"> </t>
    </r>
    <r>
      <rPr>
        <sz val="11"/>
        <color theme="1"/>
        <rFont val="맑은 고딕"/>
        <family val="3"/>
        <charset val="129"/>
        <scheme val="major"/>
      </rPr>
      <t>무료</t>
    </r>
    <r>
      <rPr>
        <sz val="11"/>
        <color theme="1"/>
        <rFont val="맑은 고딕"/>
        <family val="2"/>
        <scheme val="major"/>
      </rPr>
      <t xml:space="preserve"> </t>
    </r>
    <r>
      <rPr>
        <sz val="11"/>
        <color theme="1"/>
        <rFont val="맑은 고딕"/>
        <family val="3"/>
        <charset val="129"/>
        <scheme val="major"/>
      </rPr>
      <t>습득</t>
    </r>
    <r>
      <rPr>
        <sz val="11"/>
        <color theme="1"/>
        <rFont val="맑은 고딕"/>
        <family val="2"/>
        <scheme val="major"/>
      </rPr>
      <t xml:space="preserve"> </t>
    </r>
    <r>
      <rPr>
        <sz val="11"/>
        <color theme="1"/>
        <rFont val="맑은 고딕"/>
        <family val="3"/>
        <charset val="129"/>
        <scheme val="major"/>
      </rPr>
      <t>가능</t>
    </r>
    <r>
      <rPr>
        <sz val="11"/>
        <color theme="1"/>
        <rFont val="맑은 고딕"/>
        <family val="2"/>
        <scheme val="major"/>
      </rPr>
      <t xml:space="preserve">, </t>
    </r>
    <r>
      <rPr>
        <sz val="11"/>
        <color theme="1"/>
        <rFont val="맑은 고딕"/>
        <family val="3"/>
        <charset val="129"/>
        <scheme val="major"/>
      </rPr>
      <t>이후</t>
    </r>
    <r>
      <rPr>
        <sz val="11"/>
        <color theme="1"/>
        <rFont val="맑은 고딕"/>
        <family val="2"/>
        <scheme val="major"/>
      </rPr>
      <t xml:space="preserve"> </t>
    </r>
    <r>
      <rPr>
        <sz val="11"/>
        <color theme="1"/>
        <rFont val="맑은 고딕"/>
        <family val="3"/>
        <charset val="129"/>
        <scheme val="major"/>
      </rPr>
      <t>포인트</t>
    </r>
    <r>
      <rPr>
        <sz val="11"/>
        <color theme="1"/>
        <rFont val="맑은 고딕"/>
        <family val="2"/>
        <scheme val="major"/>
      </rPr>
      <t xml:space="preserve"> </t>
    </r>
    <r>
      <rPr>
        <sz val="11"/>
        <color theme="1"/>
        <rFont val="맑은 고딕"/>
        <family val="3"/>
        <charset val="129"/>
        <scheme val="major"/>
      </rPr>
      <t>투자</t>
    </r>
    <r>
      <rPr>
        <sz val="11"/>
        <color theme="1"/>
        <rFont val="맑은 고딕"/>
        <family val="2"/>
        <scheme val="major"/>
      </rPr>
      <t xml:space="preserve"> </t>
    </r>
    <r>
      <rPr>
        <sz val="11"/>
        <color theme="1"/>
        <rFont val="맑은 고딕"/>
        <family val="3"/>
        <charset val="129"/>
        <scheme val="major"/>
      </rPr>
      <t>필요</t>
    </r>
    <phoneticPr fontId="38" type="noConversion"/>
  </si>
  <si>
    <r>
      <rPr>
        <sz val="11"/>
        <color theme="1"/>
        <rFont val="맑은 고딕"/>
        <family val="3"/>
        <charset val="129"/>
        <scheme val="major"/>
      </rPr>
      <t>귀환</t>
    </r>
    <phoneticPr fontId="38" type="noConversion"/>
  </si>
  <si>
    <r>
      <rPr>
        <sz val="11"/>
        <color theme="1"/>
        <rFont val="맑은 고딕"/>
        <family val="3"/>
        <charset val="129"/>
        <scheme val="major"/>
      </rPr>
      <t>비전투시</t>
    </r>
    <r>
      <rPr>
        <sz val="11"/>
        <color theme="1"/>
        <rFont val="맑은 고딕"/>
        <family val="2"/>
        <scheme val="major"/>
      </rPr>
      <t xml:space="preserve"> </t>
    </r>
    <r>
      <rPr>
        <sz val="11"/>
        <color theme="1"/>
        <rFont val="맑은 고딕"/>
        <family val="3"/>
        <charset val="129"/>
        <scheme val="major"/>
      </rPr>
      <t>사용</t>
    </r>
    <r>
      <rPr>
        <sz val="11"/>
        <color theme="1"/>
        <rFont val="맑은 고딕"/>
        <family val="2"/>
        <scheme val="major"/>
      </rPr>
      <t xml:space="preserve">, </t>
    </r>
    <r>
      <rPr>
        <sz val="11"/>
        <color theme="1"/>
        <rFont val="맑은 고딕"/>
        <family val="3"/>
        <charset val="129"/>
        <scheme val="major"/>
      </rPr>
      <t>강화시</t>
    </r>
    <r>
      <rPr>
        <sz val="11"/>
        <color theme="1"/>
        <rFont val="맑은 고딕"/>
        <family val="2"/>
        <scheme val="major"/>
      </rPr>
      <t xml:space="preserve"> </t>
    </r>
    <r>
      <rPr>
        <sz val="11"/>
        <color theme="1"/>
        <rFont val="맑은 고딕"/>
        <family val="3"/>
        <charset val="129"/>
        <scheme val="major"/>
      </rPr>
      <t>상위마을</t>
    </r>
    <r>
      <rPr>
        <sz val="11"/>
        <color theme="1"/>
        <rFont val="맑은 고딕"/>
        <family val="2"/>
        <scheme val="major"/>
      </rPr>
      <t xml:space="preserve">, </t>
    </r>
    <r>
      <rPr>
        <sz val="11"/>
        <color theme="1"/>
        <rFont val="맑은 고딕"/>
        <family val="3"/>
        <charset val="129"/>
        <scheme val="major"/>
      </rPr>
      <t>특정</t>
    </r>
    <r>
      <rPr>
        <sz val="11"/>
        <color theme="1"/>
        <rFont val="맑은 고딕"/>
        <family val="2"/>
        <scheme val="major"/>
      </rPr>
      <t xml:space="preserve"> </t>
    </r>
    <r>
      <rPr>
        <sz val="11"/>
        <color theme="1"/>
        <rFont val="맑은 고딕"/>
        <family val="3"/>
        <charset val="129"/>
        <scheme val="major"/>
      </rPr>
      <t>지점까지</t>
    </r>
    <r>
      <rPr>
        <sz val="11"/>
        <color theme="1"/>
        <rFont val="맑은 고딕"/>
        <family val="2"/>
        <scheme val="major"/>
      </rPr>
      <t xml:space="preserve"> </t>
    </r>
    <r>
      <rPr>
        <sz val="11"/>
        <color theme="1"/>
        <rFont val="맑은 고딕"/>
        <family val="3"/>
        <charset val="129"/>
        <scheme val="major"/>
      </rPr>
      <t>바로</t>
    </r>
    <r>
      <rPr>
        <sz val="11"/>
        <color theme="1"/>
        <rFont val="맑은 고딕"/>
        <family val="2"/>
        <scheme val="major"/>
      </rPr>
      <t xml:space="preserve"> </t>
    </r>
    <r>
      <rPr>
        <sz val="11"/>
        <color theme="1"/>
        <rFont val="맑은 고딕"/>
        <family val="3"/>
        <charset val="129"/>
        <scheme val="major"/>
      </rPr>
      <t>이동</t>
    </r>
    <r>
      <rPr>
        <sz val="11"/>
        <color theme="1"/>
        <rFont val="맑은 고딕"/>
        <family val="2"/>
        <scheme val="major"/>
      </rPr>
      <t xml:space="preserve"> </t>
    </r>
    <r>
      <rPr>
        <sz val="11"/>
        <color theme="1"/>
        <rFont val="맑은 고딕"/>
        <family val="3"/>
        <charset val="129"/>
        <scheme val="major"/>
      </rPr>
      <t>가능</t>
    </r>
    <phoneticPr fontId="38" type="noConversion"/>
  </si>
  <si>
    <r>
      <rPr>
        <sz val="11"/>
        <color theme="1"/>
        <rFont val="맑은 고딕"/>
        <family val="3"/>
        <charset val="129"/>
        <scheme val="major"/>
      </rPr>
      <t>행운</t>
    </r>
    <phoneticPr fontId="38" type="noConversion"/>
  </si>
  <si>
    <r>
      <rPr>
        <sz val="11"/>
        <color theme="1"/>
        <rFont val="맑은 고딕"/>
        <family val="3"/>
        <charset val="129"/>
        <scheme val="major"/>
      </rPr>
      <t>매혹</t>
    </r>
    <phoneticPr fontId="38" type="noConversion"/>
  </si>
  <si>
    <r>
      <rPr>
        <sz val="11"/>
        <color theme="1"/>
        <rFont val="맑은 고딕"/>
        <family val="3"/>
        <charset val="129"/>
        <scheme val="major"/>
      </rPr>
      <t>몬스터</t>
    </r>
    <r>
      <rPr>
        <sz val="11"/>
        <color theme="1"/>
        <rFont val="맑은 고딕"/>
        <family val="2"/>
        <scheme val="major"/>
      </rPr>
      <t xml:space="preserve"> </t>
    </r>
    <r>
      <rPr>
        <sz val="11"/>
        <color theme="1"/>
        <rFont val="맑은 고딕"/>
        <family val="3"/>
        <charset val="129"/>
        <scheme val="major"/>
      </rPr>
      <t>조우</t>
    </r>
    <r>
      <rPr>
        <sz val="11"/>
        <color theme="1"/>
        <rFont val="맑은 고딕"/>
        <family val="2"/>
        <scheme val="major"/>
      </rPr>
      <t xml:space="preserve"> +10~100%</t>
    </r>
    <phoneticPr fontId="38" type="noConversion"/>
  </si>
  <si>
    <r>
      <rPr>
        <sz val="11"/>
        <color theme="1"/>
        <rFont val="맑은 고딕"/>
        <family val="3"/>
        <charset val="129"/>
        <scheme val="major"/>
      </rPr>
      <t>평온</t>
    </r>
    <phoneticPr fontId="38" type="noConversion"/>
  </si>
  <si>
    <r>
      <rPr>
        <sz val="11"/>
        <color theme="1"/>
        <rFont val="맑은 고딕"/>
        <family val="3"/>
        <charset val="129"/>
        <scheme val="major"/>
      </rPr>
      <t>근력</t>
    </r>
  </si>
  <si>
    <r>
      <rPr>
        <sz val="11"/>
        <color theme="1"/>
        <rFont val="맑은 고딕"/>
        <family val="3"/>
        <charset val="129"/>
        <scheme val="major"/>
      </rPr>
      <t>공격력</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</si>
  <si>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플레이</t>
    </r>
    <r>
      <rPr>
        <sz val="11"/>
        <color theme="1"/>
        <rFont val="맑은 고딕"/>
        <family val="2"/>
        <scheme val="major"/>
      </rPr>
      <t xml:space="preserve"> </t>
    </r>
    <r>
      <rPr>
        <sz val="11"/>
        <color theme="1"/>
        <rFont val="맑은 고딕"/>
        <family val="3"/>
        <charset val="129"/>
        <scheme val="major"/>
      </rPr>
      <t>후</t>
    </r>
    <r>
      <rPr>
        <sz val="11"/>
        <color theme="1"/>
        <rFont val="맑은 고딕"/>
        <family val="2"/>
        <scheme val="major"/>
      </rPr>
      <t xml:space="preserve"> 5</t>
    </r>
    <r>
      <rPr>
        <sz val="11"/>
        <color theme="1"/>
        <rFont val="맑은 고딕"/>
        <family val="3"/>
        <charset val="129"/>
        <scheme val="major"/>
      </rPr>
      <t>분이내</t>
    </r>
    <r>
      <rPr>
        <sz val="11"/>
        <color theme="1"/>
        <rFont val="맑은 고딕"/>
        <family val="2"/>
        <scheme val="major"/>
      </rPr>
      <t xml:space="preserve"> </t>
    </r>
    <r>
      <rPr>
        <sz val="11"/>
        <color theme="1"/>
        <rFont val="맑은 고딕"/>
        <family val="3"/>
        <charset val="129"/>
        <scheme val="major"/>
      </rPr>
      <t>습득가능</t>
    </r>
    <phoneticPr fontId="38" type="noConversion"/>
  </si>
  <si>
    <r>
      <rPr>
        <sz val="11"/>
        <color theme="1"/>
        <rFont val="맑은 고딕"/>
        <family val="3"/>
        <charset val="129"/>
        <scheme val="major"/>
      </rPr>
      <t>눈매</t>
    </r>
  </si>
  <si>
    <r>
      <rPr>
        <sz val="11"/>
        <color theme="1"/>
        <rFont val="맑은 고딕"/>
        <family val="3"/>
        <charset val="129"/>
        <scheme val="major"/>
      </rPr>
      <t>치명타</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</si>
  <si>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민첩</t>
    </r>
  </si>
  <si>
    <r>
      <rPr>
        <sz val="11"/>
        <color theme="1"/>
        <rFont val="맑은 고딕"/>
        <family val="3"/>
        <charset val="129"/>
        <scheme val="major"/>
      </rPr>
      <t>공격속도</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</si>
  <si>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직관</t>
    </r>
  </si>
  <si>
    <r>
      <rPr>
        <sz val="11"/>
        <color theme="1"/>
        <rFont val="맑은 고딕"/>
        <family val="3"/>
        <charset val="129"/>
        <scheme val="major"/>
      </rPr>
      <t>마법력</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</si>
  <si>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에피소드</t>
    </r>
    <r>
      <rPr>
        <sz val="11"/>
        <color theme="1"/>
        <rFont val="맑은 고딕"/>
        <family val="2"/>
        <scheme val="major"/>
      </rPr>
      <t xml:space="preserve"> 2</t>
    </r>
    <r>
      <rPr>
        <sz val="11"/>
        <color theme="1"/>
        <rFont val="맑은 고딕"/>
        <family val="3"/>
        <charset val="129"/>
        <scheme val="major"/>
      </rPr>
      <t>에서</t>
    </r>
    <r>
      <rPr>
        <sz val="11"/>
        <color theme="1"/>
        <rFont val="맑은 고딕"/>
        <family val="2"/>
        <scheme val="major"/>
      </rPr>
      <t xml:space="preserve"> </t>
    </r>
    <r>
      <rPr>
        <sz val="11"/>
        <color theme="1"/>
        <rFont val="맑은 고딕"/>
        <family val="3"/>
        <charset val="129"/>
        <scheme val="major"/>
      </rPr>
      <t>습득가능</t>
    </r>
    <phoneticPr fontId="38" type="noConversion"/>
  </si>
  <si>
    <r>
      <rPr>
        <sz val="11"/>
        <color theme="1"/>
        <rFont val="맑은 고딕"/>
        <family val="3"/>
        <charset val="129"/>
        <scheme val="major"/>
      </rPr>
      <t>통찰</t>
    </r>
  </si>
  <si>
    <r>
      <rPr>
        <sz val="11"/>
        <color theme="1"/>
        <rFont val="맑은 고딕"/>
        <family val="3"/>
        <charset val="129"/>
        <scheme val="major"/>
      </rPr>
      <t>캐스팅</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</si>
  <si>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악동</t>
    </r>
  </si>
  <si>
    <r>
      <rPr>
        <sz val="11"/>
        <color theme="1"/>
        <rFont val="맑은 고딕"/>
        <family val="3"/>
        <charset val="129"/>
        <scheme val="major"/>
      </rPr>
      <t>상태이상</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</si>
  <si>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체력</t>
    </r>
    <r>
      <rPr>
        <sz val="11"/>
        <color theme="1"/>
        <rFont val="맑은 고딕"/>
        <family val="2"/>
        <scheme val="major"/>
      </rPr>
      <t xml:space="preserve"> </t>
    </r>
    <r>
      <rPr>
        <sz val="11"/>
        <color theme="1"/>
        <rFont val="맑은 고딕"/>
        <family val="3"/>
        <charset val="129"/>
        <scheme val="major"/>
      </rPr>
      <t>재생</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</si>
  <si>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에피소드</t>
    </r>
    <r>
      <rPr>
        <sz val="11"/>
        <color theme="1"/>
        <rFont val="맑은 고딕"/>
        <family val="2"/>
        <scheme val="major"/>
      </rPr>
      <t xml:space="preserve"> 3</t>
    </r>
    <r>
      <rPr>
        <sz val="11"/>
        <color theme="1"/>
        <rFont val="맑은 고딕"/>
        <family val="3"/>
        <charset val="129"/>
        <scheme val="major"/>
      </rPr>
      <t>에서</t>
    </r>
    <r>
      <rPr>
        <sz val="11"/>
        <color theme="1"/>
        <rFont val="맑은 고딕"/>
        <family val="2"/>
        <scheme val="major"/>
      </rPr>
      <t xml:space="preserve"> </t>
    </r>
    <r>
      <rPr>
        <sz val="11"/>
        <color theme="1"/>
        <rFont val="맑은 고딕"/>
        <family val="3"/>
        <charset val="129"/>
        <scheme val="major"/>
      </rPr>
      <t>습득가능</t>
    </r>
    <phoneticPr fontId="38" type="noConversion"/>
  </si>
  <si>
    <r>
      <rPr>
        <sz val="11"/>
        <color theme="1"/>
        <rFont val="맑은 고딕"/>
        <family val="3"/>
        <charset val="129"/>
        <scheme val="major"/>
      </rPr>
      <t>명상</t>
    </r>
  </si>
  <si>
    <r>
      <rPr>
        <sz val="11"/>
        <color theme="1"/>
        <rFont val="맑은 고딕"/>
        <family val="3"/>
        <charset val="129"/>
        <scheme val="major"/>
      </rPr>
      <t>마력</t>
    </r>
    <r>
      <rPr>
        <sz val="11"/>
        <color theme="1"/>
        <rFont val="맑은 고딕"/>
        <family val="2"/>
        <scheme val="major"/>
      </rPr>
      <t xml:space="preserve"> </t>
    </r>
    <r>
      <rPr>
        <sz val="11"/>
        <color theme="1"/>
        <rFont val="맑은 고딕"/>
        <family val="3"/>
        <charset val="129"/>
        <scheme val="major"/>
      </rPr>
      <t>재생</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</si>
  <si>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에피소드</t>
    </r>
    <r>
      <rPr>
        <sz val="11"/>
        <color theme="1"/>
        <rFont val="맑은 고딕"/>
        <family val="2"/>
        <scheme val="major"/>
      </rPr>
      <t xml:space="preserve"> 4</t>
    </r>
    <r>
      <rPr>
        <sz val="11"/>
        <color theme="1"/>
        <rFont val="맑은 고딕"/>
        <family val="3"/>
        <charset val="129"/>
        <scheme val="major"/>
      </rPr>
      <t>에서</t>
    </r>
    <r>
      <rPr>
        <sz val="11"/>
        <color theme="1"/>
        <rFont val="맑은 고딕"/>
        <family val="2"/>
        <scheme val="major"/>
      </rPr>
      <t xml:space="preserve"> </t>
    </r>
    <r>
      <rPr>
        <sz val="11"/>
        <color theme="1"/>
        <rFont val="맑은 고딕"/>
        <family val="3"/>
        <charset val="129"/>
        <scheme val="major"/>
      </rPr>
      <t>습득가능</t>
    </r>
    <phoneticPr fontId="38" type="noConversion"/>
  </si>
  <si>
    <r>
      <rPr>
        <sz val="11"/>
        <color theme="1"/>
        <rFont val="맑은 고딕"/>
        <family val="3"/>
        <charset val="129"/>
        <scheme val="major"/>
      </rPr>
      <t>스승</t>
    </r>
  </si>
  <si>
    <r>
      <rPr>
        <sz val="11"/>
        <color theme="1"/>
        <rFont val="맑은 고딕"/>
        <family val="3"/>
        <charset val="129"/>
        <scheme val="major"/>
      </rPr>
      <t>기본</t>
    </r>
    <r>
      <rPr>
        <sz val="11"/>
        <color theme="1"/>
        <rFont val="맑은 고딕"/>
        <family val="2"/>
        <scheme val="major"/>
      </rPr>
      <t xml:space="preserve"> 1</t>
    </r>
    <r>
      <rPr>
        <sz val="11"/>
        <color theme="1"/>
        <rFont val="맑은 고딕"/>
        <family val="3"/>
        <charset val="129"/>
        <scheme val="major"/>
      </rPr>
      <t>스승</t>
    </r>
    <r>
      <rPr>
        <sz val="11"/>
        <color theme="1"/>
        <rFont val="맑은 고딕"/>
        <family val="2"/>
        <scheme val="major"/>
      </rPr>
      <t xml:space="preserve"> </t>
    </r>
    <r>
      <rPr>
        <sz val="11"/>
        <color theme="1"/>
        <rFont val="맑은 고딕"/>
        <family val="3"/>
        <charset val="129"/>
        <scheme val="major"/>
      </rPr>
      <t>제한</t>
    </r>
    <r>
      <rPr>
        <sz val="11"/>
        <color theme="1"/>
        <rFont val="맑은 고딕"/>
        <family val="2"/>
        <scheme val="major"/>
      </rPr>
      <t xml:space="preserve"> (ex, A를 스승으로 </t>
    </r>
    <r>
      <rPr>
        <sz val="11"/>
        <color theme="1"/>
        <rFont val="맑은 고딕"/>
        <family val="2"/>
        <charset val="129"/>
        <scheme val="major"/>
      </rPr>
      <t>선택시</t>
    </r>
    <r>
      <rPr>
        <sz val="11"/>
        <color theme="1"/>
        <rFont val="맑은 고딕"/>
        <family val="2"/>
        <scheme val="major"/>
      </rPr>
      <t xml:space="preserve"> '</t>
    </r>
    <r>
      <rPr>
        <sz val="11"/>
        <color theme="1"/>
        <rFont val="맑은 고딕"/>
        <family val="2"/>
        <charset val="129"/>
        <scheme val="major"/>
      </rPr>
      <t>근력</t>
    </r>
    <r>
      <rPr>
        <sz val="11"/>
        <color theme="1"/>
        <rFont val="맑은 고딕"/>
        <family val="2"/>
        <scheme val="major"/>
      </rPr>
      <t>' +3 (</t>
    </r>
    <r>
      <rPr>
        <sz val="11"/>
        <color theme="1"/>
        <rFont val="맑은 고딕"/>
        <family val="2"/>
        <charset val="129"/>
        <scheme val="major"/>
      </rPr>
      <t>최대치</t>
    </r>
    <r>
      <rPr>
        <sz val="11"/>
        <color theme="1"/>
        <rFont val="맑은 고딕"/>
        <family val="2"/>
        <scheme val="major"/>
      </rPr>
      <t xml:space="preserve"> </t>
    </r>
    <r>
      <rPr>
        <sz val="11"/>
        <color theme="1"/>
        <rFont val="맑은 고딕"/>
        <family val="2"/>
        <charset val="129"/>
        <scheme val="major"/>
      </rPr>
      <t>무시</t>
    </r>
    <r>
      <rPr>
        <sz val="11"/>
        <color theme="1"/>
        <rFont val="맑은 고딕"/>
        <family val="2"/>
        <scheme val="major"/>
      </rPr>
      <t>)</t>
    </r>
    <phoneticPr fontId="38" type="noConversion"/>
  </si>
  <si>
    <r>
      <rPr>
        <sz val="11"/>
        <color theme="1"/>
        <rFont val="맑은 고딕"/>
        <family val="3"/>
        <charset val="129"/>
        <scheme val="major"/>
      </rPr>
      <t>히든</t>
    </r>
  </si>
  <si>
    <r>
      <rPr>
        <sz val="11"/>
        <color theme="1"/>
        <rFont val="맑은 고딕"/>
        <family val="3"/>
        <charset val="129"/>
        <scheme val="major"/>
      </rPr>
      <t>일부</t>
    </r>
    <r>
      <rPr>
        <sz val="11"/>
        <color theme="1"/>
        <rFont val="맑은 고딕"/>
        <family val="2"/>
        <scheme val="major"/>
      </rPr>
      <t xml:space="preserve"> </t>
    </r>
    <r>
      <rPr>
        <sz val="11"/>
        <color theme="1"/>
        <rFont val="맑은 고딕"/>
        <family val="3"/>
        <charset val="129"/>
        <scheme val="major"/>
      </rPr>
      <t>스승</t>
    </r>
    <r>
      <rPr>
        <sz val="11"/>
        <color theme="1"/>
        <rFont val="맑은 고딕"/>
        <family val="2"/>
        <scheme val="major"/>
      </rPr>
      <t xml:space="preserve"> </t>
    </r>
    <r>
      <rPr>
        <sz val="11"/>
        <color theme="1"/>
        <rFont val="맑은 고딕"/>
        <family val="3"/>
        <charset val="129"/>
        <scheme val="major"/>
      </rPr>
      <t>추가</t>
    </r>
    <r>
      <rPr>
        <sz val="11"/>
        <color theme="1"/>
        <rFont val="맑은 고딕"/>
        <family val="2"/>
        <scheme val="major"/>
      </rPr>
      <t xml:space="preserve"> </t>
    </r>
    <r>
      <rPr>
        <sz val="11"/>
        <color theme="1"/>
        <rFont val="맑은 고딕"/>
        <family val="3"/>
        <charset val="129"/>
        <scheme val="major"/>
      </rPr>
      <t>스승</t>
    </r>
    <r>
      <rPr>
        <sz val="11"/>
        <color theme="1"/>
        <rFont val="맑은 고딕"/>
        <family val="2"/>
        <scheme val="major"/>
      </rPr>
      <t xml:space="preserve"> </t>
    </r>
    <r>
      <rPr>
        <sz val="11"/>
        <color theme="1"/>
        <rFont val="맑은 고딕"/>
        <family val="3"/>
        <charset val="129"/>
        <scheme val="major"/>
      </rPr>
      <t>가능</t>
    </r>
    <r>
      <rPr>
        <sz val="11"/>
        <color theme="1"/>
        <rFont val="맑은 고딕"/>
        <family val="2"/>
        <scheme val="major"/>
      </rPr>
      <t xml:space="preserve">, </t>
    </r>
    <r>
      <rPr>
        <sz val="11"/>
        <color theme="1"/>
        <rFont val="맑은 고딕"/>
        <family val="3"/>
        <charset val="129"/>
        <scheme val="major"/>
      </rPr>
      <t>추가</t>
    </r>
    <r>
      <rPr>
        <sz val="11"/>
        <color theme="1"/>
        <rFont val="맑은 고딕"/>
        <family val="2"/>
        <scheme val="major"/>
      </rPr>
      <t xml:space="preserve"> </t>
    </r>
    <r>
      <rPr>
        <sz val="11"/>
        <color theme="1"/>
        <rFont val="맑은 고딕"/>
        <family val="3"/>
        <charset val="129"/>
        <scheme val="major"/>
      </rPr>
      <t>특성</t>
    </r>
    <r>
      <rPr>
        <sz val="11"/>
        <color theme="1"/>
        <rFont val="맑은 고딕"/>
        <family val="2"/>
        <scheme val="major"/>
      </rPr>
      <t xml:space="preserve"> </t>
    </r>
    <r>
      <rPr>
        <sz val="11"/>
        <color theme="1"/>
        <rFont val="맑은 고딕"/>
        <family val="3"/>
        <charset val="129"/>
        <scheme val="major"/>
      </rPr>
      <t>부여</t>
    </r>
    <phoneticPr fontId="38" type="noConversion"/>
  </si>
  <si>
    <r>
      <rPr>
        <sz val="11"/>
        <color theme="1"/>
        <rFont val="맑은 고딕"/>
        <family val="3"/>
        <charset val="129"/>
        <scheme val="major"/>
      </rPr>
      <t>에피소드</t>
    </r>
    <r>
      <rPr>
        <sz val="11"/>
        <color theme="1"/>
        <rFont val="맑은 고딕"/>
        <family val="2"/>
        <scheme val="major"/>
      </rPr>
      <t>/</t>
    </r>
    <r>
      <rPr>
        <sz val="11"/>
        <color theme="1"/>
        <rFont val="맑은 고딕"/>
        <family val="3"/>
        <charset val="129"/>
        <scheme val="major"/>
      </rPr>
      <t>환생</t>
    </r>
  </si>
  <si>
    <r>
      <rPr>
        <sz val="11"/>
        <color theme="1"/>
        <rFont val="맑은 고딕"/>
        <family val="3"/>
        <charset val="129"/>
        <scheme val="major"/>
      </rPr>
      <t>현재</t>
    </r>
    <r>
      <rPr>
        <sz val="11"/>
        <color theme="1"/>
        <rFont val="맑은 고딕"/>
        <family val="2"/>
        <scheme val="major"/>
      </rPr>
      <t xml:space="preserve"> </t>
    </r>
    <r>
      <rPr>
        <sz val="11"/>
        <color theme="1"/>
        <rFont val="맑은 고딕"/>
        <family val="3"/>
        <charset val="129"/>
        <scheme val="major"/>
      </rPr>
      <t>특성</t>
    </r>
    <r>
      <rPr>
        <sz val="11"/>
        <color theme="1"/>
        <rFont val="맑은 고딕"/>
        <family val="2"/>
        <scheme val="major"/>
      </rPr>
      <t xml:space="preserve"> </t>
    </r>
    <r>
      <rPr>
        <sz val="11"/>
        <color theme="1"/>
        <rFont val="맑은 고딕"/>
        <family val="3"/>
        <charset val="129"/>
        <scheme val="major"/>
      </rPr>
      <t>맥스포인트</t>
    </r>
    <r>
      <rPr>
        <sz val="11"/>
        <color theme="1"/>
        <rFont val="맑은 고딕"/>
        <family val="2"/>
        <scheme val="major"/>
      </rPr>
      <t xml:space="preserve"> +1 </t>
    </r>
    <r>
      <rPr>
        <sz val="11"/>
        <color theme="1"/>
        <rFont val="맑은 고딕"/>
        <family val="3"/>
        <charset val="129"/>
        <scheme val="major"/>
      </rPr>
      <t>등</t>
    </r>
    <phoneticPr fontId="38" type="noConversion"/>
  </si>
  <si>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포인트</t>
    </r>
    <phoneticPr fontId="38" type="noConversion"/>
  </si>
  <si>
    <r>
      <t>5</t>
    </r>
    <r>
      <rPr>
        <sz val="11"/>
        <color theme="1"/>
        <rFont val="맑은 고딕"/>
        <family val="3"/>
        <charset val="129"/>
        <scheme val="major"/>
      </rPr>
      <t>레벨당</t>
    </r>
    <r>
      <rPr>
        <sz val="11"/>
        <color theme="1"/>
        <rFont val="맑은 고딕"/>
        <family val="2"/>
        <scheme val="major"/>
      </rPr>
      <t xml:space="preserve"> 1</t>
    </r>
    <r>
      <rPr>
        <sz val="11"/>
        <color theme="1"/>
        <rFont val="맑은 고딕"/>
        <family val="3"/>
        <charset val="129"/>
        <scheme val="major"/>
      </rPr>
      <t>포인트</t>
    </r>
    <r>
      <rPr>
        <sz val="11"/>
        <color theme="1"/>
        <rFont val="맑은 고딕"/>
        <family val="2"/>
        <scheme val="major"/>
      </rPr>
      <t xml:space="preserve"> (</t>
    </r>
    <r>
      <rPr>
        <sz val="11"/>
        <color theme="1"/>
        <rFont val="맑은 고딕"/>
        <family val="3"/>
        <charset val="129"/>
        <scheme val="major"/>
      </rPr>
      <t>만렙</t>
    </r>
    <r>
      <rPr>
        <sz val="11"/>
        <color theme="1"/>
        <rFont val="맑은 고딕"/>
        <family val="2"/>
        <scheme val="major"/>
      </rPr>
      <t xml:space="preserve"> 300 = 60</t>
    </r>
    <r>
      <rPr>
        <sz val="11"/>
        <color theme="1"/>
        <rFont val="맑은 고딕"/>
        <family val="3"/>
        <charset val="129"/>
        <scheme val="major"/>
      </rPr>
      <t>포인트</t>
    </r>
    <r>
      <rPr>
        <sz val="11"/>
        <color theme="1"/>
        <rFont val="맑은 고딕"/>
        <family val="2"/>
        <scheme val="major"/>
      </rPr>
      <t xml:space="preserve">), </t>
    </r>
    <r>
      <rPr>
        <sz val="11"/>
        <color theme="1"/>
        <rFont val="맑은 고딕"/>
        <family val="3"/>
        <charset val="129"/>
        <scheme val="major"/>
      </rPr>
      <t>환생</t>
    </r>
    <r>
      <rPr>
        <sz val="11"/>
        <color theme="1"/>
        <rFont val="맑은 고딕"/>
        <family val="2"/>
        <scheme val="major"/>
      </rPr>
      <t xml:space="preserve"> </t>
    </r>
    <r>
      <rPr>
        <sz val="11"/>
        <color theme="1"/>
        <rFont val="맑은 고딕"/>
        <family val="3"/>
        <charset val="129"/>
        <scheme val="major"/>
      </rPr>
      <t>및</t>
    </r>
    <r>
      <rPr>
        <sz val="11"/>
        <color theme="1"/>
        <rFont val="맑은 고딕"/>
        <family val="2"/>
        <scheme val="major"/>
      </rPr>
      <t xml:space="preserve"> </t>
    </r>
    <r>
      <rPr>
        <sz val="11"/>
        <color theme="1"/>
        <rFont val="맑은 고딕"/>
        <family val="3"/>
        <charset val="129"/>
        <scheme val="major"/>
      </rPr>
      <t>한계돌파시</t>
    </r>
    <r>
      <rPr>
        <sz val="11"/>
        <color theme="1"/>
        <rFont val="맑은 고딕"/>
        <family val="2"/>
        <scheme val="major"/>
      </rPr>
      <t xml:space="preserve"> 20/10 </t>
    </r>
    <r>
      <rPr>
        <sz val="11"/>
        <color theme="1"/>
        <rFont val="맑은 고딕"/>
        <family val="3"/>
        <charset val="129"/>
        <scheme val="major"/>
      </rPr>
      <t>획득</t>
    </r>
    <phoneticPr fontId="38" type="noConversion"/>
  </si>
  <si>
    <r>
      <rPr>
        <sz val="11"/>
        <color theme="1"/>
        <rFont val="맑은 고딕"/>
        <family val="3"/>
        <charset val="129"/>
        <scheme val="major"/>
      </rPr>
      <t>시너지</t>
    </r>
  </si>
  <si>
    <r>
      <rPr>
        <sz val="11"/>
        <color theme="1"/>
        <rFont val="맑은 고딕"/>
        <family val="3"/>
        <charset val="129"/>
        <scheme val="major"/>
      </rPr>
      <t>직업무기</t>
    </r>
    <phoneticPr fontId="38" type="noConversion"/>
  </si>
  <si>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계통</t>
    </r>
    <phoneticPr fontId="38" type="noConversion"/>
  </si>
  <si>
    <r>
      <rPr>
        <sz val="11"/>
        <color theme="1"/>
        <rFont val="맑은 고딕"/>
        <family val="3"/>
        <charset val="129"/>
        <scheme val="major"/>
      </rPr>
      <t>같은</t>
    </r>
    <r>
      <rPr>
        <sz val="11"/>
        <color theme="1"/>
        <rFont val="맑은 고딕"/>
        <family val="2"/>
        <scheme val="major"/>
      </rPr>
      <t xml:space="preserve"> </t>
    </r>
    <r>
      <rPr>
        <sz val="11"/>
        <color theme="1"/>
        <rFont val="맑은 고딕"/>
        <family val="3"/>
        <charset val="129"/>
        <scheme val="major"/>
      </rPr>
      <t>계통의</t>
    </r>
    <r>
      <rPr>
        <sz val="11"/>
        <color theme="1"/>
        <rFont val="맑은 고딕"/>
        <family val="2"/>
        <scheme val="major"/>
      </rPr>
      <t xml:space="preserve"> </t>
    </r>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시너지</t>
    </r>
    <r>
      <rPr>
        <sz val="11"/>
        <color theme="1"/>
        <rFont val="맑은 고딕"/>
        <family val="2"/>
        <scheme val="major"/>
      </rPr>
      <t>(</t>
    </r>
    <r>
      <rPr>
        <sz val="11"/>
        <color theme="1"/>
        <rFont val="맑은 고딕"/>
        <family val="3"/>
        <charset val="129"/>
        <scheme val="major"/>
      </rPr>
      <t>주로</t>
    </r>
    <r>
      <rPr>
        <sz val="11"/>
        <color theme="1"/>
        <rFont val="맑은 고딕"/>
        <family val="2"/>
        <scheme val="major"/>
      </rPr>
      <t xml:space="preserve"> </t>
    </r>
    <r>
      <rPr>
        <sz val="11"/>
        <color theme="1"/>
        <rFont val="맑은 고딕"/>
        <family val="3"/>
        <charset val="129"/>
        <scheme val="major"/>
      </rPr>
      <t>피해량</t>
    </r>
    <r>
      <rPr>
        <sz val="11"/>
        <color theme="1"/>
        <rFont val="맑은 고딕"/>
        <family val="2"/>
        <scheme val="major"/>
      </rPr>
      <t xml:space="preserve">), </t>
    </r>
    <r>
      <rPr>
        <sz val="11"/>
        <color theme="1"/>
        <rFont val="맑은 고딕"/>
        <family val="3"/>
        <charset val="129"/>
        <scheme val="major"/>
      </rPr>
      <t>상위</t>
    </r>
    <r>
      <rPr>
        <sz val="11"/>
        <color theme="1"/>
        <rFont val="맑은 고딕"/>
        <family val="2"/>
        <scheme val="major"/>
      </rPr>
      <t xml:space="preserve"> 15%, </t>
    </r>
    <r>
      <rPr>
        <sz val="11"/>
        <color theme="1"/>
        <rFont val="맑은 고딕"/>
        <family val="3"/>
        <charset val="129"/>
        <scheme val="major"/>
      </rPr>
      <t>상상위</t>
    </r>
    <r>
      <rPr>
        <sz val="11"/>
        <color theme="1"/>
        <rFont val="맑은 고딕"/>
        <family val="2"/>
        <scheme val="major"/>
      </rPr>
      <t xml:space="preserve"> 5%, </t>
    </r>
    <r>
      <rPr>
        <sz val="11"/>
        <color theme="1"/>
        <rFont val="맑은 고딕"/>
        <family val="3"/>
        <charset val="129"/>
        <scheme val="major"/>
      </rPr>
      <t>계통</t>
    </r>
    <r>
      <rPr>
        <sz val="11"/>
        <color theme="1"/>
        <rFont val="맑은 고딕"/>
        <family val="2"/>
        <scheme val="major"/>
      </rPr>
      <t xml:space="preserve"> 1%</t>
    </r>
    <phoneticPr fontId="38" type="noConversion"/>
  </si>
  <si>
    <r>
      <rPr>
        <sz val="11"/>
        <color theme="1"/>
        <rFont val="맑은 고딕"/>
        <family val="3"/>
        <charset val="129"/>
        <scheme val="major"/>
      </rPr>
      <t>스텟</t>
    </r>
    <r>
      <rPr>
        <sz val="11"/>
        <color theme="1"/>
        <rFont val="맑은 고딕"/>
        <family val="2"/>
        <scheme val="major"/>
      </rPr>
      <t>:</t>
    </r>
    <r>
      <rPr>
        <sz val="11"/>
        <color theme="1"/>
        <rFont val="맑은 고딕"/>
        <family val="3"/>
        <charset val="129"/>
        <scheme val="major"/>
      </rPr>
      <t>파워</t>
    </r>
    <phoneticPr fontId="38" type="noConversion"/>
  </si>
  <si>
    <r>
      <rPr>
        <sz val="11"/>
        <color theme="1"/>
        <rFont val="맑은 고딕"/>
        <family val="3"/>
        <charset val="129"/>
        <scheme val="major"/>
      </rPr>
      <t>귀한</t>
    </r>
    <r>
      <rPr>
        <sz val="11"/>
        <color theme="1"/>
        <rFont val="맑은 고딕"/>
        <family val="2"/>
        <scheme val="major"/>
      </rPr>
      <t xml:space="preserve"> </t>
    </r>
    <r>
      <rPr>
        <sz val="11"/>
        <color theme="1"/>
        <rFont val="맑은 고딕"/>
        <family val="3"/>
        <charset val="129"/>
        <scheme val="major"/>
      </rPr>
      <t>옵션</t>
    </r>
    <r>
      <rPr>
        <sz val="11"/>
        <color theme="1"/>
        <rFont val="맑은 고딕"/>
        <family val="2"/>
        <scheme val="major"/>
      </rPr>
      <t xml:space="preserve">, </t>
    </r>
    <r>
      <rPr>
        <sz val="11"/>
        <color theme="1"/>
        <rFont val="맑은 고딕"/>
        <family val="3"/>
        <charset val="129"/>
        <scheme val="major"/>
      </rPr>
      <t>순수</t>
    </r>
    <r>
      <rPr>
        <sz val="11"/>
        <color theme="1"/>
        <rFont val="맑은 고딕"/>
        <family val="2"/>
        <scheme val="major"/>
      </rPr>
      <t xml:space="preserve"> </t>
    </r>
    <r>
      <rPr>
        <sz val="11"/>
        <color theme="1"/>
        <rFont val="맑은 고딕"/>
        <family val="3"/>
        <charset val="129"/>
        <scheme val="major"/>
      </rPr>
      <t>레벨</t>
    </r>
    <r>
      <rPr>
        <sz val="11"/>
        <color theme="1"/>
        <rFont val="맑은 고딕"/>
        <family val="2"/>
        <scheme val="major"/>
      </rPr>
      <t xml:space="preserve"> 1 </t>
    </r>
    <r>
      <rPr>
        <sz val="11"/>
        <color theme="1"/>
        <rFont val="맑은 고딕"/>
        <family val="3"/>
        <charset val="129"/>
        <scheme val="major"/>
      </rPr>
      <t>이상</t>
    </r>
    <r>
      <rPr>
        <sz val="11"/>
        <color theme="1"/>
        <rFont val="맑은 고딕"/>
        <family val="2"/>
        <scheme val="major"/>
      </rPr>
      <t xml:space="preserve"> </t>
    </r>
    <r>
      <rPr>
        <sz val="11"/>
        <color theme="1"/>
        <rFont val="맑은 고딕"/>
        <family val="3"/>
        <charset val="129"/>
        <scheme val="major"/>
      </rPr>
      <t>핵심</t>
    </r>
    <r>
      <rPr>
        <sz val="11"/>
        <color theme="1"/>
        <rFont val="맑은 고딕"/>
        <family val="2"/>
        <scheme val="major"/>
      </rPr>
      <t xml:space="preserve"> </t>
    </r>
    <r>
      <rPr>
        <sz val="11"/>
        <color theme="1"/>
        <rFont val="맑은 고딕"/>
        <family val="3"/>
        <charset val="129"/>
        <scheme val="major"/>
      </rPr>
      <t>스킬들</t>
    </r>
    <r>
      <rPr>
        <sz val="11"/>
        <color theme="1"/>
        <rFont val="맑은 고딕"/>
        <family val="2"/>
        <scheme val="major"/>
      </rPr>
      <t xml:space="preserve"> </t>
    </r>
    <r>
      <rPr>
        <sz val="11"/>
        <color theme="1"/>
        <rFont val="맑은 고딕"/>
        <family val="3"/>
        <charset val="129"/>
        <scheme val="major"/>
      </rPr>
      <t>모두</t>
    </r>
    <r>
      <rPr>
        <sz val="11"/>
        <color theme="1"/>
        <rFont val="맑은 고딕"/>
        <family val="2"/>
        <scheme val="major"/>
      </rPr>
      <t xml:space="preserve"> </t>
    </r>
    <r>
      <rPr>
        <sz val="11"/>
        <color theme="1"/>
        <rFont val="맑은 고딕"/>
        <family val="3"/>
        <charset val="129"/>
        <scheme val="major"/>
      </rPr>
      <t>증가</t>
    </r>
    <phoneticPr fontId="38" type="noConversion"/>
  </si>
  <si>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최대레벨</t>
    </r>
    <r>
      <rPr>
        <sz val="11"/>
        <color theme="1"/>
        <rFont val="맑은 고딕"/>
        <family val="2"/>
        <scheme val="major"/>
      </rPr>
      <t xml:space="preserve"> </t>
    </r>
    <r>
      <rPr>
        <sz val="11"/>
        <color theme="1"/>
        <rFont val="맑은 고딕"/>
        <family val="3"/>
        <charset val="129"/>
        <scheme val="major"/>
      </rPr>
      <t>증가</t>
    </r>
    <phoneticPr fontId="38" type="noConversion"/>
  </si>
  <si>
    <r>
      <rPr>
        <sz val="11"/>
        <color theme="1"/>
        <rFont val="맑은 고딕"/>
        <family val="3"/>
        <charset val="129"/>
        <scheme val="major"/>
      </rPr>
      <t>물리</t>
    </r>
    <r>
      <rPr>
        <sz val="11"/>
        <color theme="1"/>
        <rFont val="맑은 고딕"/>
        <family val="2"/>
        <scheme val="major"/>
      </rPr>
      <t xml:space="preserve"> </t>
    </r>
    <r>
      <rPr>
        <sz val="11"/>
        <color theme="1"/>
        <rFont val="맑은 고딕"/>
        <family val="3"/>
        <charset val="129"/>
        <scheme val="major"/>
      </rPr>
      <t>데미지</t>
    </r>
    <r>
      <rPr>
        <sz val="11"/>
        <color theme="1"/>
        <rFont val="맑은 고딕"/>
        <family val="2"/>
        <scheme val="major"/>
      </rPr>
      <t xml:space="preserve">% </t>
    </r>
    <r>
      <rPr>
        <sz val="11"/>
        <color theme="1"/>
        <rFont val="맑은 고딕"/>
        <family val="3"/>
        <charset val="129"/>
        <scheme val="major"/>
      </rPr>
      <t>증가</t>
    </r>
    <phoneticPr fontId="38" type="noConversion"/>
  </si>
  <si>
    <r>
      <rPr>
        <sz val="11"/>
        <color theme="1"/>
        <rFont val="맑은 고딕"/>
        <family val="3"/>
        <charset val="129"/>
        <scheme val="major"/>
      </rPr>
      <t>물리</t>
    </r>
    <r>
      <rPr>
        <sz val="11"/>
        <color theme="1"/>
        <rFont val="맑은 고딕"/>
        <family val="2"/>
        <scheme val="major"/>
      </rPr>
      <t>|</t>
    </r>
    <r>
      <rPr>
        <sz val="11"/>
        <color theme="1"/>
        <rFont val="맑은 고딕"/>
        <family val="3"/>
        <charset val="129"/>
        <scheme val="major"/>
      </rPr>
      <t>마법</t>
    </r>
    <r>
      <rPr>
        <sz val="11"/>
        <color theme="1"/>
        <rFont val="맑은 고딕"/>
        <family val="2"/>
        <scheme val="major"/>
      </rPr>
      <t xml:space="preserve"> </t>
    </r>
    <r>
      <rPr>
        <sz val="11"/>
        <color theme="1"/>
        <rFont val="맑은 고딕"/>
        <family val="3"/>
        <charset val="129"/>
        <scheme val="major"/>
      </rPr>
      <t>구분</t>
    </r>
    <r>
      <rPr>
        <sz val="11"/>
        <color theme="1"/>
        <rFont val="맑은 고딕"/>
        <family val="2"/>
        <scheme val="major"/>
      </rPr>
      <t xml:space="preserve">, </t>
    </r>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효율</t>
    </r>
    <r>
      <rPr>
        <sz val="11"/>
        <color theme="1"/>
        <rFont val="맑은 고딕"/>
        <family val="2"/>
        <scheme val="major"/>
      </rPr>
      <t xml:space="preserve"> </t>
    </r>
    <r>
      <rPr>
        <sz val="11"/>
        <color theme="1"/>
        <rFont val="맑은 고딕"/>
        <family val="3"/>
        <charset val="129"/>
        <scheme val="major"/>
      </rPr>
      <t>증가</t>
    </r>
    <phoneticPr fontId="38" type="noConversion"/>
  </si>
  <si>
    <r>
      <rPr>
        <sz val="11"/>
        <color theme="1"/>
        <rFont val="맑은 고딕"/>
        <family val="3"/>
        <charset val="129"/>
        <scheme val="major"/>
      </rPr>
      <t>마법</t>
    </r>
    <r>
      <rPr>
        <sz val="11"/>
        <color theme="1"/>
        <rFont val="맑은 고딕"/>
        <family val="2"/>
        <scheme val="major"/>
      </rPr>
      <t xml:space="preserve"> </t>
    </r>
    <r>
      <rPr>
        <sz val="11"/>
        <color theme="1"/>
        <rFont val="맑은 고딕"/>
        <family val="3"/>
        <charset val="129"/>
        <scheme val="major"/>
      </rPr>
      <t>데미지</t>
    </r>
    <r>
      <rPr>
        <sz val="11"/>
        <color theme="1"/>
        <rFont val="맑은 고딕"/>
        <family val="2"/>
        <scheme val="major"/>
      </rPr>
      <t xml:space="preserve">% </t>
    </r>
    <r>
      <rPr>
        <sz val="11"/>
        <color theme="1"/>
        <rFont val="맑은 고딕"/>
        <family val="3"/>
        <charset val="129"/>
        <scheme val="major"/>
      </rPr>
      <t>증가</t>
    </r>
    <phoneticPr fontId="38" type="noConversion"/>
  </si>
  <si>
    <r>
      <rPr>
        <sz val="11"/>
        <color theme="1"/>
        <rFont val="맑은 고딕"/>
        <family val="3"/>
        <charset val="129"/>
        <scheme val="major"/>
      </rPr>
      <t>변신</t>
    </r>
    <r>
      <rPr>
        <sz val="11"/>
        <color theme="1"/>
        <rFont val="맑은 고딕"/>
        <family val="2"/>
        <scheme val="major"/>
      </rPr>
      <t xml:space="preserve"> </t>
    </r>
    <r>
      <rPr>
        <sz val="11"/>
        <color theme="1"/>
        <rFont val="맑은 고딕"/>
        <family val="3"/>
        <charset val="129"/>
        <scheme val="major"/>
      </rPr>
      <t>스킬</t>
    </r>
    <phoneticPr fontId="38" type="noConversion"/>
  </si>
  <si>
    <r>
      <rPr>
        <sz val="11"/>
        <color theme="1"/>
        <rFont val="맑은 고딕"/>
        <family val="3"/>
        <charset val="129"/>
        <scheme val="major"/>
      </rPr>
      <t>커스텀</t>
    </r>
    <phoneticPr fontId="38" type="noConversion"/>
  </si>
  <si>
    <r>
      <rPr>
        <sz val="11"/>
        <color theme="1"/>
        <rFont val="맑은 고딕"/>
        <family val="3"/>
        <charset val="129"/>
        <scheme val="major"/>
      </rPr>
      <t>퀵슬롯</t>
    </r>
    <phoneticPr fontId="38" type="noConversion"/>
  </si>
  <si>
    <r>
      <rPr>
        <sz val="11"/>
        <color theme="1"/>
        <rFont val="맑은 고딕"/>
        <family val="3"/>
        <charset val="129"/>
        <scheme val="major"/>
      </rPr>
      <t>셀프</t>
    </r>
    <r>
      <rPr>
        <sz val="11"/>
        <color theme="1"/>
        <rFont val="맑은 고딕"/>
        <family val="2"/>
        <scheme val="major"/>
      </rPr>
      <t xml:space="preserve"> </t>
    </r>
    <r>
      <rPr>
        <sz val="11"/>
        <color theme="1"/>
        <rFont val="맑은 고딕"/>
        <family val="3"/>
        <charset val="129"/>
        <scheme val="major"/>
      </rPr>
      <t>캐스팅</t>
    </r>
  </si>
  <si>
    <t>대상 지정 스킬 두번 연속 사용시 본인에게 시전</t>
    <phoneticPr fontId="38" type="noConversion"/>
  </si>
  <si>
    <r>
      <t xml:space="preserve">스마트 </t>
    </r>
    <r>
      <rPr>
        <sz val="11"/>
        <color theme="1"/>
        <rFont val="맑은 고딕"/>
        <family val="3"/>
        <charset val="129"/>
        <scheme val="major"/>
      </rPr>
      <t>캐스팅</t>
    </r>
    <phoneticPr fontId="38" type="noConversion"/>
  </si>
  <si>
    <r>
      <rPr>
        <sz val="11"/>
        <color theme="1"/>
        <rFont val="맑은 고딕"/>
        <family val="3"/>
        <charset val="129"/>
        <scheme val="major"/>
      </rPr>
      <t>스킬</t>
    </r>
    <r>
      <rPr>
        <sz val="11"/>
        <color theme="1"/>
        <rFont val="맑은 고딕"/>
        <family val="2"/>
        <scheme val="major"/>
      </rPr>
      <t xml:space="preserve"> 1</t>
    </r>
    <r>
      <rPr>
        <sz val="11"/>
        <color theme="1"/>
        <rFont val="맑은 고딕"/>
        <family val="3"/>
        <charset val="129"/>
        <scheme val="major"/>
      </rPr>
      <t>초마다</t>
    </r>
    <r>
      <rPr>
        <sz val="11"/>
        <color theme="1"/>
        <rFont val="맑은 고딕"/>
        <family val="2"/>
        <scheme val="major"/>
      </rPr>
      <t xml:space="preserve"> Q</t>
    </r>
    <r>
      <rPr>
        <sz val="11"/>
        <color theme="1"/>
        <rFont val="맑은 고딕"/>
        <family val="3"/>
        <charset val="129"/>
        <scheme val="major"/>
      </rPr>
      <t>부터</t>
    </r>
    <r>
      <rPr>
        <sz val="11"/>
        <color theme="1"/>
        <rFont val="맑은 고딕"/>
        <family val="2"/>
        <scheme val="major"/>
      </rPr>
      <t xml:space="preserve"> </t>
    </r>
    <r>
      <rPr>
        <sz val="11"/>
        <color theme="1"/>
        <rFont val="맑은 고딕"/>
        <family val="3"/>
        <charset val="129"/>
        <scheme val="major"/>
      </rPr>
      <t>자동시전</t>
    </r>
  </si>
  <si>
    <r>
      <t xml:space="preserve">쿨다운 </t>
    </r>
    <r>
      <rPr>
        <sz val="11"/>
        <color theme="1"/>
        <rFont val="맑은 고딕"/>
        <family val="3"/>
        <charset val="129"/>
        <scheme val="major"/>
      </rPr>
      <t>표시</t>
    </r>
    <phoneticPr fontId="38" type="noConversion"/>
  </si>
  <si>
    <r>
      <rPr>
        <sz val="11"/>
        <color theme="1"/>
        <rFont val="맑은 고딕"/>
        <family val="3"/>
        <charset val="129"/>
        <scheme val="major"/>
      </rPr>
      <t>캐스팅</t>
    </r>
    <r>
      <rPr>
        <sz val="11"/>
        <color theme="1"/>
        <rFont val="맑은 고딕"/>
        <family val="2"/>
        <scheme val="major"/>
      </rPr>
      <t xml:space="preserve"> </t>
    </r>
    <r>
      <rPr>
        <sz val="11"/>
        <color theme="1"/>
        <rFont val="맑은 고딕"/>
        <family val="3"/>
        <charset val="129"/>
        <scheme val="major"/>
      </rPr>
      <t>바</t>
    </r>
    <r>
      <rPr>
        <sz val="11"/>
        <color theme="1"/>
        <rFont val="맑은 고딕"/>
        <family val="2"/>
        <scheme val="major"/>
      </rPr>
      <t xml:space="preserve"> </t>
    </r>
    <r>
      <rPr>
        <sz val="11"/>
        <color theme="1"/>
        <rFont val="맑은 고딕"/>
        <family val="3"/>
        <charset val="129"/>
        <scheme val="major"/>
      </rPr>
      <t>표시</t>
    </r>
    <phoneticPr fontId="38" type="noConversion"/>
  </si>
  <si>
    <r>
      <rPr>
        <sz val="11"/>
        <color theme="1"/>
        <rFont val="맑은 고딕"/>
        <family val="3"/>
        <charset val="129"/>
        <scheme val="major"/>
      </rPr>
      <t>이펙트</t>
    </r>
    <r>
      <rPr>
        <sz val="11"/>
        <color theme="1"/>
        <rFont val="맑은 고딕"/>
        <family val="2"/>
        <scheme val="major"/>
      </rPr>
      <t xml:space="preserve"> </t>
    </r>
    <r>
      <rPr>
        <sz val="11"/>
        <color theme="1"/>
        <rFont val="맑은 고딕"/>
        <family val="3"/>
        <charset val="129"/>
        <scheme val="major"/>
      </rPr>
      <t>보기</t>
    </r>
    <phoneticPr fontId="38" type="noConversion"/>
  </si>
  <si>
    <r>
      <rPr>
        <sz val="11"/>
        <color theme="1"/>
        <rFont val="맑은 고딕"/>
        <family val="3"/>
        <charset val="129"/>
        <scheme val="major"/>
      </rPr>
      <t>실시간</t>
    </r>
    <r>
      <rPr>
        <sz val="11"/>
        <color theme="1"/>
        <rFont val="맑은 고딕"/>
        <family val="2"/>
        <scheme val="major"/>
      </rPr>
      <t xml:space="preserve"> </t>
    </r>
    <r>
      <rPr>
        <sz val="11"/>
        <color theme="1"/>
        <rFont val="맑은 고딕"/>
        <family val="3"/>
        <charset val="129"/>
        <scheme val="major"/>
      </rPr>
      <t>갱신</t>
    </r>
    <phoneticPr fontId="38" type="noConversion"/>
  </si>
  <si>
    <r>
      <rPr>
        <sz val="11"/>
        <color theme="1"/>
        <rFont val="맑은 고딕"/>
        <family val="2"/>
        <charset val="129"/>
        <scheme val="major"/>
      </rPr>
      <t>목적</t>
    </r>
    <r>
      <rPr>
        <sz val="11"/>
        <color theme="1"/>
        <rFont val="맑은 고딕"/>
        <family val="2"/>
        <scheme val="major"/>
      </rPr>
      <t xml:space="preserve">, </t>
    </r>
    <r>
      <rPr>
        <sz val="11"/>
        <color theme="1"/>
        <rFont val="맑은 고딕"/>
        <family val="2"/>
        <charset val="129"/>
        <scheme val="major"/>
      </rPr>
      <t>목표</t>
    </r>
    <phoneticPr fontId="38" type="noConversion"/>
  </si>
  <si>
    <r>
      <rPr>
        <sz val="11"/>
        <color theme="1"/>
        <rFont val="맑은 고딕"/>
        <family val="2"/>
        <charset val="129"/>
        <scheme val="major"/>
      </rPr>
      <t>심플</t>
    </r>
    <phoneticPr fontId="38" type="noConversion"/>
  </si>
  <si>
    <r>
      <t>3</t>
    </r>
    <r>
      <rPr>
        <sz val="11"/>
        <color theme="1"/>
        <rFont val="맑은 고딕"/>
        <family val="2"/>
        <charset val="129"/>
        <scheme val="major"/>
      </rPr>
      <t>줄요약</t>
    </r>
    <r>
      <rPr>
        <sz val="11"/>
        <color theme="1"/>
        <rFont val="맑은 고딕"/>
        <family val="2"/>
        <scheme val="major"/>
      </rPr>
      <t xml:space="preserve"> </t>
    </r>
    <r>
      <rPr>
        <sz val="11"/>
        <color theme="1"/>
        <rFont val="맑은 고딕"/>
        <family val="2"/>
        <charset val="129"/>
        <scheme val="major"/>
      </rPr>
      <t>가능하거나</t>
    </r>
    <r>
      <rPr>
        <sz val="11"/>
        <color theme="1"/>
        <rFont val="맑은 고딕"/>
        <family val="2"/>
        <scheme val="major"/>
      </rPr>
      <t>, 1</t>
    </r>
    <r>
      <rPr>
        <sz val="11"/>
        <color theme="1"/>
        <rFont val="맑은 고딕"/>
        <family val="2"/>
        <charset val="129"/>
        <scheme val="major"/>
      </rPr>
      <t>가지</t>
    </r>
    <r>
      <rPr>
        <sz val="11"/>
        <color theme="1"/>
        <rFont val="맑은 고딕"/>
        <family val="2"/>
        <scheme val="major"/>
      </rPr>
      <t xml:space="preserve"> </t>
    </r>
    <r>
      <rPr>
        <sz val="11"/>
        <color theme="1"/>
        <rFont val="맑은 고딕"/>
        <family val="2"/>
        <charset val="129"/>
        <scheme val="major"/>
      </rPr>
      <t>효과만</t>
    </r>
    <r>
      <rPr>
        <sz val="11"/>
        <color theme="1"/>
        <rFont val="맑은 고딕"/>
        <family val="2"/>
        <scheme val="major"/>
      </rPr>
      <t xml:space="preserve"> </t>
    </r>
    <r>
      <rPr>
        <sz val="11"/>
        <color theme="1"/>
        <rFont val="맑은 고딕"/>
        <family val="2"/>
        <charset val="129"/>
        <scheme val="major"/>
      </rPr>
      <t>지니도록</t>
    </r>
    <phoneticPr fontId="38" type="noConversion"/>
  </si>
  <si>
    <r>
      <rPr>
        <sz val="11"/>
        <color theme="1"/>
        <rFont val="맑은 고딕"/>
        <family val="2"/>
        <charset val="129"/>
        <scheme val="major"/>
      </rPr>
      <t>직관성</t>
    </r>
    <phoneticPr fontId="38" type="noConversion"/>
  </si>
  <si>
    <r>
      <rPr>
        <sz val="11"/>
        <color theme="1"/>
        <rFont val="맑은 고딕"/>
        <family val="2"/>
        <charset val="129"/>
        <scheme val="major"/>
      </rPr>
      <t>다른</t>
    </r>
    <r>
      <rPr>
        <sz val="11"/>
        <color theme="1"/>
        <rFont val="맑은 고딕"/>
        <family val="2"/>
        <scheme val="major"/>
      </rPr>
      <t xml:space="preserve"> </t>
    </r>
    <r>
      <rPr>
        <sz val="11"/>
        <color theme="1"/>
        <rFont val="맑은 고딕"/>
        <family val="2"/>
        <charset val="129"/>
        <scheme val="major"/>
      </rPr>
      <t>스킬과의</t>
    </r>
    <r>
      <rPr>
        <sz val="11"/>
        <color theme="1"/>
        <rFont val="맑은 고딕"/>
        <family val="2"/>
        <scheme val="major"/>
      </rPr>
      <t xml:space="preserve"> </t>
    </r>
    <r>
      <rPr>
        <sz val="11"/>
        <color theme="1"/>
        <rFont val="맑은 고딕"/>
        <family val="2"/>
        <charset val="129"/>
        <scheme val="major"/>
      </rPr>
      <t>비교가</t>
    </r>
    <r>
      <rPr>
        <sz val="11"/>
        <color theme="1"/>
        <rFont val="맑은 고딕"/>
        <family val="2"/>
        <scheme val="major"/>
      </rPr>
      <t xml:space="preserve"> </t>
    </r>
    <r>
      <rPr>
        <sz val="11"/>
        <color theme="1"/>
        <rFont val="맑은 고딕"/>
        <family val="2"/>
        <charset val="129"/>
        <scheme val="major"/>
      </rPr>
      <t>쉽도록</t>
    </r>
    <r>
      <rPr>
        <sz val="11"/>
        <color theme="1"/>
        <rFont val="맑은 고딕"/>
        <family val="2"/>
        <scheme val="major"/>
      </rPr>
      <t xml:space="preserve"> (ex. '</t>
    </r>
    <r>
      <rPr>
        <sz val="11"/>
        <color theme="1"/>
        <rFont val="맑은 고딕"/>
        <family val="2"/>
        <charset val="129"/>
        <scheme val="major"/>
      </rPr>
      <t>스킬</t>
    </r>
    <r>
      <rPr>
        <sz val="11"/>
        <color theme="1"/>
        <rFont val="맑은 고딕"/>
        <family val="2"/>
        <scheme val="major"/>
      </rPr>
      <t xml:space="preserve"> </t>
    </r>
    <r>
      <rPr>
        <sz val="11"/>
        <color theme="1"/>
        <rFont val="맑은 고딕"/>
        <family val="2"/>
        <charset val="129"/>
        <scheme val="major"/>
      </rPr>
      <t>기대데미지</t>
    </r>
    <r>
      <rPr>
        <sz val="11"/>
        <color theme="1"/>
        <rFont val="맑은 고딕"/>
        <family val="2"/>
        <scheme val="major"/>
      </rPr>
      <t>')</t>
    </r>
    <phoneticPr fontId="38" type="noConversion"/>
  </si>
  <si>
    <r>
      <rPr>
        <sz val="11"/>
        <color theme="1"/>
        <rFont val="맑은 고딕"/>
        <family val="2"/>
        <charset val="129"/>
        <scheme val="major"/>
      </rPr>
      <t>독창성</t>
    </r>
    <phoneticPr fontId="38" type="noConversion"/>
  </si>
  <si>
    <r>
      <rPr>
        <sz val="11"/>
        <color theme="1"/>
        <rFont val="맑은 고딕"/>
        <family val="2"/>
        <charset val="129"/>
        <scheme val="major"/>
      </rPr>
      <t>모든</t>
    </r>
    <r>
      <rPr>
        <sz val="11"/>
        <color theme="1"/>
        <rFont val="맑은 고딕"/>
        <family val="2"/>
        <scheme val="major"/>
      </rPr>
      <t xml:space="preserve"> </t>
    </r>
    <r>
      <rPr>
        <sz val="11"/>
        <color theme="1"/>
        <rFont val="맑은 고딕"/>
        <family val="2"/>
        <charset val="129"/>
        <scheme val="major"/>
      </rPr>
      <t>유저는</t>
    </r>
    <r>
      <rPr>
        <sz val="11"/>
        <color theme="1"/>
        <rFont val="맑은 고딕"/>
        <family val="2"/>
        <scheme val="major"/>
      </rPr>
      <t xml:space="preserve"> </t>
    </r>
    <r>
      <rPr>
        <sz val="11"/>
        <color theme="1"/>
        <rFont val="맑은 고딕"/>
        <family val="2"/>
        <charset val="129"/>
        <scheme val="major"/>
      </rPr>
      <t>각자만의</t>
    </r>
    <r>
      <rPr>
        <sz val="11"/>
        <color theme="1"/>
        <rFont val="맑은 고딕"/>
        <family val="2"/>
        <scheme val="major"/>
      </rPr>
      <t xml:space="preserve"> </t>
    </r>
    <r>
      <rPr>
        <sz val="11"/>
        <color theme="1"/>
        <rFont val="맑은 고딕"/>
        <family val="2"/>
        <charset val="129"/>
        <scheme val="major"/>
      </rPr>
      <t>스킬트리</t>
    </r>
    <r>
      <rPr>
        <sz val="11"/>
        <color theme="1"/>
        <rFont val="맑은 고딕"/>
        <family val="2"/>
        <scheme val="major"/>
      </rPr>
      <t>(</t>
    </r>
    <r>
      <rPr>
        <sz val="11"/>
        <color theme="1"/>
        <rFont val="맑은 고딕"/>
        <family val="2"/>
        <charset val="129"/>
        <scheme val="major"/>
      </rPr>
      <t>스킬</t>
    </r>
    <r>
      <rPr>
        <sz val="11"/>
        <color theme="1"/>
        <rFont val="맑은 고딕"/>
        <family val="2"/>
        <scheme val="major"/>
      </rPr>
      <t>/</t>
    </r>
    <r>
      <rPr>
        <sz val="11"/>
        <color theme="1"/>
        <rFont val="맑은 고딕"/>
        <family val="2"/>
        <charset val="129"/>
        <scheme val="major"/>
      </rPr>
      <t>스킬시너지</t>
    </r>
    <r>
      <rPr>
        <sz val="11"/>
        <color theme="1"/>
        <rFont val="맑은 고딕"/>
        <family val="2"/>
        <scheme val="major"/>
      </rPr>
      <t>/</t>
    </r>
    <r>
      <rPr>
        <sz val="11"/>
        <color theme="1"/>
        <rFont val="맑은 고딕"/>
        <family val="2"/>
        <charset val="129"/>
        <scheme val="major"/>
      </rPr>
      <t>특성</t>
    </r>
    <r>
      <rPr>
        <sz val="11"/>
        <color theme="1"/>
        <rFont val="맑은 고딕"/>
        <family val="2"/>
        <scheme val="major"/>
      </rPr>
      <t xml:space="preserve"> </t>
    </r>
    <r>
      <rPr>
        <sz val="11"/>
        <color theme="1"/>
        <rFont val="맑은 고딕"/>
        <family val="2"/>
        <charset val="129"/>
        <scheme val="major"/>
      </rPr>
      <t>조합</t>
    </r>
    <r>
      <rPr>
        <sz val="11"/>
        <color theme="1"/>
        <rFont val="맑은 고딕"/>
        <family val="2"/>
        <scheme val="major"/>
      </rPr>
      <t>)</t>
    </r>
    <r>
      <rPr>
        <sz val="11"/>
        <color theme="1"/>
        <rFont val="맑은 고딕"/>
        <family val="2"/>
        <charset val="129"/>
        <scheme val="major"/>
      </rPr>
      <t>를</t>
    </r>
    <r>
      <rPr>
        <sz val="11"/>
        <color theme="1"/>
        <rFont val="맑은 고딕"/>
        <family val="2"/>
        <scheme val="major"/>
      </rPr>
      <t xml:space="preserve"> </t>
    </r>
    <r>
      <rPr>
        <sz val="11"/>
        <color theme="1"/>
        <rFont val="맑은 고딕"/>
        <family val="2"/>
        <charset val="129"/>
        <scheme val="major"/>
      </rPr>
      <t>가지도록</t>
    </r>
    <r>
      <rPr>
        <sz val="11"/>
        <color theme="1"/>
        <rFont val="맑은 고딕"/>
        <family val="2"/>
        <scheme val="major"/>
      </rPr>
      <t>.</t>
    </r>
    <phoneticPr fontId="38" type="noConversion"/>
  </si>
  <si>
    <r>
      <rPr>
        <sz val="11"/>
        <color rgb="FFFF0000"/>
        <rFont val="맑은 고딕"/>
        <family val="3"/>
        <charset val="129"/>
        <scheme val="major"/>
      </rPr>
      <t>공격력</t>
    </r>
    <r>
      <rPr>
        <sz val="11"/>
        <color rgb="FFFF0000"/>
        <rFont val="맑은 고딕"/>
        <family val="2"/>
        <scheme val="major"/>
      </rPr>
      <t xml:space="preserve"> 감소 1~10%</t>
    </r>
    <r>
      <rPr>
        <sz val="11"/>
        <color theme="1"/>
        <rFont val="맑은 고딕"/>
        <family val="2"/>
        <scheme val="major"/>
      </rPr>
      <t xml:space="preserve">, </t>
    </r>
    <r>
      <rPr>
        <sz val="11"/>
        <color theme="1"/>
        <rFont val="맑은 고딕"/>
        <family val="3"/>
        <charset val="129"/>
        <scheme val="major"/>
      </rPr>
      <t>이로운</t>
    </r>
    <r>
      <rPr>
        <sz val="11"/>
        <color theme="1"/>
        <rFont val="맑은 고딕"/>
        <family val="2"/>
        <scheme val="major"/>
      </rPr>
      <t xml:space="preserve"> </t>
    </r>
    <r>
      <rPr>
        <sz val="11"/>
        <color theme="1"/>
        <rFont val="맑은 고딕"/>
        <family val="3"/>
        <charset val="129"/>
        <scheme val="major"/>
      </rPr>
      <t>확률</t>
    </r>
    <r>
      <rPr>
        <sz val="11"/>
        <color theme="1"/>
        <rFont val="맑은 고딕"/>
        <family val="2"/>
        <scheme val="major"/>
      </rPr>
      <t xml:space="preserve"> </t>
    </r>
    <r>
      <rPr>
        <sz val="11"/>
        <color theme="1"/>
        <rFont val="맑은 고딕"/>
        <family val="3"/>
        <charset val="129"/>
        <scheme val="major"/>
      </rPr>
      <t>보정</t>
    </r>
    <r>
      <rPr>
        <sz val="11"/>
        <color theme="1"/>
        <rFont val="맑은 고딕"/>
        <family val="2"/>
        <scheme val="major"/>
      </rPr>
      <t xml:space="preserve"> 101~110%</t>
    </r>
    <phoneticPr fontId="38" type="noConversion"/>
  </si>
  <si>
    <r>
      <t>(</t>
    </r>
    <r>
      <rPr>
        <sz val="11"/>
        <color theme="1"/>
        <rFont val="맑은 고딕"/>
        <family val="3"/>
        <charset val="129"/>
        <scheme val="major"/>
      </rPr>
      <t>콤보</t>
    </r>
    <r>
      <rPr>
        <sz val="11"/>
        <color theme="1"/>
        <rFont val="맑은 고딕"/>
        <family val="2"/>
        <scheme val="major"/>
      </rPr>
      <t xml:space="preserve"> </t>
    </r>
    <r>
      <rPr>
        <sz val="11"/>
        <color theme="1"/>
        <rFont val="맑은 고딕"/>
        <family val="3"/>
        <charset val="129"/>
        <scheme val="major"/>
      </rPr>
      <t>대체</t>
    </r>
    <r>
      <rPr>
        <sz val="11"/>
        <color theme="1"/>
        <rFont val="맑은 고딕"/>
        <family val="2"/>
        <scheme val="major"/>
      </rPr>
      <t xml:space="preserve">) </t>
    </r>
    <r>
      <rPr>
        <sz val="11"/>
        <color theme="1"/>
        <rFont val="맑은 고딕"/>
        <family val="3"/>
        <charset val="129"/>
        <scheme val="major"/>
      </rPr>
      <t>캐릭터별</t>
    </r>
    <r>
      <rPr>
        <sz val="11"/>
        <color theme="1"/>
        <rFont val="맑은 고딕"/>
        <family val="2"/>
        <scheme val="major"/>
      </rPr>
      <t xml:space="preserve"> CC</t>
    </r>
    <r>
      <rPr>
        <sz val="11"/>
        <color theme="1"/>
        <rFont val="맑은 고딕"/>
        <family val="3"/>
        <charset val="129"/>
        <scheme val="major"/>
      </rPr>
      <t>기</t>
    </r>
    <r>
      <rPr>
        <sz val="11"/>
        <color theme="1"/>
        <rFont val="맑은 고딕"/>
        <family val="2"/>
        <scheme val="major"/>
      </rPr>
      <t xml:space="preserve"> </t>
    </r>
    <r>
      <rPr>
        <sz val="11"/>
        <color theme="1"/>
        <rFont val="맑은 고딕"/>
        <family val="3"/>
        <charset val="129"/>
        <scheme val="major"/>
      </rPr>
      <t>중첩시</t>
    </r>
    <r>
      <rPr>
        <sz val="11"/>
        <color theme="1"/>
        <rFont val="맑은 고딕"/>
        <family val="2"/>
        <scheme val="major"/>
      </rPr>
      <t xml:space="preserve"> </t>
    </r>
    <r>
      <rPr>
        <sz val="11"/>
        <color theme="1"/>
        <rFont val="맑은 고딕"/>
        <family val="3"/>
        <charset val="129"/>
        <scheme val="major"/>
      </rPr>
      <t>추가효과</t>
    </r>
    <phoneticPr fontId="38" type="noConversion"/>
  </si>
  <si>
    <r>
      <t xml:space="preserve">[ON/OFF] - </t>
    </r>
    <r>
      <rPr>
        <sz val="11"/>
        <color theme="1"/>
        <rFont val="맑은 고딕"/>
        <family val="3"/>
        <charset val="129"/>
        <scheme val="major"/>
      </rPr>
      <t>지점</t>
    </r>
    <r>
      <rPr>
        <sz val="11"/>
        <color theme="1"/>
        <rFont val="맑은 고딕"/>
        <family val="2"/>
        <scheme val="major"/>
      </rPr>
      <t xml:space="preserve"> </t>
    </r>
    <r>
      <rPr>
        <sz val="11"/>
        <color theme="1"/>
        <rFont val="맑은 고딕"/>
        <family val="3"/>
        <charset val="129"/>
        <scheme val="major"/>
      </rPr>
      <t>대상</t>
    </r>
    <r>
      <rPr>
        <sz val="11"/>
        <color theme="1"/>
        <rFont val="맑은 고딕"/>
        <family val="2"/>
        <scheme val="major"/>
      </rPr>
      <t xml:space="preserve"> </t>
    </r>
    <r>
      <rPr>
        <sz val="11"/>
        <color theme="1"/>
        <rFont val="맑은 고딕"/>
        <family val="3"/>
        <charset val="129"/>
        <scheme val="major"/>
      </rPr>
      <t>스킬이</t>
    </r>
    <r>
      <rPr>
        <sz val="11"/>
        <color theme="1"/>
        <rFont val="맑은 고딕"/>
        <family val="2"/>
        <scheme val="major"/>
      </rPr>
      <t xml:space="preserve"> </t>
    </r>
    <r>
      <rPr>
        <sz val="11"/>
        <color theme="1"/>
        <rFont val="맑은 고딕"/>
        <family val="3"/>
        <charset val="129"/>
        <scheme val="major"/>
      </rPr>
      <t>마우스</t>
    </r>
    <r>
      <rPr>
        <sz val="11"/>
        <color theme="1"/>
        <rFont val="맑은 고딕"/>
        <family val="2"/>
        <scheme val="major"/>
      </rPr>
      <t xml:space="preserve"> </t>
    </r>
    <r>
      <rPr>
        <sz val="11"/>
        <color theme="1"/>
        <rFont val="맑은 고딕"/>
        <family val="3"/>
        <charset val="129"/>
        <scheme val="major"/>
      </rPr>
      <t>위치에</t>
    </r>
    <r>
      <rPr>
        <sz val="11"/>
        <color theme="1"/>
        <rFont val="맑은 고딕"/>
        <family val="2"/>
        <scheme val="major"/>
      </rPr>
      <t xml:space="preserve"> </t>
    </r>
    <r>
      <rPr>
        <sz val="11"/>
        <color theme="1"/>
        <rFont val="맑은 고딕"/>
        <family val="3"/>
        <charset val="129"/>
        <scheme val="major"/>
      </rPr>
      <t>바로</t>
    </r>
    <r>
      <rPr>
        <sz val="11"/>
        <color theme="1"/>
        <rFont val="맑은 고딕"/>
        <family val="2"/>
        <scheme val="major"/>
      </rPr>
      <t xml:space="preserve"> </t>
    </r>
    <r>
      <rPr>
        <sz val="11"/>
        <color theme="1"/>
        <rFont val="맑은 고딕"/>
        <family val="3"/>
        <charset val="129"/>
        <scheme val="major"/>
      </rPr>
      <t>시전</t>
    </r>
    <phoneticPr fontId="38" type="noConversion"/>
  </si>
  <si>
    <r>
      <t>[</t>
    </r>
    <r>
      <rPr>
        <sz val="11"/>
        <color theme="1"/>
        <rFont val="맑은 고딕"/>
        <family val="3"/>
        <charset val="129"/>
        <scheme val="major"/>
      </rPr>
      <t>모두</t>
    </r>
    <r>
      <rPr>
        <sz val="11"/>
        <color theme="1"/>
        <rFont val="맑은 고딕"/>
        <family val="2"/>
        <scheme val="major"/>
      </rPr>
      <t>/</t>
    </r>
    <r>
      <rPr>
        <sz val="11"/>
        <color theme="1"/>
        <rFont val="맑은 고딕"/>
        <family val="3"/>
        <charset val="129"/>
        <scheme val="major"/>
      </rPr>
      <t>나만</t>
    </r>
    <r>
      <rPr>
        <sz val="11"/>
        <color theme="1"/>
        <rFont val="맑은 고딕"/>
        <family val="2"/>
        <scheme val="major"/>
      </rPr>
      <t>/</t>
    </r>
    <r>
      <rPr>
        <sz val="11"/>
        <color theme="1"/>
        <rFont val="맑은 고딕"/>
        <family val="3"/>
        <charset val="129"/>
        <scheme val="major"/>
      </rPr>
      <t>전체</t>
    </r>
    <r>
      <rPr>
        <sz val="11"/>
        <color theme="1"/>
        <rFont val="맑은 고딕"/>
        <family val="2"/>
        <scheme val="major"/>
      </rPr>
      <t xml:space="preserve"> OFF] - 렉 감소를 위한 이펙트 끄기. 토글시 아예 생성 자체가 안됨.</t>
    </r>
    <phoneticPr fontId="38" type="noConversion"/>
  </si>
  <si>
    <r>
      <rPr>
        <sz val="11"/>
        <color theme="1"/>
        <rFont val="맑은 고딕"/>
        <family val="3"/>
        <charset val="129"/>
        <scheme val="major"/>
      </rPr>
      <t>남은</t>
    </r>
    <r>
      <rPr>
        <sz val="11"/>
        <color theme="1"/>
        <rFont val="맑은 고딕"/>
        <family val="2"/>
        <scheme val="major"/>
      </rPr>
      <t xml:space="preserve"> </t>
    </r>
    <r>
      <rPr>
        <sz val="11"/>
        <color theme="1"/>
        <rFont val="맑은 고딕"/>
        <family val="3"/>
        <charset val="129"/>
        <scheme val="major"/>
      </rPr>
      <t>시간초</t>
    </r>
    <r>
      <rPr>
        <sz val="11"/>
        <color theme="1"/>
        <rFont val="맑은 고딕"/>
        <family val="2"/>
        <scheme val="major"/>
      </rPr>
      <t xml:space="preserve"> </t>
    </r>
    <r>
      <rPr>
        <sz val="11"/>
        <color theme="1"/>
        <rFont val="맑은 고딕"/>
        <family val="3"/>
        <charset val="129"/>
        <scheme val="major"/>
      </rPr>
      <t>표시</t>
    </r>
    <r>
      <rPr>
        <sz val="11"/>
        <color theme="1"/>
        <rFont val="맑은 고딕"/>
        <family val="2"/>
        <scheme val="major"/>
      </rPr>
      <t>, 5</t>
    </r>
    <r>
      <rPr>
        <sz val="11"/>
        <color theme="1"/>
        <rFont val="맑은 고딕"/>
        <family val="3"/>
        <charset val="129"/>
        <scheme val="major"/>
      </rPr>
      <t>초</t>
    </r>
    <r>
      <rPr>
        <sz val="11"/>
        <color theme="1"/>
        <rFont val="맑은 고딕"/>
        <family val="2"/>
        <scheme val="major"/>
      </rPr>
      <t xml:space="preserve"> </t>
    </r>
    <r>
      <rPr>
        <sz val="11"/>
        <color theme="1"/>
        <rFont val="맑은 고딕"/>
        <family val="3"/>
        <charset val="129"/>
        <scheme val="major"/>
      </rPr>
      <t>이하</t>
    </r>
    <r>
      <rPr>
        <sz val="11"/>
        <color theme="1"/>
        <rFont val="맑은 고딕"/>
        <family val="2"/>
        <scheme val="major"/>
      </rPr>
      <t xml:space="preserve"> </t>
    </r>
    <r>
      <rPr>
        <sz val="11"/>
        <color theme="1"/>
        <rFont val="맑은 고딕"/>
        <family val="3"/>
        <charset val="129"/>
        <scheme val="major"/>
      </rPr>
      <t>밀리초</t>
    </r>
    <r>
      <rPr>
        <sz val="11"/>
        <color theme="1"/>
        <rFont val="맑은 고딕"/>
        <family val="2"/>
        <scheme val="major"/>
      </rPr>
      <t xml:space="preserve"> </t>
    </r>
    <r>
      <rPr>
        <sz val="11"/>
        <color theme="1"/>
        <rFont val="맑은 고딕"/>
        <family val="3"/>
        <charset val="129"/>
        <scheme val="major"/>
      </rPr>
      <t>표시</t>
    </r>
    <phoneticPr fontId="38" type="noConversion"/>
  </si>
  <si>
    <r>
      <rPr>
        <sz val="11"/>
        <color theme="1"/>
        <rFont val="맑은 고딕"/>
        <family val="3"/>
        <charset val="129"/>
        <scheme val="major"/>
      </rPr>
      <t>시전시간</t>
    </r>
    <r>
      <rPr>
        <sz val="11"/>
        <color theme="1"/>
        <rFont val="맑은 고딕"/>
        <family val="2"/>
        <scheme val="major"/>
      </rPr>
      <t xml:space="preserve"> </t>
    </r>
    <r>
      <rPr>
        <sz val="11"/>
        <color theme="1"/>
        <rFont val="맑은 고딕"/>
        <family val="3"/>
        <charset val="129"/>
        <scheme val="major"/>
      </rPr>
      <t>캐스팅</t>
    </r>
    <r>
      <rPr>
        <sz val="11"/>
        <color theme="1"/>
        <rFont val="맑은 고딕"/>
        <family val="2"/>
        <scheme val="major"/>
      </rPr>
      <t xml:space="preserve"> </t>
    </r>
    <r>
      <rPr>
        <sz val="11"/>
        <color theme="1"/>
        <rFont val="맑은 고딕"/>
        <family val="3"/>
        <charset val="129"/>
        <scheme val="major"/>
      </rPr>
      <t>바</t>
    </r>
    <r>
      <rPr>
        <sz val="11"/>
        <color theme="1"/>
        <rFont val="맑은 고딕"/>
        <family val="2"/>
        <scheme val="major"/>
      </rPr>
      <t xml:space="preserve"> </t>
    </r>
    <r>
      <rPr>
        <sz val="11"/>
        <color theme="1"/>
        <rFont val="맑은 고딕"/>
        <family val="3"/>
        <charset val="129"/>
        <scheme val="major"/>
      </rPr>
      <t>표시</t>
    </r>
    <phoneticPr fontId="38" type="noConversion"/>
  </si>
  <si>
    <r>
      <rPr>
        <sz val="11"/>
        <color theme="1"/>
        <rFont val="맑은 고딕"/>
        <family val="3"/>
        <charset val="129"/>
        <scheme val="major"/>
      </rPr>
      <t>스킬의</t>
    </r>
    <r>
      <rPr>
        <sz val="11"/>
        <color theme="1"/>
        <rFont val="맑은 고딕"/>
        <family val="2"/>
        <scheme val="major"/>
      </rPr>
      <t xml:space="preserve"> </t>
    </r>
    <r>
      <rPr>
        <sz val="11"/>
        <color theme="1"/>
        <rFont val="맑은 고딕"/>
        <family val="3"/>
        <charset val="129"/>
        <scheme val="major"/>
      </rPr>
      <t>데미지</t>
    </r>
    <r>
      <rPr>
        <sz val="11"/>
        <color theme="1"/>
        <rFont val="맑은 고딕"/>
        <family val="2"/>
        <scheme val="major"/>
      </rPr>
      <t xml:space="preserve"> </t>
    </r>
    <r>
      <rPr>
        <sz val="11"/>
        <color theme="1"/>
        <rFont val="맑은 고딕"/>
        <family val="3"/>
        <charset val="129"/>
        <scheme val="major"/>
      </rPr>
      <t>등이</t>
    </r>
    <r>
      <rPr>
        <sz val="11"/>
        <color theme="1"/>
        <rFont val="맑은 고딕"/>
        <family val="2"/>
        <scheme val="major"/>
      </rPr>
      <t xml:space="preserve"> </t>
    </r>
    <r>
      <rPr>
        <sz val="11"/>
        <color theme="1"/>
        <rFont val="맑은 고딕"/>
        <family val="3"/>
        <charset val="129"/>
        <scheme val="major"/>
      </rPr>
      <t>실시간</t>
    </r>
    <r>
      <rPr>
        <sz val="11"/>
        <color theme="1"/>
        <rFont val="맑은 고딕"/>
        <family val="2"/>
        <scheme val="major"/>
      </rPr>
      <t xml:space="preserve"> </t>
    </r>
    <r>
      <rPr>
        <sz val="11"/>
        <color theme="1"/>
        <rFont val="맑은 고딕"/>
        <family val="3"/>
        <charset val="129"/>
        <scheme val="major"/>
      </rPr>
      <t>값에</t>
    </r>
    <r>
      <rPr>
        <sz val="11"/>
        <color theme="1"/>
        <rFont val="맑은 고딕"/>
        <family val="2"/>
        <scheme val="major"/>
      </rPr>
      <t xml:space="preserve"> </t>
    </r>
    <r>
      <rPr>
        <sz val="11"/>
        <color theme="1"/>
        <rFont val="맑은 고딕"/>
        <family val="3"/>
        <charset val="129"/>
        <scheme val="major"/>
      </rPr>
      <t>따라</t>
    </r>
    <r>
      <rPr>
        <sz val="11"/>
        <color theme="1"/>
        <rFont val="맑은 고딕"/>
        <family val="2"/>
        <scheme val="major"/>
      </rPr>
      <t xml:space="preserve"> </t>
    </r>
    <r>
      <rPr>
        <sz val="11"/>
        <color theme="1"/>
        <rFont val="맑은 고딕"/>
        <family val="3"/>
        <charset val="129"/>
        <scheme val="major"/>
      </rPr>
      <t>바뀌어서</t>
    </r>
    <r>
      <rPr>
        <sz val="11"/>
        <color theme="1"/>
        <rFont val="맑은 고딕"/>
        <family val="2"/>
        <scheme val="major"/>
      </rPr>
      <t xml:space="preserve"> </t>
    </r>
    <r>
      <rPr>
        <sz val="11"/>
        <color theme="1"/>
        <rFont val="맑은 고딕"/>
        <family val="3"/>
        <charset val="129"/>
        <scheme val="major"/>
      </rPr>
      <t>최종데미지</t>
    </r>
    <r>
      <rPr>
        <sz val="11"/>
        <color theme="1"/>
        <rFont val="맑은 고딕"/>
        <family val="2"/>
        <scheme val="major"/>
      </rPr>
      <t xml:space="preserve"> </t>
    </r>
    <r>
      <rPr>
        <sz val="11"/>
        <color theme="1"/>
        <rFont val="맑은 고딕"/>
        <family val="3"/>
        <charset val="129"/>
        <scheme val="major"/>
      </rPr>
      <t>표시</t>
    </r>
    <r>
      <rPr>
        <sz val="11"/>
        <color theme="1"/>
        <rFont val="맑은 고딕"/>
        <family val="2"/>
        <scheme val="major"/>
      </rPr>
      <t xml:space="preserve"> (</t>
    </r>
    <r>
      <rPr>
        <sz val="11"/>
        <color theme="1"/>
        <rFont val="맑은 고딕"/>
        <family val="3"/>
        <charset val="129"/>
        <scheme val="major"/>
      </rPr>
      <t>힘</t>
    </r>
    <r>
      <rPr>
        <sz val="11"/>
        <color theme="1"/>
        <rFont val="맑은 고딕"/>
        <family val="2"/>
        <scheme val="major"/>
      </rPr>
      <t>x10</t>
    </r>
    <r>
      <rPr>
        <sz val="11"/>
        <color theme="1"/>
        <rFont val="맑은 고딕"/>
        <family val="3"/>
        <charset val="129"/>
        <scheme val="major"/>
      </rPr>
      <t>이</t>
    </r>
    <r>
      <rPr>
        <sz val="11"/>
        <color theme="1"/>
        <rFont val="맑은 고딕"/>
        <family val="2"/>
        <scheme val="major"/>
      </rPr>
      <t xml:space="preserve"> </t>
    </r>
    <r>
      <rPr>
        <sz val="11"/>
        <color theme="1"/>
        <rFont val="맑은 고딕"/>
        <family val="3"/>
        <charset val="129"/>
        <scheme val="major"/>
      </rPr>
      <t>아닌</t>
    </r>
    <r>
      <rPr>
        <sz val="11"/>
        <color theme="1"/>
        <rFont val="맑은 고딕"/>
        <family val="2"/>
        <scheme val="major"/>
      </rPr>
      <t xml:space="preserve"> 100 </t>
    </r>
    <r>
      <rPr>
        <sz val="11"/>
        <color theme="1"/>
        <rFont val="맑은 고딕"/>
        <family val="3"/>
        <charset val="129"/>
        <scheme val="major"/>
      </rPr>
      <t>표시</t>
    </r>
    <r>
      <rPr>
        <sz val="11"/>
        <color theme="1"/>
        <rFont val="맑은 고딕"/>
        <family val="2"/>
        <scheme val="major"/>
      </rPr>
      <t>)</t>
    </r>
    <phoneticPr fontId="38" type="noConversion"/>
  </si>
  <si>
    <r>
      <t>액티브
(</t>
    </r>
    <r>
      <rPr>
        <sz val="11"/>
        <color theme="1"/>
        <rFont val="맑은 고딕"/>
        <family val="2"/>
        <charset val="129"/>
        <scheme val="major"/>
      </rPr>
      <t>특징</t>
    </r>
    <r>
      <rPr>
        <sz val="11"/>
        <color theme="1"/>
        <rFont val="맑은 고딕"/>
        <family val="2"/>
        <scheme val="major"/>
      </rPr>
      <t>)</t>
    </r>
    <phoneticPr fontId="38" type="noConversion"/>
  </si>
  <si>
    <r>
      <rPr>
        <sz val="11"/>
        <color theme="1"/>
        <rFont val="맑은 고딕"/>
        <family val="3"/>
        <charset val="129"/>
        <scheme val="major"/>
      </rPr>
      <t xml:space="preserve">특성
</t>
    </r>
    <r>
      <rPr>
        <sz val="11"/>
        <color theme="1"/>
        <rFont val="맑은 고딕"/>
        <family val="2"/>
        <scheme val="major"/>
      </rPr>
      <t>(</t>
    </r>
    <r>
      <rPr>
        <sz val="11"/>
        <color theme="1"/>
        <rFont val="맑은 고딕"/>
        <family val="3"/>
        <charset val="129"/>
        <scheme val="major"/>
      </rPr>
      <t>패시브</t>
    </r>
    <r>
      <rPr>
        <sz val="11"/>
        <color theme="1"/>
        <rFont val="맑은 고딕"/>
        <family val="2"/>
        <scheme val="major"/>
      </rPr>
      <t>)</t>
    </r>
    <phoneticPr fontId="38" type="noConversion"/>
  </si>
  <si>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레벨</t>
    </r>
    <phoneticPr fontId="38" type="noConversion"/>
  </si>
  <si>
    <r>
      <rPr>
        <sz val="11"/>
        <color theme="1"/>
        <rFont val="맑은 고딕"/>
        <family val="2"/>
        <charset val="129"/>
        <scheme val="major"/>
      </rPr>
      <t>맥스</t>
    </r>
    <r>
      <rPr>
        <sz val="11"/>
        <color theme="1"/>
        <rFont val="맑은 고딕"/>
        <family val="2"/>
        <scheme val="major"/>
      </rPr>
      <t xml:space="preserve"> 10</t>
    </r>
    <phoneticPr fontId="38" type="noConversion"/>
  </si>
  <si>
    <r>
      <t>1~3</t>
    </r>
    <r>
      <rPr>
        <sz val="11"/>
        <color theme="1"/>
        <rFont val="맑은 고딕"/>
        <family val="3"/>
        <charset val="129"/>
        <scheme val="major"/>
      </rPr>
      <t>포인트로</t>
    </r>
    <r>
      <rPr>
        <sz val="11"/>
        <color theme="1"/>
        <rFont val="맑은 고딕"/>
        <family val="2"/>
        <scheme val="major"/>
      </rPr>
      <t xml:space="preserve"> </t>
    </r>
    <r>
      <rPr>
        <sz val="11"/>
        <color theme="1"/>
        <rFont val="맑은 고딕"/>
        <family val="3"/>
        <charset val="129"/>
        <scheme val="major"/>
      </rPr>
      <t>렙업</t>
    </r>
    <r>
      <rPr>
        <sz val="11"/>
        <color theme="1"/>
        <rFont val="맑은 고딕"/>
        <family val="2"/>
        <scheme val="major"/>
      </rPr>
      <t>, 4/7/10</t>
    </r>
    <r>
      <rPr>
        <sz val="11"/>
        <color theme="1"/>
        <rFont val="맑은 고딕"/>
        <family val="3"/>
        <charset val="129"/>
        <scheme val="major"/>
      </rPr>
      <t>레벨에</t>
    </r>
    <r>
      <rPr>
        <sz val="11"/>
        <color theme="1"/>
        <rFont val="맑은 고딕"/>
        <family val="2"/>
        <scheme val="major"/>
      </rPr>
      <t xml:space="preserve"> </t>
    </r>
    <r>
      <rPr>
        <sz val="11"/>
        <color theme="1"/>
        <rFont val="맑은 고딕"/>
        <family val="3"/>
        <charset val="129"/>
        <scheme val="major"/>
      </rPr>
      <t>강화</t>
    </r>
    <r>
      <rPr>
        <sz val="11"/>
        <color theme="1"/>
        <rFont val="맑은 고딕"/>
        <family val="2"/>
        <scheme val="major"/>
      </rPr>
      <t>/</t>
    </r>
    <r>
      <rPr>
        <sz val="11"/>
        <color theme="1"/>
        <rFont val="맑은 고딕"/>
        <family val="3"/>
        <charset val="129"/>
        <scheme val="major"/>
      </rPr>
      <t>진화</t>
    </r>
    <r>
      <rPr>
        <sz val="11"/>
        <color theme="1"/>
        <rFont val="맑은 고딕"/>
        <family val="2"/>
        <scheme val="major"/>
      </rPr>
      <t>/</t>
    </r>
    <r>
      <rPr>
        <sz val="11"/>
        <color theme="1"/>
        <rFont val="맑은 고딕"/>
        <family val="3"/>
        <charset val="129"/>
        <scheme val="major"/>
      </rPr>
      <t>개화로</t>
    </r>
    <r>
      <rPr>
        <sz val="11"/>
        <color theme="1"/>
        <rFont val="맑은 고딕"/>
        <family val="2"/>
        <scheme val="major"/>
      </rPr>
      <t xml:space="preserve"> </t>
    </r>
    <r>
      <rPr>
        <sz val="11"/>
        <color theme="1"/>
        <rFont val="맑은 고딕"/>
        <family val="3"/>
        <charset val="129"/>
        <scheme val="major"/>
      </rPr>
      <t>추가효과</t>
    </r>
    <r>
      <rPr>
        <sz val="11"/>
        <color theme="1"/>
        <rFont val="맑은 고딕"/>
        <family val="2"/>
        <scheme val="major"/>
      </rPr>
      <t xml:space="preserve"> (</t>
    </r>
    <r>
      <rPr>
        <sz val="11"/>
        <color theme="1"/>
        <rFont val="맑은 고딕"/>
        <family val="3"/>
        <charset val="129"/>
        <scheme val="major"/>
      </rPr>
      <t>테크트리</t>
    </r>
    <r>
      <rPr>
        <sz val="11"/>
        <color theme="1"/>
        <rFont val="맑은 고딕"/>
        <family val="2"/>
        <scheme val="major"/>
      </rPr>
      <t xml:space="preserve"> </t>
    </r>
    <r>
      <rPr>
        <sz val="11"/>
        <color theme="1"/>
        <rFont val="맑은 고딕"/>
        <family val="3"/>
        <charset val="129"/>
        <scheme val="major"/>
      </rPr>
      <t>요구</t>
    </r>
    <r>
      <rPr>
        <sz val="11"/>
        <color theme="1"/>
        <rFont val="맑은 고딕"/>
        <family val="2"/>
        <scheme val="major"/>
      </rPr>
      <t xml:space="preserve">, </t>
    </r>
    <r>
      <rPr>
        <sz val="11"/>
        <color theme="1"/>
        <rFont val="맑은 고딕"/>
        <family val="3"/>
        <charset val="129"/>
        <scheme val="major"/>
      </rPr>
      <t>초기화</t>
    </r>
    <r>
      <rPr>
        <sz val="11"/>
        <color theme="1"/>
        <rFont val="맑은 고딕"/>
        <family val="2"/>
        <scheme val="major"/>
      </rPr>
      <t xml:space="preserve"> </t>
    </r>
    <r>
      <rPr>
        <sz val="11"/>
        <color theme="1"/>
        <rFont val="맑은 고딕"/>
        <family val="3"/>
        <charset val="129"/>
        <scheme val="major"/>
      </rPr>
      <t>가능</t>
    </r>
    <r>
      <rPr>
        <sz val="11"/>
        <color theme="1"/>
        <rFont val="맑은 고딕"/>
        <family val="2"/>
        <scheme val="major"/>
      </rPr>
      <t>)</t>
    </r>
    <phoneticPr fontId="38" type="noConversion"/>
  </si>
  <si>
    <r>
      <rPr>
        <sz val="11"/>
        <color theme="1"/>
        <rFont val="맑은 고딕"/>
        <family val="3"/>
        <charset val="129"/>
        <scheme val="major"/>
      </rPr>
      <t>해당</t>
    </r>
    <r>
      <rPr>
        <sz val="11"/>
        <color theme="1"/>
        <rFont val="맑은 고딕"/>
        <family val="2"/>
        <scheme val="major"/>
      </rPr>
      <t xml:space="preserve"> </t>
    </r>
    <r>
      <rPr>
        <sz val="11"/>
        <color theme="1"/>
        <rFont val="맑은 고딕"/>
        <family val="3"/>
        <charset val="129"/>
        <scheme val="major"/>
      </rPr>
      <t>캐릭터</t>
    </r>
    <r>
      <rPr>
        <sz val="11"/>
        <color theme="1"/>
        <rFont val="맑은 고딕"/>
        <family val="2"/>
        <scheme val="major"/>
      </rPr>
      <t xml:space="preserve"> </t>
    </r>
    <r>
      <rPr>
        <sz val="11"/>
        <color theme="1"/>
        <rFont val="맑은 고딕"/>
        <family val="3"/>
        <charset val="129"/>
        <scheme val="major"/>
      </rPr>
      <t>궁극기에</t>
    </r>
    <r>
      <rPr>
        <sz val="11"/>
        <color theme="1"/>
        <rFont val="맑은 고딕"/>
        <family val="2"/>
        <scheme val="major"/>
      </rPr>
      <t xml:space="preserve"> </t>
    </r>
    <r>
      <rPr>
        <sz val="11"/>
        <color theme="1"/>
        <rFont val="맑은 고딕"/>
        <family val="3"/>
        <charset val="129"/>
        <scheme val="major"/>
      </rPr>
      <t>시너지</t>
    </r>
    <r>
      <rPr>
        <sz val="11"/>
        <color theme="1"/>
        <rFont val="맑은 고딕"/>
        <family val="2"/>
        <scheme val="major"/>
      </rPr>
      <t xml:space="preserve"> </t>
    </r>
    <r>
      <rPr>
        <sz val="11"/>
        <color theme="1"/>
        <rFont val="맑은 고딕"/>
        <family val="3"/>
        <charset val="129"/>
        <scheme val="major"/>
      </rPr>
      <t>효과</t>
    </r>
    <r>
      <rPr>
        <sz val="11"/>
        <color theme="1"/>
        <rFont val="맑은 고딕"/>
        <family val="2"/>
        <scheme val="major"/>
      </rPr>
      <t xml:space="preserve">. </t>
    </r>
    <r>
      <rPr>
        <sz val="11"/>
        <color theme="1"/>
        <rFont val="맑은 고딕"/>
        <family val="3"/>
        <charset val="129"/>
        <scheme val="major"/>
      </rPr>
      <t>타</t>
    </r>
    <r>
      <rPr>
        <sz val="11"/>
        <color theme="1"/>
        <rFont val="맑은 고딕"/>
        <family val="2"/>
        <scheme val="major"/>
      </rPr>
      <t xml:space="preserve"> </t>
    </r>
    <r>
      <rPr>
        <sz val="11"/>
        <color theme="1"/>
        <rFont val="맑은 고딕"/>
        <family val="3"/>
        <charset val="129"/>
        <scheme val="major"/>
      </rPr>
      <t>캐릭</t>
    </r>
    <r>
      <rPr>
        <sz val="11"/>
        <color theme="1"/>
        <rFont val="맑은 고딕"/>
        <family val="2"/>
        <scheme val="major"/>
      </rPr>
      <t xml:space="preserve"> </t>
    </r>
    <r>
      <rPr>
        <sz val="11"/>
        <color theme="1"/>
        <rFont val="맑은 고딕"/>
        <family val="3"/>
        <charset val="129"/>
        <scheme val="major"/>
      </rPr>
      <t>무기는</t>
    </r>
    <r>
      <rPr>
        <sz val="11"/>
        <color theme="1"/>
        <rFont val="맑은 고딕"/>
        <family val="2"/>
        <scheme val="major"/>
      </rPr>
      <t xml:space="preserve"> </t>
    </r>
    <r>
      <rPr>
        <sz val="11"/>
        <color theme="1"/>
        <rFont val="맑은 고딕"/>
        <family val="3"/>
        <charset val="129"/>
        <scheme val="major"/>
      </rPr>
      <t>육성</t>
    </r>
    <r>
      <rPr>
        <sz val="11"/>
        <color theme="1"/>
        <rFont val="맑은 고딕"/>
        <family val="2"/>
        <scheme val="major"/>
      </rPr>
      <t xml:space="preserve"> </t>
    </r>
    <r>
      <rPr>
        <sz val="11"/>
        <color theme="1"/>
        <rFont val="맑은 고딕"/>
        <family val="3"/>
        <charset val="129"/>
        <scheme val="major"/>
      </rPr>
      <t>가능하나</t>
    </r>
    <r>
      <rPr>
        <sz val="11"/>
        <color theme="1"/>
        <rFont val="맑은 고딕"/>
        <family val="2"/>
        <scheme val="major"/>
      </rPr>
      <t>(</t>
    </r>
    <r>
      <rPr>
        <sz val="11"/>
        <color theme="1"/>
        <rFont val="맑은 고딕"/>
        <family val="3"/>
        <charset val="129"/>
        <scheme val="major"/>
      </rPr>
      <t>계정</t>
    </r>
    <r>
      <rPr>
        <sz val="11"/>
        <color theme="1"/>
        <rFont val="맑은 고딕"/>
        <family val="2"/>
        <scheme val="major"/>
      </rPr>
      <t xml:space="preserve"> </t>
    </r>
    <r>
      <rPr>
        <sz val="11"/>
        <color theme="1"/>
        <rFont val="맑은 고딕"/>
        <family val="3"/>
        <charset val="129"/>
        <scheme val="major"/>
      </rPr>
      <t>공유</t>
    </r>
    <r>
      <rPr>
        <sz val="11"/>
        <color theme="1"/>
        <rFont val="맑은 고딕"/>
        <family val="2"/>
        <scheme val="major"/>
      </rPr>
      <t xml:space="preserve">), </t>
    </r>
    <r>
      <rPr>
        <sz val="11"/>
        <color theme="1"/>
        <rFont val="맑은 고딕"/>
        <family val="3"/>
        <charset val="129"/>
        <scheme val="major"/>
      </rPr>
      <t>시너지</t>
    </r>
    <r>
      <rPr>
        <sz val="11"/>
        <color theme="1"/>
        <rFont val="맑은 고딕"/>
        <family val="2"/>
        <scheme val="major"/>
      </rPr>
      <t xml:space="preserve"> </t>
    </r>
    <r>
      <rPr>
        <sz val="11"/>
        <color theme="1"/>
        <rFont val="맑은 고딕"/>
        <family val="3"/>
        <charset val="129"/>
        <scheme val="major"/>
      </rPr>
      <t>없음</t>
    </r>
    <r>
      <rPr>
        <sz val="11"/>
        <color theme="1"/>
        <rFont val="맑은 고딕"/>
        <family val="2"/>
        <scheme val="major"/>
      </rPr>
      <t>.</t>
    </r>
    <phoneticPr fontId="38" type="noConversion"/>
  </si>
  <si>
    <r>
      <rPr>
        <sz val="11"/>
        <color theme="1"/>
        <rFont val="맑은 고딕"/>
        <family val="3"/>
        <charset val="129"/>
        <scheme val="major"/>
      </rPr>
      <t>주로</t>
    </r>
    <r>
      <rPr>
        <sz val="11"/>
        <color theme="1"/>
        <rFont val="맑은 고딕"/>
        <family val="2"/>
        <scheme val="major"/>
      </rPr>
      <t xml:space="preserve"> </t>
    </r>
    <r>
      <rPr>
        <sz val="11"/>
        <color theme="1"/>
        <rFont val="맑은 고딕"/>
        <family val="3"/>
        <charset val="129"/>
        <scheme val="major"/>
      </rPr>
      <t>스텟</t>
    </r>
    <r>
      <rPr>
        <sz val="11"/>
        <color theme="1"/>
        <rFont val="맑은 고딕"/>
        <family val="2"/>
        <scheme val="major"/>
      </rPr>
      <t xml:space="preserve"> </t>
    </r>
    <r>
      <rPr>
        <sz val="11"/>
        <color theme="1"/>
        <rFont val="맑은 고딕"/>
        <family val="3"/>
        <charset val="129"/>
        <scheme val="major"/>
      </rPr>
      <t>비례</t>
    </r>
    <r>
      <rPr>
        <sz val="11"/>
        <color theme="1"/>
        <rFont val="맑은 고딕"/>
        <family val="2"/>
        <scheme val="major"/>
      </rPr>
      <t xml:space="preserve"> </t>
    </r>
    <r>
      <rPr>
        <sz val="11"/>
        <color theme="1"/>
        <rFont val="맑은 고딕"/>
        <family val="3"/>
        <charset val="129"/>
        <scheme val="major"/>
      </rPr>
      <t>데미지</t>
    </r>
    <r>
      <rPr>
        <sz val="11"/>
        <color theme="1"/>
        <rFont val="맑은 고딕"/>
        <family val="2"/>
        <scheme val="major"/>
      </rPr>
      <t xml:space="preserve">, </t>
    </r>
    <r>
      <rPr>
        <sz val="11"/>
        <color theme="1"/>
        <rFont val="맑은 고딕"/>
        <family val="3"/>
        <charset val="129"/>
        <scheme val="major"/>
      </rPr>
      <t>공식은</t>
    </r>
    <r>
      <rPr>
        <sz val="11"/>
        <color theme="1"/>
        <rFont val="맑은 고딕"/>
        <family val="2"/>
        <scheme val="major"/>
      </rPr>
      <t xml:space="preserve"> </t>
    </r>
    <r>
      <rPr>
        <sz val="11"/>
        <color theme="1"/>
        <rFont val="맑은 고딕"/>
        <family val="3"/>
        <charset val="129"/>
        <scheme val="major"/>
      </rPr>
      <t>주로</t>
    </r>
    <r>
      <rPr>
        <sz val="11"/>
        <color theme="1"/>
        <rFont val="맑은 고딕"/>
        <family val="2"/>
        <scheme val="major"/>
      </rPr>
      <t xml:space="preserve"> x</t>
    </r>
    <r>
      <rPr>
        <sz val="11"/>
        <color theme="1"/>
        <rFont val="맑은 고딕"/>
        <family val="3"/>
        <charset val="129"/>
        <scheme val="major"/>
      </rPr>
      <t>가</t>
    </r>
    <r>
      <rPr>
        <sz val="11"/>
        <color theme="1"/>
        <rFont val="맑은 고딕"/>
        <family val="2"/>
        <scheme val="major"/>
      </rPr>
      <t xml:space="preserve"> </t>
    </r>
    <r>
      <rPr>
        <sz val="11"/>
        <color theme="1"/>
        <rFont val="맑은 고딕"/>
        <family val="3"/>
        <charset val="129"/>
        <scheme val="major"/>
      </rPr>
      <t>아닌</t>
    </r>
    <r>
      <rPr>
        <sz val="11"/>
        <color theme="1"/>
        <rFont val="맑은 고딕"/>
        <family val="2"/>
        <scheme val="major"/>
      </rPr>
      <t xml:space="preserve"> +</t>
    </r>
    <r>
      <rPr>
        <sz val="11"/>
        <color theme="1"/>
        <rFont val="맑은 고딕"/>
        <family val="3"/>
        <charset val="129"/>
        <scheme val="major"/>
      </rPr>
      <t>이용</t>
    </r>
    <r>
      <rPr>
        <sz val="11"/>
        <color theme="1"/>
        <rFont val="맑은 고딕"/>
        <family val="2"/>
        <scheme val="major"/>
      </rPr>
      <t xml:space="preserve"> (</t>
    </r>
    <r>
      <rPr>
        <sz val="11"/>
        <color theme="1"/>
        <rFont val="맑은 고딕"/>
        <family val="3"/>
        <charset val="129"/>
        <scheme val="major"/>
      </rPr>
      <t>파워</t>
    </r>
    <r>
      <rPr>
        <sz val="11"/>
        <color theme="1"/>
        <rFont val="맑은 고딕"/>
        <family val="2"/>
        <scheme val="major"/>
      </rPr>
      <t xml:space="preserve"> </t>
    </r>
    <r>
      <rPr>
        <sz val="11"/>
        <color theme="1"/>
        <rFont val="맑은 고딕"/>
        <family val="3"/>
        <charset val="129"/>
        <scheme val="major"/>
      </rPr>
      <t>인플레</t>
    </r>
    <r>
      <rPr>
        <sz val="11"/>
        <color theme="1"/>
        <rFont val="맑은 고딕"/>
        <family val="2"/>
        <scheme val="major"/>
      </rPr>
      <t xml:space="preserve"> </t>
    </r>
    <r>
      <rPr>
        <sz val="11"/>
        <color theme="1"/>
        <rFont val="맑은 고딕"/>
        <family val="3"/>
        <charset val="129"/>
        <scheme val="major"/>
      </rPr>
      <t>방지</t>
    </r>
    <r>
      <rPr>
        <sz val="11"/>
        <color theme="1"/>
        <rFont val="맑은 고딕"/>
        <family val="2"/>
        <scheme val="major"/>
      </rPr>
      <t>)</t>
    </r>
    <phoneticPr fontId="38" type="noConversion"/>
  </si>
  <si>
    <r>
      <rPr>
        <sz val="11"/>
        <color theme="1"/>
        <rFont val="맑은 고딕"/>
        <family val="3"/>
        <charset val="129"/>
        <scheme val="major"/>
      </rPr>
      <t>방해</t>
    </r>
    <r>
      <rPr>
        <sz val="11"/>
        <color theme="1"/>
        <rFont val="맑은 고딕"/>
        <family val="2"/>
        <scheme val="major"/>
      </rPr>
      <t xml:space="preserve"> </t>
    </r>
    <r>
      <rPr>
        <sz val="11"/>
        <color theme="1"/>
        <rFont val="맑은 고딕"/>
        <family val="3"/>
        <charset val="129"/>
        <scheme val="major"/>
      </rPr>
      <t>효과</t>
    </r>
    <r>
      <rPr>
        <sz val="11"/>
        <color theme="1"/>
        <rFont val="맑은 고딕"/>
        <family val="2"/>
        <scheme val="major"/>
      </rPr>
      <t xml:space="preserve"> </t>
    </r>
    <r>
      <rPr>
        <sz val="11"/>
        <color theme="1"/>
        <rFont val="맑은 고딕"/>
        <family val="3"/>
        <charset val="129"/>
        <scheme val="major"/>
      </rPr>
      <t>중첩</t>
    </r>
    <phoneticPr fontId="38" type="noConversion"/>
  </si>
  <si>
    <r>
      <rPr>
        <sz val="11"/>
        <color theme="1"/>
        <rFont val="맑은 고딕"/>
        <family val="3"/>
        <charset val="129"/>
        <scheme val="major"/>
      </rPr>
      <t>캐릭터</t>
    </r>
    <r>
      <rPr>
        <sz val="11"/>
        <color theme="1"/>
        <rFont val="맑은 고딕"/>
        <family val="2"/>
        <scheme val="major"/>
      </rPr>
      <t xml:space="preserve"> </t>
    </r>
    <r>
      <rPr>
        <sz val="11"/>
        <color theme="1"/>
        <rFont val="맑은 고딕"/>
        <family val="3"/>
        <charset val="129"/>
        <scheme val="major"/>
      </rPr>
      <t>고유</t>
    </r>
    <r>
      <rPr>
        <sz val="11"/>
        <color theme="1"/>
        <rFont val="맑은 고딕"/>
        <family val="2"/>
        <scheme val="major"/>
      </rPr>
      <t xml:space="preserve"> </t>
    </r>
    <r>
      <rPr>
        <sz val="11"/>
        <color theme="1"/>
        <rFont val="맑은 고딕"/>
        <family val="3"/>
        <charset val="129"/>
        <scheme val="major"/>
      </rPr>
      <t>변신</t>
    </r>
    <r>
      <rPr>
        <sz val="11"/>
        <color theme="1"/>
        <rFont val="맑은 고딕"/>
        <family val="2"/>
        <scheme val="major"/>
      </rPr>
      <t>/</t>
    </r>
    <r>
      <rPr>
        <sz val="11"/>
        <color theme="1"/>
        <rFont val="맑은 고딕"/>
        <family val="3"/>
        <charset val="129"/>
        <scheme val="major"/>
      </rPr>
      <t>해방으로</t>
    </r>
    <r>
      <rPr>
        <sz val="11"/>
        <color theme="1"/>
        <rFont val="맑은 고딕"/>
        <family val="2"/>
        <scheme val="major"/>
      </rPr>
      <t xml:space="preserve"> </t>
    </r>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효율</t>
    </r>
    <r>
      <rPr>
        <sz val="11"/>
        <color theme="1"/>
        <rFont val="맑은 고딕"/>
        <family val="2"/>
        <scheme val="major"/>
      </rPr>
      <t xml:space="preserve"> </t>
    </r>
    <r>
      <rPr>
        <sz val="11"/>
        <color theme="1"/>
        <rFont val="맑은 고딕"/>
        <family val="3"/>
        <charset val="129"/>
        <scheme val="major"/>
      </rPr>
      <t>증가</t>
    </r>
    <r>
      <rPr>
        <sz val="11"/>
        <color theme="1"/>
        <rFont val="맑은 고딕"/>
        <family val="2"/>
        <scheme val="major"/>
      </rPr>
      <t>(</t>
    </r>
    <r>
      <rPr>
        <sz val="11"/>
        <color theme="1"/>
        <rFont val="맑은 고딕"/>
        <family val="3"/>
        <charset val="129"/>
        <scheme val="major"/>
      </rPr>
      <t>초당</t>
    </r>
    <r>
      <rPr>
        <sz val="11"/>
        <color theme="1"/>
        <rFont val="맑은 고딕"/>
        <family val="2"/>
        <scheme val="major"/>
      </rPr>
      <t xml:space="preserve"> </t>
    </r>
    <r>
      <rPr>
        <sz val="11"/>
        <color theme="1"/>
        <rFont val="맑은 고딕"/>
        <family val="3"/>
        <charset val="129"/>
        <scheme val="major"/>
      </rPr>
      <t>마나</t>
    </r>
    <r>
      <rPr>
        <sz val="11"/>
        <color theme="1"/>
        <rFont val="맑은 고딕"/>
        <family val="2"/>
        <scheme val="major"/>
      </rPr>
      <t xml:space="preserve"> </t>
    </r>
    <r>
      <rPr>
        <sz val="11"/>
        <color theme="1"/>
        <rFont val="맑은 고딕"/>
        <family val="3"/>
        <charset val="129"/>
        <scheme val="major"/>
      </rPr>
      <t>소모</t>
    </r>
    <r>
      <rPr>
        <sz val="11"/>
        <color theme="1"/>
        <rFont val="맑은 고딕"/>
        <family val="2"/>
        <scheme val="major"/>
      </rPr>
      <t xml:space="preserve">, </t>
    </r>
    <r>
      <rPr>
        <sz val="11"/>
        <color theme="1"/>
        <rFont val="맑은 고딕"/>
        <family val="3"/>
        <charset val="129"/>
        <scheme val="major"/>
      </rPr>
      <t>상위변신</t>
    </r>
    <r>
      <rPr>
        <sz val="11"/>
        <color theme="1"/>
        <rFont val="맑은 고딕"/>
        <family val="2"/>
        <scheme val="major"/>
      </rPr>
      <t xml:space="preserve"> </t>
    </r>
    <r>
      <rPr>
        <sz val="11"/>
        <color theme="1"/>
        <rFont val="맑은 고딕"/>
        <family val="3"/>
        <charset val="129"/>
        <scheme val="major"/>
      </rPr>
      <t>추가</t>
    </r>
    <r>
      <rPr>
        <sz val="11"/>
        <color theme="1"/>
        <rFont val="맑은 고딕"/>
        <family val="2"/>
        <scheme val="major"/>
      </rPr>
      <t xml:space="preserve"> </t>
    </r>
    <r>
      <rPr>
        <sz val="11"/>
        <color theme="1"/>
        <rFont val="맑은 고딕"/>
        <family val="3"/>
        <charset val="129"/>
        <scheme val="major"/>
      </rPr>
      <t>마나</t>
    </r>
    <r>
      <rPr>
        <sz val="11"/>
        <color theme="1"/>
        <rFont val="맑은 고딕"/>
        <family val="2"/>
        <scheme val="major"/>
      </rPr>
      <t xml:space="preserve"> </t>
    </r>
    <r>
      <rPr>
        <sz val="11"/>
        <color theme="1"/>
        <rFont val="맑은 고딕"/>
        <family val="3"/>
        <charset val="129"/>
        <scheme val="major"/>
      </rPr>
      <t>소모</t>
    </r>
    <r>
      <rPr>
        <sz val="11"/>
        <color theme="1"/>
        <rFont val="맑은 고딕"/>
        <family val="2"/>
        <scheme val="major"/>
      </rPr>
      <t>)</t>
    </r>
    <phoneticPr fontId="38" type="noConversion"/>
  </si>
  <si>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관련
특수</t>
    </r>
    <r>
      <rPr>
        <sz val="11"/>
        <color theme="1"/>
        <rFont val="맑은 고딕"/>
        <family val="2"/>
        <scheme val="major"/>
      </rPr>
      <t xml:space="preserve"> </t>
    </r>
    <r>
      <rPr>
        <sz val="11"/>
        <color theme="1"/>
        <rFont val="맑은 고딕"/>
        <family val="3"/>
        <charset val="129"/>
        <scheme val="major"/>
      </rPr>
      <t>옵션</t>
    </r>
    <phoneticPr fontId="38" type="noConversion"/>
  </si>
  <si>
    <r>
      <rPr>
        <sz val="11"/>
        <color theme="1"/>
        <rFont val="맑은 고딕"/>
        <family val="3"/>
        <charset val="129"/>
        <scheme val="major"/>
      </rPr>
      <t>특정</t>
    </r>
    <r>
      <rPr>
        <sz val="11"/>
        <color theme="1"/>
        <rFont val="맑은 고딕"/>
        <family val="2"/>
        <scheme val="major"/>
      </rPr>
      <t xml:space="preserve"> </t>
    </r>
    <r>
      <rPr>
        <sz val="11"/>
        <color theme="1"/>
        <rFont val="맑은 고딕"/>
        <family val="3"/>
        <charset val="129"/>
        <scheme val="major"/>
      </rPr>
      <t>스킬레벨</t>
    </r>
    <r>
      <rPr>
        <sz val="11"/>
        <color theme="1"/>
        <rFont val="맑은 고딕"/>
        <family val="2"/>
        <scheme val="major"/>
      </rPr>
      <t xml:space="preserve"> </t>
    </r>
    <r>
      <rPr>
        <sz val="11"/>
        <color theme="1"/>
        <rFont val="맑은 고딕"/>
        <family val="2"/>
        <charset val="129"/>
        <scheme val="major"/>
      </rPr>
      <t>증가</t>
    </r>
    <phoneticPr fontId="38" type="noConversion"/>
  </si>
  <si>
    <r>
      <rPr>
        <sz val="11"/>
        <color theme="1"/>
        <rFont val="맑은 고딕"/>
        <family val="3"/>
        <charset val="129"/>
        <scheme val="major"/>
      </rPr>
      <t>무기류에</t>
    </r>
    <r>
      <rPr>
        <sz val="11"/>
        <color theme="1"/>
        <rFont val="맑은 고딕"/>
        <family val="2"/>
        <scheme val="major"/>
      </rPr>
      <t xml:space="preserve"> </t>
    </r>
    <r>
      <rPr>
        <sz val="11"/>
        <color theme="1"/>
        <rFont val="맑은 고딕"/>
        <family val="3"/>
        <charset val="129"/>
        <scheme val="major"/>
      </rPr>
      <t>랜덤으로</t>
    </r>
    <r>
      <rPr>
        <sz val="11"/>
        <color theme="1"/>
        <rFont val="맑은 고딕"/>
        <family val="2"/>
        <scheme val="major"/>
      </rPr>
      <t xml:space="preserve"> </t>
    </r>
    <r>
      <rPr>
        <sz val="11"/>
        <color theme="1"/>
        <rFont val="맑은 고딕"/>
        <family val="3"/>
        <charset val="129"/>
        <scheme val="major"/>
      </rPr>
      <t>달릴</t>
    </r>
    <r>
      <rPr>
        <sz val="11"/>
        <color theme="1"/>
        <rFont val="맑은 고딕"/>
        <family val="2"/>
        <scheme val="major"/>
      </rPr>
      <t xml:space="preserve"> </t>
    </r>
    <r>
      <rPr>
        <sz val="11"/>
        <color theme="1"/>
        <rFont val="맑은 고딕"/>
        <family val="3"/>
        <charset val="129"/>
        <scheme val="major"/>
      </rPr>
      <t>옵션</t>
    </r>
    <r>
      <rPr>
        <sz val="11"/>
        <color theme="1"/>
        <rFont val="맑은 고딕"/>
        <family val="2"/>
        <scheme val="major"/>
      </rPr>
      <t>. 0</t>
    </r>
    <r>
      <rPr>
        <sz val="11"/>
        <color theme="1"/>
        <rFont val="맑은 고딕"/>
        <family val="3"/>
        <charset val="129"/>
        <scheme val="major"/>
      </rPr>
      <t>→</t>
    </r>
    <r>
      <rPr>
        <sz val="11"/>
        <color theme="1"/>
        <rFont val="맑은 고딕"/>
        <family val="2"/>
        <scheme val="major"/>
      </rPr>
      <t>1</t>
    </r>
    <r>
      <rPr>
        <sz val="11"/>
        <color theme="1"/>
        <rFont val="맑은 고딕"/>
        <family val="3"/>
        <charset val="129"/>
        <scheme val="major"/>
      </rPr>
      <t>이</t>
    </r>
    <r>
      <rPr>
        <sz val="11"/>
        <color theme="1"/>
        <rFont val="맑은 고딕"/>
        <family val="2"/>
        <scheme val="major"/>
      </rPr>
      <t xml:space="preserve"> </t>
    </r>
    <r>
      <rPr>
        <sz val="11"/>
        <color theme="1"/>
        <rFont val="맑은 고딕"/>
        <family val="3"/>
        <charset val="129"/>
        <scheme val="major"/>
      </rPr>
      <t>되진</t>
    </r>
    <r>
      <rPr>
        <sz val="11"/>
        <color theme="1"/>
        <rFont val="맑은 고딕"/>
        <family val="2"/>
        <scheme val="major"/>
      </rPr>
      <t xml:space="preserve"> </t>
    </r>
    <r>
      <rPr>
        <sz val="11"/>
        <color theme="1"/>
        <rFont val="맑은 고딕"/>
        <family val="3"/>
        <charset val="129"/>
        <scheme val="major"/>
      </rPr>
      <t>않음</t>
    </r>
    <r>
      <rPr>
        <sz val="11"/>
        <color theme="1"/>
        <rFont val="맑은 고딕"/>
        <family val="2"/>
        <scheme val="major"/>
      </rPr>
      <t>.</t>
    </r>
    <phoneticPr fontId="38" type="noConversion"/>
  </si>
  <si>
    <r>
      <rPr>
        <sz val="11"/>
        <color theme="1"/>
        <rFont val="맑은 고딕"/>
        <family val="3"/>
        <charset val="129"/>
        <scheme val="major"/>
      </rPr>
      <t>전체</t>
    </r>
    <r>
      <rPr>
        <sz val="11"/>
        <color theme="1"/>
        <rFont val="맑은 고딕"/>
        <family val="2"/>
        <scheme val="major"/>
      </rPr>
      <t xml:space="preserve"> </t>
    </r>
    <r>
      <rPr>
        <sz val="11"/>
        <color theme="1"/>
        <rFont val="맑은 고딕"/>
        <family val="3"/>
        <charset val="129"/>
        <scheme val="major"/>
      </rPr>
      <t>스킬레벨</t>
    </r>
    <r>
      <rPr>
        <sz val="11"/>
        <color theme="1"/>
        <rFont val="맑은 고딕"/>
        <family val="2"/>
        <scheme val="major"/>
      </rPr>
      <t xml:space="preserve"> </t>
    </r>
    <r>
      <rPr>
        <sz val="11"/>
        <color theme="1"/>
        <rFont val="맑은 고딕"/>
        <family val="2"/>
        <charset val="129"/>
        <scheme val="major"/>
      </rPr>
      <t>증가</t>
    </r>
    <phoneticPr fontId="38" type="noConversion"/>
  </si>
  <si>
    <r>
      <rPr>
        <sz val="11"/>
        <color theme="1"/>
        <rFont val="맑은 고딕"/>
        <family val="3"/>
        <charset val="129"/>
        <scheme val="major"/>
      </rPr>
      <t>후원</t>
    </r>
    <r>
      <rPr>
        <sz val="11"/>
        <color theme="1"/>
        <rFont val="맑은 고딕"/>
        <family val="2"/>
        <scheme val="major"/>
      </rPr>
      <t xml:space="preserve"> - </t>
    </r>
    <r>
      <rPr>
        <sz val="11"/>
        <color theme="1"/>
        <rFont val="맑은 고딕"/>
        <family val="3"/>
        <charset val="129"/>
        <scheme val="major"/>
      </rPr>
      <t>스킬레벨을</t>
    </r>
    <r>
      <rPr>
        <sz val="11"/>
        <color theme="1"/>
        <rFont val="맑은 고딕"/>
        <family val="2"/>
        <scheme val="major"/>
      </rPr>
      <t xml:space="preserve"> </t>
    </r>
    <r>
      <rPr>
        <sz val="11"/>
        <color theme="1"/>
        <rFont val="맑은 고딕"/>
        <family val="3"/>
        <charset val="129"/>
        <scheme val="major"/>
      </rPr>
      <t>직접</t>
    </r>
    <r>
      <rPr>
        <sz val="11"/>
        <color theme="1"/>
        <rFont val="맑은 고딕"/>
        <family val="2"/>
        <scheme val="major"/>
      </rPr>
      <t xml:space="preserve"> </t>
    </r>
    <r>
      <rPr>
        <sz val="11"/>
        <color theme="1"/>
        <rFont val="맑은 고딕"/>
        <family val="3"/>
        <charset val="129"/>
        <scheme val="major"/>
      </rPr>
      <t>늘려주진</t>
    </r>
    <r>
      <rPr>
        <sz val="11"/>
        <color theme="1"/>
        <rFont val="맑은 고딕"/>
        <family val="2"/>
        <scheme val="major"/>
      </rPr>
      <t xml:space="preserve"> </t>
    </r>
    <r>
      <rPr>
        <sz val="11"/>
        <color theme="1"/>
        <rFont val="맑은 고딕"/>
        <family val="3"/>
        <charset val="129"/>
        <scheme val="major"/>
      </rPr>
      <t>않지만</t>
    </r>
    <r>
      <rPr>
        <sz val="11"/>
        <color theme="1"/>
        <rFont val="맑은 고딕"/>
        <family val="2"/>
        <scheme val="major"/>
      </rPr>
      <t xml:space="preserve"> </t>
    </r>
    <r>
      <rPr>
        <sz val="11"/>
        <color theme="1"/>
        <rFont val="맑은 고딕"/>
        <family val="3"/>
        <charset val="129"/>
        <scheme val="major"/>
      </rPr>
      <t>한계치를</t>
    </r>
    <r>
      <rPr>
        <sz val="11"/>
        <color theme="1"/>
        <rFont val="맑은 고딕"/>
        <family val="2"/>
        <scheme val="major"/>
      </rPr>
      <t xml:space="preserve"> </t>
    </r>
    <r>
      <rPr>
        <sz val="11"/>
        <color theme="1"/>
        <rFont val="맑은 고딕"/>
        <family val="3"/>
        <charset val="129"/>
        <scheme val="major"/>
      </rPr>
      <t>늘려줌</t>
    </r>
    <r>
      <rPr>
        <sz val="11"/>
        <color theme="1"/>
        <rFont val="맑은 고딕"/>
        <family val="2"/>
        <scheme val="major"/>
      </rPr>
      <t>.</t>
    </r>
    <phoneticPr fontId="38" type="noConversion"/>
  </si>
  <si>
    <r>
      <rPr>
        <sz val="11"/>
        <color theme="1"/>
        <rFont val="맑은 고딕"/>
        <family val="3"/>
        <charset val="129"/>
        <scheme val="major"/>
      </rPr>
      <t>편의성</t>
    </r>
    <r>
      <rPr>
        <sz val="11"/>
        <color theme="1"/>
        <rFont val="맑은 고딕"/>
        <family val="2"/>
        <scheme val="major"/>
      </rPr>
      <t xml:space="preserve"> </t>
    </r>
    <r>
      <rPr>
        <sz val="11"/>
        <color theme="1"/>
        <rFont val="맑은 고딕"/>
        <family val="3"/>
        <charset val="129"/>
        <scheme val="major"/>
      </rPr>
      <t>시스템</t>
    </r>
    <r>
      <rPr>
        <sz val="11"/>
        <color theme="1"/>
        <rFont val="맑은 고딕"/>
        <family val="2"/>
        <scheme val="major"/>
      </rPr>
      <t xml:space="preserve">
(</t>
    </r>
    <r>
      <rPr>
        <sz val="11"/>
        <color theme="1"/>
        <rFont val="맑은 고딕"/>
        <family val="2"/>
        <charset val="129"/>
        <scheme val="major"/>
      </rPr>
      <t>우선순위</t>
    </r>
    <r>
      <rPr>
        <sz val="11"/>
        <color theme="1"/>
        <rFont val="맑은 고딕"/>
        <family val="2"/>
        <scheme val="major"/>
      </rPr>
      <t xml:space="preserve"> </t>
    </r>
    <r>
      <rPr>
        <sz val="11"/>
        <color theme="1"/>
        <rFont val="맑은 고딕"/>
        <family val="2"/>
        <charset val="129"/>
        <scheme val="major"/>
      </rPr>
      <t>낮음</t>
    </r>
    <r>
      <rPr>
        <sz val="11"/>
        <color theme="1"/>
        <rFont val="맑은 고딕"/>
        <family val="2"/>
        <scheme val="major"/>
      </rPr>
      <t>)</t>
    </r>
    <phoneticPr fontId="38" type="noConversion"/>
  </si>
  <si>
    <r>
      <t>8</t>
    </r>
    <r>
      <rPr>
        <sz val="11"/>
        <color theme="1"/>
        <rFont val="맑은 고딕"/>
        <family val="3"/>
        <charset val="129"/>
        <scheme val="major"/>
      </rPr>
      <t>개까지</t>
    </r>
    <r>
      <rPr>
        <sz val="11"/>
        <color theme="1"/>
        <rFont val="맑은 고딕"/>
        <family val="2"/>
        <scheme val="major"/>
      </rPr>
      <t xml:space="preserve"> </t>
    </r>
    <r>
      <rPr>
        <sz val="11"/>
        <color theme="1"/>
        <rFont val="맑은 고딕"/>
        <family val="3"/>
        <charset val="129"/>
        <scheme val="major"/>
      </rPr>
      <t>지원</t>
    </r>
    <r>
      <rPr>
        <sz val="11"/>
        <color theme="1"/>
        <rFont val="맑은 고딕"/>
        <family val="2"/>
        <scheme val="major"/>
      </rPr>
      <t xml:space="preserve">, </t>
    </r>
    <r>
      <rPr>
        <sz val="11"/>
        <color theme="1"/>
        <rFont val="맑은 고딕"/>
        <family val="2"/>
        <charset val="129"/>
        <scheme val="major"/>
      </rPr>
      <t>커스텀</t>
    </r>
    <r>
      <rPr>
        <sz val="11"/>
        <color theme="1"/>
        <rFont val="맑은 고딕"/>
        <family val="2"/>
        <scheme val="major"/>
      </rPr>
      <t xml:space="preserve"> </t>
    </r>
    <r>
      <rPr>
        <sz val="11"/>
        <color theme="1"/>
        <rFont val="맑은 고딕"/>
        <family val="2"/>
        <charset val="129"/>
        <scheme val="major"/>
      </rPr>
      <t>단축키</t>
    </r>
    <r>
      <rPr>
        <sz val="11"/>
        <color theme="1"/>
        <rFont val="맑은 고딕"/>
        <family val="2"/>
        <scheme val="major"/>
      </rPr>
      <t xml:space="preserve"> </t>
    </r>
    <r>
      <rPr>
        <sz val="11"/>
        <color theme="1"/>
        <rFont val="맑은 고딕"/>
        <family val="2"/>
        <charset val="129"/>
        <scheme val="major"/>
      </rPr>
      <t>지원</t>
    </r>
    <phoneticPr fontId="38" type="noConversion"/>
  </si>
  <si>
    <t>스킬</t>
    <phoneticPr fontId="38" type="noConversion"/>
  </si>
  <si>
    <t>v2, 2024-06-15</t>
    <phoneticPr fontId="38" type="noConversion"/>
  </si>
  <si>
    <r>
      <t xml:space="preserve"> - </t>
    </r>
    <r>
      <rPr>
        <sz val="11"/>
        <color theme="1"/>
        <rFont val="맑은 고딕"/>
        <family val="3"/>
        <charset val="129"/>
      </rPr>
      <t>모든</t>
    </r>
    <r>
      <rPr>
        <sz val="11"/>
        <color theme="1"/>
        <rFont val="맑은 고딕"/>
        <family val="2"/>
        <scheme val="minor"/>
      </rPr>
      <t xml:space="preserve"> </t>
    </r>
    <r>
      <rPr>
        <sz val="11"/>
        <color theme="1"/>
        <rFont val="맑은 고딕"/>
        <family val="3"/>
        <charset val="129"/>
      </rPr>
      <t>후원은</t>
    </r>
    <r>
      <rPr>
        <sz val="11"/>
        <color theme="1"/>
        <rFont val="맑은 고딕"/>
        <family val="2"/>
        <scheme val="minor"/>
      </rPr>
      <t xml:space="preserve"> </t>
    </r>
    <r>
      <rPr>
        <sz val="11"/>
        <color theme="1"/>
        <rFont val="맑은 고딕"/>
        <family val="3"/>
        <charset val="129"/>
      </rPr>
      <t>인게임</t>
    </r>
    <r>
      <rPr>
        <sz val="11"/>
        <color theme="1"/>
        <rFont val="맑은 고딕"/>
        <family val="2"/>
        <scheme val="minor"/>
      </rPr>
      <t xml:space="preserve"> </t>
    </r>
    <r>
      <rPr>
        <sz val="11"/>
        <color theme="1"/>
        <rFont val="맑은 고딕"/>
        <family val="3"/>
        <charset val="129"/>
      </rPr>
      <t>상점에서</t>
    </r>
    <r>
      <rPr>
        <sz val="11"/>
        <color theme="1"/>
        <rFont val="맑은 고딕"/>
        <family val="2"/>
        <scheme val="minor"/>
      </rPr>
      <t xml:space="preserve"> </t>
    </r>
    <r>
      <rPr>
        <sz val="11"/>
        <color theme="1"/>
        <rFont val="맑은 고딕"/>
        <family val="3"/>
        <charset val="129"/>
      </rPr>
      <t>구매</t>
    </r>
    <r>
      <rPr>
        <sz val="11"/>
        <color theme="1"/>
        <rFont val="맑은 고딕"/>
        <family val="2"/>
        <scheme val="minor"/>
      </rPr>
      <t xml:space="preserve"> </t>
    </r>
    <r>
      <rPr>
        <sz val="11"/>
        <color theme="1"/>
        <rFont val="맑은 고딕"/>
        <family val="3"/>
        <charset val="129"/>
      </rPr>
      <t>가능하며</t>
    </r>
    <r>
      <rPr>
        <sz val="11"/>
        <color theme="1"/>
        <rFont val="맑은 고딕"/>
        <family val="2"/>
        <scheme val="minor"/>
      </rPr>
      <t xml:space="preserve">, </t>
    </r>
    <r>
      <rPr>
        <sz val="11"/>
        <color theme="1"/>
        <rFont val="맑은 고딕"/>
        <family val="3"/>
        <charset val="129"/>
      </rPr>
      <t>서버</t>
    </r>
    <r>
      <rPr>
        <sz val="11"/>
        <color theme="1"/>
        <rFont val="맑은 고딕"/>
        <family val="2"/>
        <scheme val="minor"/>
      </rPr>
      <t xml:space="preserve"> </t>
    </r>
    <r>
      <rPr>
        <sz val="11"/>
        <color theme="1"/>
        <rFont val="맑은 고딕"/>
        <family val="3"/>
        <charset val="129"/>
      </rPr>
      <t>내</t>
    </r>
    <r>
      <rPr>
        <sz val="11"/>
        <color theme="1"/>
        <rFont val="맑은 고딕"/>
        <family val="2"/>
        <scheme val="minor"/>
      </rPr>
      <t xml:space="preserve"> 1</t>
    </r>
    <r>
      <rPr>
        <sz val="11"/>
        <color theme="1"/>
        <rFont val="맑은 고딕"/>
        <family val="3"/>
        <charset val="129"/>
      </rPr>
      <t>개만</t>
    </r>
    <r>
      <rPr>
        <sz val="11"/>
        <color theme="1"/>
        <rFont val="맑은 고딕"/>
        <family val="2"/>
        <scheme val="minor"/>
      </rPr>
      <t xml:space="preserve"> </t>
    </r>
    <r>
      <rPr>
        <sz val="11"/>
        <color theme="1"/>
        <rFont val="맑은 고딕"/>
        <family val="3"/>
        <charset val="129"/>
      </rPr>
      <t>구매</t>
    </r>
    <r>
      <rPr>
        <sz val="11"/>
        <color theme="1"/>
        <rFont val="맑은 고딕"/>
        <family val="2"/>
        <scheme val="minor"/>
      </rPr>
      <t xml:space="preserve"> </t>
    </r>
    <r>
      <rPr>
        <sz val="11"/>
        <color theme="1"/>
        <rFont val="맑은 고딕"/>
        <family val="3"/>
        <charset val="129"/>
      </rPr>
      <t>가능한</t>
    </r>
    <r>
      <rPr>
        <sz val="11"/>
        <color theme="1"/>
        <rFont val="맑은 고딕"/>
        <family val="2"/>
        <scheme val="minor"/>
      </rPr>
      <t xml:space="preserve"> </t>
    </r>
    <r>
      <rPr>
        <sz val="11"/>
        <color theme="1"/>
        <rFont val="맑은 고딕"/>
        <family val="3"/>
        <charset val="129"/>
      </rPr>
      <t>한정</t>
    </r>
    <r>
      <rPr>
        <sz val="11"/>
        <color theme="1"/>
        <rFont val="맑은 고딕"/>
        <family val="2"/>
        <scheme val="minor"/>
      </rPr>
      <t xml:space="preserve"> </t>
    </r>
    <r>
      <rPr>
        <sz val="11"/>
        <color theme="1"/>
        <rFont val="맑은 고딕"/>
        <family val="3"/>
        <charset val="129"/>
      </rPr>
      <t>상품도</t>
    </r>
    <r>
      <rPr>
        <sz val="11"/>
        <color theme="1"/>
        <rFont val="맑은 고딕"/>
        <family val="2"/>
        <scheme val="minor"/>
      </rPr>
      <t xml:space="preserve"> </t>
    </r>
    <r>
      <rPr>
        <sz val="11"/>
        <color theme="1"/>
        <rFont val="맑은 고딕"/>
        <family val="3"/>
        <charset val="129"/>
      </rPr>
      <t>있습니다</t>
    </r>
    <r>
      <rPr>
        <sz val="11"/>
        <color theme="1"/>
        <rFont val="맑은 고딕"/>
        <family val="2"/>
        <scheme val="minor"/>
      </rPr>
      <t>. (</t>
    </r>
    <r>
      <rPr>
        <sz val="11"/>
        <color theme="1"/>
        <rFont val="맑은 고딕"/>
        <family val="3"/>
        <charset val="129"/>
      </rPr>
      <t>다른</t>
    </r>
    <r>
      <rPr>
        <sz val="11"/>
        <color theme="1"/>
        <rFont val="맑은 고딕"/>
        <family val="2"/>
        <scheme val="minor"/>
      </rPr>
      <t xml:space="preserve"> </t>
    </r>
    <r>
      <rPr>
        <sz val="11"/>
        <color theme="1"/>
        <rFont val="맑은 고딕"/>
        <family val="3"/>
        <charset val="129"/>
      </rPr>
      <t>사람</t>
    </r>
    <r>
      <rPr>
        <sz val="11"/>
        <color theme="1"/>
        <rFont val="맑은 고딕"/>
        <family val="2"/>
        <scheme val="minor"/>
      </rPr>
      <t xml:space="preserve"> </t>
    </r>
    <r>
      <rPr>
        <sz val="11"/>
        <color theme="1"/>
        <rFont val="맑은 고딕"/>
        <family val="3"/>
        <charset val="129"/>
      </rPr>
      <t>구매</t>
    </r>
    <r>
      <rPr>
        <sz val="11"/>
        <color theme="1"/>
        <rFont val="맑은 고딕"/>
        <family val="2"/>
        <scheme val="minor"/>
      </rPr>
      <t xml:space="preserve"> </t>
    </r>
    <r>
      <rPr>
        <sz val="11"/>
        <color theme="1"/>
        <rFont val="맑은 고딕"/>
        <family val="3"/>
        <charset val="129"/>
      </rPr>
      <t>불가</t>
    </r>
    <r>
      <rPr>
        <sz val="11"/>
        <color theme="1"/>
        <rFont val="맑은 고딕"/>
        <family val="2"/>
        <scheme val="minor"/>
      </rPr>
      <t xml:space="preserve">)
  - </t>
    </r>
    <r>
      <rPr>
        <sz val="11"/>
        <color theme="1"/>
        <rFont val="맑은 고딕"/>
        <family val="3"/>
        <charset val="129"/>
      </rPr>
      <t>크게</t>
    </r>
    <r>
      <rPr>
        <sz val="11"/>
        <color theme="1"/>
        <rFont val="맑은 고딕"/>
        <family val="2"/>
        <scheme val="minor"/>
      </rPr>
      <t xml:space="preserve"> </t>
    </r>
    <r>
      <rPr>
        <sz val="11"/>
        <color theme="1"/>
        <rFont val="맑은 고딕"/>
        <family val="3"/>
        <charset val="129"/>
      </rPr>
      <t>인벤토리확장</t>
    </r>
    <r>
      <rPr>
        <sz val="11"/>
        <color theme="1"/>
        <rFont val="맑은 고딕"/>
        <family val="2"/>
        <scheme val="minor"/>
      </rPr>
      <t>/</t>
    </r>
    <r>
      <rPr>
        <sz val="11"/>
        <color theme="1"/>
        <rFont val="맑은 고딕"/>
        <family val="3"/>
        <charset val="129"/>
      </rPr>
      <t>날개구매</t>
    </r>
    <r>
      <rPr>
        <sz val="11"/>
        <color theme="1"/>
        <rFont val="맑은 고딕"/>
        <family val="2"/>
        <scheme val="minor"/>
      </rPr>
      <t>/</t>
    </r>
    <r>
      <rPr>
        <sz val="11"/>
        <color theme="1"/>
        <rFont val="맑은 고딕"/>
        <family val="3"/>
        <charset val="129"/>
      </rPr>
      <t>펫</t>
    </r>
    <r>
      <rPr>
        <sz val="11"/>
        <color theme="1"/>
        <rFont val="맑은 고딕"/>
        <family val="2"/>
        <scheme val="minor"/>
      </rPr>
      <t xml:space="preserve"> </t>
    </r>
    <r>
      <rPr>
        <sz val="11"/>
        <color theme="1"/>
        <rFont val="맑은 고딕"/>
        <family val="3"/>
        <charset val="129"/>
      </rPr>
      <t>구매</t>
    </r>
    <r>
      <rPr>
        <sz val="11"/>
        <color theme="1"/>
        <rFont val="맑은 고딕"/>
        <family val="2"/>
        <scheme val="minor"/>
      </rPr>
      <t xml:space="preserve"> </t>
    </r>
    <r>
      <rPr>
        <sz val="11"/>
        <color theme="1"/>
        <rFont val="맑은 고딕"/>
        <family val="3"/>
        <charset val="129"/>
      </rPr>
      <t>를</t>
    </r>
    <r>
      <rPr>
        <sz val="11"/>
        <color theme="1"/>
        <rFont val="맑은 고딕"/>
        <family val="2"/>
        <scheme val="minor"/>
      </rPr>
      <t xml:space="preserve"> </t>
    </r>
    <r>
      <rPr>
        <sz val="11"/>
        <color theme="1"/>
        <rFont val="맑은 고딕"/>
        <family val="3"/>
        <charset val="129"/>
      </rPr>
      <t>통해</t>
    </r>
    <r>
      <rPr>
        <sz val="11"/>
        <color theme="1"/>
        <rFont val="맑은 고딕"/>
        <family val="2"/>
        <scheme val="minor"/>
      </rPr>
      <t xml:space="preserve"> </t>
    </r>
    <r>
      <rPr>
        <sz val="11"/>
        <color theme="1"/>
        <rFont val="맑은 고딕"/>
        <family val="3"/>
        <charset val="129"/>
      </rPr>
      <t>게임</t>
    </r>
    <r>
      <rPr>
        <sz val="11"/>
        <color theme="1"/>
        <rFont val="맑은 고딕"/>
        <family val="2"/>
        <scheme val="minor"/>
      </rPr>
      <t xml:space="preserve"> </t>
    </r>
    <r>
      <rPr>
        <sz val="11"/>
        <color theme="1"/>
        <rFont val="맑은 고딕"/>
        <family val="3"/>
        <charset val="129"/>
      </rPr>
      <t>플레이</t>
    </r>
    <r>
      <rPr>
        <sz val="11"/>
        <color theme="1"/>
        <rFont val="맑은 고딕"/>
        <family val="2"/>
        <scheme val="minor"/>
      </rPr>
      <t xml:space="preserve"> </t>
    </r>
    <r>
      <rPr>
        <sz val="11"/>
        <color theme="1"/>
        <rFont val="맑은 고딕"/>
        <family val="3"/>
        <charset val="129"/>
      </rPr>
      <t xml:space="preserve">도움
</t>
    </r>
    <r>
      <rPr>
        <sz val="11"/>
        <color theme="1"/>
        <rFont val="맑은 고딕"/>
        <family val="2"/>
        <scheme val="minor"/>
      </rPr>
      <t xml:space="preserve">  - </t>
    </r>
    <r>
      <rPr>
        <sz val="11"/>
        <color theme="1"/>
        <rFont val="맑은 고딕"/>
        <family val="3"/>
        <charset val="129"/>
      </rPr>
      <t>일반</t>
    </r>
    <r>
      <rPr>
        <sz val="11"/>
        <color theme="1"/>
        <rFont val="맑은 고딕"/>
        <family val="2"/>
        <scheme val="minor"/>
      </rPr>
      <t xml:space="preserve"> </t>
    </r>
    <r>
      <rPr>
        <sz val="11"/>
        <color theme="1"/>
        <rFont val="맑은 고딕"/>
        <family val="3"/>
        <charset val="129"/>
      </rPr>
      <t>마일리지</t>
    </r>
    <r>
      <rPr>
        <sz val="11"/>
        <color theme="1"/>
        <rFont val="맑은 고딕"/>
        <family val="2"/>
        <scheme val="minor"/>
      </rPr>
      <t xml:space="preserve"> </t>
    </r>
    <r>
      <rPr>
        <sz val="11"/>
        <color theme="1"/>
        <rFont val="맑은 고딕"/>
        <family val="3"/>
        <charset val="129"/>
      </rPr>
      <t>상품</t>
    </r>
    <r>
      <rPr>
        <sz val="11"/>
        <color theme="1"/>
        <rFont val="맑은 고딕"/>
        <family val="2"/>
        <scheme val="minor"/>
      </rPr>
      <t xml:space="preserve"> </t>
    </r>
    <r>
      <rPr>
        <sz val="11"/>
        <color theme="1"/>
        <rFont val="맑은 고딕"/>
        <family val="3"/>
        <charset val="129"/>
      </rPr>
      <t>및</t>
    </r>
    <r>
      <rPr>
        <sz val="11"/>
        <color theme="1"/>
        <rFont val="맑은 고딕"/>
        <family val="2"/>
        <scheme val="minor"/>
      </rPr>
      <t xml:space="preserve"> </t>
    </r>
    <r>
      <rPr>
        <sz val="11"/>
        <color theme="1"/>
        <rFont val="맑은 고딕"/>
        <family val="3"/>
        <charset val="129"/>
      </rPr>
      <t>누적</t>
    </r>
    <r>
      <rPr>
        <sz val="11"/>
        <color theme="1"/>
        <rFont val="맑은 고딕"/>
        <family val="2"/>
        <scheme val="minor"/>
      </rPr>
      <t xml:space="preserve"> </t>
    </r>
    <r>
      <rPr>
        <sz val="11"/>
        <color theme="1"/>
        <rFont val="맑은 고딕"/>
        <family val="3"/>
        <charset val="129"/>
      </rPr>
      <t>마일리지</t>
    </r>
    <r>
      <rPr>
        <sz val="11"/>
        <color theme="1"/>
        <rFont val="맑은 고딕"/>
        <family val="2"/>
        <scheme val="minor"/>
      </rPr>
      <t xml:space="preserve"> </t>
    </r>
    <r>
      <rPr>
        <sz val="11"/>
        <color theme="1"/>
        <rFont val="맑은 고딕"/>
        <family val="3"/>
        <charset val="129"/>
      </rPr>
      <t>상품으로</t>
    </r>
    <r>
      <rPr>
        <sz val="11"/>
        <color theme="1"/>
        <rFont val="맑은 고딕"/>
        <family val="2"/>
        <scheme val="minor"/>
      </rPr>
      <t xml:space="preserve"> </t>
    </r>
    <r>
      <rPr>
        <sz val="11"/>
        <color theme="1"/>
        <rFont val="맑은 고딕"/>
        <family val="3"/>
        <charset val="129"/>
      </rPr>
      <t>혜택을</t>
    </r>
    <r>
      <rPr>
        <sz val="11"/>
        <color theme="1"/>
        <rFont val="맑은 고딕"/>
        <family val="2"/>
        <scheme val="minor"/>
      </rPr>
      <t xml:space="preserve"> </t>
    </r>
    <r>
      <rPr>
        <sz val="11"/>
        <color theme="1"/>
        <rFont val="맑은 고딕"/>
        <family val="3"/>
        <charset val="129"/>
      </rPr>
      <t>누릴</t>
    </r>
    <r>
      <rPr>
        <sz val="11"/>
        <color theme="1"/>
        <rFont val="맑은 고딕"/>
        <family val="2"/>
        <scheme val="minor"/>
      </rPr>
      <t xml:space="preserve"> </t>
    </r>
    <r>
      <rPr>
        <sz val="11"/>
        <color theme="1"/>
        <rFont val="맑은 고딕"/>
        <family val="3"/>
        <charset val="129"/>
      </rPr>
      <t>수</t>
    </r>
    <r>
      <rPr>
        <sz val="11"/>
        <color theme="1"/>
        <rFont val="맑은 고딕"/>
        <family val="2"/>
        <scheme val="minor"/>
      </rPr>
      <t xml:space="preserve"> </t>
    </r>
    <r>
      <rPr>
        <sz val="11"/>
        <color theme="1"/>
        <rFont val="맑은 고딕"/>
        <family val="3"/>
        <charset val="129"/>
      </rPr>
      <t xml:space="preserve">있음
</t>
    </r>
    <r>
      <rPr>
        <sz val="11"/>
        <color theme="1"/>
        <rFont val="맑은 고딕"/>
        <family val="2"/>
        <scheme val="minor"/>
      </rPr>
      <t xml:space="preserve"> - </t>
    </r>
    <r>
      <rPr>
        <sz val="11"/>
        <color theme="1"/>
        <rFont val="맑은 고딕"/>
        <family val="3"/>
        <charset val="129"/>
      </rPr>
      <t>인벤토리</t>
    </r>
    <r>
      <rPr>
        <sz val="11"/>
        <color theme="1"/>
        <rFont val="맑은 고딕"/>
        <family val="2"/>
        <scheme val="minor"/>
      </rPr>
      <t xml:space="preserve"> </t>
    </r>
    <r>
      <rPr>
        <sz val="11"/>
        <color theme="1"/>
        <rFont val="맑은 고딕"/>
        <family val="3"/>
        <charset val="129"/>
      </rPr>
      <t xml:space="preserve">확장
</t>
    </r>
    <r>
      <rPr>
        <sz val="11"/>
        <color theme="1"/>
        <rFont val="맑은 고딕"/>
        <family val="2"/>
        <scheme val="minor"/>
      </rPr>
      <t xml:space="preserve"> - </t>
    </r>
    <r>
      <rPr>
        <sz val="11"/>
        <color theme="1"/>
        <rFont val="맑은 고딕"/>
        <family val="3"/>
        <charset val="129"/>
      </rPr>
      <t>날개</t>
    </r>
    <r>
      <rPr>
        <sz val="11"/>
        <color theme="1"/>
        <rFont val="맑은 고딕"/>
        <family val="2"/>
        <scheme val="minor"/>
      </rPr>
      <t xml:space="preserve"> </t>
    </r>
    <r>
      <rPr>
        <sz val="11"/>
        <color theme="1"/>
        <rFont val="맑은 고딕"/>
        <family val="3"/>
        <charset val="129"/>
      </rPr>
      <t xml:space="preserve">구매
</t>
    </r>
    <r>
      <rPr>
        <sz val="11"/>
        <color theme="1"/>
        <rFont val="맑은 고딕"/>
        <family val="2"/>
        <scheme val="minor"/>
      </rPr>
      <t xml:space="preserve"> - </t>
    </r>
    <r>
      <rPr>
        <sz val="11"/>
        <color theme="1"/>
        <rFont val="맑은 고딕"/>
        <family val="3"/>
        <charset val="129"/>
      </rPr>
      <t>펫</t>
    </r>
    <r>
      <rPr>
        <sz val="11"/>
        <color theme="1"/>
        <rFont val="맑은 고딕"/>
        <family val="2"/>
        <scheme val="minor"/>
      </rPr>
      <t xml:space="preserve"> </t>
    </r>
    <r>
      <rPr>
        <sz val="11"/>
        <color theme="1"/>
        <rFont val="맑은 고딕"/>
        <family val="3"/>
        <charset val="129"/>
      </rPr>
      <t>구매</t>
    </r>
    <phoneticPr fontId="38" type="noConversion"/>
  </si>
  <si>
    <r>
      <rPr>
        <sz val="11"/>
        <color theme="1"/>
        <rFont val="맑은 고딕"/>
        <family val="3"/>
        <charset val="129"/>
      </rPr>
      <t xml:space="preserve">공용
</t>
    </r>
    <r>
      <rPr>
        <sz val="11"/>
        <color theme="1"/>
        <rFont val="맑은 고딕"/>
        <family val="2"/>
        <scheme val="major"/>
      </rPr>
      <t>(</t>
    </r>
    <r>
      <rPr>
        <sz val="11"/>
        <color theme="1"/>
        <rFont val="맑은 고딕"/>
        <family val="3"/>
        <charset val="129"/>
      </rPr>
      <t>수집</t>
    </r>
    <r>
      <rPr>
        <sz val="11"/>
        <color theme="1"/>
        <rFont val="맑은 고딕"/>
        <family val="2"/>
        <scheme val="major"/>
      </rPr>
      <t>)</t>
    </r>
    <phoneticPr fontId="38" type="noConversion"/>
  </si>
  <si>
    <t>총 작업량</t>
    <phoneticPr fontId="38" type="noConversion"/>
  </si>
  <si>
    <t>릴리즈</t>
    <phoneticPr fontId="38" type="noConversion"/>
  </si>
  <si>
    <r>
      <t xml:space="preserve">의미 </t>
    </r>
    <r>
      <rPr>
        <b/>
        <sz val="10"/>
        <color theme="1"/>
        <rFont val="맑은 고딕"/>
        <family val="3"/>
        <charset val="129"/>
      </rPr>
      <t>(단일 항목 기준)</t>
    </r>
    <phoneticPr fontId="38" type="noConversion"/>
  </si>
  <si>
    <r>
      <rPr>
        <sz val="11"/>
        <color theme="1"/>
        <rFont val="맑은 고딕"/>
        <family val="3"/>
        <charset val="129"/>
      </rPr>
      <t>진행</t>
    </r>
    <r>
      <rPr>
        <sz val="11"/>
        <color theme="1"/>
        <rFont val="맑은 고딕"/>
        <family val="2"/>
        <scheme val="minor"/>
      </rPr>
      <t xml:space="preserve"> </t>
    </r>
    <r>
      <rPr>
        <sz val="11"/>
        <color theme="1"/>
        <rFont val="맑은 고딕"/>
        <family val="3"/>
        <charset val="129"/>
      </rPr>
      <t>가능</t>
    </r>
    <r>
      <rPr>
        <sz val="9"/>
        <color rgb="FF00B0F0"/>
        <rFont val="맑은 고딕"/>
        <family val="2"/>
        <scheme val="minor"/>
      </rPr>
      <t xml:space="preserve">(베타 </t>
    </r>
    <r>
      <rPr>
        <sz val="9"/>
        <color rgb="FF00B0F0"/>
        <rFont val="맑은 고딕"/>
        <family val="3"/>
        <charset val="129"/>
      </rPr>
      <t>테스트</t>
    </r>
    <r>
      <rPr>
        <sz val="9"/>
        <color rgb="FF00B0F0"/>
        <rFont val="맑은 고딕"/>
        <family val="2"/>
        <scheme val="minor"/>
      </rPr>
      <t xml:space="preserve"> 가능)</t>
    </r>
    <phoneticPr fontId="38" type="noConversion"/>
  </si>
  <si>
    <t>알파 테스트</t>
    <phoneticPr fontId="38" type="noConversion"/>
  </si>
  <si>
    <t>목표%</t>
    <phoneticPr fontId="38" type="noConversion"/>
  </si>
  <si>
    <t>진행도% (작업량)</t>
    <phoneticPr fontId="38" type="noConversion"/>
  </si>
  <si>
    <t>추정 시간(일)</t>
    <phoneticPr fontId="38" type="noConversion"/>
  </si>
  <si>
    <t>베타 테스트</t>
    <phoneticPr fontId="38" type="noConversion"/>
  </si>
  <si>
    <r>
      <rPr>
        <sz val="11"/>
        <color theme="9"/>
        <rFont val="맑은 고딕"/>
        <family val="3"/>
        <charset val="129"/>
      </rPr>
      <t>(알파</t>
    </r>
    <r>
      <rPr>
        <sz val="11"/>
        <color theme="9"/>
        <rFont val="맑은 고딕"/>
        <family val="2"/>
        <scheme val="major"/>
      </rPr>
      <t xml:space="preserve"> </t>
    </r>
    <r>
      <rPr>
        <sz val="11"/>
        <color theme="9"/>
        <rFont val="맑은 고딕"/>
        <family val="3"/>
        <charset val="129"/>
      </rPr>
      <t>후</t>
    </r>
    <r>
      <rPr>
        <sz val="11"/>
        <color theme="9"/>
        <rFont val="맑은 고딕"/>
        <family val="2"/>
        <scheme val="major"/>
      </rPr>
      <t xml:space="preserve"> </t>
    </r>
    <r>
      <rPr>
        <sz val="11"/>
        <color theme="9"/>
        <rFont val="맑은 고딕"/>
        <family val="3"/>
        <charset val="129"/>
      </rPr>
      <t>설정)</t>
    </r>
    <phoneticPr fontId="38" type="noConversion"/>
  </si>
  <si>
    <t>(작업량)</t>
    <phoneticPr fontId="38" type="noConversion"/>
  </si>
  <si>
    <t>farious</t>
    <phoneticPr fontId="38" type="noConversion"/>
  </si>
  <si>
    <t>각종 건의</t>
    <phoneticPr fontId="38" type="noConversion"/>
  </si>
  <si>
    <t>raw</t>
    <phoneticPr fontId="38" type="noConversion"/>
  </si>
  <si>
    <t>메리트</t>
    <phoneticPr fontId="38" type="noConversion"/>
  </si>
  <si>
    <r>
      <t>안티-</t>
    </r>
    <r>
      <rPr>
        <sz val="11"/>
        <color theme="1"/>
        <rFont val="굴림"/>
        <family val="3"/>
        <charset val="129"/>
      </rPr>
      <t>방치</t>
    </r>
    <r>
      <rPr>
        <sz val="11"/>
        <color theme="1"/>
        <rFont val="Calibri"/>
        <family val="2"/>
      </rPr>
      <t xml:space="preserve">, </t>
    </r>
    <r>
      <rPr>
        <sz val="11"/>
        <color theme="1"/>
        <rFont val="굴림"/>
        <family val="3"/>
        <charset val="129"/>
      </rPr>
      <t>유동적으로</t>
    </r>
    <r>
      <rPr>
        <sz val="11"/>
        <color theme="1"/>
        <rFont val="Calibri"/>
        <family val="2"/>
      </rPr>
      <t xml:space="preserve"> </t>
    </r>
    <r>
      <rPr>
        <sz val="11"/>
        <color theme="1"/>
        <rFont val="굴림"/>
        <family val="3"/>
        <charset val="129"/>
      </rPr>
      <t>계속</t>
    </r>
    <r>
      <rPr>
        <sz val="11"/>
        <color theme="1"/>
        <rFont val="Calibri"/>
        <family val="2"/>
      </rPr>
      <t xml:space="preserve"> </t>
    </r>
    <r>
      <rPr>
        <sz val="11"/>
        <color theme="1"/>
        <rFont val="굴림"/>
        <family val="3"/>
        <charset val="129"/>
      </rPr>
      <t>할게</t>
    </r>
    <r>
      <rPr>
        <sz val="11"/>
        <color theme="1"/>
        <rFont val="Calibri"/>
        <family val="2"/>
      </rPr>
      <t xml:space="preserve"> </t>
    </r>
    <r>
      <rPr>
        <sz val="11"/>
        <color theme="1"/>
        <rFont val="굴림"/>
        <family val="3"/>
        <charset val="129"/>
      </rPr>
      <t>있다</t>
    </r>
    <phoneticPr fontId="38" type="noConversion"/>
  </si>
  <si>
    <t>파밍</t>
    <phoneticPr fontId="38" type="noConversion"/>
  </si>
  <si>
    <t>진입장벽</t>
    <phoneticPr fontId="38" type="noConversion"/>
  </si>
  <si>
    <t>단점</t>
    <phoneticPr fontId="38" type="noConversion"/>
  </si>
  <si>
    <t>사냥터</t>
    <phoneticPr fontId="38" type="noConversion"/>
  </si>
  <si>
    <t>모든 사냥터가 광산처럼, 층수가 나뉘고 그 층수에 따라 강해짐, 레벨에 따라 사냥터가 나뉘는 현상 없애고, 다시 쓸 수 있게.</t>
  </si>
  <si>
    <t>5개 이상의 사냥터일시, 요일별로 경험치 2배 사냥터 만들어서 인기 사냥터 쏠림현상을 없앨 것. 요일별 40% x 추가 이벤트 40%(최초 2시간 등)</t>
  </si>
  <si>
    <t>사냥터 층수 정보는 기록되어, 다음 입장시 해당 층수에서 바로 시작되도록, 물론 이전단계, 다음단계로 계속 넘어갈 수 있음.</t>
  </si>
  <si>
    <t>일정 층수에서는 특수 보상이 있음. LIKE 광산</t>
  </si>
  <si>
    <r>
      <rPr>
        <sz val="11"/>
        <color theme="1"/>
        <rFont val="맑은 고딕"/>
        <family val="3"/>
        <charset val="129"/>
      </rPr>
      <t>일단</t>
    </r>
    <r>
      <rPr>
        <sz val="11"/>
        <color theme="1"/>
        <rFont val="Calibri"/>
        <family val="2"/>
      </rPr>
      <t xml:space="preserve"> </t>
    </r>
    <r>
      <rPr>
        <sz val="11"/>
        <color theme="1"/>
        <rFont val="맑은 고딕"/>
        <family val="3"/>
        <charset val="129"/>
      </rPr>
      <t>어둠이라기보다는</t>
    </r>
    <r>
      <rPr>
        <sz val="11"/>
        <color theme="1"/>
        <rFont val="Calibri"/>
        <family val="2"/>
      </rPr>
      <t xml:space="preserve"> 
</t>
    </r>
    <r>
      <rPr>
        <sz val="11"/>
        <color theme="1"/>
        <rFont val="맑은 고딕"/>
        <family val="3"/>
        <charset val="129"/>
      </rPr>
      <t>워크에</t>
    </r>
    <r>
      <rPr>
        <sz val="11"/>
        <color theme="1"/>
        <rFont val="Calibri"/>
        <family val="2"/>
      </rPr>
      <t xml:space="preserve"> </t>
    </r>
    <r>
      <rPr>
        <sz val="11"/>
        <color theme="1"/>
        <rFont val="맑은 고딕"/>
        <family val="3"/>
        <charset val="129"/>
      </rPr>
      <t>방치형게임같이</t>
    </r>
    <r>
      <rPr>
        <sz val="11"/>
        <color theme="1"/>
        <rFont val="Calibri"/>
        <family val="2"/>
      </rPr>
      <t xml:space="preserve"> </t>
    </r>
    <r>
      <rPr>
        <sz val="11"/>
        <color theme="1"/>
        <rFont val="맑은 고딕"/>
        <family val="3"/>
        <charset val="129"/>
      </rPr>
      <t>잠깐반짝재밌다가</t>
    </r>
    <r>
      <rPr>
        <sz val="11"/>
        <color theme="1"/>
        <rFont val="Calibri"/>
        <family val="2"/>
      </rPr>
      <t xml:space="preserve"> </t>
    </r>
    <r>
      <rPr>
        <sz val="11"/>
        <color theme="1"/>
        <rFont val="맑은 고딕"/>
        <family val="3"/>
        <charset val="129"/>
      </rPr>
      <t>켜두기만하는거보다</t>
    </r>
    <r>
      <rPr>
        <sz val="11"/>
        <color theme="1"/>
        <rFont val="Calibri"/>
        <family val="2"/>
      </rPr>
      <t xml:space="preserve"> </t>
    </r>
    <r>
      <rPr>
        <sz val="11"/>
        <color theme="1"/>
        <rFont val="맑은 고딕"/>
        <family val="3"/>
        <charset val="129"/>
      </rPr>
      <t>유동적으로</t>
    </r>
    <r>
      <rPr>
        <sz val="11"/>
        <color theme="1"/>
        <rFont val="Calibri"/>
        <family val="2"/>
      </rPr>
      <t xml:space="preserve"> </t>
    </r>
    <r>
      <rPr>
        <sz val="11"/>
        <color theme="1"/>
        <rFont val="맑은 고딕"/>
        <family val="3"/>
        <charset val="129"/>
      </rPr>
      <t>계속</t>
    </r>
    <r>
      <rPr>
        <sz val="11"/>
        <color theme="1"/>
        <rFont val="Calibri"/>
        <family val="2"/>
      </rPr>
      <t xml:space="preserve"> </t>
    </r>
    <r>
      <rPr>
        <sz val="11"/>
        <color theme="1"/>
        <rFont val="맑은 고딕"/>
        <family val="3"/>
        <charset val="129"/>
      </rPr>
      <t>할게</t>
    </r>
    <r>
      <rPr>
        <sz val="11"/>
        <color theme="1"/>
        <rFont val="Calibri"/>
        <family val="2"/>
      </rPr>
      <t xml:space="preserve"> </t>
    </r>
    <r>
      <rPr>
        <sz val="11"/>
        <color theme="1"/>
        <rFont val="맑은 고딕"/>
        <family val="3"/>
        <charset val="129"/>
      </rPr>
      <t>있다는</t>
    </r>
    <r>
      <rPr>
        <sz val="11"/>
        <color theme="1"/>
        <rFont val="Calibri"/>
        <family val="2"/>
      </rPr>
      <t xml:space="preserve"> </t>
    </r>
    <r>
      <rPr>
        <sz val="11"/>
        <color theme="1"/>
        <rFont val="맑은 고딕"/>
        <family val="3"/>
        <charset val="129"/>
      </rPr>
      <t>매리트가</t>
    </r>
    <r>
      <rPr>
        <sz val="11"/>
        <color theme="1"/>
        <rFont val="Calibri"/>
        <family val="2"/>
      </rPr>
      <t xml:space="preserve"> </t>
    </r>
    <r>
      <rPr>
        <sz val="11"/>
        <color theme="1"/>
        <rFont val="맑은 고딕"/>
        <family val="3"/>
        <charset val="129"/>
      </rPr>
      <t>크고
물론</t>
    </r>
    <r>
      <rPr>
        <sz val="11"/>
        <color theme="1"/>
        <rFont val="Calibri"/>
        <family val="2"/>
      </rPr>
      <t xml:space="preserve"> </t>
    </r>
    <r>
      <rPr>
        <sz val="11"/>
        <color theme="1"/>
        <rFont val="맑은 고딕"/>
        <family val="3"/>
        <charset val="129"/>
      </rPr>
      <t>다양하진</t>
    </r>
    <r>
      <rPr>
        <sz val="11"/>
        <color theme="1"/>
        <rFont val="Calibri"/>
        <family val="2"/>
      </rPr>
      <t xml:space="preserve"> </t>
    </r>
    <r>
      <rPr>
        <sz val="11"/>
        <color theme="1"/>
        <rFont val="맑은 고딕"/>
        <family val="3"/>
        <charset val="129"/>
      </rPr>
      <t>않아도</t>
    </r>
    <r>
      <rPr>
        <sz val="11"/>
        <color theme="1"/>
        <rFont val="Calibri"/>
        <family val="2"/>
      </rPr>
      <t xml:space="preserve"> </t>
    </r>
    <r>
      <rPr>
        <sz val="11"/>
        <color theme="1"/>
        <rFont val="맑은 고딕"/>
        <family val="3"/>
        <charset val="129"/>
      </rPr>
      <t>파밍시스템이</t>
    </r>
    <r>
      <rPr>
        <sz val="11"/>
        <color theme="1"/>
        <rFont val="Calibri"/>
        <family val="2"/>
      </rPr>
      <t xml:space="preserve"> </t>
    </r>
    <r>
      <rPr>
        <sz val="11"/>
        <color theme="1"/>
        <rFont val="맑은 고딕"/>
        <family val="3"/>
        <charset val="129"/>
      </rPr>
      <t>있어서</t>
    </r>
    <r>
      <rPr>
        <sz val="11"/>
        <color theme="1"/>
        <rFont val="Calibri"/>
        <family val="2"/>
      </rPr>
      <t xml:space="preserve"> </t>
    </r>
    <r>
      <rPr>
        <sz val="11"/>
        <color theme="1"/>
        <rFont val="맑은 고딕"/>
        <family val="3"/>
        <charset val="129"/>
      </rPr>
      <t>이또한</t>
    </r>
    <r>
      <rPr>
        <sz val="11"/>
        <color theme="1"/>
        <rFont val="Calibri"/>
        <family val="2"/>
      </rPr>
      <t xml:space="preserve"> </t>
    </r>
    <r>
      <rPr>
        <sz val="11"/>
        <color theme="1"/>
        <rFont val="맑은 고딕"/>
        <family val="3"/>
        <charset val="129"/>
      </rPr>
      <t>다양하게</t>
    </r>
    <r>
      <rPr>
        <sz val="11"/>
        <color theme="1"/>
        <rFont val="Calibri"/>
        <family val="2"/>
      </rPr>
      <t xml:space="preserve"> </t>
    </r>
    <r>
      <rPr>
        <sz val="11"/>
        <color theme="1"/>
        <rFont val="맑은 고딕"/>
        <family val="3"/>
        <charset val="129"/>
      </rPr>
      <t>구성하면</t>
    </r>
    <r>
      <rPr>
        <sz val="11"/>
        <color theme="1"/>
        <rFont val="Calibri"/>
        <family val="2"/>
      </rPr>
      <t xml:space="preserve"> </t>
    </r>
    <r>
      <rPr>
        <sz val="11"/>
        <color theme="1"/>
        <rFont val="맑은 고딕"/>
        <family val="3"/>
        <charset val="129"/>
      </rPr>
      <t>큰재미를</t>
    </r>
    <r>
      <rPr>
        <sz val="11"/>
        <color theme="1"/>
        <rFont val="Calibri"/>
        <family val="2"/>
      </rPr>
      <t xml:space="preserve"> </t>
    </r>
    <r>
      <rPr>
        <sz val="11"/>
        <color theme="1"/>
        <rFont val="맑은 고딕"/>
        <family val="3"/>
        <charset val="129"/>
      </rPr>
      <t>가져올수있을거같고
진입장벽도</t>
    </r>
    <r>
      <rPr>
        <sz val="11"/>
        <color theme="1"/>
        <rFont val="Calibri"/>
        <family val="2"/>
      </rPr>
      <t xml:space="preserve"> </t>
    </r>
    <r>
      <rPr>
        <sz val="11"/>
        <color theme="1"/>
        <rFont val="맑은 고딕"/>
        <family val="3"/>
        <charset val="129"/>
      </rPr>
      <t>낮아서</t>
    </r>
    <r>
      <rPr>
        <sz val="11"/>
        <color theme="1"/>
        <rFont val="Calibri"/>
        <family val="2"/>
      </rPr>
      <t xml:space="preserve"> </t>
    </r>
    <r>
      <rPr>
        <sz val="11"/>
        <color theme="1"/>
        <rFont val="맑은 고딕"/>
        <family val="3"/>
        <charset val="129"/>
      </rPr>
      <t>쉽게</t>
    </r>
    <r>
      <rPr>
        <sz val="11"/>
        <color theme="1"/>
        <rFont val="Calibri"/>
        <family val="2"/>
      </rPr>
      <t xml:space="preserve"> </t>
    </r>
    <r>
      <rPr>
        <sz val="11"/>
        <color theme="1"/>
        <rFont val="맑은 고딕"/>
        <family val="3"/>
        <charset val="129"/>
      </rPr>
      <t>접근할수있고</t>
    </r>
    <r>
      <rPr>
        <sz val="11"/>
        <color theme="1"/>
        <rFont val="Calibri"/>
        <family val="2"/>
      </rPr>
      <t xml:space="preserve"> </t>
    </r>
    <r>
      <rPr>
        <sz val="11"/>
        <color theme="1"/>
        <rFont val="맑은 고딕"/>
        <family val="3"/>
        <charset val="129"/>
      </rPr>
      <t>단순하면서</t>
    </r>
    <r>
      <rPr>
        <sz val="11"/>
        <color theme="1"/>
        <rFont val="Calibri"/>
        <family val="2"/>
      </rPr>
      <t xml:space="preserve"> </t>
    </r>
    <r>
      <rPr>
        <sz val="11"/>
        <color theme="1"/>
        <rFont val="맑은 고딕"/>
        <family val="3"/>
        <charset val="129"/>
      </rPr>
      <t>지루하지</t>
    </r>
    <r>
      <rPr>
        <sz val="11"/>
        <color theme="1"/>
        <rFont val="Calibri"/>
        <family val="2"/>
      </rPr>
      <t xml:space="preserve"> </t>
    </r>
    <r>
      <rPr>
        <sz val="11"/>
        <color theme="1"/>
        <rFont val="맑은 고딕"/>
        <family val="3"/>
        <charset val="129"/>
      </rPr>
      <t>않아서</t>
    </r>
    <r>
      <rPr>
        <sz val="11"/>
        <color theme="1"/>
        <rFont val="Calibri"/>
        <family val="2"/>
      </rPr>
      <t xml:space="preserve"> </t>
    </r>
    <r>
      <rPr>
        <sz val="11"/>
        <color theme="1"/>
        <rFont val="맑은 고딕"/>
        <family val="3"/>
        <charset val="129"/>
      </rPr>
      <t>좋은데
단점이</t>
    </r>
    <r>
      <rPr>
        <sz val="11"/>
        <color theme="1"/>
        <rFont val="Calibri"/>
        <family val="2"/>
      </rPr>
      <t xml:space="preserve"> </t>
    </r>
    <r>
      <rPr>
        <sz val="11"/>
        <color theme="1"/>
        <rFont val="맑은 고딕"/>
        <family val="3"/>
        <charset val="129"/>
      </rPr>
      <t>치명적이고</t>
    </r>
    <r>
      <rPr>
        <sz val="11"/>
        <color theme="1"/>
        <rFont val="Calibri"/>
        <family val="2"/>
      </rPr>
      <t xml:space="preserve"> </t>
    </r>
    <r>
      <rPr>
        <sz val="11"/>
        <color theme="1"/>
        <rFont val="맑은 고딕"/>
        <family val="3"/>
        <charset val="129"/>
      </rPr>
      <t>기초적인</t>
    </r>
    <r>
      <rPr>
        <sz val="11"/>
        <color theme="1"/>
        <rFont val="Calibri"/>
        <family val="2"/>
      </rPr>
      <t xml:space="preserve"> </t>
    </r>
    <r>
      <rPr>
        <sz val="11"/>
        <color theme="1"/>
        <rFont val="맑은 고딕"/>
        <family val="3"/>
        <charset val="129"/>
      </rPr>
      <t>버그가</t>
    </r>
    <r>
      <rPr>
        <sz val="11"/>
        <color theme="1"/>
        <rFont val="Calibri"/>
        <family val="2"/>
      </rPr>
      <t xml:space="preserve"> </t>
    </r>
    <r>
      <rPr>
        <sz val="11"/>
        <color theme="1"/>
        <rFont val="맑은 고딕"/>
        <family val="3"/>
        <charset val="129"/>
      </rPr>
      <t>많다와</t>
    </r>
    <r>
      <rPr>
        <sz val="11"/>
        <color theme="1"/>
        <rFont val="Calibri"/>
        <family val="2"/>
      </rPr>
      <t xml:space="preserve"> </t>
    </r>
    <r>
      <rPr>
        <sz val="11"/>
        <color theme="1"/>
        <rFont val="맑은 고딕"/>
        <family val="3"/>
        <charset val="129"/>
      </rPr>
      <t>친절하지</t>
    </r>
    <r>
      <rPr>
        <sz val="11"/>
        <color theme="1"/>
        <rFont val="Calibri"/>
        <family val="2"/>
      </rPr>
      <t xml:space="preserve"> </t>
    </r>
    <r>
      <rPr>
        <sz val="11"/>
        <color theme="1"/>
        <rFont val="맑은 고딕"/>
        <family val="3"/>
        <charset val="129"/>
      </rPr>
      <t>못하다</t>
    </r>
    <r>
      <rPr>
        <sz val="11"/>
        <color theme="1"/>
        <rFont val="Calibri"/>
        <family val="2"/>
      </rPr>
      <t xml:space="preserve">..?
</t>
    </r>
    <r>
      <rPr>
        <sz val="11"/>
        <color theme="1"/>
        <rFont val="맑은 고딕"/>
        <family val="3"/>
        <charset val="129"/>
      </rPr>
      <t>예를들어</t>
    </r>
    <r>
      <rPr>
        <sz val="11"/>
        <color theme="1"/>
        <rFont val="Calibri"/>
        <family val="2"/>
      </rPr>
      <t xml:space="preserve"> </t>
    </r>
    <r>
      <rPr>
        <sz val="11"/>
        <color theme="1"/>
        <rFont val="맑은 고딕"/>
        <family val="3"/>
        <charset val="129"/>
      </rPr>
      <t>핑한두번</t>
    </r>
    <r>
      <rPr>
        <sz val="11"/>
        <color theme="1"/>
        <rFont val="Calibri"/>
        <family val="2"/>
      </rPr>
      <t xml:space="preserve"> </t>
    </r>
    <r>
      <rPr>
        <sz val="11"/>
        <color theme="1"/>
        <rFont val="맑은 고딕"/>
        <family val="3"/>
        <charset val="129"/>
      </rPr>
      <t>찍어주는</t>
    </r>
    <r>
      <rPr>
        <sz val="11"/>
        <color theme="1"/>
        <rFont val="Calibri"/>
        <family val="2"/>
      </rPr>
      <t xml:space="preserve"> </t>
    </r>
    <r>
      <rPr>
        <sz val="11"/>
        <color theme="1"/>
        <rFont val="맑은 고딕"/>
        <family val="3"/>
        <charset val="129"/>
      </rPr>
      <t>퀘도있는</t>
    </r>
    <r>
      <rPr>
        <sz val="11"/>
        <color theme="1"/>
        <rFont val="Calibri"/>
        <family val="2"/>
      </rPr>
      <t xml:space="preserve"> </t>
    </r>
    <r>
      <rPr>
        <sz val="11"/>
        <color theme="1"/>
        <rFont val="맑은 고딕"/>
        <family val="3"/>
        <charset val="129"/>
      </rPr>
      <t>반면</t>
    </r>
    <r>
      <rPr>
        <sz val="11"/>
        <color theme="1"/>
        <rFont val="Calibri"/>
        <family val="2"/>
      </rPr>
      <t xml:space="preserve"> </t>
    </r>
    <r>
      <rPr>
        <sz val="11"/>
        <color theme="1"/>
        <rFont val="맑은 고딕"/>
        <family val="3"/>
        <charset val="129"/>
      </rPr>
      <t>아예</t>
    </r>
    <r>
      <rPr>
        <sz val="11"/>
        <color theme="1"/>
        <rFont val="Calibri"/>
        <family val="2"/>
      </rPr>
      <t xml:space="preserve"> </t>
    </r>
    <r>
      <rPr>
        <sz val="11"/>
        <color theme="1"/>
        <rFont val="맑은 고딕"/>
        <family val="3"/>
        <charset val="129"/>
      </rPr>
      <t>어디로</t>
    </r>
    <r>
      <rPr>
        <sz val="11"/>
        <color theme="1"/>
        <rFont val="Calibri"/>
        <family val="2"/>
      </rPr>
      <t xml:space="preserve"> </t>
    </r>
    <r>
      <rPr>
        <sz val="11"/>
        <color theme="1"/>
        <rFont val="맑은 고딕"/>
        <family val="3"/>
        <charset val="129"/>
      </rPr>
      <t>가야하는지</t>
    </r>
    <r>
      <rPr>
        <sz val="11"/>
        <color theme="1"/>
        <rFont val="Calibri"/>
        <family val="2"/>
      </rPr>
      <t xml:space="preserve"> </t>
    </r>
    <r>
      <rPr>
        <sz val="11"/>
        <color theme="1"/>
        <rFont val="맑은 고딕"/>
        <family val="3"/>
        <charset val="129"/>
      </rPr>
      <t>알수</t>
    </r>
    <r>
      <rPr>
        <sz val="11"/>
        <color theme="1"/>
        <rFont val="Calibri"/>
        <family val="2"/>
      </rPr>
      <t xml:space="preserve"> </t>
    </r>
    <r>
      <rPr>
        <sz val="11"/>
        <color theme="1"/>
        <rFont val="맑은 고딕"/>
        <family val="3"/>
        <charset val="129"/>
      </rPr>
      <t>없을때</t>
    </r>
    <r>
      <rPr>
        <sz val="11"/>
        <color theme="1"/>
        <rFont val="Calibri"/>
        <family val="2"/>
      </rPr>
      <t xml:space="preserve"> </t>
    </r>
    <r>
      <rPr>
        <sz val="11"/>
        <color theme="1"/>
        <rFont val="맑은 고딕"/>
        <family val="3"/>
        <charset val="129"/>
      </rPr>
      <t>입구표시라던지</t>
    </r>
    <r>
      <rPr>
        <sz val="11"/>
        <color theme="1"/>
        <rFont val="Calibri"/>
        <family val="2"/>
      </rPr>
      <t xml:space="preserve"> </t>
    </r>
    <r>
      <rPr>
        <sz val="11"/>
        <color theme="1"/>
        <rFont val="맑은 고딕"/>
        <family val="3"/>
        <charset val="129"/>
      </rPr>
      <t>그런</t>
    </r>
    <r>
      <rPr>
        <sz val="11"/>
        <color theme="1"/>
        <rFont val="Calibri"/>
        <family val="2"/>
      </rPr>
      <t xml:space="preserve"> </t>
    </r>
    <r>
      <rPr>
        <sz val="11"/>
        <color theme="1"/>
        <rFont val="맑은 고딕"/>
        <family val="3"/>
        <charset val="129"/>
      </rPr>
      <t>디테일이</t>
    </r>
    <r>
      <rPr>
        <sz val="11"/>
        <color theme="1"/>
        <rFont val="Calibri"/>
        <family val="2"/>
      </rPr>
      <t xml:space="preserve"> </t>
    </r>
    <r>
      <rPr>
        <sz val="11"/>
        <color theme="1"/>
        <rFont val="맑은 고딕"/>
        <family val="3"/>
        <charset val="129"/>
      </rPr>
      <t>떨어지는게</t>
    </r>
    <r>
      <rPr>
        <sz val="11"/>
        <color theme="1"/>
        <rFont val="Calibri"/>
        <family val="2"/>
      </rPr>
      <t xml:space="preserve"> </t>
    </r>
    <r>
      <rPr>
        <sz val="11"/>
        <color theme="1"/>
        <rFont val="맑은 고딕"/>
        <family val="3"/>
        <charset val="129"/>
      </rPr>
      <t>아쉬웠고
추천사냥터들의</t>
    </r>
    <r>
      <rPr>
        <sz val="11"/>
        <color theme="1"/>
        <rFont val="Calibri"/>
        <family val="2"/>
      </rPr>
      <t xml:space="preserve"> </t>
    </r>
    <r>
      <rPr>
        <sz val="11"/>
        <color theme="1"/>
        <rFont val="맑은 고딕"/>
        <family val="3"/>
        <charset val="129"/>
      </rPr>
      <t>난이도나</t>
    </r>
    <r>
      <rPr>
        <sz val="11"/>
        <color theme="1"/>
        <rFont val="Calibri"/>
        <family val="2"/>
      </rPr>
      <t xml:space="preserve"> </t>
    </r>
    <r>
      <rPr>
        <sz val="11"/>
        <color theme="1"/>
        <rFont val="맑은 고딕"/>
        <family val="3"/>
        <charset val="129"/>
      </rPr>
      <t>효율이</t>
    </r>
    <r>
      <rPr>
        <sz val="11"/>
        <color theme="1"/>
        <rFont val="Calibri"/>
        <family val="2"/>
      </rPr>
      <t xml:space="preserve"> </t>
    </r>
    <r>
      <rPr>
        <sz val="11"/>
        <color theme="1"/>
        <rFont val="맑은 고딕"/>
        <family val="3"/>
        <charset val="129"/>
      </rPr>
      <t>뒤죽박죽인점
버그</t>
    </r>
    <r>
      <rPr>
        <sz val="11"/>
        <color theme="1"/>
        <rFont val="Calibri"/>
        <family val="2"/>
      </rPr>
      <t xml:space="preserve"> </t>
    </r>
    <r>
      <rPr>
        <sz val="11"/>
        <color theme="1"/>
        <rFont val="맑은 고딕"/>
        <family val="3"/>
        <charset val="129"/>
      </rPr>
      <t>악용의</t>
    </r>
    <r>
      <rPr>
        <sz val="11"/>
        <color theme="1"/>
        <rFont val="Calibri"/>
        <family val="2"/>
      </rPr>
      <t xml:space="preserve"> </t>
    </r>
    <r>
      <rPr>
        <sz val="11"/>
        <color theme="1"/>
        <rFont val="맑은 고딕"/>
        <family val="3"/>
        <charset val="129"/>
      </rPr>
      <t>소지가</t>
    </r>
    <r>
      <rPr>
        <sz val="11"/>
        <color theme="1"/>
        <rFont val="Calibri"/>
        <family val="2"/>
      </rPr>
      <t xml:space="preserve"> </t>
    </r>
    <r>
      <rPr>
        <sz val="11"/>
        <color theme="1"/>
        <rFont val="맑은 고딕"/>
        <family val="3"/>
        <charset val="129"/>
      </rPr>
      <t>다소</t>
    </r>
    <r>
      <rPr>
        <sz val="11"/>
        <color theme="1"/>
        <rFont val="Calibri"/>
        <family val="2"/>
      </rPr>
      <t xml:space="preserve"> </t>
    </r>
    <r>
      <rPr>
        <sz val="11"/>
        <color theme="1"/>
        <rFont val="맑은 고딕"/>
        <family val="3"/>
        <charset val="129"/>
      </rPr>
      <t>많이</t>
    </r>
    <r>
      <rPr>
        <sz val="11"/>
        <color theme="1"/>
        <rFont val="Calibri"/>
        <family val="2"/>
      </rPr>
      <t xml:space="preserve"> </t>
    </r>
    <r>
      <rPr>
        <sz val="11"/>
        <color theme="1"/>
        <rFont val="맑은 고딕"/>
        <family val="3"/>
        <charset val="129"/>
      </rPr>
      <t>있는것들</t>
    </r>
    <r>
      <rPr>
        <sz val="11"/>
        <color theme="1"/>
        <rFont val="Calibri"/>
        <family val="2"/>
      </rPr>
      <t xml:space="preserve"> </t>
    </r>
    <r>
      <rPr>
        <sz val="11"/>
        <color theme="1"/>
        <rFont val="맑은 고딕"/>
        <family val="3"/>
        <charset val="129"/>
      </rPr>
      <t>놓친것들</t>
    </r>
    <r>
      <rPr>
        <sz val="11"/>
        <color theme="1"/>
        <rFont val="Calibri"/>
        <family val="2"/>
      </rPr>
      <t xml:space="preserve"> </t>
    </r>
    <r>
      <rPr>
        <sz val="11"/>
        <color theme="1"/>
        <rFont val="맑은 고딕"/>
        <family val="3"/>
        <charset val="129"/>
      </rPr>
      <t>등등</t>
    </r>
    <r>
      <rPr>
        <sz val="11"/>
        <color theme="1"/>
        <rFont val="Calibri"/>
        <family val="2"/>
      </rPr>
      <t xml:space="preserve">..
</t>
    </r>
    <r>
      <rPr>
        <sz val="11"/>
        <color theme="1"/>
        <rFont val="맑은 고딕"/>
        <family val="3"/>
        <charset val="129"/>
      </rPr>
      <t>이</t>
    </r>
    <r>
      <rPr>
        <sz val="11"/>
        <color theme="1"/>
        <rFont val="Calibri"/>
        <family val="2"/>
      </rPr>
      <t xml:space="preserve"> </t>
    </r>
    <r>
      <rPr>
        <sz val="11"/>
        <color theme="1"/>
        <rFont val="맑은 고딕"/>
        <family val="3"/>
        <charset val="129"/>
      </rPr>
      <t>주제로</t>
    </r>
    <r>
      <rPr>
        <sz val="11"/>
        <color theme="1"/>
        <rFont val="Calibri"/>
        <family val="2"/>
      </rPr>
      <t xml:space="preserve"> </t>
    </r>
    <r>
      <rPr>
        <sz val="11"/>
        <color theme="1"/>
        <rFont val="맑은 고딕"/>
        <family val="3"/>
        <charset val="129"/>
      </rPr>
      <t>말하자면</t>
    </r>
    <r>
      <rPr>
        <sz val="11"/>
        <color theme="1"/>
        <rFont val="Calibri"/>
        <family val="2"/>
      </rPr>
      <t xml:space="preserve"> </t>
    </r>
    <r>
      <rPr>
        <sz val="11"/>
        <color theme="1"/>
        <rFont val="맑은 고딕"/>
        <family val="3"/>
        <charset val="129"/>
      </rPr>
      <t>하루종일</t>
    </r>
    <r>
      <rPr>
        <sz val="11"/>
        <color theme="1"/>
        <rFont val="Calibri"/>
        <family val="2"/>
      </rPr>
      <t xml:space="preserve"> </t>
    </r>
    <r>
      <rPr>
        <sz val="11"/>
        <color theme="1"/>
        <rFont val="맑은 고딕"/>
        <family val="3"/>
        <charset val="129"/>
      </rPr>
      <t>가능할거같아요</t>
    </r>
    <r>
      <rPr>
        <sz val="11"/>
        <color theme="1"/>
        <rFont val="Calibri"/>
        <family val="2"/>
      </rPr>
      <t xml:space="preserve"> </t>
    </r>
    <r>
      <rPr>
        <sz val="11"/>
        <color theme="1"/>
        <rFont val="맑은 고딕"/>
        <family val="3"/>
        <charset val="129"/>
      </rPr>
      <t>결론은</t>
    </r>
    <r>
      <rPr>
        <sz val="11"/>
        <color theme="1"/>
        <rFont val="Calibri"/>
        <family val="2"/>
      </rPr>
      <t xml:space="preserve"> </t>
    </r>
    <r>
      <rPr>
        <sz val="11"/>
        <color theme="1"/>
        <rFont val="맑은 고딕"/>
        <family val="3"/>
        <charset val="129"/>
      </rPr>
      <t>전</t>
    </r>
    <r>
      <rPr>
        <sz val="11"/>
        <color theme="1"/>
        <rFont val="Calibri"/>
        <family val="2"/>
      </rPr>
      <t xml:space="preserve"> </t>
    </r>
    <r>
      <rPr>
        <sz val="11"/>
        <color theme="1"/>
        <rFont val="맑은 고딕"/>
        <family val="3"/>
        <charset val="129"/>
      </rPr>
      <t>너무</t>
    </r>
    <r>
      <rPr>
        <sz val="11"/>
        <color theme="1"/>
        <rFont val="Calibri"/>
        <family val="2"/>
      </rPr>
      <t xml:space="preserve"> </t>
    </r>
    <r>
      <rPr>
        <sz val="11"/>
        <color theme="1"/>
        <rFont val="맑은 고딕"/>
        <family val="3"/>
        <charset val="129"/>
      </rPr>
      <t>재밌고</t>
    </r>
    <r>
      <rPr>
        <sz val="11"/>
        <color theme="1"/>
        <rFont val="Calibri"/>
        <family val="2"/>
      </rPr>
      <t xml:space="preserve"> </t>
    </r>
    <r>
      <rPr>
        <sz val="11"/>
        <color theme="1"/>
        <rFont val="맑은 고딕"/>
        <family val="3"/>
        <charset val="129"/>
      </rPr>
      <t>할게</t>
    </r>
    <r>
      <rPr>
        <sz val="11"/>
        <color theme="1"/>
        <rFont val="Calibri"/>
        <family val="2"/>
      </rPr>
      <t xml:space="preserve"> </t>
    </r>
    <r>
      <rPr>
        <sz val="11"/>
        <color theme="1"/>
        <rFont val="맑은 고딕"/>
        <family val="3"/>
        <charset val="129"/>
      </rPr>
      <t>생겨서</t>
    </r>
    <r>
      <rPr>
        <sz val="11"/>
        <color theme="1"/>
        <rFont val="Calibri"/>
        <family val="2"/>
      </rPr>
      <t xml:space="preserve"> </t>
    </r>
    <r>
      <rPr>
        <sz val="11"/>
        <color theme="1"/>
        <rFont val="맑은 고딕"/>
        <family val="3"/>
        <charset val="129"/>
      </rPr>
      <t>좋아요</t>
    </r>
    <phoneticPr fontId="38" type="noConversion"/>
  </si>
  <si>
    <r>
      <rPr>
        <sz val="11"/>
        <color theme="1"/>
        <rFont val="맑은 고딕"/>
        <family val="3"/>
        <charset val="129"/>
      </rPr>
      <t>파밍시스템</t>
    </r>
    <r>
      <rPr>
        <sz val="11"/>
        <color theme="1"/>
        <rFont val="Calibri"/>
        <family val="2"/>
      </rPr>
      <t xml:space="preserve">, </t>
    </r>
    <r>
      <rPr>
        <sz val="11"/>
        <color theme="1"/>
        <rFont val="맑은 고딕"/>
        <family val="3"/>
        <charset val="129"/>
      </rPr>
      <t>더</t>
    </r>
    <r>
      <rPr>
        <sz val="11"/>
        <color theme="1"/>
        <rFont val="Calibri"/>
        <family val="2"/>
      </rPr>
      <t xml:space="preserve"> </t>
    </r>
    <r>
      <rPr>
        <sz val="11"/>
        <color theme="1"/>
        <rFont val="맑은 고딕"/>
        <family val="3"/>
        <charset val="129"/>
      </rPr>
      <t>다양하게</t>
    </r>
    <r>
      <rPr>
        <sz val="11"/>
        <color theme="1"/>
        <rFont val="Calibri"/>
        <family val="2"/>
      </rPr>
      <t xml:space="preserve"> </t>
    </r>
    <r>
      <rPr>
        <sz val="11"/>
        <color theme="1"/>
        <rFont val="맑은 고딕"/>
        <family val="3"/>
        <charset val="129"/>
      </rPr>
      <t>구현하면</t>
    </r>
    <r>
      <rPr>
        <sz val="11"/>
        <color theme="1"/>
        <rFont val="Calibri"/>
        <family val="2"/>
      </rPr>
      <t xml:space="preserve"> </t>
    </r>
    <r>
      <rPr>
        <sz val="11"/>
        <color theme="1"/>
        <rFont val="맑은 고딕"/>
        <family val="3"/>
        <charset val="129"/>
      </rPr>
      <t>큰</t>
    </r>
    <r>
      <rPr>
        <sz val="11"/>
        <color theme="1"/>
        <rFont val="Calibri"/>
        <family val="2"/>
      </rPr>
      <t xml:space="preserve"> </t>
    </r>
    <r>
      <rPr>
        <sz val="11"/>
        <color theme="1"/>
        <rFont val="맑은 고딕"/>
        <family val="3"/>
        <charset val="129"/>
      </rPr>
      <t>재미</t>
    </r>
    <phoneticPr fontId="38" type="noConversion"/>
  </si>
  <si>
    <r>
      <rPr>
        <sz val="11"/>
        <color theme="1"/>
        <rFont val="맑은 고딕"/>
        <family val="3"/>
        <charset val="129"/>
      </rPr>
      <t>낮은</t>
    </r>
    <r>
      <rPr>
        <sz val="11"/>
        <color theme="1"/>
        <rFont val="Calibri"/>
        <family val="2"/>
      </rPr>
      <t xml:space="preserve"> </t>
    </r>
    <r>
      <rPr>
        <sz val="11"/>
        <color theme="1"/>
        <rFont val="맑은 고딕"/>
        <family val="3"/>
        <charset val="129"/>
      </rPr>
      <t>진입장벽</t>
    </r>
    <r>
      <rPr>
        <sz val="11"/>
        <color theme="1"/>
        <rFont val="Calibri"/>
        <family val="2"/>
      </rPr>
      <t>(</t>
    </r>
    <r>
      <rPr>
        <sz val="11"/>
        <color theme="1"/>
        <rFont val="맑은 고딕"/>
        <family val="3"/>
        <charset val="129"/>
      </rPr>
      <t>쉬움</t>
    </r>
    <r>
      <rPr>
        <sz val="11"/>
        <color theme="1"/>
        <rFont val="Calibri"/>
        <family val="2"/>
      </rPr>
      <t>)</t>
    </r>
    <phoneticPr fontId="38" type="noConversion"/>
  </si>
  <si>
    <r>
      <rPr>
        <sz val="11"/>
        <color theme="1"/>
        <rFont val="맑은 고딕"/>
        <family val="3"/>
        <charset val="129"/>
      </rPr>
      <t>조금</t>
    </r>
    <r>
      <rPr>
        <sz val="11"/>
        <color theme="1"/>
        <rFont val="Calibri"/>
        <family val="2"/>
      </rPr>
      <t xml:space="preserve"> </t>
    </r>
    <r>
      <rPr>
        <sz val="11"/>
        <color theme="1"/>
        <rFont val="맑은 고딕"/>
        <family val="3"/>
        <charset val="129"/>
      </rPr>
      <t>더</t>
    </r>
    <r>
      <rPr>
        <sz val="11"/>
        <color theme="1"/>
        <rFont val="Calibri"/>
        <family val="2"/>
      </rPr>
      <t xml:space="preserve"> </t>
    </r>
    <r>
      <rPr>
        <sz val="11"/>
        <color theme="1"/>
        <rFont val="맑은 고딕"/>
        <family val="3"/>
        <charset val="129"/>
      </rPr>
      <t>상세히</t>
    </r>
    <r>
      <rPr>
        <sz val="11"/>
        <color theme="1"/>
        <rFont val="Calibri"/>
        <family val="2"/>
      </rPr>
      <t xml:space="preserve"> </t>
    </r>
    <r>
      <rPr>
        <sz val="11"/>
        <color theme="1"/>
        <rFont val="맑은 고딕"/>
        <family val="3"/>
        <charset val="129"/>
      </rPr>
      <t>설명해주기</t>
    </r>
    <r>
      <rPr>
        <sz val="11"/>
        <color theme="1"/>
        <rFont val="Calibri"/>
        <family val="2"/>
      </rPr>
      <t xml:space="preserve"> - </t>
    </r>
    <r>
      <rPr>
        <sz val="11"/>
        <color theme="1"/>
        <rFont val="굴림"/>
        <family val="3"/>
        <charset val="129"/>
      </rPr>
      <t>아예</t>
    </r>
    <r>
      <rPr>
        <sz val="11"/>
        <color theme="1"/>
        <rFont val="Calibri"/>
        <family val="2"/>
      </rPr>
      <t xml:space="preserve"> </t>
    </r>
    <r>
      <rPr>
        <sz val="11"/>
        <color theme="1"/>
        <rFont val="굴림"/>
        <family val="3"/>
        <charset val="129"/>
      </rPr>
      <t>어디로</t>
    </r>
    <r>
      <rPr>
        <sz val="11"/>
        <color theme="1"/>
        <rFont val="Calibri"/>
        <family val="2"/>
      </rPr>
      <t xml:space="preserve"> </t>
    </r>
    <r>
      <rPr>
        <sz val="11"/>
        <color theme="1"/>
        <rFont val="굴림"/>
        <family val="3"/>
        <charset val="129"/>
      </rPr>
      <t>가야하는지</t>
    </r>
    <r>
      <rPr>
        <sz val="11"/>
        <color theme="1"/>
        <rFont val="Calibri"/>
        <family val="2"/>
      </rPr>
      <t xml:space="preserve"> </t>
    </r>
    <r>
      <rPr>
        <sz val="11"/>
        <color theme="1"/>
        <rFont val="굴림"/>
        <family val="3"/>
        <charset val="129"/>
      </rPr>
      <t>알수</t>
    </r>
    <r>
      <rPr>
        <sz val="11"/>
        <color theme="1"/>
        <rFont val="Calibri"/>
        <family val="2"/>
      </rPr>
      <t xml:space="preserve"> </t>
    </r>
    <r>
      <rPr>
        <sz val="11"/>
        <color theme="1"/>
        <rFont val="굴림"/>
        <family val="3"/>
        <charset val="129"/>
      </rPr>
      <t>없을때</t>
    </r>
    <r>
      <rPr>
        <sz val="11"/>
        <color theme="1"/>
        <rFont val="Calibri"/>
        <family val="2"/>
      </rPr>
      <t xml:space="preserve"> </t>
    </r>
    <r>
      <rPr>
        <sz val="11"/>
        <color theme="1"/>
        <rFont val="굴림"/>
        <family val="3"/>
        <charset val="129"/>
      </rPr>
      <t>입구표시라던지</t>
    </r>
    <r>
      <rPr>
        <sz val="11"/>
        <color theme="1"/>
        <rFont val="Calibri"/>
        <family val="2"/>
      </rPr>
      <t xml:space="preserve"> </t>
    </r>
    <r>
      <rPr>
        <sz val="11"/>
        <color theme="1"/>
        <rFont val="굴림"/>
        <family val="3"/>
        <charset val="129"/>
      </rPr>
      <t>그런</t>
    </r>
    <r>
      <rPr>
        <sz val="11"/>
        <color theme="1"/>
        <rFont val="Calibri"/>
        <family val="2"/>
      </rPr>
      <t xml:space="preserve"> </t>
    </r>
    <r>
      <rPr>
        <sz val="11"/>
        <color theme="1"/>
        <rFont val="굴림"/>
        <family val="3"/>
        <charset val="129"/>
      </rPr>
      <t>디테일이</t>
    </r>
    <r>
      <rPr>
        <sz val="11"/>
        <color theme="1"/>
        <rFont val="Calibri"/>
        <family val="2"/>
      </rPr>
      <t xml:space="preserve"> </t>
    </r>
    <r>
      <rPr>
        <sz val="11"/>
        <color theme="1"/>
        <rFont val="굴림"/>
        <family val="3"/>
        <charset val="129"/>
      </rPr>
      <t>떨어지는게</t>
    </r>
    <r>
      <rPr>
        <sz val="11"/>
        <color theme="1"/>
        <rFont val="Calibri"/>
        <family val="2"/>
      </rPr>
      <t xml:space="preserve"> </t>
    </r>
    <r>
      <rPr>
        <sz val="11"/>
        <color theme="1"/>
        <rFont val="굴림"/>
        <family val="3"/>
        <charset val="129"/>
      </rPr>
      <t>아쉬웠고</t>
    </r>
    <phoneticPr fontId="38" type="noConversion"/>
  </si>
  <si>
    <t>추천사냥터들의 난이도나 효율이 뒤죽박죽인점</t>
    <phoneticPr fontId="38" type="noConversion"/>
  </si>
  <si>
    <r>
      <rPr>
        <sz val="11"/>
        <color theme="1"/>
        <rFont val="맑은 고딕"/>
        <family val="3"/>
        <charset val="129"/>
      </rPr>
      <t>치명적인</t>
    </r>
    <r>
      <rPr>
        <sz val="11"/>
        <color theme="1"/>
        <rFont val="Calibri"/>
        <family val="2"/>
      </rPr>
      <t xml:space="preserve"> </t>
    </r>
    <r>
      <rPr>
        <sz val="11"/>
        <color theme="1"/>
        <rFont val="맑은 고딕"/>
        <family val="3"/>
        <charset val="129"/>
      </rPr>
      <t>기초</t>
    </r>
    <r>
      <rPr>
        <sz val="11"/>
        <color theme="1"/>
        <rFont val="Calibri"/>
        <family val="2"/>
      </rPr>
      <t xml:space="preserve"> </t>
    </r>
    <r>
      <rPr>
        <sz val="11"/>
        <color theme="1"/>
        <rFont val="굴림"/>
        <family val="3"/>
        <charset val="129"/>
      </rPr>
      <t>버그</t>
    </r>
    <r>
      <rPr>
        <sz val="11"/>
        <color theme="1"/>
        <rFont val="Calibri"/>
        <family val="2"/>
      </rPr>
      <t xml:space="preserve"> - </t>
    </r>
    <r>
      <rPr>
        <sz val="11"/>
        <color theme="1"/>
        <rFont val="굴림"/>
        <family val="3"/>
        <charset val="129"/>
      </rPr>
      <t>버그</t>
    </r>
    <r>
      <rPr>
        <sz val="11"/>
        <color theme="1"/>
        <rFont val="Calibri"/>
        <family val="2"/>
      </rPr>
      <t xml:space="preserve"> </t>
    </r>
    <r>
      <rPr>
        <sz val="11"/>
        <color theme="1"/>
        <rFont val="굴림"/>
        <family val="3"/>
        <charset val="129"/>
      </rPr>
      <t>악용의</t>
    </r>
    <r>
      <rPr>
        <sz val="11"/>
        <color theme="1"/>
        <rFont val="Calibri"/>
        <family val="2"/>
      </rPr>
      <t xml:space="preserve"> </t>
    </r>
    <r>
      <rPr>
        <sz val="11"/>
        <color theme="1"/>
        <rFont val="굴림"/>
        <family val="3"/>
        <charset val="129"/>
      </rPr>
      <t>소지가</t>
    </r>
    <r>
      <rPr>
        <sz val="11"/>
        <color theme="1"/>
        <rFont val="Calibri"/>
        <family val="2"/>
      </rPr>
      <t xml:space="preserve"> </t>
    </r>
    <r>
      <rPr>
        <sz val="11"/>
        <color theme="1"/>
        <rFont val="굴림"/>
        <family val="3"/>
        <charset val="129"/>
      </rPr>
      <t>다소</t>
    </r>
    <r>
      <rPr>
        <sz val="11"/>
        <color theme="1"/>
        <rFont val="Calibri"/>
        <family val="2"/>
      </rPr>
      <t xml:space="preserve"> </t>
    </r>
    <r>
      <rPr>
        <sz val="11"/>
        <color theme="1"/>
        <rFont val="굴림"/>
        <family val="3"/>
        <charset val="129"/>
      </rPr>
      <t>많이</t>
    </r>
    <r>
      <rPr>
        <sz val="11"/>
        <color theme="1"/>
        <rFont val="Calibri"/>
        <family val="2"/>
      </rPr>
      <t xml:space="preserve"> </t>
    </r>
    <r>
      <rPr>
        <sz val="11"/>
        <color theme="1"/>
        <rFont val="굴림"/>
        <family val="3"/>
        <charset val="129"/>
      </rPr>
      <t>있는것들</t>
    </r>
    <r>
      <rPr>
        <sz val="11"/>
        <color theme="1"/>
        <rFont val="Calibri"/>
        <family val="2"/>
      </rPr>
      <t xml:space="preserve"> </t>
    </r>
    <r>
      <rPr>
        <sz val="11"/>
        <color theme="1"/>
        <rFont val="굴림"/>
        <family val="3"/>
        <charset val="129"/>
      </rPr>
      <t>놓친것들</t>
    </r>
    <r>
      <rPr>
        <sz val="11"/>
        <color theme="1"/>
        <rFont val="Calibri"/>
        <family val="2"/>
      </rPr>
      <t xml:space="preserve"> </t>
    </r>
    <r>
      <rPr>
        <sz val="11"/>
        <color theme="1"/>
        <rFont val="굴림"/>
        <family val="3"/>
        <charset val="129"/>
      </rPr>
      <t>등등</t>
    </r>
    <r>
      <rPr>
        <sz val="11"/>
        <color theme="1"/>
        <rFont val="Calibri"/>
        <family val="2"/>
      </rPr>
      <t xml:space="preserve">.. </t>
    </r>
    <r>
      <rPr>
        <sz val="11"/>
        <color theme="1"/>
        <rFont val="맑은 고딕"/>
        <family val="2"/>
        <charset val="129"/>
      </rPr>
      <t>밀밭퀘 버그 등</t>
    </r>
    <phoneticPr fontId="38" type="noConversion"/>
  </si>
  <si>
    <t>보류</t>
    <phoneticPr fontId="38" type="noConversion"/>
  </si>
  <si>
    <r>
      <t>28</t>
    </r>
    <r>
      <rPr>
        <sz val="11"/>
        <color theme="1"/>
        <rFont val="맑은 고딕"/>
        <family val="3"/>
        <charset val="129"/>
      </rPr>
      <t>시간</t>
    </r>
    <r>
      <rPr>
        <sz val="11"/>
        <color theme="1"/>
        <rFont val="맑은 고딕"/>
        <family val="2"/>
        <scheme val="minor"/>
      </rPr>
      <t xml:space="preserve"> / 7</t>
    </r>
    <r>
      <rPr>
        <sz val="11"/>
        <color theme="1"/>
        <rFont val="맑은 고딕"/>
        <family val="3"/>
        <charset val="129"/>
      </rPr>
      <t>일</t>
    </r>
    <phoneticPr fontId="38" type="noConversion"/>
  </si>
  <si>
    <r>
      <t>12</t>
    </r>
    <r>
      <rPr>
        <sz val="11"/>
        <color theme="1"/>
        <rFont val="맑은 고딕"/>
        <family val="2"/>
        <charset val="129"/>
        <scheme val="minor"/>
      </rPr>
      <t>시간</t>
    </r>
    <r>
      <rPr>
        <sz val="11"/>
        <color theme="1"/>
        <rFont val="맑은 고딕"/>
        <family val="2"/>
        <scheme val="minor"/>
      </rPr>
      <t xml:space="preserve"> / 3</t>
    </r>
    <r>
      <rPr>
        <sz val="11"/>
        <color theme="1"/>
        <rFont val="맑은 고딕"/>
        <family val="2"/>
        <charset val="129"/>
        <scheme val="minor"/>
      </rPr>
      <t>일</t>
    </r>
    <phoneticPr fontId="38" type="noConversion"/>
  </si>
  <si>
    <r>
      <t>16시간 / 4</t>
    </r>
    <r>
      <rPr>
        <sz val="11"/>
        <color theme="1"/>
        <rFont val="맑은 고딕"/>
        <family val="2"/>
        <charset val="129"/>
        <scheme val="minor"/>
      </rPr>
      <t>일</t>
    </r>
    <phoneticPr fontId="38" type="noConversion"/>
  </si>
  <si>
    <r>
      <t>4시간 / 1</t>
    </r>
    <r>
      <rPr>
        <sz val="11"/>
        <color theme="1"/>
        <rFont val="맑은 고딕"/>
        <family val="2"/>
        <charset val="129"/>
        <scheme val="minor"/>
      </rPr>
      <t>일</t>
    </r>
    <phoneticPr fontId="38" type="noConversion"/>
  </si>
  <si>
    <r>
      <t>12시간 / 3</t>
    </r>
    <r>
      <rPr>
        <sz val="11"/>
        <color theme="1"/>
        <rFont val="맑은 고딕"/>
        <family val="2"/>
        <charset val="129"/>
        <scheme val="minor"/>
      </rPr>
      <t>일</t>
    </r>
    <phoneticPr fontId="38" type="noConversion"/>
  </si>
  <si>
    <r>
      <t>4시간 / 1</t>
    </r>
    <r>
      <rPr>
        <sz val="11"/>
        <color theme="1"/>
        <rFont val="맑은 고딕"/>
        <family val="2"/>
        <charset val="129"/>
        <scheme val="major"/>
      </rPr>
      <t>일</t>
    </r>
    <phoneticPr fontId="38" type="noConversion"/>
  </si>
  <si>
    <r>
      <rPr>
        <sz val="11"/>
        <color theme="1"/>
        <rFont val="맑은 고딕"/>
        <family val="3"/>
        <charset val="129"/>
      </rPr>
      <t>아드레날린을</t>
    </r>
    <r>
      <rPr>
        <sz val="11"/>
        <color theme="1"/>
        <rFont val="Calibri"/>
        <family val="2"/>
      </rPr>
      <t xml:space="preserve"> </t>
    </r>
    <r>
      <rPr>
        <sz val="11"/>
        <color theme="1"/>
        <rFont val="맑은 고딕"/>
        <family val="3"/>
        <charset val="129"/>
      </rPr>
      <t>상승시켜</t>
    </r>
    <r>
      <rPr>
        <sz val="11"/>
        <color theme="1"/>
        <rFont val="Calibri"/>
        <family val="2"/>
      </rPr>
      <t xml:space="preserve"> </t>
    </r>
    <r>
      <rPr>
        <sz val="11"/>
        <color theme="1"/>
        <rFont val="맑은 고딕"/>
        <family val="3"/>
        <charset val="129"/>
      </rPr>
      <t>빠르게</t>
    </r>
    <r>
      <rPr>
        <sz val="11"/>
        <color theme="1"/>
        <rFont val="Calibri"/>
        <family val="2"/>
      </rPr>
      <t xml:space="preserve"> </t>
    </r>
    <r>
      <rPr>
        <sz val="11"/>
        <color theme="1"/>
        <rFont val="맑은 고딕"/>
        <family val="3"/>
        <charset val="129"/>
      </rPr>
      <t>공격합니다</t>
    </r>
    <r>
      <rPr>
        <sz val="11"/>
        <color theme="1"/>
        <rFont val="Calibri"/>
        <family val="2"/>
      </rPr>
      <t>.</t>
    </r>
    <phoneticPr fontId="38" type="noConversion"/>
  </si>
  <si>
    <r>
      <rPr>
        <sz val="11"/>
        <color theme="1"/>
        <rFont val="맑은 고딕"/>
        <family val="3"/>
        <charset val="129"/>
      </rPr>
      <t>자신의</t>
    </r>
    <r>
      <rPr>
        <sz val="11"/>
        <color theme="1"/>
        <rFont val="Calibri"/>
        <family val="2"/>
      </rPr>
      <t xml:space="preserve"> </t>
    </r>
    <r>
      <rPr>
        <sz val="11"/>
        <color theme="1"/>
        <rFont val="맑은 고딕"/>
        <family val="3"/>
        <charset val="129"/>
      </rPr>
      <t>영압을</t>
    </r>
    <r>
      <rPr>
        <sz val="11"/>
        <color theme="1"/>
        <rFont val="Calibri"/>
        <family val="2"/>
      </rPr>
      <t xml:space="preserve"> </t>
    </r>
    <r>
      <rPr>
        <sz val="11"/>
        <color theme="1"/>
        <rFont val="맑은 고딕"/>
        <family val="3"/>
        <charset val="129"/>
      </rPr>
      <t>해골의</t>
    </r>
    <r>
      <rPr>
        <sz val="11"/>
        <color theme="1"/>
        <rFont val="Calibri"/>
        <family val="2"/>
      </rPr>
      <t xml:space="preserve"> </t>
    </r>
    <r>
      <rPr>
        <sz val="11"/>
        <color theme="1"/>
        <rFont val="맑은 고딕"/>
        <family val="3"/>
        <charset val="129"/>
      </rPr>
      <t>형상으로</t>
    </r>
    <r>
      <rPr>
        <sz val="11"/>
        <color theme="1"/>
        <rFont val="Calibri"/>
        <family val="2"/>
      </rPr>
      <t xml:space="preserve"> </t>
    </r>
    <r>
      <rPr>
        <sz val="11"/>
        <color theme="1"/>
        <rFont val="맑은 고딕"/>
        <family val="3"/>
        <charset val="129"/>
      </rPr>
      <t>전방으로</t>
    </r>
    <r>
      <rPr>
        <sz val="11"/>
        <color theme="1"/>
        <rFont val="Calibri"/>
        <family val="2"/>
      </rPr>
      <t xml:space="preserve"> </t>
    </r>
    <r>
      <rPr>
        <sz val="11"/>
        <color theme="1"/>
        <rFont val="맑은 고딕"/>
        <family val="3"/>
        <charset val="129"/>
      </rPr>
      <t>날리는</t>
    </r>
    <r>
      <rPr>
        <sz val="11"/>
        <color theme="1"/>
        <rFont val="Calibri"/>
        <family val="2"/>
      </rPr>
      <t xml:space="preserve"> </t>
    </r>
    <r>
      <rPr>
        <sz val="11"/>
        <color theme="1"/>
        <rFont val="맑은 고딕"/>
        <family val="3"/>
        <charset val="129"/>
      </rPr>
      <t>기술</t>
    </r>
    <r>
      <rPr>
        <sz val="11"/>
        <color theme="1"/>
        <rFont val="Calibri"/>
        <family val="2"/>
      </rPr>
      <t>.</t>
    </r>
    <phoneticPr fontId="38" type="noConversion"/>
  </si>
  <si>
    <r>
      <rPr>
        <sz val="11"/>
        <color theme="1"/>
        <rFont val="맑은 고딕"/>
        <family val="3"/>
        <charset val="129"/>
      </rPr>
      <t>왕허의</t>
    </r>
    <r>
      <rPr>
        <sz val="11"/>
        <color theme="1"/>
        <rFont val="Calibri"/>
        <family val="2"/>
      </rPr>
      <t xml:space="preserve"> </t>
    </r>
    <r>
      <rPr>
        <sz val="11"/>
        <color theme="1"/>
        <rFont val="맑은 고딕"/>
        <family val="3"/>
        <charset val="129"/>
      </rPr>
      <t>섬광</t>
    </r>
    <r>
      <rPr>
        <sz val="11"/>
        <color theme="1"/>
        <rFont val="Calibri"/>
        <family val="2"/>
      </rPr>
      <t xml:space="preserve">, </t>
    </r>
    <r>
      <rPr>
        <sz val="11"/>
        <color theme="1"/>
        <rFont val="맑은 고딕"/>
        <family val="3"/>
        <charset val="129"/>
      </rPr>
      <t>피를</t>
    </r>
    <r>
      <rPr>
        <sz val="11"/>
        <color theme="1"/>
        <rFont val="Calibri"/>
        <family val="2"/>
      </rPr>
      <t xml:space="preserve"> </t>
    </r>
    <r>
      <rPr>
        <sz val="11"/>
        <color theme="1"/>
        <rFont val="맑은 고딕"/>
        <family val="3"/>
        <charset val="129"/>
      </rPr>
      <t>섞은</t>
    </r>
    <r>
      <rPr>
        <sz val="11"/>
        <color theme="1"/>
        <rFont val="Calibri"/>
        <family val="2"/>
      </rPr>
      <t xml:space="preserve"> </t>
    </r>
    <r>
      <rPr>
        <sz val="11"/>
        <color theme="1"/>
        <rFont val="맑은 고딕"/>
        <family val="3"/>
        <charset val="129"/>
      </rPr>
      <t>세로를</t>
    </r>
    <r>
      <rPr>
        <sz val="11"/>
        <color theme="1"/>
        <rFont val="Calibri"/>
        <family val="2"/>
      </rPr>
      <t xml:space="preserve"> </t>
    </r>
    <r>
      <rPr>
        <sz val="11"/>
        <color theme="1"/>
        <rFont val="맑은 고딕"/>
        <family val="3"/>
        <charset val="129"/>
      </rPr>
      <t>날립니다</t>
    </r>
    <r>
      <rPr>
        <sz val="11"/>
        <color theme="1"/>
        <rFont val="Calibri"/>
        <family val="2"/>
      </rPr>
      <t>.</t>
    </r>
    <phoneticPr fontId="38" type="noConversion"/>
  </si>
  <si>
    <r>
      <rPr>
        <sz val="11"/>
        <color theme="1"/>
        <rFont val="맑은 고딕"/>
        <family val="3"/>
        <charset val="129"/>
      </rPr>
      <t>일직선상으로</t>
    </r>
    <r>
      <rPr>
        <sz val="11"/>
        <color theme="1"/>
        <rFont val="Calibri"/>
        <family val="2"/>
      </rPr>
      <t xml:space="preserve"> </t>
    </r>
    <r>
      <rPr>
        <sz val="11"/>
        <color theme="1"/>
        <rFont val="맑은 고딕"/>
        <family val="3"/>
        <charset val="129"/>
      </rPr>
      <t>빔을</t>
    </r>
    <r>
      <rPr>
        <sz val="11"/>
        <color theme="1"/>
        <rFont val="Calibri"/>
        <family val="2"/>
      </rPr>
      <t xml:space="preserve"> </t>
    </r>
    <r>
      <rPr>
        <sz val="11"/>
        <color theme="1"/>
        <rFont val="맑은 고딕"/>
        <family val="3"/>
        <charset val="129"/>
      </rPr>
      <t>날립니다</t>
    </r>
    <r>
      <rPr>
        <sz val="11"/>
        <color theme="1"/>
        <rFont val="Calibri"/>
        <family val="2"/>
      </rPr>
      <t>.</t>
    </r>
    <phoneticPr fontId="38" type="noConversion"/>
  </si>
  <si>
    <t>Uryū Ishida</t>
    <phoneticPr fontId="38" type="noConversion"/>
  </si>
  <si>
    <r>
      <t>200~300%, 5</t>
    </r>
    <r>
      <rPr>
        <sz val="11"/>
        <color theme="1"/>
        <rFont val="맑은 고딕"/>
        <family val="3"/>
        <charset val="129"/>
      </rPr>
      <t>칸</t>
    </r>
    <phoneticPr fontId="38" type="noConversion"/>
  </si>
  <si>
    <r>
      <rPr>
        <sz val="11"/>
        <color theme="1"/>
        <rFont val="Calibri"/>
        <family val="2"/>
      </rPr>
      <t>225~325%, 6</t>
    </r>
    <r>
      <rPr>
        <sz val="11"/>
        <color theme="1"/>
        <rFont val="맑은 고딕"/>
        <family val="3"/>
        <charset val="129"/>
      </rPr>
      <t>칸</t>
    </r>
    <phoneticPr fontId="38" type="noConversion"/>
  </si>
  <si>
    <t>스킬이름</t>
    <phoneticPr fontId="38" type="noConversion"/>
  </si>
  <si>
    <t>대분류</t>
    <phoneticPr fontId="38" type="noConversion"/>
  </si>
  <si>
    <t>소분류</t>
    <phoneticPr fontId="38" type="noConversion"/>
  </si>
  <si>
    <t>데미지</t>
    <phoneticPr fontId="38" type="noConversion"/>
  </si>
  <si>
    <t>범위</t>
    <phoneticPr fontId="38" type="noConversion"/>
  </si>
  <si>
    <r>
      <rPr>
        <sz val="11"/>
        <color theme="1"/>
        <rFont val="Calibri"/>
        <family val="2"/>
      </rPr>
      <t>7.86</t>
    </r>
    <r>
      <rPr>
        <sz val="11"/>
        <color theme="1"/>
        <rFont val="맑은 고딕"/>
        <family val="3"/>
        <charset val="129"/>
      </rPr>
      <t>개</t>
    </r>
    <r>
      <rPr>
        <sz val="11"/>
        <color theme="1"/>
        <rFont val="Calibri"/>
        <family val="2"/>
      </rPr>
      <t xml:space="preserve"> </t>
    </r>
    <r>
      <rPr>
        <sz val="11"/>
        <color theme="1"/>
        <rFont val="맑은 고딕"/>
        <family val="3"/>
        <charset val="129"/>
      </rPr>
      <t>스킬</t>
    </r>
    <r>
      <rPr>
        <sz val="11"/>
        <color theme="1"/>
        <rFont val="Calibri"/>
        <family val="2"/>
      </rPr>
      <t xml:space="preserve"> </t>
    </r>
    <r>
      <rPr>
        <sz val="11"/>
        <color theme="1"/>
        <rFont val="맑은 고딕"/>
        <family val="3"/>
        <charset val="129"/>
      </rPr>
      <t>마스터</t>
    </r>
    <r>
      <rPr>
        <sz val="11"/>
        <color theme="1"/>
        <rFont val="Calibri"/>
        <family val="2"/>
      </rPr>
      <t xml:space="preserve"> </t>
    </r>
    <r>
      <rPr>
        <sz val="11"/>
        <color theme="1"/>
        <rFont val="맑은 고딕"/>
        <family val="3"/>
        <charset val="129"/>
      </rPr>
      <t>가능</t>
    </r>
    <phoneticPr fontId="38" type="noConversion"/>
  </si>
  <si>
    <r>
      <rPr>
        <sz val="11"/>
        <color theme="1"/>
        <rFont val="맑은 고딕"/>
        <family val="3"/>
        <charset val="129"/>
      </rPr>
      <t>해당</t>
    </r>
    <r>
      <rPr>
        <sz val="11"/>
        <color theme="1"/>
        <rFont val="Calibri"/>
        <family val="2"/>
      </rPr>
      <t xml:space="preserve"> </t>
    </r>
    <r>
      <rPr>
        <sz val="11"/>
        <color theme="1"/>
        <rFont val="맑은 고딕"/>
        <family val="3"/>
        <charset val="129"/>
      </rPr>
      <t>방향으로</t>
    </r>
    <r>
      <rPr>
        <sz val="11"/>
        <color theme="1"/>
        <rFont val="Calibri"/>
        <family val="2"/>
      </rPr>
      <t xml:space="preserve"> </t>
    </r>
    <r>
      <rPr>
        <sz val="11"/>
        <color theme="1"/>
        <rFont val="맑은 고딕"/>
        <family val="3"/>
        <charset val="129"/>
      </rPr>
      <t>빠르게</t>
    </r>
    <r>
      <rPr>
        <sz val="11"/>
        <color theme="1"/>
        <rFont val="Calibri"/>
        <family val="2"/>
      </rPr>
      <t xml:space="preserve"> </t>
    </r>
    <r>
      <rPr>
        <sz val="11"/>
        <color theme="1"/>
        <rFont val="맑은 고딕"/>
        <family val="3"/>
        <charset val="129"/>
      </rPr>
      <t>내달립니다</t>
    </r>
    <r>
      <rPr>
        <sz val="11"/>
        <color theme="1"/>
        <rFont val="Calibri"/>
        <family val="2"/>
      </rPr>
      <t>.</t>
    </r>
    <phoneticPr fontId="38" type="noConversion"/>
  </si>
  <si>
    <t>이치고</t>
  </si>
  <si>
    <t>이치고</t>
    <phoneticPr fontId="38" type="noConversion"/>
  </si>
  <si>
    <t>검은월아천충</t>
  </si>
  <si>
    <t>중분류</t>
    <phoneticPr fontId="38" type="noConversion"/>
  </si>
  <si>
    <t>선류참</t>
    <phoneticPr fontId="38" type="noConversion"/>
  </si>
  <si>
    <t>천무연신</t>
    <phoneticPr fontId="38" type="noConversion"/>
  </si>
  <si>
    <t>기본</t>
    <phoneticPr fontId="38" type="noConversion"/>
  </si>
  <si>
    <t>루키아</t>
    <phoneticPr fontId="38" type="noConversion"/>
  </si>
  <si>
    <t>우류</t>
    <phoneticPr fontId="38" type="noConversion"/>
  </si>
  <si>
    <t>오리히메</t>
    <phoneticPr fontId="38" type="noConversion"/>
  </si>
  <si>
    <t>렌지</t>
    <phoneticPr fontId="38" type="noConversion"/>
  </si>
  <si>
    <t>사도</t>
    <phoneticPr fontId="38" type="noConversion"/>
  </si>
  <si>
    <t>핵심</t>
    <phoneticPr fontId="38" type="noConversion"/>
  </si>
  <si>
    <t>회피</t>
    <phoneticPr fontId="38" type="noConversion"/>
  </si>
  <si>
    <t>대쉬</t>
    <phoneticPr fontId="38" type="noConversion"/>
  </si>
  <si>
    <t>점프</t>
  </si>
  <si>
    <t>점프</t>
    <phoneticPr fontId="38" type="noConversion"/>
  </si>
  <si>
    <t>횡베기</t>
  </si>
  <si>
    <t>횡베기</t>
    <phoneticPr fontId="38" type="noConversion"/>
  </si>
  <si>
    <t>종베기</t>
  </si>
  <si>
    <t>종베기</t>
    <phoneticPr fontId="38" type="noConversion"/>
  </si>
  <si>
    <t>찌르기</t>
    <phoneticPr fontId="38" type="noConversion"/>
  </si>
  <si>
    <t>귀도</t>
    <phoneticPr fontId="38" type="noConversion"/>
  </si>
  <si>
    <t>검무</t>
    <phoneticPr fontId="38" type="noConversion"/>
  </si>
  <si>
    <t>전투</t>
    <phoneticPr fontId="38" type="noConversion"/>
  </si>
  <si>
    <t>영자병장</t>
    <phoneticPr fontId="38" type="noConversion"/>
  </si>
  <si>
    <t>변신 강화</t>
    <phoneticPr fontId="38" type="noConversion"/>
  </si>
  <si>
    <t>지속 스킬</t>
    <phoneticPr fontId="38" type="noConversion"/>
  </si>
  <si>
    <t>참술</t>
    <phoneticPr fontId="38" type="noConversion"/>
  </si>
  <si>
    <t>백타</t>
    <phoneticPr fontId="38" type="noConversion"/>
  </si>
  <si>
    <t>스킬 강화</t>
  </si>
  <si>
    <t>스킬 강화</t>
    <phoneticPr fontId="38" type="noConversion"/>
  </si>
  <si>
    <t>대지강타</t>
    <phoneticPr fontId="38" type="noConversion"/>
  </si>
  <si>
    <t>방어</t>
    <phoneticPr fontId="38" type="noConversion"/>
  </si>
  <si>
    <t>패시브</t>
    <phoneticPr fontId="38" type="noConversion"/>
  </si>
  <si>
    <t>빔</t>
  </si>
  <si>
    <t>빔</t>
    <phoneticPr fontId="38" type="noConversion"/>
  </si>
  <si>
    <t>핵심 [必]</t>
    <phoneticPr fontId="38" type="noConversion"/>
  </si>
  <si>
    <t>설명</t>
    <phoneticPr fontId="38" type="noConversion"/>
  </si>
  <si>
    <t>시전시간</t>
    <phoneticPr fontId="38" type="noConversion"/>
  </si>
  <si>
    <r>
      <rPr>
        <sz val="11"/>
        <color theme="1"/>
        <rFont val="맑은 고딕"/>
        <family val="3"/>
        <charset val="129"/>
      </rPr>
      <t>쿨</t>
    </r>
    <r>
      <rPr>
        <sz val="11"/>
        <color theme="1"/>
        <rFont val="Calibri"/>
        <family val="2"/>
      </rPr>
      <t xml:space="preserve"> </t>
    </r>
    <r>
      <rPr>
        <sz val="11"/>
        <color theme="1"/>
        <rFont val="맑은 고딕"/>
        <family val="3"/>
        <charset val="129"/>
      </rPr>
      <t>마나</t>
    </r>
    <r>
      <rPr>
        <sz val="11"/>
        <color theme="1"/>
        <rFont val="Calibri"/>
        <family val="2"/>
      </rPr>
      <t xml:space="preserve"> </t>
    </r>
    <r>
      <rPr>
        <sz val="11"/>
        <color theme="1"/>
        <rFont val="맑은 고딕"/>
        <family val="3"/>
        <charset val="129"/>
      </rPr>
      <t>데미지</t>
    </r>
    <r>
      <rPr>
        <sz val="11"/>
        <color theme="1"/>
        <rFont val="Calibri"/>
        <family val="2"/>
      </rPr>
      <t xml:space="preserve"> </t>
    </r>
    <r>
      <rPr>
        <sz val="11"/>
        <color theme="1"/>
        <rFont val="맑은 고딕"/>
        <family val="3"/>
        <charset val="129"/>
      </rPr>
      <t>공식</t>
    </r>
    <phoneticPr fontId="38" type="noConversion"/>
  </si>
  <si>
    <t>레벨</t>
    <phoneticPr fontId="38" type="noConversion"/>
  </si>
  <si>
    <t>코드</t>
    <phoneticPr fontId="38" type="noConversion"/>
  </si>
  <si>
    <t>이름</t>
    <phoneticPr fontId="38" type="noConversion"/>
  </si>
  <si>
    <t xml:space="preserve"> [미습득]</t>
    <phoneticPr fontId="38" type="noConversion"/>
  </si>
  <si>
    <t xml:space="preserve"> - F Rank</t>
    <phoneticPr fontId="38" type="noConversion"/>
  </si>
  <si>
    <t xml:space="preserve"> - D Rank</t>
    <phoneticPr fontId="38" type="noConversion"/>
  </si>
  <si>
    <t xml:space="preserve"> - D+ Rank</t>
    <phoneticPr fontId="38" type="noConversion"/>
  </si>
  <si>
    <t xml:space="preserve"> - C Rank</t>
    <phoneticPr fontId="38" type="noConversion"/>
  </si>
  <si>
    <t xml:space="preserve"> - C+ Rank</t>
    <phoneticPr fontId="38" type="noConversion"/>
  </si>
  <si>
    <t xml:space="preserve"> - B Rank</t>
    <phoneticPr fontId="38" type="noConversion"/>
  </si>
  <si>
    <t xml:space="preserve"> - B+ Rank</t>
    <phoneticPr fontId="38" type="noConversion"/>
  </si>
  <si>
    <t xml:space="preserve"> - A Rank</t>
    <phoneticPr fontId="38" type="noConversion"/>
  </si>
  <si>
    <t xml:space="preserve"> - A+ Rank</t>
    <phoneticPr fontId="38" type="noConversion"/>
  </si>
  <si>
    <t xml:space="preserve"> - S Rank</t>
    <phoneticPr fontId="38" type="noConversion"/>
  </si>
  <si>
    <t>필요포인트</t>
    <phoneticPr fontId="38" type="noConversion"/>
  </si>
  <si>
    <t>Lv</t>
    <phoneticPr fontId="38" type="noConversion"/>
  </si>
  <si>
    <r>
      <rPr>
        <sz val="11"/>
        <color theme="1"/>
        <rFont val="맑은 고딕"/>
        <family val="3"/>
        <charset val="129"/>
      </rPr>
      <t>호로들의</t>
    </r>
    <r>
      <rPr>
        <sz val="11"/>
        <color theme="1"/>
        <rFont val="Calibri"/>
        <family val="2"/>
      </rPr>
      <t xml:space="preserve"> </t>
    </r>
    <r>
      <rPr>
        <sz val="11"/>
        <color theme="1"/>
        <rFont val="맑은 고딕"/>
        <family val="3"/>
        <charset val="129"/>
      </rPr>
      <t>이동</t>
    </r>
    <r>
      <rPr>
        <sz val="11"/>
        <color theme="1"/>
        <rFont val="Calibri"/>
        <family val="2"/>
      </rPr>
      <t xml:space="preserve"> </t>
    </r>
    <r>
      <rPr>
        <sz val="11"/>
        <color theme="1"/>
        <rFont val="맑은 고딕"/>
        <family val="3"/>
        <charset val="129"/>
      </rPr>
      <t>보법입니다</t>
    </r>
    <r>
      <rPr>
        <sz val="11"/>
        <color theme="1"/>
        <rFont val="Calibri"/>
        <family val="2"/>
      </rPr>
      <t>.</t>
    </r>
    <phoneticPr fontId="38" type="noConversion"/>
  </si>
  <si>
    <t>변신레벨</t>
    <phoneticPr fontId="38" type="noConversion"/>
  </si>
  <si>
    <t>등급</t>
    <phoneticPr fontId="38" type="noConversion"/>
  </si>
  <si>
    <t>효율</t>
    <phoneticPr fontId="38" type="noConversion"/>
  </si>
  <si>
    <t>소모마나</t>
    <phoneticPr fontId="38" type="noConversion"/>
  </si>
  <si>
    <t>∼소모마나</t>
    <phoneticPr fontId="38" type="noConversion"/>
  </si>
  <si>
    <t>∼범위</t>
    <phoneticPr fontId="38" type="noConversion"/>
  </si>
  <si>
    <t>∼데미지</t>
    <phoneticPr fontId="38" type="noConversion"/>
  </si>
  <si>
    <t>즉발</t>
    <phoneticPr fontId="38" type="noConversion"/>
  </si>
  <si>
    <t>거리</t>
    <phoneticPr fontId="38" type="noConversion"/>
  </si>
  <si>
    <t>데이터 가져오기</t>
    <phoneticPr fontId="38" type="noConversion"/>
  </si>
  <si>
    <t>∼거리</t>
    <phoneticPr fontId="38" type="noConversion"/>
  </si>
  <si>
    <r>
      <t>1</t>
    </r>
    <r>
      <rPr>
        <sz val="11"/>
        <color theme="1"/>
        <rFont val="맑은 고딕"/>
        <family val="3"/>
        <charset val="129"/>
      </rPr>
      <t>초간</t>
    </r>
    <r>
      <rPr>
        <sz val="11"/>
        <color theme="1"/>
        <rFont val="Calibri"/>
        <family val="2"/>
      </rPr>
      <t xml:space="preserve"> </t>
    </r>
    <r>
      <rPr>
        <sz val="11"/>
        <color theme="1"/>
        <rFont val="맑은 고딕"/>
        <family val="3"/>
        <charset val="129"/>
      </rPr>
      <t>뎀감</t>
    </r>
    <r>
      <rPr>
        <sz val="11"/>
        <color theme="1"/>
        <rFont val="Calibri"/>
        <family val="2"/>
      </rPr>
      <t xml:space="preserve"> 30%</t>
    </r>
    <phoneticPr fontId="38" type="noConversion"/>
  </si>
  <si>
    <r>
      <t>1.5</t>
    </r>
    <r>
      <rPr>
        <sz val="11"/>
        <color theme="1"/>
        <rFont val="맑은 고딕"/>
        <family val="3"/>
        <charset val="129"/>
      </rPr>
      <t>초간</t>
    </r>
    <r>
      <rPr>
        <sz val="11"/>
        <color theme="1"/>
        <rFont val="Calibri"/>
        <family val="2"/>
      </rPr>
      <t xml:space="preserve"> </t>
    </r>
    <r>
      <rPr>
        <sz val="11"/>
        <color theme="1"/>
        <rFont val="맑은 고딕"/>
        <family val="3"/>
        <charset val="129"/>
      </rPr>
      <t>평타</t>
    </r>
    <r>
      <rPr>
        <sz val="11"/>
        <color theme="1"/>
        <rFont val="Calibri"/>
        <family val="2"/>
      </rPr>
      <t xml:space="preserve"> 50% </t>
    </r>
    <r>
      <rPr>
        <sz val="11"/>
        <color theme="1"/>
        <rFont val="맑은 고딕"/>
        <family val="3"/>
        <charset val="129"/>
      </rPr>
      <t>감소</t>
    </r>
    <phoneticPr fontId="38" type="noConversion"/>
  </si>
  <si>
    <t>아드레날린을 상승시켜 빠르게 공격합니다.\n이속 +13%, 공속 +15%</t>
  </si>
  <si>
    <t>아드레날린을 상승시켜 빠르게 공격합니다.\n이속 +20%, 공속 +30%</t>
  </si>
  <si>
    <t>아드레날린을 상승시켜 빠르게 공격합니다.\n이속 +27%, 공속 +45%</t>
  </si>
  <si>
    <t>아드레날린을 상승시켜 빠르게 공격합니다.\n이속 +34%, 공속 +60%</t>
  </si>
  <si>
    <t>아드레날린을 상승시켜 빠르게 공격합니다.\n이속 +41%, 공속 +75%</t>
  </si>
  <si>
    <t>아드레날린을 상승시켜 빠르게 공격합니다.\n이속 +48%, 공속 +90%</t>
  </si>
  <si>
    <t>아드레날린을 상승시켜 빠르게 공격합니다.\n이속 +55%, 공속 +105%</t>
  </si>
  <si>
    <t>아드레날린을 상승시켜 빠르게 공격합니다.\n이속 +62%, 공속 +120%</t>
  </si>
  <si>
    <t>아드레날린을 상승시켜 빠르게 공격합니다.\n이속 +69%, 공속 +135%</t>
  </si>
  <si>
    <t>아드레날린을 상승시켜 빠르게 공격합니다.\n이속 +76%, 공속 +150%</t>
  </si>
  <si>
    <t>아드레날린을 상승시켜 빠르게 공격합니다.\n이속 +83%, 공속 +165%</t>
  </si>
  <si>
    <t>아드레날린을 상승시켜 빠르게 공격합니다.\n이속 +90%, 공속 +180%</t>
  </si>
  <si>
    <t>아드레날린을 상승시켜 빠르게 공격합니다.\n이속 +100%, 공속 +200%</t>
  </si>
  <si>
    <t>아드레날린을 상승시켜 빠르게 공격합니다.\n이속 +6%, 공속 +7%</t>
    <phoneticPr fontId="38" type="noConversion"/>
  </si>
  <si>
    <t>기술에 영압을 추가하여 데미지를 준다.\n핵심 기술에 영력 #Damage%의 추가데미지</t>
    <phoneticPr fontId="38" type="noConversion"/>
  </si>
  <si>
    <r>
      <t xml:space="preserve">[ </t>
    </r>
    <r>
      <rPr>
        <b/>
        <sz val="11"/>
        <color theme="1"/>
        <rFont val="맑은 고딕"/>
        <family val="3"/>
        <charset val="129"/>
      </rPr>
      <t>핵심</t>
    </r>
    <r>
      <rPr>
        <b/>
        <sz val="11"/>
        <color theme="1"/>
        <rFont val="Calibri"/>
        <family val="2"/>
      </rPr>
      <t xml:space="preserve"> ]</t>
    </r>
    <phoneticPr fontId="38" type="noConversion"/>
  </si>
  <si>
    <t>무쌍의일섬</t>
    <phoneticPr fontId="38" type="noConversion"/>
  </si>
  <si>
    <t>흑류아돌</t>
    <phoneticPr fontId="38" type="noConversion"/>
  </si>
  <si>
    <t>5단계</t>
    <phoneticPr fontId="38" type="noConversion"/>
  </si>
  <si>
    <r>
      <t>9</t>
    </r>
    <r>
      <rPr>
        <sz val="11"/>
        <color theme="1"/>
        <rFont val="맑은 고딕"/>
        <family val="3"/>
        <charset val="129"/>
      </rPr>
      <t>단계</t>
    </r>
    <phoneticPr fontId="38" type="noConversion"/>
  </si>
  <si>
    <r>
      <t>10</t>
    </r>
    <r>
      <rPr>
        <sz val="11"/>
        <color theme="1"/>
        <rFont val="맑은 고딕"/>
        <family val="3"/>
        <charset val="129"/>
      </rPr>
      <t>단계</t>
    </r>
    <phoneticPr fontId="38" type="noConversion"/>
  </si>
  <si>
    <r>
      <t>11</t>
    </r>
    <r>
      <rPr>
        <sz val="11"/>
        <color theme="1"/>
        <rFont val="맑은 고딕"/>
        <family val="3"/>
        <charset val="129"/>
      </rPr>
      <t>단계</t>
    </r>
    <phoneticPr fontId="38" type="noConversion"/>
  </si>
  <si>
    <r>
      <t>12</t>
    </r>
    <r>
      <rPr>
        <sz val="11"/>
        <color theme="1"/>
        <rFont val="맑은 고딕"/>
        <family val="3"/>
        <charset val="129"/>
      </rPr>
      <t>단계</t>
    </r>
    <phoneticPr fontId="38" type="noConversion"/>
  </si>
  <si>
    <r>
      <t>13</t>
    </r>
    <r>
      <rPr>
        <sz val="11"/>
        <color theme="1"/>
        <rFont val="맑은 고딕"/>
        <family val="3"/>
        <charset val="129"/>
      </rPr>
      <t>단계</t>
    </r>
    <phoneticPr fontId="38" type="noConversion"/>
  </si>
  <si>
    <r>
      <t>14</t>
    </r>
    <r>
      <rPr>
        <sz val="11"/>
        <color theme="1"/>
        <rFont val="맑은 고딕"/>
        <family val="3"/>
        <charset val="129"/>
      </rPr>
      <t>단계</t>
    </r>
    <phoneticPr fontId="38" type="noConversion"/>
  </si>
  <si>
    <r>
      <t>15</t>
    </r>
    <r>
      <rPr>
        <sz val="11"/>
        <color theme="1"/>
        <rFont val="맑은 고딕"/>
        <family val="3"/>
        <charset val="129"/>
      </rPr>
      <t>단계</t>
    </r>
    <phoneticPr fontId="38" type="noConversion"/>
  </si>
  <si>
    <t>스킬트리</t>
    <phoneticPr fontId="38" type="noConversion"/>
  </si>
  <si>
    <t>이치고 스킬트리</t>
    <phoneticPr fontId="38" type="noConversion"/>
  </si>
  <si>
    <t>[ 기본 ]</t>
    <phoneticPr fontId="38" type="noConversion"/>
  </si>
  <si>
    <r>
      <rPr>
        <b/>
        <sz val="16"/>
        <color theme="1"/>
        <rFont val="맑은 고딕"/>
        <family val="3"/>
        <charset val="129"/>
        <scheme val="minor"/>
      </rPr>
      <t>세로베기</t>
    </r>
    <r>
      <rPr>
        <b/>
        <sz val="11"/>
        <color theme="1"/>
        <rFont val="맑은 고딕"/>
        <family val="3"/>
        <charset val="129"/>
        <scheme val="minor"/>
      </rPr>
      <t xml:space="preserve"> - A+ Rank</t>
    </r>
    <phoneticPr fontId="38" type="noConversion"/>
  </si>
  <si>
    <r>
      <t>Lv: 7</t>
    </r>
    <r>
      <rPr>
        <b/>
        <sz val="11"/>
        <color rgb="FF00B050"/>
        <rFont val="맑은 고딕"/>
        <family val="3"/>
        <charset val="129"/>
        <scheme val="minor"/>
      </rPr>
      <t>+2</t>
    </r>
    <r>
      <rPr>
        <sz val="11"/>
        <color theme="1"/>
        <rFont val="맑은 고딕"/>
        <family val="3"/>
        <charset val="129"/>
        <scheme val="minor"/>
      </rPr>
      <t>/10</t>
    </r>
    <phoneticPr fontId="38" type="noConversion"/>
  </si>
  <si>
    <t>소모마나 56, 쿨다운 7초</t>
  </si>
  <si>
    <t>다음레벨(3P) : 상승량 +11%, 
소모마나 +4.4</t>
    <phoneticPr fontId="38" type="noConversion"/>
  </si>
  <si>
    <r>
      <t xml:space="preserve">[ </t>
    </r>
    <r>
      <rPr>
        <b/>
        <sz val="14"/>
        <color theme="1"/>
        <rFont val="맑은 고딕"/>
        <family val="3"/>
        <charset val="129"/>
      </rPr>
      <t>핵심</t>
    </r>
    <r>
      <rPr>
        <b/>
        <sz val="14"/>
        <color theme="1"/>
        <rFont val="Calibri"/>
        <family val="2"/>
      </rPr>
      <t xml:space="preserve"> ]</t>
    </r>
    <phoneticPr fontId="38" type="noConversion"/>
  </si>
  <si>
    <t>&lt;실제로는 아이콘으로 표시&gt;</t>
    <phoneticPr fontId="38" type="noConversion"/>
  </si>
  <si>
    <t>필요 변신</t>
    <phoneticPr fontId="38" type="noConversion"/>
  </si>
  <si>
    <t>세로</t>
    <phoneticPr fontId="38" type="noConversion"/>
  </si>
  <si>
    <t>그랑 레이 세로</t>
  </si>
  <si>
    <t>풀스크린 세로</t>
  </si>
  <si>
    <t>&lt;아이콘 클릭시 팝업창&gt;</t>
    <phoneticPr fontId="38" type="noConversion"/>
  </si>
  <si>
    <t>강화 : 스킬레벨 4에 개방</t>
    <phoneticPr fontId="38" type="noConversion"/>
  </si>
  <si>
    <t>무월 [미습득]</t>
  </si>
  <si>
    <t>변신레벨 12 이상 필요</t>
    <phoneticPr fontId="38" type="noConversion"/>
  </si>
  <si>
    <t>잠재능력을 모두 해방시켜 참격을 발사합니다.</t>
    <phoneticPr fontId="38" type="noConversion"/>
  </si>
  <si>
    <t>필요 포인트 : 0P [배우기]</t>
    <phoneticPr fontId="38" type="noConversion"/>
  </si>
  <si>
    <t>소모마나 240, 쿨다운 70초</t>
    <phoneticPr fontId="38" type="noConversion"/>
  </si>
  <si>
    <t>&lt;필요한 조건, 포인트 안내&gt;</t>
    <phoneticPr fontId="38" type="noConversion"/>
  </si>
  <si>
    <t>진화 : 스킬레벨 7에 개방, 2개의 분기</t>
    <phoneticPr fontId="38" type="noConversion"/>
  </si>
  <si>
    <t>개화 : 스킬레벨 10에 개방, 2개의 분기</t>
    <phoneticPr fontId="38" type="noConversion"/>
  </si>
  <si>
    <t>&lt;차후 구현&gt; // 설정은 완료</t>
    <phoneticPr fontId="38" type="noConversion"/>
  </si>
  <si>
    <t>검을 세로로 베어
189% 데미지를 가합니다.</t>
    <phoneticPr fontId="38" type="noConversion"/>
  </si>
  <si>
    <r>
      <rPr>
        <sz val="11"/>
        <color theme="1"/>
        <rFont val="맑은 고딕"/>
        <family val="3"/>
        <charset val="129"/>
      </rPr>
      <t>퀸시</t>
    </r>
    <r>
      <rPr>
        <sz val="11"/>
        <color theme="1"/>
        <rFont val="Calibri"/>
        <family val="2"/>
      </rPr>
      <t xml:space="preserve"> </t>
    </r>
    <r>
      <rPr>
        <sz val="11"/>
        <color theme="1"/>
        <rFont val="맑은 고딕"/>
        <family val="3"/>
        <charset val="129"/>
      </rPr>
      <t>특유의</t>
    </r>
    <r>
      <rPr>
        <sz val="11"/>
        <color theme="1"/>
        <rFont val="Calibri"/>
        <family val="2"/>
      </rPr>
      <t xml:space="preserve"> </t>
    </r>
    <r>
      <rPr>
        <sz val="11"/>
        <color theme="1"/>
        <rFont val="맑은 고딕"/>
        <family val="3"/>
        <charset val="129"/>
      </rPr>
      <t>방어술</t>
    </r>
    <r>
      <rPr>
        <sz val="11"/>
        <color theme="1"/>
        <rFont val="Calibri"/>
        <family val="2"/>
      </rPr>
      <t xml:space="preserve">. </t>
    </r>
    <r>
      <rPr>
        <sz val="11"/>
        <color theme="1"/>
        <rFont val="맑은 고딕"/>
        <family val="3"/>
        <charset val="129"/>
      </rPr>
      <t>영자를</t>
    </r>
    <r>
      <rPr>
        <sz val="11"/>
        <color theme="1"/>
        <rFont val="Calibri"/>
        <family val="2"/>
      </rPr>
      <t xml:space="preserve"> </t>
    </r>
    <r>
      <rPr>
        <sz val="11"/>
        <color theme="1"/>
        <rFont val="맑은 고딕"/>
        <family val="3"/>
        <charset val="129"/>
      </rPr>
      <t>핏속에</t>
    </r>
    <r>
      <rPr>
        <sz val="11"/>
        <color theme="1"/>
        <rFont val="Calibri"/>
        <family val="2"/>
      </rPr>
      <t xml:space="preserve"> </t>
    </r>
    <r>
      <rPr>
        <sz val="11"/>
        <color theme="1"/>
        <rFont val="맑은 고딕"/>
        <family val="3"/>
        <charset val="129"/>
      </rPr>
      <t>흘려넣어</t>
    </r>
    <r>
      <rPr>
        <sz val="11"/>
        <color theme="1"/>
        <rFont val="Calibri"/>
        <family val="2"/>
      </rPr>
      <t xml:space="preserve"> </t>
    </r>
    <r>
      <rPr>
        <sz val="11"/>
        <color theme="1"/>
        <rFont val="맑은 고딕"/>
        <family val="3"/>
        <charset val="129"/>
      </rPr>
      <t>방어력을</t>
    </r>
    <r>
      <rPr>
        <sz val="11"/>
        <color theme="1"/>
        <rFont val="Calibri"/>
        <family val="2"/>
      </rPr>
      <t xml:space="preserve"> </t>
    </r>
    <r>
      <rPr>
        <sz val="11"/>
        <color theme="1"/>
        <rFont val="맑은 고딕"/>
        <family val="3"/>
        <charset val="129"/>
      </rPr>
      <t>비약적으로</t>
    </r>
    <r>
      <rPr>
        <sz val="11"/>
        <color theme="1"/>
        <rFont val="Calibri"/>
        <family val="2"/>
      </rPr>
      <t xml:space="preserve"> </t>
    </r>
    <r>
      <rPr>
        <sz val="11"/>
        <color theme="1"/>
        <rFont val="맑은 고딕"/>
        <family val="3"/>
        <charset val="129"/>
      </rPr>
      <t>상승시킨다</t>
    </r>
    <r>
      <rPr>
        <sz val="11"/>
        <color theme="1"/>
        <rFont val="Calibri"/>
        <family val="2"/>
      </rPr>
      <t>. \n</t>
    </r>
    <r>
      <rPr>
        <sz val="11"/>
        <color theme="1"/>
        <rFont val="맑은 고딕"/>
        <family val="2"/>
        <charset val="129"/>
      </rPr>
      <t xml:space="preserve">모든 받는 피해 </t>
    </r>
    <r>
      <rPr>
        <sz val="11"/>
        <color theme="1"/>
        <rFont val="Calibri"/>
        <family val="2"/>
      </rPr>
      <t>#Damage%</t>
    </r>
    <r>
      <rPr>
        <sz val="11"/>
        <color theme="1"/>
        <rFont val="맑은 고딕"/>
        <family val="2"/>
        <charset val="129"/>
      </rPr>
      <t>만큼 감소</t>
    </r>
    <phoneticPr fontId="38" type="noConversion"/>
  </si>
  <si>
    <r>
      <t>찌르기/</t>
    </r>
    <r>
      <rPr>
        <b/>
        <u/>
        <sz val="10"/>
        <color theme="1"/>
        <rFont val="맑은 고딕"/>
        <family val="3"/>
        <charset val="129"/>
      </rPr>
      <t>점프</t>
    </r>
    <phoneticPr fontId="38" type="noConversion"/>
  </si>
  <si>
    <t>번호</t>
    <phoneticPr fontId="38" type="noConversion"/>
  </si>
  <si>
    <t>근접딜러, 암살자</t>
    <phoneticPr fontId="38" type="noConversion"/>
  </si>
  <si>
    <t>역할</t>
    <phoneticPr fontId="38" type="noConversion"/>
  </si>
  <si>
    <t>스타일</t>
    <phoneticPr fontId="38" type="noConversion"/>
  </si>
  <si>
    <t>세부특징</t>
    <phoneticPr fontId="38" type="noConversion"/>
  </si>
  <si>
    <t>사망폭발, 출혈폭발</t>
    <phoneticPr fontId="38" type="noConversion"/>
  </si>
  <si>
    <t>근접법사, 강한CC</t>
    <phoneticPr fontId="38" type="noConversion"/>
  </si>
  <si>
    <t>CC중첩, 표식폭발</t>
    <phoneticPr fontId="38" type="noConversion"/>
  </si>
  <si>
    <t>원거리 광역 딜러</t>
    <phoneticPr fontId="38" type="noConversion"/>
  </si>
  <si>
    <t>CC중첩, 자동시전</t>
    <phoneticPr fontId="38" type="noConversion"/>
  </si>
  <si>
    <t>원거리 보조</t>
    <phoneticPr fontId="38" type="noConversion"/>
  </si>
  <si>
    <t>콤보사용, 범위스킬</t>
    <phoneticPr fontId="38" type="noConversion"/>
  </si>
  <si>
    <t>근접딜러, 버서커</t>
    <phoneticPr fontId="38" type="noConversion"/>
  </si>
  <si>
    <t>연속공격 혹은 광역공격, 출혈과 흡혈</t>
    <phoneticPr fontId="38" type="noConversion"/>
  </si>
  <si>
    <t>출혈흡혈, 출혈폭발</t>
    <phoneticPr fontId="38" type="noConversion"/>
  </si>
  <si>
    <t>근접 탱커, 광역</t>
    <phoneticPr fontId="38" type="noConversion"/>
  </si>
  <si>
    <t>첫 스킬로 땅을 다지고, 다음 스킬로 강화사용</t>
    <phoneticPr fontId="38" type="noConversion"/>
  </si>
  <si>
    <t>범위사용, 효과증폭</t>
    <phoneticPr fontId="38" type="noConversion"/>
  </si>
  <si>
    <r>
      <rPr>
        <sz val="11"/>
        <color theme="1"/>
        <rFont val="맑은 고딕"/>
        <family val="3"/>
        <charset val="129"/>
      </rPr>
      <t>약화</t>
    </r>
    <r>
      <rPr>
        <sz val="11"/>
        <color theme="1"/>
        <rFont val="Calibri"/>
        <family val="2"/>
      </rPr>
      <t xml:space="preserve"> </t>
    </r>
    <r>
      <rPr>
        <sz val="11"/>
        <color theme="1"/>
        <rFont val="맑은 고딕"/>
        <family val="3"/>
        <charset val="129"/>
      </rPr>
      <t>지속</t>
    </r>
    <r>
      <rPr>
        <sz val="11"/>
        <color theme="1"/>
        <rFont val="Calibri"/>
        <family val="2"/>
      </rPr>
      <t xml:space="preserve"> +0.6-3</t>
    </r>
    <r>
      <rPr>
        <sz val="11"/>
        <color theme="1"/>
        <rFont val="맑은 고딕"/>
        <family val="3"/>
        <charset val="129"/>
      </rPr>
      <t>초</t>
    </r>
    <phoneticPr fontId="38" type="noConversion"/>
  </si>
  <si>
    <r>
      <rPr>
        <sz val="11"/>
        <color theme="1"/>
        <rFont val="맑은 고딕"/>
        <family val="3"/>
        <charset val="129"/>
      </rPr>
      <t>실명</t>
    </r>
    <r>
      <rPr>
        <sz val="11"/>
        <color theme="1"/>
        <rFont val="Calibri"/>
        <family val="2"/>
      </rPr>
      <t xml:space="preserve"> </t>
    </r>
    <r>
      <rPr>
        <sz val="11"/>
        <color theme="1"/>
        <rFont val="맑은 고딕"/>
        <family val="3"/>
        <charset val="129"/>
      </rPr>
      <t>지속</t>
    </r>
    <r>
      <rPr>
        <sz val="11"/>
        <color theme="1"/>
        <rFont val="Calibri"/>
        <family val="2"/>
      </rPr>
      <t xml:space="preserve"> +0.6-3</t>
    </r>
    <r>
      <rPr>
        <sz val="11"/>
        <color theme="1"/>
        <rFont val="맑은 고딕"/>
        <family val="3"/>
        <charset val="129"/>
      </rPr>
      <t>초</t>
    </r>
    <phoneticPr fontId="38" type="noConversion"/>
  </si>
  <si>
    <t>CC특징 (CC이름)</t>
    <phoneticPr fontId="38" type="noConversion"/>
  </si>
  <si>
    <r>
      <rPr>
        <sz val="11"/>
        <color theme="1"/>
        <rFont val="맑은 고딕"/>
        <family val="3"/>
        <charset val="129"/>
      </rPr>
      <t>땅에</t>
    </r>
    <r>
      <rPr>
        <sz val="11"/>
        <color theme="1"/>
        <rFont val="Calibri"/>
        <family val="2"/>
      </rPr>
      <t xml:space="preserve"> </t>
    </r>
    <r>
      <rPr>
        <sz val="11"/>
        <color theme="1"/>
        <rFont val="맑은 고딕"/>
        <family val="3"/>
        <charset val="129"/>
      </rPr>
      <t>칼을</t>
    </r>
    <r>
      <rPr>
        <sz val="11"/>
        <color theme="1"/>
        <rFont val="Calibri"/>
        <family val="2"/>
      </rPr>
      <t xml:space="preserve"> </t>
    </r>
    <r>
      <rPr>
        <sz val="11"/>
        <color theme="1"/>
        <rFont val="맑은 고딕"/>
        <family val="3"/>
        <charset val="129"/>
      </rPr>
      <t>심어</t>
    </r>
    <r>
      <rPr>
        <sz val="11"/>
        <color theme="1"/>
        <rFont val="Calibri"/>
        <family val="2"/>
      </rPr>
      <t xml:space="preserve">, </t>
    </r>
    <r>
      <rPr>
        <sz val="11"/>
        <color theme="1"/>
        <rFont val="맑은 고딕"/>
        <family val="3"/>
        <charset val="129"/>
      </rPr>
      <t>대상</t>
    </r>
    <r>
      <rPr>
        <sz val="11"/>
        <color theme="1"/>
        <rFont val="Calibri"/>
        <family val="2"/>
      </rPr>
      <t xml:space="preserve"> </t>
    </r>
    <r>
      <rPr>
        <sz val="11"/>
        <color theme="1"/>
        <rFont val="맑은 고딕"/>
        <family val="3"/>
        <charset val="129"/>
      </rPr>
      <t>아래로</t>
    </r>
    <r>
      <rPr>
        <sz val="11"/>
        <color theme="1"/>
        <rFont val="Calibri"/>
        <family val="2"/>
      </rPr>
      <t xml:space="preserve"> </t>
    </r>
    <r>
      <rPr>
        <sz val="11"/>
        <color theme="1"/>
        <rFont val="맑은 고딕"/>
        <family val="3"/>
        <charset val="129"/>
      </rPr>
      <t>나오게</t>
    </r>
    <r>
      <rPr>
        <sz val="11"/>
        <color theme="1"/>
        <rFont val="Calibri"/>
        <family val="2"/>
      </rPr>
      <t xml:space="preserve"> </t>
    </r>
    <r>
      <rPr>
        <sz val="11"/>
        <color theme="1"/>
        <rFont val="맑은 고딕"/>
        <family val="3"/>
        <charset val="129"/>
      </rPr>
      <t>합니다</t>
    </r>
    <r>
      <rPr>
        <sz val="11"/>
        <color theme="1"/>
        <rFont val="Calibri"/>
        <family val="2"/>
      </rPr>
      <t>.</t>
    </r>
    <phoneticPr fontId="38" type="noConversion"/>
  </si>
  <si>
    <t>v1, 2024-08-27  10:06:00 AM</t>
    <phoneticPr fontId="38" type="noConversion"/>
  </si>
  <si>
    <r>
      <t xml:space="preserve">Hit &amp; Run, 보조기술
</t>
    </r>
    <r>
      <rPr>
        <sz val="10"/>
        <color theme="1"/>
        <rFont val="맑은 고딕"/>
        <family val="3"/>
        <charset val="129"/>
        <scheme val="major"/>
      </rPr>
      <t xml:space="preserve"> - 대쉬, 은통, 자동시전</t>
    </r>
    <phoneticPr fontId="38" type="noConversion"/>
  </si>
  <si>
    <r>
      <t xml:space="preserve">주변공격, 광역슬로우
</t>
    </r>
    <r>
      <rPr>
        <sz val="10"/>
        <color theme="1"/>
        <rFont val="맑은 고딕"/>
        <family val="3"/>
        <charset val="129"/>
        <scheme val="major"/>
      </rPr>
      <t xml:space="preserve"> - 10개의 '검무'로 춤을 춤.</t>
    </r>
    <phoneticPr fontId="38" type="noConversion"/>
  </si>
  <si>
    <r>
      <t xml:space="preserve">높은공격, 방어무시
</t>
    </r>
    <r>
      <rPr>
        <sz val="10"/>
        <color theme="1"/>
        <rFont val="맑은 고딕"/>
        <family val="3"/>
        <charset val="129"/>
        <scheme val="major"/>
      </rPr>
      <t xml:space="preserve"> - 칼을 이용한 공격</t>
    </r>
    <phoneticPr fontId="38" type="noConversion"/>
  </si>
  <si>
    <r>
      <t xml:space="preserve">스킬 사용 후 조각 활용
</t>
    </r>
    <r>
      <rPr>
        <sz val="10"/>
        <color theme="1"/>
        <rFont val="맑은 고딕"/>
        <family val="3"/>
        <charset val="129"/>
        <scheme val="major"/>
      </rPr>
      <t xml:space="preserve">- 7초지속, 단일 30%, 다중 12%
</t>
    </r>
    <r>
      <rPr>
        <sz val="10"/>
        <color rgb="FFFF0000"/>
        <rFont val="맑은 고딕"/>
        <family val="3"/>
        <charset val="129"/>
        <scheme val="major"/>
      </rPr>
      <t>- 모든 스킬 사용시 체력 소모 5%</t>
    </r>
    <phoneticPr fontId="38" type="noConversion"/>
  </si>
  <si>
    <r>
      <t xml:space="preserve">도발 및 광역 데미지
</t>
    </r>
    <r>
      <rPr>
        <sz val="10"/>
        <color theme="1"/>
        <rFont val="맑은 고딕"/>
        <family val="3"/>
        <charset val="129"/>
        <scheme val="major"/>
      </rPr>
      <t>- 7초지속, 땅이 다져짐 - 추가효과</t>
    </r>
    <r>
      <rPr>
        <sz val="11"/>
        <color theme="1"/>
        <rFont val="맑은 고딕"/>
        <family val="3"/>
        <charset val="129"/>
        <scheme val="major"/>
      </rPr>
      <t xml:space="preserve">
</t>
    </r>
    <r>
      <rPr>
        <sz val="10"/>
        <color theme="1"/>
        <rFont val="맑은 고딕"/>
        <family val="3"/>
        <charset val="129"/>
        <scheme val="major"/>
      </rPr>
      <t>- 변신시 방어 증가(본인)/감소(적)</t>
    </r>
    <phoneticPr fontId="38" type="noConversion"/>
  </si>
  <si>
    <t>빛&amp;화살 이용한 공격, 대쉬 및 은통(보조) 활용</t>
    <phoneticPr fontId="38" type="noConversion"/>
  </si>
  <si>
    <r>
      <t xml:space="preserve">독창적인 스킬방식(조합)
</t>
    </r>
    <r>
      <rPr>
        <sz val="10"/>
        <color theme="1"/>
        <rFont val="맑은 고딕"/>
        <family val="3"/>
        <charset val="129"/>
        <scheme val="major"/>
      </rPr>
      <t>- 6개의 기본스킬, 고정조합5, 패시브
- 변신시 역으로 마나회복(명상)</t>
    </r>
    <phoneticPr fontId="38" type="noConversion"/>
  </si>
  <si>
    <r>
      <t xml:space="preserve">6개의 기본스킬, 2개(기본)~3개 조합해서 사용
</t>
    </r>
    <r>
      <rPr>
        <sz val="10"/>
        <color theme="1"/>
        <rFont val="맑은 고딕"/>
        <family val="3"/>
        <charset val="129"/>
        <scheme val="major"/>
      </rPr>
      <t>(QQQ등 독창적 조합 가능-고유효과 중첩)</t>
    </r>
    <phoneticPr fontId="38" type="noConversion"/>
  </si>
  <si>
    <t>강화, 진화(차후 구현)</t>
    <phoneticPr fontId="38" type="noConversion"/>
  </si>
  <si>
    <t>시스템 기획서</t>
  </si>
  <si>
    <t>전용 캐릭터
OMO SYSTEM</t>
  </si>
  <si>
    <t>나만의 캐릭터를 키우고, 플레이어가 애착과 재미를 느끼게 하기 위함</t>
  </si>
  <si>
    <t>열심히 캐운 캐릭터가 잡캐&amp;망캐로 인한 상실감, 상위 능력 1-2개 OP로 인한 언밸런싱 --- 잦은 패치를 통한 밸런싱 조절</t>
  </si>
  <si>
    <t>전용 스텟</t>
  </si>
  <si>
    <t>[스텟] 나만의 캐릭터를 키우고, 플레이어가 애착과 재미를 느끼게 하기 위함</t>
  </si>
  <si>
    <t>[스킬] 나만의 캐릭터를 키우고, 플레이어가 애착과 재미를 느끼게 하기 위함</t>
  </si>
  <si>
    <t>초반 보스는 패턴이 틀려도 체력 30%정도만 깎인다면, 나중은 100% 이상 깎이게, 아이템 드랍을 많이 해서 같은방 초보자들도 혜택을 볼 수 있도록.</t>
  </si>
  <si>
    <t>초보자 → 랭커 혜택이 없어서 결국 방이 고일 수 있음, 혜택을 주자니 샌박으로 인한 멀티플레이 등을 막는 방안이 필요. --- 수동유저만, IP비교 등</t>
  </si>
  <si>
    <t>랜덤 부위 아이템에 랜덤 등급이 붙고, 랜덤 옵션이 랜덤 개수만큼 붙는 방식으로 희소성 및 파밍의 재미를 증가</t>
  </si>
  <si>
    <t>부위당 아이템 1개, 청동단검 → 강철단검 이런거 없이 그냥 '단검' 하나만 남기고 같은 무기(단검) 먹으면 경험치 상승 → Lv2 단검이 되는 식. 기본 효율 100% - 자동 분해 효율 50%, 캐쉬로 다시 100% 등</t>
  </si>
  <si>
    <t>endless로, 성장을 할수록 많은 요구치가 있지만 많은 반복이 가능하게 진행, 후반부 컨텐츠를 진행할수록 달성이 빠르게.</t>
  </si>
  <si>
    <t>맵 컨셉</t>
    <phoneticPr fontId="38" type="noConversion"/>
  </si>
  <si>
    <t>너무 복잡하지 않은 단순화. 예상 가능하도록.</t>
    <phoneticPr fontId="38" type="noConversion"/>
  </si>
  <si>
    <t>단순화
직관성</t>
    <phoneticPr fontId="38" type="noConversion"/>
  </si>
  <si>
    <t>선택지가 필요한 개인 선택의 순간에, 어렵지 않게 선택할 수 있도록 할 것.</t>
    <phoneticPr fontId="38" type="noConversion"/>
  </si>
  <si>
    <t>최초 용어는 대중적인 사용, 선택지는 3가지를 넘지 않도록 하여 쉽게 할 것.</t>
    <phoneticPr fontId="38" type="noConversion"/>
  </si>
  <si>
    <t>2개의 선택지, 5개 이상의 선택지가 필요한 상황은 어떻게 할지?</t>
    <phoneticPr fontId="38" type="noConversion"/>
  </si>
  <si>
    <t>v1
v2</t>
    <phoneticPr fontId="38" type="noConversion"/>
  </si>
  <si>
    <t>2023-12-30  15:49
2024-08-27  10:31</t>
    <phoneticPr fontId="38" type="noConversion"/>
  </si>
  <si>
    <r>
      <t xml:space="preserve">내속도+, 슬로우, 속박, 도트딜, 스턴
</t>
    </r>
    <r>
      <rPr>
        <sz val="10"/>
        <color theme="1"/>
        <rFont val="맑은 고딕"/>
        <family val="3"/>
        <charset val="129"/>
        <scheme val="major"/>
      </rPr>
      <t>(잔상),    (희미함),  (광채),  (반짝임),  (섬광)</t>
    </r>
    <phoneticPr fontId="38" type="noConversion"/>
  </si>
  <si>
    <r>
      <t xml:space="preserve">체퍼뎀, 잃퍼뎀,  공속-, 이속-,     도트딜,  회복,  공격불가
</t>
    </r>
    <r>
      <rPr>
        <sz val="10"/>
        <color theme="1"/>
        <rFont val="맑은 고딕"/>
        <family val="3"/>
        <charset val="129"/>
        <scheme val="major"/>
      </rPr>
      <t>(만개),  (시들음),  (낙화), (뿌리내림), (꽃가루), (재생), (꽃망울)</t>
    </r>
    <phoneticPr fontId="38" type="noConversion"/>
  </si>
  <si>
    <r>
      <t xml:space="preserve">CC </t>
    </r>
    <r>
      <rPr>
        <sz val="11"/>
        <color theme="1"/>
        <rFont val="맑은 고딕"/>
        <family val="3"/>
        <charset val="129"/>
      </rPr>
      <t>강화</t>
    </r>
    <r>
      <rPr>
        <sz val="11"/>
        <color theme="1"/>
        <rFont val="Calibri"/>
        <family val="2"/>
      </rPr>
      <t xml:space="preserve"> = </t>
    </r>
    <r>
      <rPr>
        <sz val="11"/>
        <color theme="1"/>
        <rFont val="맑은 고딕"/>
        <family val="3"/>
        <charset val="129"/>
      </rPr>
      <t>없음</t>
    </r>
    <r>
      <rPr>
        <sz val="11"/>
        <color theme="1"/>
        <rFont val="맑은 고딕"/>
        <family val="2"/>
        <charset val="129"/>
      </rPr>
      <t>→</t>
    </r>
    <r>
      <rPr>
        <sz val="11"/>
        <color theme="1"/>
        <rFont val="맑은 고딕"/>
        <family val="3"/>
        <charset val="129"/>
      </rPr>
      <t>표식</t>
    </r>
    <r>
      <rPr>
        <sz val="11"/>
        <color theme="1"/>
        <rFont val="Calibri"/>
        <family val="2"/>
      </rPr>
      <t>→</t>
    </r>
    <r>
      <rPr>
        <sz val="11"/>
        <color theme="1"/>
        <rFont val="맑은 고딕"/>
        <family val="3"/>
        <charset val="129"/>
      </rPr>
      <t>오한</t>
    </r>
    <r>
      <rPr>
        <sz val="11"/>
        <color theme="1"/>
        <rFont val="Calibri"/>
        <family val="2"/>
      </rPr>
      <t>→</t>
    </r>
    <r>
      <rPr>
        <sz val="11"/>
        <color theme="1"/>
        <rFont val="맑은 고딕"/>
        <family val="3"/>
        <charset val="129"/>
      </rPr>
      <t>빙결</t>
    </r>
    <r>
      <rPr>
        <sz val="11"/>
        <color theme="1"/>
        <rFont val="Calibri"/>
        <family val="2"/>
      </rPr>
      <t>→</t>
    </r>
    <r>
      <rPr>
        <sz val="11"/>
        <color theme="1"/>
        <rFont val="맑은 고딕"/>
        <family val="3"/>
        <charset val="129"/>
      </rPr>
      <t>동상</t>
    </r>
    <phoneticPr fontId="38" type="noConversion"/>
  </si>
  <si>
    <r>
      <t xml:space="preserve">표식, 슬로우, 스턴, 도트딜
</t>
    </r>
    <r>
      <rPr>
        <sz val="10"/>
        <color theme="1"/>
        <rFont val="맑은 고딕"/>
        <family val="3"/>
        <charset val="129"/>
        <scheme val="major"/>
      </rPr>
      <t>(서리), (서늘함), (냉각), (동상)</t>
    </r>
    <phoneticPr fontId="38" type="noConversion"/>
  </si>
  <si>
    <r>
      <t xml:space="preserve">방어감소, 출혈, 공격불가
</t>
    </r>
    <r>
      <rPr>
        <sz val="10"/>
        <color theme="1"/>
        <rFont val="맑은 고딕"/>
        <family val="3"/>
        <charset val="129"/>
        <scheme val="major"/>
      </rPr>
      <t>( 파쇄 )     (상처)    ( 제압 )</t>
    </r>
    <phoneticPr fontId="38" type="noConversion"/>
  </si>
  <si>
    <r>
      <t xml:space="preserve">다회공격, 쿨감소/초기화, 은신, 치명타
</t>
    </r>
    <r>
      <rPr>
        <sz val="10"/>
        <color theme="1"/>
        <rFont val="맑은 고딕"/>
        <family val="3"/>
        <charset val="129"/>
        <scheme val="major"/>
      </rPr>
      <t xml:space="preserve">  (연속)      (가속 / 속행)  (잠행) (일격)</t>
    </r>
    <phoneticPr fontId="38" type="noConversion"/>
  </si>
  <si>
    <r>
      <t xml:space="preserve">광역CC, 표식 중첩으로 추가효과
</t>
    </r>
    <r>
      <rPr>
        <sz val="10"/>
        <color theme="1"/>
        <rFont val="맑은 고딕"/>
        <family val="3"/>
        <charset val="129"/>
        <scheme val="major"/>
      </rPr>
      <t>- CC는 중첩되어 강화됨</t>
    </r>
    <phoneticPr fontId="38" type="noConversion"/>
  </si>
  <si>
    <r>
      <t xml:space="preserve">도트딜, 흡혈, 이동제어(넉백, 뭉치기, 에어본)
</t>
    </r>
    <r>
      <rPr>
        <sz val="10"/>
        <color theme="1"/>
        <rFont val="맑은 고딕"/>
        <family val="3"/>
        <charset val="129"/>
        <scheme val="major"/>
      </rPr>
      <t>(출혈),  (흡수),  이동제어 - (파열, 응집, 폭풍-천공)</t>
    </r>
    <phoneticPr fontId="38" type="noConversion"/>
  </si>
  <si>
    <r>
      <t xml:space="preserve">다져짐,         둔화,   속박,  스턴,  도발,  뎀감, 공격력 증가
</t>
    </r>
    <r>
      <rPr>
        <sz val="10"/>
        <color theme="1"/>
        <rFont val="맑은 고딕"/>
        <family val="3"/>
        <charset val="129"/>
        <scheme val="major"/>
      </rPr>
      <t>(지반 다지기),  (감속),  (압박),  (공포),  (도발), (저항),  (진동)</t>
    </r>
    <phoneticPr fontId="38" type="noConversion"/>
  </si>
  <si>
    <t>파괴술 31 적화포</t>
  </si>
  <si>
    <t>파괴술 33 창화추</t>
  </si>
  <si>
    <t>주박술 1 새</t>
  </si>
  <si>
    <t>주박술 4 저승</t>
  </si>
  <si>
    <t>주박술 61 육장광뇌</t>
  </si>
  <si>
    <t>주박술 81. 단공</t>
  </si>
  <si>
    <t>다음의 춤, 백련</t>
  </si>
  <si>
    <t>세번째 춤, 백도</t>
  </si>
  <si>
    <t>기쁨의 춤, 고백</t>
  </si>
  <si>
    <t>슬픔의 춤, 탄백</t>
  </si>
  <si>
    <t>질풍의 춤, 백풍</t>
  </si>
  <si>
    <t>표현의 춤, 자백</t>
  </si>
  <si>
    <t>영하 50도</t>
  </si>
  <si>
    <t>영하 273.15(절대영도)</t>
  </si>
  <si>
    <t>다크 Lv3</t>
  </si>
  <si>
    <t>파괴술 1. 충</t>
    <phoneticPr fontId="38" type="noConversion"/>
  </si>
  <si>
    <r>
      <t xml:space="preserve">아드레날린을 상승시켜 빠르게 공격합니다.\n이속 </t>
    </r>
    <r>
      <rPr>
        <sz val="11"/>
        <color rgb="FFFF0000"/>
        <rFont val="맑은 고딕"/>
        <family val="3"/>
        <charset val="129"/>
        <scheme val="minor"/>
      </rPr>
      <t>-50%,</t>
    </r>
    <r>
      <rPr>
        <sz val="11"/>
        <color theme="1"/>
        <rFont val="맑은 고딕"/>
        <family val="3"/>
        <charset val="129"/>
        <scheme val="minor"/>
      </rPr>
      <t xml:space="preserve"> 공속 +140%</t>
    </r>
    <phoneticPr fontId="38" type="noConversion"/>
  </si>
  <si>
    <t>주변을 속박시키고 표식을 생성합니다.</t>
  </si>
  <si>
    <t>춤을 추고, 주변에 있는 표식 및 방해효과를 폭발시켜 데미지를 가합니다.</t>
  </si>
  <si>
    <t>주변에 적용된 표식 및 효과를 드러내고, 추가데미지를 가합니다.</t>
  </si>
  <si>
    <t>주변에 적용된 표식 혹은 효과를 한번 더 적용하여 추가 피해를 입힙니다.</t>
  </si>
  <si>
    <t>춤추듯 지상에 내리며 강렬한 바람을 일으켜, 명중한 적 모두에게 절대 대미지를 주고 동상 상태로 만든다.</t>
  </si>
  <si>
    <t>주변에 적용된 표식의 지속시간을 2배로 적용하고 빙결상태로 만듭니다.</t>
  </si>
  <si>
    <t>강력한 냉기를 뿜어 주변에 적용된 표식 및 효과를 폭발시키고 다시 적용합니다.</t>
  </si>
  <si>
    <t>핵심 [必]</t>
  </si>
  <si>
    <t>수백설 Lv1</t>
    <phoneticPr fontId="38" type="noConversion"/>
  </si>
  <si>
    <t>침착하고 정확하게 공격합니다.\n본인 공속 +8%</t>
    <phoneticPr fontId="38" type="noConversion"/>
  </si>
  <si>
    <t>침착하고 정확하게 공격합니다.\n적-11%, 아군 +14%</t>
  </si>
  <si>
    <t>침착하고 정확하게 공격합니다.\n적-13%, 아군 +17%</t>
  </si>
  <si>
    <t>침착하고 정확하게 공격합니다.\n적-15%, 아군 +20%</t>
  </si>
  <si>
    <t>침착하고 정확하게 공격합니다.\n적-17%, 아군 +23%</t>
  </si>
  <si>
    <t>침착하고 정확하게 공격합니다.\n적-19%, 아군 +26%</t>
  </si>
  <si>
    <t>침착하고 정확하게 공격합니다.\n적-21%, 아군 +29%</t>
  </si>
  <si>
    <t>침착하고 정확하게 공격합니다.\n적-25%, 아군 +35%</t>
  </si>
  <si>
    <t>주변 적을 베고 빙결</t>
  </si>
  <si>
    <t>주변에 지진을 일으킴</t>
  </si>
  <si>
    <t>모두 얼림.</t>
  </si>
  <si>
    <t>[이치고]</t>
    <phoneticPr fontId="38" type="noConversion"/>
  </si>
  <si>
    <t>[루키아]</t>
    <phoneticPr fontId="38" type="noConversion"/>
  </si>
  <si>
    <t>구분</t>
    <phoneticPr fontId="38" type="noConversion"/>
  </si>
  <si>
    <t>파괴술</t>
    <phoneticPr fontId="38" type="noConversion"/>
  </si>
  <si>
    <t>주박술</t>
    <phoneticPr fontId="38" type="noConversion"/>
  </si>
  <si>
    <r>
      <t>15</t>
    </r>
    <r>
      <rPr>
        <sz val="11"/>
        <color theme="1"/>
        <rFont val="맑은 고딕"/>
        <family val="3"/>
        <charset val="129"/>
      </rPr>
      <t>초</t>
    </r>
    <phoneticPr fontId="38" type="noConversion"/>
  </si>
  <si>
    <r>
      <t xml:space="preserve">시전시간
</t>
    </r>
    <r>
      <rPr>
        <b/>
        <sz val="11"/>
        <color theme="0" tint="-0.499984740745262"/>
        <rFont val="맑은 고딕"/>
        <family val="3"/>
        <charset val="129"/>
      </rPr>
      <t>(10ms)</t>
    </r>
    <phoneticPr fontId="38" type="noConversion"/>
  </si>
  <si>
    <r>
      <t>∼시전시간</t>
    </r>
    <r>
      <rPr>
        <b/>
        <sz val="11"/>
        <color theme="0" tint="-0.499984740745262"/>
        <rFont val="맑은 고딕"/>
        <family val="3"/>
        <charset val="129"/>
      </rPr>
      <t xml:space="preserve"> (10ms)</t>
    </r>
    <phoneticPr fontId="38" type="noConversion"/>
  </si>
  <si>
    <r>
      <t xml:space="preserve">쿨다운
</t>
    </r>
    <r>
      <rPr>
        <b/>
        <sz val="11"/>
        <color theme="0" tint="-0.499984740745262"/>
        <rFont val="맑은 고딕"/>
        <family val="3"/>
        <charset val="129"/>
      </rPr>
      <t>(10ms)</t>
    </r>
    <phoneticPr fontId="38" type="noConversion"/>
  </si>
  <si>
    <r>
      <t xml:space="preserve">∼쿨다운
</t>
    </r>
    <r>
      <rPr>
        <b/>
        <sz val="11"/>
        <color theme="0" tint="-0.499984740745262"/>
        <rFont val="맑은 고딕"/>
        <family val="3"/>
        <charset val="129"/>
      </rPr>
      <t>(10ms)</t>
    </r>
    <phoneticPr fontId="38" type="noConversion"/>
  </si>
  <si>
    <r>
      <t>20~10</t>
    </r>
    <r>
      <rPr>
        <sz val="11"/>
        <color theme="1"/>
        <rFont val="맑은 고딕"/>
        <family val="3"/>
        <charset val="129"/>
      </rPr>
      <t>초</t>
    </r>
    <phoneticPr fontId="38" type="noConversion"/>
  </si>
  <si>
    <t>90~270</t>
    <phoneticPr fontId="38" type="noConversion"/>
  </si>
  <si>
    <r>
      <t>250~350%, 175</t>
    </r>
    <r>
      <rPr>
        <sz val="11"/>
        <color theme="1"/>
        <rFont val="맑은 고딕"/>
        <family val="3"/>
        <charset val="129"/>
      </rPr>
      <t>범위</t>
    </r>
    <r>
      <rPr>
        <sz val="11"/>
        <color theme="1"/>
        <rFont val="Calibri"/>
        <family val="2"/>
      </rPr>
      <t>+130˚</t>
    </r>
    <phoneticPr fontId="38" type="noConversion"/>
  </si>
  <si>
    <t>최종값</t>
    <phoneticPr fontId="38" type="noConversion"/>
  </si>
  <si>
    <t>데미지%</t>
    <phoneticPr fontId="38" type="noConversion"/>
  </si>
  <si>
    <t>스킬레벨</t>
    <phoneticPr fontId="38" type="noConversion"/>
  </si>
  <si>
    <t>특화스텟</t>
    <phoneticPr fontId="38" type="noConversion"/>
  </si>
  <si>
    <t>마나</t>
    <phoneticPr fontId="38" type="noConversion"/>
  </si>
  <si>
    <t>쿨탐</t>
    <phoneticPr fontId="38" type="noConversion"/>
  </si>
  <si>
    <r>
      <rPr>
        <sz val="11"/>
        <color theme="1"/>
        <rFont val="맑은 고딕"/>
        <family val="3"/>
        <charset val="129"/>
      </rPr>
      <t>검을</t>
    </r>
    <r>
      <rPr>
        <sz val="11"/>
        <color theme="1"/>
        <rFont val="Calibri"/>
        <family val="2"/>
      </rPr>
      <t xml:space="preserve"> </t>
    </r>
    <r>
      <rPr>
        <sz val="11"/>
        <color theme="1"/>
        <rFont val="맑은 고딕"/>
        <family val="3"/>
        <charset val="129"/>
      </rPr>
      <t>가로로</t>
    </r>
    <r>
      <rPr>
        <sz val="11"/>
        <color theme="1"/>
        <rFont val="Calibri"/>
        <family val="2"/>
      </rPr>
      <t xml:space="preserve"> </t>
    </r>
    <r>
      <rPr>
        <sz val="11"/>
        <color theme="1"/>
        <rFont val="맑은 고딕"/>
        <family val="3"/>
        <charset val="129"/>
      </rPr>
      <t>베어</t>
    </r>
    <r>
      <rPr>
        <sz val="11"/>
        <color theme="1"/>
        <rFont val="Calibri"/>
        <family val="2"/>
      </rPr>
      <t xml:space="preserve"> </t>
    </r>
    <r>
      <rPr>
        <sz val="11"/>
        <color theme="1"/>
        <rFont val="맑은 고딕"/>
        <family val="3"/>
        <charset val="129"/>
      </rPr>
      <t>데미지를</t>
    </r>
    <r>
      <rPr>
        <sz val="11"/>
        <color theme="1"/>
        <rFont val="Calibri"/>
        <family val="2"/>
      </rPr>
      <t xml:space="preserve"> </t>
    </r>
    <r>
      <rPr>
        <sz val="11"/>
        <color theme="1"/>
        <rFont val="맑은 고딕"/>
        <family val="3"/>
        <charset val="129"/>
      </rPr>
      <t>가합니다</t>
    </r>
    <r>
      <rPr>
        <sz val="11"/>
        <color theme="1"/>
        <rFont val="Calibri"/>
        <family val="2"/>
      </rPr>
      <t>.</t>
    </r>
    <phoneticPr fontId="38" type="noConversion"/>
  </si>
  <si>
    <t>특수</t>
    <phoneticPr fontId="38" type="noConversion"/>
  </si>
  <si>
    <r>
      <rPr>
        <sz val="11"/>
        <color theme="1"/>
        <rFont val="맑은 고딕"/>
        <family val="3"/>
        <charset val="129"/>
      </rPr>
      <t>이속</t>
    </r>
    <r>
      <rPr>
        <sz val="11"/>
        <color theme="1"/>
        <rFont val="Calibri"/>
        <family val="2"/>
      </rPr>
      <t xml:space="preserve"> +6%, </t>
    </r>
    <r>
      <rPr>
        <sz val="11"/>
        <color theme="1"/>
        <rFont val="맑은 고딕"/>
        <family val="3"/>
        <charset val="129"/>
      </rPr>
      <t>공속</t>
    </r>
    <r>
      <rPr>
        <sz val="11"/>
        <color theme="1"/>
        <rFont val="Calibri"/>
        <family val="2"/>
      </rPr>
      <t xml:space="preserve"> +7%</t>
    </r>
    <phoneticPr fontId="38" type="noConversion"/>
  </si>
  <si>
    <t>변신기본</t>
    <phoneticPr fontId="38" type="noConversion"/>
  </si>
  <si>
    <t>항목</t>
    <phoneticPr fontId="38" type="noConversion"/>
  </si>
  <si>
    <t>범위/거리</t>
    <phoneticPr fontId="38" type="noConversion"/>
  </si>
  <si>
    <t>대쉬 거리</t>
    <phoneticPr fontId="38" type="noConversion"/>
  </si>
  <si>
    <t>변신 마나(초당)</t>
    <phoneticPr fontId="38" type="noConversion"/>
  </si>
  <si>
    <t>스킬 각종 공식</t>
    <phoneticPr fontId="38" type="noConversion"/>
  </si>
  <si>
    <t>변신효과</t>
    <phoneticPr fontId="38" type="noConversion"/>
  </si>
  <si>
    <t>침착하고 정확하게 공격합니다.\n적-7%, 아군 +8%</t>
    <phoneticPr fontId="38" type="noConversion"/>
  </si>
  <si>
    <r>
      <rPr>
        <sz val="11"/>
        <color theme="1"/>
        <rFont val="맑은 고딕"/>
        <family val="3"/>
        <charset val="129"/>
      </rPr>
      <t>적</t>
    </r>
    <r>
      <rPr>
        <sz val="11"/>
        <color theme="1"/>
        <rFont val="Calibri"/>
        <family val="2"/>
      </rPr>
      <t xml:space="preserve">-25%, </t>
    </r>
    <r>
      <rPr>
        <sz val="11"/>
        <color theme="1"/>
        <rFont val="맑은 고딕"/>
        <family val="3"/>
        <charset val="129"/>
      </rPr>
      <t>아군</t>
    </r>
    <r>
      <rPr>
        <sz val="11"/>
        <color theme="1"/>
        <rFont val="Calibri"/>
        <family val="2"/>
      </rPr>
      <t xml:space="preserve"> +35%</t>
    </r>
    <phoneticPr fontId="38" type="noConversion"/>
  </si>
  <si>
    <r>
      <rPr>
        <sz val="11"/>
        <color theme="1"/>
        <rFont val="맑은 고딕"/>
        <family val="3"/>
        <charset val="129"/>
      </rPr>
      <t>아군은</t>
    </r>
    <r>
      <rPr>
        <sz val="11"/>
        <color theme="1"/>
        <rFont val="Calibri"/>
        <family val="2"/>
      </rPr>
      <t xml:space="preserve"> </t>
    </r>
    <r>
      <rPr>
        <sz val="11"/>
        <color theme="1"/>
        <rFont val="맑은 고딕"/>
        <family val="3"/>
        <charset val="129"/>
      </rPr>
      <t>공속에만</t>
    </r>
    <r>
      <rPr>
        <sz val="11"/>
        <color theme="1"/>
        <rFont val="Calibri"/>
        <family val="2"/>
      </rPr>
      <t xml:space="preserve"> </t>
    </r>
    <r>
      <rPr>
        <sz val="11"/>
        <color theme="1"/>
        <rFont val="맑은 고딕"/>
        <family val="3"/>
        <charset val="129"/>
      </rPr>
      <t>적용</t>
    </r>
    <phoneticPr fontId="38" type="noConversion"/>
  </si>
  <si>
    <t>레벨증가</t>
    <phoneticPr fontId="38" type="noConversion"/>
  </si>
  <si>
    <t>변신증폭^</t>
    <phoneticPr fontId="38" type="noConversion"/>
  </si>
  <si>
    <t>변신2단증폭^</t>
    <phoneticPr fontId="38" type="noConversion"/>
  </si>
  <si>
    <t>CC설정</t>
    <phoneticPr fontId="38" type="noConversion"/>
  </si>
  <si>
    <t>둔화류</t>
    <phoneticPr fontId="38" type="noConversion"/>
  </si>
  <si>
    <t>지속류</t>
    <phoneticPr fontId="38" type="noConversion"/>
  </si>
  <si>
    <t>속박류</t>
    <phoneticPr fontId="38" type="noConversion"/>
  </si>
  <si>
    <t>스턴류</t>
    <phoneticPr fontId="38" type="noConversion"/>
  </si>
  <si>
    <t>잃은회복</t>
    <phoneticPr fontId="38" type="noConversion"/>
  </si>
  <si>
    <t>데미지-최대체력</t>
    <phoneticPr fontId="38" type="noConversion"/>
  </si>
  <si>
    <t>데미지-잃은체력</t>
    <phoneticPr fontId="38" type="noConversion"/>
  </si>
  <si>
    <t>회복-최대체력</t>
    <phoneticPr fontId="38" type="noConversion"/>
  </si>
  <si>
    <t>회복-잃은체력</t>
    <phoneticPr fontId="38" type="noConversion"/>
  </si>
  <si>
    <t>%당 1</t>
    <phoneticPr fontId="38" type="noConversion"/>
  </si>
  <si>
    <t>기준값(지속 1초)</t>
    <phoneticPr fontId="38" type="noConversion"/>
  </si>
  <si>
    <t>즉, 30% 둔화 지속 5초 = 650점 = 2.75초 속박과 같음 = 1.85초 스턴</t>
    <phoneticPr fontId="38" type="noConversion"/>
  </si>
  <si>
    <t>공격력증가</t>
    <phoneticPr fontId="38" type="noConversion"/>
  </si>
  <si>
    <t>방어력증가</t>
    <phoneticPr fontId="38" type="noConversion"/>
  </si>
  <si>
    <t>위의 경우, 공 5% 65초 지속</t>
    <phoneticPr fontId="38" type="noConversion"/>
  </si>
  <si>
    <t>위의 경우, 방 25% 26초 지속</t>
    <phoneticPr fontId="38" type="noConversion"/>
  </si>
  <si>
    <t>%당 100</t>
    <phoneticPr fontId="38" type="noConversion"/>
  </si>
  <si>
    <t>%당 500</t>
    <phoneticPr fontId="38" type="noConversion"/>
  </si>
  <si>
    <t>출혈에 적용</t>
    <phoneticPr fontId="38" type="noConversion"/>
  </si>
  <si>
    <t>%당 250</t>
    <phoneticPr fontId="38" type="noConversion"/>
  </si>
  <si>
    <t>데미지-현재체력</t>
    <phoneticPr fontId="38" type="noConversion"/>
  </si>
  <si>
    <t>%당 200</t>
    <phoneticPr fontId="38" type="noConversion"/>
  </si>
  <si>
    <t>위의 경우, 최대체력 6.5% 회복가능</t>
    <phoneticPr fontId="38" type="noConversion"/>
  </si>
  <si>
    <t>%당 40</t>
    <phoneticPr fontId="38" type="noConversion"/>
  </si>
  <si>
    <t>위의 경우, 잃은체력 16.25% 회복가능</t>
    <phoneticPr fontId="38" type="noConversion"/>
  </si>
  <si>
    <t>무적</t>
    <phoneticPr fontId="38" type="noConversion"/>
  </si>
  <si>
    <t>초당 200</t>
    <phoneticPr fontId="38" type="noConversion"/>
  </si>
  <si>
    <t>초당 350</t>
    <phoneticPr fontId="38" type="noConversion"/>
  </si>
  <si>
    <t>점수값</t>
    <phoneticPr fontId="38" type="noConversion"/>
  </si>
  <si>
    <t>초당 1000</t>
    <phoneticPr fontId="38" type="noConversion"/>
  </si>
  <si>
    <t>0.65초 무적에 해당</t>
    <phoneticPr fontId="38" type="noConversion"/>
  </si>
  <si>
    <t>공격속도 증가</t>
    <phoneticPr fontId="38" type="noConversion"/>
  </si>
  <si>
    <t>이동속도 증가</t>
    <phoneticPr fontId="38" type="noConversion"/>
  </si>
  <si>
    <t>즉발류</t>
    <phoneticPr fontId="38" type="noConversion"/>
  </si>
  <si>
    <t>적 공격속도 감소</t>
    <phoneticPr fontId="38" type="noConversion"/>
  </si>
  <si>
    <t>초당 *100%</t>
    <phoneticPr fontId="38" type="noConversion"/>
  </si>
  <si>
    <t>100+%당 1</t>
    <phoneticPr fontId="38" type="noConversion"/>
  </si>
  <si>
    <t>%당 2</t>
    <phoneticPr fontId="38" type="noConversion"/>
  </si>
  <si>
    <t>%당 3</t>
    <phoneticPr fontId="38" type="noConversion"/>
  </si>
  <si>
    <t>보스 페널티</t>
    <phoneticPr fontId="38" type="noConversion"/>
  </si>
  <si>
    <t>마나%</t>
    <phoneticPr fontId="38" type="noConversion"/>
  </si>
  <si>
    <t>쿨%</t>
    <phoneticPr fontId="38" type="noConversion"/>
  </si>
  <si>
    <t>시전%</t>
    <phoneticPr fontId="38" type="noConversion"/>
  </si>
  <si>
    <r>
      <t>단일</t>
    </r>
    <r>
      <rPr>
        <sz val="9"/>
        <color theme="1"/>
        <rFont val="맑은 고딕"/>
        <family val="3"/>
        <charset val="129"/>
      </rPr>
      <t>(150거리)</t>
    </r>
    <r>
      <rPr>
        <sz val="11"/>
        <color theme="1"/>
        <rFont val="맑은 고딕"/>
        <family val="3"/>
        <charset val="129"/>
      </rPr>
      <t xml:space="preserve"> 1000 데미지 = 3칸</t>
    </r>
    <r>
      <rPr>
        <sz val="9"/>
        <color theme="1"/>
        <rFont val="맑은 고딕"/>
        <family val="3"/>
        <charset val="129"/>
      </rPr>
      <t>(450범위)</t>
    </r>
    <r>
      <rPr>
        <sz val="11"/>
        <color theme="1"/>
        <rFont val="맑은 고딕"/>
        <family val="3"/>
        <charset val="129"/>
      </rPr>
      <t xml:space="preserve"> 333데미지</t>
    </r>
    <phoneticPr fontId="38" type="noConversion"/>
  </si>
  <si>
    <t>1칸당 100, 분모 +100%</t>
    <phoneticPr fontId="38" type="noConversion"/>
  </si>
  <si>
    <t>적 공격력 감소 (단일)</t>
    <phoneticPr fontId="38" type="noConversion"/>
  </si>
  <si>
    <t>적 방어력 감소 (단일)</t>
    <phoneticPr fontId="38" type="noConversion"/>
  </si>
  <si>
    <t>%당 4</t>
    <phoneticPr fontId="38" type="noConversion"/>
  </si>
  <si>
    <t>공격력 -20% 8.1초</t>
    <phoneticPr fontId="38" type="noConversion"/>
  </si>
  <si>
    <t>방어력 -40% 5.4초</t>
    <phoneticPr fontId="38" type="noConversion"/>
  </si>
  <si>
    <t>공속 -50% 6.5초</t>
    <phoneticPr fontId="38" type="noConversion"/>
  </si>
  <si>
    <t>대상별</t>
    <phoneticPr fontId="38" type="noConversion"/>
  </si>
  <si>
    <t>광역기(범위)</t>
    <phoneticPr fontId="38" type="noConversion"/>
  </si>
  <si>
    <t>^1.25</t>
    <phoneticPr fontId="38" type="noConversion"/>
  </si>
  <si>
    <t>즉 5레벨 변신은 240점에 해당하는 수치를, 10레벨 변신은 745점에 해당하는 수치를 줘야함.</t>
    <phoneticPr fontId="38" type="noConversion"/>
  </si>
  <si>
    <t>스킬별
스텟</t>
    <phoneticPr fontId="38" type="noConversion"/>
  </si>
  <si>
    <t>거리당 0.5</t>
    <phoneticPr fontId="38" type="noConversion"/>
  </si>
  <si>
    <t>이동만 하면 1300거리 이동가능</t>
    <phoneticPr fontId="38" type="noConversion"/>
  </si>
  <si>
    <t>데미지 등 효과or지속 ¼</t>
    <phoneticPr fontId="38" type="noConversion"/>
  </si>
  <si>
    <t>^1.15</t>
    <phoneticPr fontId="38" type="noConversion"/>
  </si>
  <si>
    <t>즉 5레벨 스킬은 1레벨에 비해 175%의, 10레벨은 351%의 값을 줘야함.</t>
    <phoneticPr fontId="38" type="noConversion"/>
  </si>
  <si>
    <t>기준값보다 데미지 2배 = 스킬 효율 50%</t>
    <phoneticPr fontId="38" type="noConversion"/>
  </si>
  <si>
    <t>기준값보다 마나 소모 3배 = 스킬 효율 150%</t>
    <phoneticPr fontId="38" type="noConversion"/>
  </si>
  <si>
    <t>기준값보다 쿨이 -30% = 스킬 효율 100%:-145% → 69%</t>
    <phoneticPr fontId="38" type="noConversion"/>
  </si>
  <si>
    <t>기준값보다 시전시간 2배 = 스킬 효율 125%</t>
    <phoneticPr fontId="38" type="noConversion"/>
  </si>
  <si>
    <t>내 공격력 기준으로 %당 1</t>
    <phoneticPr fontId="38" type="noConversion"/>
  </si>
  <si>
    <t>침착하고 정확하게 공격합니다.\n적-9%, 아군 +11%</t>
    <phoneticPr fontId="38" type="noConversion"/>
  </si>
  <si>
    <t>루키아 스킬트리</t>
    <phoneticPr fontId="38" type="noConversion"/>
  </si>
  <si>
    <t>파괴술</t>
  </si>
  <si>
    <t>주박술</t>
  </si>
  <si>
    <t>온도제어</t>
    <phoneticPr fontId="38" type="noConversion"/>
  </si>
  <si>
    <t>백묘</t>
    <phoneticPr fontId="38" type="noConversion"/>
  </si>
  <si>
    <t>월백</t>
    <phoneticPr fontId="38" type="noConversion"/>
  </si>
  <si>
    <t>백련</t>
    <phoneticPr fontId="38" type="noConversion"/>
  </si>
  <si>
    <t>백도</t>
    <phoneticPr fontId="38" type="noConversion"/>
  </si>
  <si>
    <t>고백</t>
    <phoneticPr fontId="38" type="noConversion"/>
  </si>
  <si>
    <t>탄백</t>
    <phoneticPr fontId="38" type="noConversion"/>
  </si>
  <si>
    <t>백풍</t>
    <phoneticPr fontId="38" type="noConversion"/>
  </si>
  <si>
    <t>자백</t>
    <phoneticPr fontId="38" type="noConversion"/>
  </si>
  <si>
    <t>백화</t>
    <phoneticPr fontId="38" type="noConversion"/>
  </si>
  <si>
    <t>설백</t>
    <phoneticPr fontId="38" type="noConversion"/>
  </si>
  <si>
    <t>영하 18도</t>
    <phoneticPr fontId="38" type="noConversion"/>
  </si>
  <si>
    <t>영하 50도</t>
    <phoneticPr fontId="38" type="noConversion"/>
  </si>
  <si>
    <t>절대영도</t>
    <phoneticPr fontId="38" type="noConversion"/>
  </si>
  <si>
    <t>1. 충</t>
  </si>
  <si>
    <t>1. 충</t>
    <phoneticPr fontId="38" type="noConversion"/>
  </si>
  <si>
    <t>1. 새</t>
  </si>
  <si>
    <t>1. 새</t>
    <phoneticPr fontId="38" type="noConversion"/>
  </si>
  <si>
    <t>4. 백뢰</t>
  </si>
  <si>
    <t>4. 백뢰</t>
    <phoneticPr fontId="38" type="noConversion"/>
  </si>
  <si>
    <t>4. 저승</t>
  </si>
  <si>
    <t>4. 저승</t>
    <phoneticPr fontId="38" type="noConversion"/>
  </si>
  <si>
    <t>31. 적화포</t>
  </si>
  <si>
    <t>31. 적화포</t>
    <phoneticPr fontId="38" type="noConversion"/>
  </si>
  <si>
    <t>33. 창화추</t>
  </si>
  <si>
    <t>33. 창화추</t>
    <phoneticPr fontId="38" type="noConversion"/>
  </si>
  <si>
    <t>73. 쌍련창화추</t>
  </si>
  <si>
    <t>73. 쌍련창화추</t>
    <phoneticPr fontId="38" type="noConversion"/>
  </si>
  <si>
    <t>61. 육장광뇌</t>
  </si>
  <si>
    <t>61. 육장광뇌</t>
    <phoneticPr fontId="38" type="noConversion"/>
  </si>
  <si>
    <t>81. 단공</t>
  </si>
  <si>
    <t>81. 단공</t>
    <phoneticPr fontId="38" type="noConversion"/>
  </si>
  <si>
    <t>하일리히 프파일</t>
  </si>
  <si>
    <t>리히트 레겐</t>
  </si>
  <si>
    <t>섬광 화살</t>
  </si>
  <si>
    <t>천공의 일격</t>
  </si>
  <si>
    <t>천청의 빛</t>
  </si>
  <si>
    <t>빛의 방패</t>
  </si>
  <si>
    <r>
      <rPr>
        <sz val="11"/>
        <color theme="1"/>
        <rFont val="맑은 고딕"/>
        <family val="3"/>
        <charset val="129"/>
      </rPr>
      <t>일시적으로</t>
    </r>
    <r>
      <rPr>
        <sz val="11"/>
        <color theme="1"/>
        <rFont val="Calibri"/>
        <family val="2"/>
      </rPr>
      <t xml:space="preserve"> </t>
    </r>
    <r>
      <rPr>
        <sz val="11"/>
        <color theme="1"/>
        <rFont val="맑은 고딕"/>
        <family val="3"/>
        <charset val="129"/>
      </rPr>
      <t>퀸시</t>
    </r>
    <r>
      <rPr>
        <sz val="11"/>
        <color theme="1"/>
        <rFont val="Calibri"/>
        <family val="2"/>
      </rPr>
      <t xml:space="preserve"> </t>
    </r>
    <r>
      <rPr>
        <sz val="11"/>
        <color theme="1"/>
        <rFont val="맑은 고딕"/>
        <family val="3"/>
        <charset val="129"/>
      </rPr>
      <t>정수에</t>
    </r>
    <r>
      <rPr>
        <sz val="11"/>
        <color theme="1"/>
        <rFont val="Calibri"/>
        <family val="2"/>
      </rPr>
      <t xml:space="preserve"> </t>
    </r>
    <r>
      <rPr>
        <sz val="11"/>
        <color theme="1"/>
        <rFont val="맑은 고딕"/>
        <family val="3"/>
        <charset val="129"/>
      </rPr>
      <t>도달</t>
    </r>
    <r>
      <rPr>
        <sz val="11"/>
        <color theme="1"/>
        <rFont val="Calibri"/>
        <family val="2"/>
      </rPr>
      <t xml:space="preserve"> </t>
    </r>
    <r>
      <rPr>
        <sz val="11"/>
        <color theme="1"/>
        <rFont val="맑은 고딕"/>
        <family val="3"/>
        <charset val="129"/>
      </rPr>
      <t>각성합니다</t>
    </r>
    <r>
      <rPr>
        <sz val="11"/>
        <color theme="1"/>
        <rFont val="Calibri"/>
        <family val="2"/>
      </rPr>
      <t>. 1</t>
    </r>
    <r>
      <rPr>
        <sz val="11"/>
        <color theme="1"/>
        <rFont val="맑은 고딕"/>
        <family val="3"/>
        <charset val="129"/>
      </rPr>
      <t>레벨</t>
    </r>
    <r>
      <rPr>
        <sz val="11"/>
        <color theme="1"/>
        <rFont val="Calibri"/>
        <family val="2"/>
      </rPr>
      <t xml:space="preserve"> </t>
    </r>
    <r>
      <rPr>
        <sz val="11"/>
        <color theme="1"/>
        <rFont val="맑은 고딕"/>
        <family val="3"/>
        <charset val="129"/>
      </rPr>
      <t>이상</t>
    </r>
    <r>
      <rPr>
        <sz val="11"/>
        <color theme="1"/>
        <rFont val="Calibri"/>
        <family val="2"/>
      </rPr>
      <t xml:space="preserve"> '</t>
    </r>
    <r>
      <rPr>
        <sz val="11"/>
        <color theme="1"/>
        <rFont val="맑은 고딕"/>
        <family val="3"/>
        <charset val="129"/>
      </rPr>
      <t>패시브</t>
    </r>
    <r>
      <rPr>
        <sz val="11"/>
        <color theme="1"/>
        <rFont val="Calibri"/>
        <family val="2"/>
      </rPr>
      <t>'</t>
    </r>
    <r>
      <rPr>
        <sz val="11"/>
        <color theme="1"/>
        <rFont val="맑은 고딕"/>
        <family val="3"/>
        <charset val="129"/>
      </rPr>
      <t>들의</t>
    </r>
    <r>
      <rPr>
        <sz val="11"/>
        <color theme="1"/>
        <rFont val="Calibri"/>
        <family val="2"/>
      </rPr>
      <t xml:space="preserve"> </t>
    </r>
    <r>
      <rPr>
        <sz val="11"/>
        <color theme="1"/>
        <rFont val="맑은 고딕"/>
        <family val="3"/>
        <charset val="129"/>
      </rPr>
      <t>레벨이</t>
    </r>
    <r>
      <rPr>
        <sz val="11"/>
        <color theme="1"/>
        <rFont val="Calibri"/>
        <family val="2"/>
      </rPr>
      <t xml:space="preserve"> </t>
    </r>
    <r>
      <rPr>
        <sz val="11"/>
        <color theme="1"/>
        <rFont val="맑은 고딕"/>
        <family val="3"/>
        <charset val="129"/>
      </rPr>
      <t>상승합니다</t>
    </r>
    <r>
      <rPr>
        <sz val="11"/>
        <color theme="1"/>
        <rFont val="Calibri"/>
        <family val="2"/>
      </rPr>
      <t>. 1/7/10</t>
    </r>
    <r>
      <rPr>
        <sz val="11"/>
        <color theme="1"/>
        <rFont val="맑은 고딕"/>
        <family val="3"/>
        <charset val="129"/>
      </rPr>
      <t>레벨에</t>
    </r>
    <r>
      <rPr>
        <sz val="11"/>
        <color theme="1"/>
        <rFont val="Calibri"/>
        <family val="2"/>
      </rPr>
      <t xml:space="preserve"> +1/+2/+3</t>
    </r>
    <phoneticPr fontId="38" type="noConversion"/>
  </si>
  <si>
    <t>변신 강화</t>
  </si>
  <si>
    <r>
      <t xml:space="preserve">지속시간
</t>
    </r>
    <r>
      <rPr>
        <b/>
        <sz val="11"/>
        <color theme="0" tint="-0.499984740745262"/>
        <rFont val="맑은 고딕"/>
        <family val="3"/>
        <charset val="129"/>
      </rPr>
      <t>(10ms)</t>
    </r>
    <phoneticPr fontId="38" type="noConversion"/>
  </si>
  <si>
    <r>
      <t>∼지속시간</t>
    </r>
    <r>
      <rPr>
        <b/>
        <sz val="11"/>
        <color theme="0" tint="-0.499984740745262"/>
        <rFont val="맑은 고딕"/>
        <family val="3"/>
        <charset val="129"/>
      </rPr>
      <t xml:space="preserve"> (10ms)</t>
    </r>
    <phoneticPr fontId="38" type="noConversion"/>
  </si>
  <si>
    <t>이동기</t>
  </si>
  <si>
    <t>이동기</t>
    <phoneticPr fontId="38" type="noConversion"/>
  </si>
  <si>
    <t>형태</t>
    <phoneticPr fontId="38" type="noConversion"/>
  </si>
  <si>
    <t>강화버프</t>
  </si>
  <si>
    <t>강화버프</t>
    <phoneticPr fontId="38" type="noConversion"/>
  </si>
  <si>
    <t>사출기</t>
  </si>
  <si>
    <t>사출기</t>
    <phoneticPr fontId="38" type="noConversion"/>
  </si>
  <si>
    <t>기능</t>
    <phoneticPr fontId="38" type="noConversion"/>
  </si>
  <si>
    <t>지열붕격</t>
    <phoneticPr fontId="38" type="noConversion"/>
  </si>
  <si>
    <t>사용값</t>
    <phoneticPr fontId="38" type="noConversion"/>
  </si>
  <si>
    <t>변동값(스킬레벨)</t>
    <phoneticPr fontId="38" type="noConversion"/>
  </si>
  <si>
    <t>우류 스킬트리</t>
    <phoneticPr fontId="38" type="noConversion"/>
  </si>
  <si>
    <t>호작</t>
    <phoneticPr fontId="38" type="noConversion"/>
  </si>
  <si>
    <t>산령수투</t>
    <phoneticPr fontId="38" type="noConversion"/>
  </si>
  <si>
    <t>영자의 예속</t>
    <phoneticPr fontId="38" type="noConversion"/>
  </si>
  <si>
    <t>영자조작</t>
    <phoneticPr fontId="38" type="noConversion"/>
  </si>
  <si>
    <t>은통</t>
    <phoneticPr fontId="38" type="noConversion"/>
  </si>
  <si>
    <r>
      <rPr>
        <sz val="11"/>
        <color theme="1"/>
        <rFont val="맑은 고딕"/>
        <family val="3"/>
        <charset val="129"/>
      </rPr>
      <t>공속</t>
    </r>
    <r>
      <rPr>
        <sz val="11"/>
        <color theme="1"/>
        <rFont val="Calibri"/>
        <family val="2"/>
      </rPr>
      <t>+50%, CC</t>
    </r>
    <r>
      <rPr>
        <sz val="11"/>
        <color theme="1"/>
        <rFont val="맑은 고딕"/>
        <family val="3"/>
        <charset val="129"/>
      </rPr>
      <t>면역</t>
    </r>
    <r>
      <rPr>
        <sz val="11"/>
        <color theme="1"/>
        <rFont val="Calibri"/>
        <family val="2"/>
      </rPr>
      <t xml:space="preserve">, </t>
    </r>
    <r>
      <rPr>
        <sz val="11"/>
        <color theme="1"/>
        <rFont val="맑은 고딕"/>
        <family val="3"/>
        <charset val="129"/>
      </rPr>
      <t>사망시</t>
    </r>
    <r>
      <rPr>
        <sz val="11"/>
        <color theme="1"/>
        <rFont val="Calibri"/>
        <family val="2"/>
      </rPr>
      <t xml:space="preserve"> </t>
    </r>
    <r>
      <rPr>
        <sz val="11"/>
        <color theme="1"/>
        <rFont val="맑은 고딕"/>
        <family val="3"/>
        <charset val="129"/>
      </rPr>
      <t>부활</t>
    </r>
    <phoneticPr fontId="38" type="noConversion"/>
  </si>
  <si>
    <t>은령호작</t>
    <phoneticPr fontId="38" type="noConversion"/>
  </si>
  <si>
    <t>변신강화</t>
    <phoneticPr fontId="38" type="noConversion"/>
  </si>
  <si>
    <t>항복</t>
  </si>
  <si>
    <t>항복</t>
    <phoneticPr fontId="38" type="noConversion"/>
  </si>
  <si>
    <t>난장천괴 1</t>
  </si>
  <si>
    <t>난장천괴 2</t>
  </si>
  <si>
    <t>난장천괴 3</t>
  </si>
  <si>
    <t>렛트슈틸 1</t>
  </si>
  <si>
    <t>렛트슈틸 2</t>
  </si>
  <si>
    <t>렛트슈틸 3</t>
  </si>
  <si>
    <t>폴슈텐디히 1</t>
  </si>
  <si>
    <t>폴슈텐디히 2</t>
  </si>
  <si>
    <t>폴슈텐디히 3</t>
  </si>
  <si>
    <t>비염각</t>
    <phoneticPr fontId="38" type="noConversion"/>
  </si>
  <si>
    <t>하일리히
프파일</t>
    <phoneticPr fontId="38" type="noConversion"/>
  </si>
  <si>
    <t>리히트 레겐</t>
    <phoneticPr fontId="38" type="noConversion"/>
  </si>
  <si>
    <t>공격시 영압을 소모하여 추가데미지를 가합니다.</t>
    <phoneticPr fontId="38" type="noConversion"/>
  </si>
  <si>
    <t>수백설</t>
    <phoneticPr fontId="38" type="noConversion"/>
  </si>
  <si>
    <r>
      <rPr>
        <sz val="11"/>
        <color theme="1"/>
        <rFont val="맑은 고딕"/>
        <family val="3"/>
        <charset val="129"/>
      </rPr>
      <t>은령호작</t>
    </r>
    <r>
      <rPr>
        <sz val="11"/>
        <color theme="1"/>
        <rFont val="Calibri"/>
        <family val="2"/>
      </rPr>
      <t xml:space="preserve">, </t>
    </r>
    <r>
      <rPr>
        <sz val="11"/>
        <color theme="1"/>
        <rFont val="맑은 고딕"/>
        <family val="3"/>
        <charset val="129"/>
      </rPr>
      <t>제레슈나이더</t>
    </r>
    <phoneticPr fontId="38" type="noConversion"/>
  </si>
  <si>
    <t>[자신] 공속 10~150%
CC면역, 사망시 부활</t>
    <phoneticPr fontId="38" type="noConversion"/>
  </si>
  <si>
    <t>[아군] 공속 8~35%
[적] 공속 -7~-25%</t>
    <phoneticPr fontId="38" type="noConversion"/>
  </si>
  <si>
    <t>시전 -25%
거리 +25%</t>
    <phoneticPr fontId="38" type="noConversion"/>
  </si>
  <si>
    <t>범위 +25%
지속 +25%</t>
    <phoneticPr fontId="38" type="noConversion"/>
  </si>
  <si>
    <t>치명 +15%
쿨탐 -15%</t>
    <phoneticPr fontId="38" type="noConversion"/>
  </si>
  <si>
    <t>공속 +15%
이속 +25%</t>
    <phoneticPr fontId="38" type="noConversion"/>
  </si>
  <si>
    <t>체력 +15%
쿨초 +15%</t>
    <phoneticPr fontId="38" type="noConversion"/>
  </si>
  <si>
    <t>범위 +25%
방어 +25%</t>
    <phoneticPr fontId="38" type="noConversion"/>
  </si>
  <si>
    <r>
      <rPr>
        <sz val="11"/>
        <color theme="1"/>
        <rFont val="맑은 고딕"/>
        <family val="3"/>
        <charset val="129"/>
      </rPr>
      <t>변신</t>
    </r>
    <r>
      <rPr>
        <sz val="11"/>
        <color theme="1"/>
        <rFont val="Calibri"/>
        <family val="2"/>
      </rPr>
      <t xml:space="preserve"> </t>
    </r>
    <r>
      <rPr>
        <sz val="11"/>
        <color theme="1"/>
        <rFont val="맑은 고딕"/>
        <family val="3"/>
        <charset val="129"/>
      </rPr>
      <t>중</t>
    </r>
    <r>
      <rPr>
        <sz val="11"/>
        <color theme="1"/>
        <rFont val="Calibri"/>
        <family val="2"/>
      </rPr>
      <t xml:space="preserve"> </t>
    </r>
    <r>
      <rPr>
        <sz val="11"/>
        <color theme="1"/>
        <rFont val="맑은 고딕"/>
        <family val="3"/>
        <charset val="129"/>
      </rPr>
      <t>방해효과</t>
    </r>
    <r>
      <rPr>
        <sz val="11"/>
        <color theme="1"/>
        <rFont val="Calibri"/>
        <family val="2"/>
      </rPr>
      <t xml:space="preserve"> </t>
    </r>
    <r>
      <rPr>
        <sz val="11"/>
        <color theme="1"/>
        <rFont val="맑은 고딕"/>
        <family val="3"/>
        <charset val="129"/>
      </rPr>
      <t>반사</t>
    </r>
    <phoneticPr fontId="38" type="noConversion"/>
  </si>
  <si>
    <r>
      <rPr>
        <sz val="11"/>
        <color theme="1"/>
        <rFont val="맑은 고딕"/>
        <family val="3"/>
        <charset val="129"/>
      </rPr>
      <t>반사</t>
    </r>
    <r>
      <rPr>
        <sz val="11"/>
        <color theme="1"/>
        <rFont val="Calibri"/>
        <family val="2"/>
      </rPr>
      <t xml:space="preserve"> 5%</t>
    </r>
    <phoneticPr fontId="38" type="noConversion"/>
  </si>
  <si>
    <t>산령수투(해방)</t>
  </si>
  <si>
    <t>블루트 아르테리에</t>
    <phoneticPr fontId="38" type="noConversion"/>
  </si>
  <si>
    <t>천공의 일격</t>
    <phoneticPr fontId="38" type="noConversion"/>
  </si>
  <si>
    <t>천청의 빛</t>
    <phoneticPr fontId="38" type="noConversion"/>
  </si>
  <si>
    <t>빛의 방패</t>
    <phoneticPr fontId="38" type="noConversion"/>
  </si>
  <si>
    <t>빛으로 된 방패를 만들어 공격을 방어하고, 방패는 점점 강화되어 폭발하여 빛 화살로 변환되어 공격합니다.</t>
    <phoneticPr fontId="38" type="noConversion"/>
  </si>
  <si>
    <t>더 나은 무기를 통해 더 강력한 데미지를 줍니다.</t>
    <phoneticPr fontId="38" type="noConversion"/>
  </si>
  <si>
    <t>슈리프트:완전반립</t>
  </si>
  <si>
    <t>슈리프트:완전반립</t>
    <phoneticPr fontId="38" type="noConversion"/>
  </si>
  <si>
    <t>산령수투(해방)</t>
    <phoneticPr fontId="38" type="noConversion"/>
  </si>
  <si>
    <t>호로화 만해(각성호로화)</t>
  </si>
  <si>
    <t>수백설 1</t>
    <phoneticPr fontId="38" type="noConversion"/>
  </si>
  <si>
    <t>수백설 2</t>
    <phoneticPr fontId="38" type="noConversion"/>
  </si>
  <si>
    <t>수백설 3</t>
    <phoneticPr fontId="38" type="noConversion"/>
  </si>
  <si>
    <t>백하벌 1</t>
    <phoneticPr fontId="38" type="noConversion"/>
  </si>
  <si>
    <t>백하벌 2</t>
    <phoneticPr fontId="38" type="noConversion"/>
  </si>
  <si>
    <t>백하벌 3</t>
    <phoneticPr fontId="38" type="noConversion"/>
  </si>
  <si>
    <t>다크 1</t>
    <phoneticPr fontId="38" type="noConversion"/>
  </si>
  <si>
    <t>다크 2</t>
    <phoneticPr fontId="38" type="noConversion"/>
  </si>
  <si>
    <t>다크 3</t>
    <phoneticPr fontId="38" type="noConversion"/>
  </si>
  <si>
    <r>
      <t xml:space="preserve">[ </t>
    </r>
    <r>
      <rPr>
        <b/>
        <sz val="14"/>
        <color theme="1"/>
        <rFont val="맑은 고딕"/>
        <family val="2"/>
        <charset val="129"/>
      </rPr>
      <t>변신</t>
    </r>
    <r>
      <rPr>
        <b/>
        <sz val="14"/>
        <color theme="1"/>
        <rFont val="Calibri"/>
        <family val="2"/>
      </rPr>
      <t xml:space="preserve"> ]</t>
    </r>
    <phoneticPr fontId="38" type="noConversion"/>
  </si>
  <si>
    <t>혼혈</t>
  </si>
  <si>
    <t>혼혈</t>
    <phoneticPr fontId="38" type="noConversion"/>
  </si>
  <si>
    <t>[우류]</t>
    <phoneticPr fontId="38" type="noConversion"/>
  </si>
  <si>
    <t>[기본]</t>
    <phoneticPr fontId="38" type="noConversion"/>
  </si>
  <si>
    <t>*습득만 한다면 사용은 제한없음</t>
    <phoneticPr fontId="38" type="noConversion"/>
  </si>
  <si>
    <t>블루트베네</t>
    <phoneticPr fontId="38" type="noConversion"/>
  </si>
  <si>
    <t>그리마니엘</t>
    <phoneticPr fontId="38" type="noConversion"/>
  </si>
  <si>
    <t>스위치오라</t>
  </si>
  <si>
    <t>스위치오라</t>
    <phoneticPr fontId="38" type="noConversion"/>
  </si>
  <si>
    <t>변신 중에 주변 영압 흡수하여, 마나 소모를 감소합니다. 변신 자체 마나소모 -3~-30%</t>
    <phoneticPr fontId="38" type="noConversion"/>
  </si>
  <si>
    <t>변신 중에 주변의 영자를 조작하여, 자신에게 유리한 효과를 가져옵니다. 변신 쿨 -5~-50%</t>
    <phoneticPr fontId="38" type="noConversion"/>
  </si>
  <si>
    <t>변신 중에 동맥에 영자를 주입하여 공격적인 형태를 취합니다. 공속 5~50%</t>
    <phoneticPr fontId="38" type="noConversion"/>
  </si>
  <si>
    <t>변신 중에 방해 효과를 반사합니다. 5~50%</t>
    <phoneticPr fontId="38" type="noConversion"/>
  </si>
  <si>
    <t>돌진기</t>
  </si>
  <si>
    <t>돌진기</t>
    <phoneticPr fontId="38" type="noConversion"/>
  </si>
  <si>
    <t>영구지속</t>
  </si>
  <si>
    <t>영구지속</t>
    <phoneticPr fontId="38" type="noConversion"/>
  </si>
  <si>
    <t>클릭불가</t>
    <phoneticPr fontId="38" type="noConversion"/>
  </si>
  <si>
    <t>타겟팅</t>
  </si>
  <si>
    <t>타겟팅</t>
    <phoneticPr fontId="38" type="noConversion"/>
  </si>
  <si>
    <t>주변범위</t>
  </si>
  <si>
    <t>주변범위</t>
    <phoneticPr fontId="38" type="noConversion"/>
  </si>
  <si>
    <t>변신
레벨</t>
    <phoneticPr fontId="38" type="noConversion"/>
  </si>
  <si>
    <t>자신을 내려놓고, 모든 것을 받아들입니다.</t>
    <phoneticPr fontId="38" type="noConversion"/>
  </si>
  <si>
    <t>오리히메 스킬트리</t>
    <phoneticPr fontId="38" type="noConversion"/>
  </si>
  <si>
    <t>축복</t>
    <phoneticPr fontId="38" type="noConversion"/>
  </si>
  <si>
    <t>츠바키(동백)</t>
  </si>
  <si>
    <t>츠바키(동백)</t>
    <phoneticPr fontId="38" type="noConversion"/>
  </si>
  <si>
    <t>슌오우(벚꽃)</t>
  </si>
  <si>
    <t>아야메(붓꽃)</t>
  </si>
  <si>
    <r>
      <rPr>
        <sz val="11"/>
        <color theme="1"/>
        <rFont val="맑은 고딕"/>
        <family val="3"/>
        <charset val="129"/>
      </rPr>
      <t>히나기쿠</t>
    </r>
    <r>
      <rPr>
        <sz val="11"/>
        <color theme="1"/>
        <rFont val="Calibri"/>
        <family val="2"/>
      </rPr>
      <t>(</t>
    </r>
    <r>
      <rPr>
        <sz val="11"/>
        <color theme="1"/>
        <rFont val="맑은 고딕"/>
        <family val="3"/>
        <charset val="129"/>
      </rPr>
      <t>국화</t>
    </r>
    <r>
      <rPr>
        <sz val="11"/>
        <color theme="1"/>
        <rFont val="Calibri"/>
        <family val="2"/>
      </rPr>
      <t>)</t>
    </r>
    <phoneticPr fontId="38" type="noConversion"/>
  </si>
  <si>
    <t>히나기쿠(국화)</t>
  </si>
  <si>
    <t>바이곤(매화)</t>
  </si>
  <si>
    <t>리리(백합)</t>
  </si>
  <si>
    <r>
      <rPr>
        <sz val="11"/>
        <color theme="1"/>
        <rFont val="맑은 고딕"/>
        <family val="3"/>
        <charset val="129"/>
      </rPr>
      <t>즉발</t>
    </r>
    <r>
      <rPr>
        <sz val="11"/>
        <color theme="1"/>
        <rFont val="Calibri"/>
        <family val="2"/>
      </rPr>
      <t xml:space="preserve"> / </t>
    </r>
    <r>
      <rPr>
        <sz val="11"/>
        <color theme="1"/>
        <rFont val="맑은 고딕"/>
        <family val="3"/>
        <charset val="129"/>
      </rPr>
      <t>최</t>
    </r>
    <r>
      <rPr>
        <sz val="11"/>
        <color theme="1"/>
        <rFont val="Calibri"/>
        <family val="2"/>
      </rPr>
      <t>.</t>
    </r>
    <r>
      <rPr>
        <sz val="11"/>
        <color theme="1"/>
        <rFont val="맑은 고딕"/>
        <family val="3"/>
        <charset val="129"/>
      </rPr>
      <t>체</t>
    </r>
    <r>
      <rPr>
        <sz val="11"/>
        <color theme="1"/>
        <rFont val="Calibri"/>
        <family val="2"/>
      </rPr>
      <t xml:space="preserve"> 0.5-5%</t>
    </r>
    <phoneticPr fontId="38" type="noConversion"/>
  </si>
  <si>
    <r>
      <rPr>
        <sz val="11"/>
        <color theme="1"/>
        <rFont val="맑은 고딕"/>
        <family val="3"/>
        <charset val="129"/>
      </rPr>
      <t>슌오우</t>
    </r>
    <r>
      <rPr>
        <sz val="11"/>
        <color theme="1"/>
        <rFont val="Calibri"/>
        <family val="2"/>
      </rPr>
      <t>(</t>
    </r>
    <r>
      <rPr>
        <sz val="11"/>
        <color theme="1"/>
        <rFont val="맑은 고딕"/>
        <family val="3"/>
        <charset val="129"/>
      </rPr>
      <t>벚꽃</t>
    </r>
    <r>
      <rPr>
        <sz val="11"/>
        <color theme="1"/>
        <rFont val="Calibri"/>
        <family val="2"/>
      </rPr>
      <t>)</t>
    </r>
    <phoneticPr fontId="38" type="noConversion"/>
  </si>
  <si>
    <t>슌오우(벚꽃)
아야메(붓꽃)</t>
    <phoneticPr fontId="38" type="noConversion"/>
  </si>
  <si>
    <t>더블캐스팅</t>
  </si>
  <si>
    <r>
      <rPr>
        <sz val="11"/>
        <color theme="1"/>
        <rFont val="맑은 고딕"/>
        <family val="3"/>
        <charset val="129"/>
      </rPr>
      <t>이속</t>
    </r>
    <r>
      <rPr>
        <sz val="11"/>
        <color theme="1"/>
        <rFont val="Calibri"/>
        <family val="2"/>
      </rPr>
      <t xml:space="preserve"> </t>
    </r>
    <r>
      <rPr>
        <sz val="11"/>
        <color theme="1"/>
        <rFont val="맑은 고딕"/>
        <family val="3"/>
        <charset val="129"/>
      </rPr>
      <t>페널티</t>
    </r>
    <r>
      <rPr>
        <sz val="11"/>
        <color theme="1"/>
        <rFont val="Calibri"/>
        <family val="2"/>
      </rPr>
      <t xml:space="preserve"> -7%</t>
    </r>
    <phoneticPr fontId="38" type="noConversion"/>
  </si>
  <si>
    <t>사상의거절</t>
    <phoneticPr fontId="38" type="noConversion"/>
  </si>
  <si>
    <t>마나회복</t>
  </si>
  <si>
    <t>마나회복</t>
    <phoneticPr fontId="38" type="noConversion"/>
  </si>
  <si>
    <t>가라테</t>
  </si>
  <si>
    <t>가라테</t>
    <phoneticPr fontId="38" type="noConversion"/>
  </si>
  <si>
    <t>특성강화</t>
    <phoneticPr fontId="38" type="noConversion"/>
  </si>
  <si>
    <r>
      <rPr>
        <sz val="7"/>
        <color theme="1"/>
        <rFont val="맑은 고딕"/>
        <family val="3"/>
        <charset val="129"/>
      </rPr>
      <t>히나기쿠(국화)</t>
    </r>
    <r>
      <rPr>
        <sz val="8"/>
        <color theme="1"/>
        <rFont val="맑은 고딕"/>
        <family val="3"/>
        <charset val="129"/>
      </rPr>
      <t xml:space="preserve">
바이곤(매화)
리리(백합)</t>
    </r>
    <phoneticPr fontId="38" type="noConversion"/>
  </si>
  <si>
    <t>더블캐스팅</t>
    <phoneticPr fontId="38" type="noConversion"/>
  </si>
  <si>
    <t>변신페널티</t>
    <phoneticPr fontId="38" type="noConversion"/>
  </si>
  <si>
    <t>히로인</t>
  </si>
  <si>
    <t>히로인</t>
    <phoneticPr fontId="38" type="noConversion"/>
  </si>
  <si>
    <t>공격</t>
    <phoneticPr fontId="38" type="noConversion"/>
  </si>
  <si>
    <t>꽃</t>
  </si>
  <si>
    <t>꽃</t>
    <phoneticPr fontId="38" type="noConversion"/>
  </si>
  <si>
    <t>조합</t>
    <phoneticPr fontId="38" type="noConversion"/>
  </si>
  <si>
    <t>사상마련</t>
  </si>
  <si>
    <t>사상마련</t>
    <phoneticPr fontId="38" type="noConversion"/>
  </si>
  <si>
    <t>발차기</t>
  </si>
  <si>
    <t>발차기</t>
    <phoneticPr fontId="38" type="noConversion"/>
  </si>
  <si>
    <t>쌍천귀순</t>
    <phoneticPr fontId="38" type="noConversion"/>
  </si>
  <si>
    <t>조합 사용</t>
  </si>
  <si>
    <t>조합 사용</t>
    <phoneticPr fontId="38" type="noConversion"/>
  </si>
  <si>
    <t>특성 강화</t>
  </si>
  <si>
    <t>특성 강화</t>
    <phoneticPr fontId="38" type="noConversion"/>
  </si>
  <si>
    <t>주변에 여성이 자신 뿐일 때, 스킬들의 거리 +5%</t>
    <phoneticPr fontId="38" type="noConversion"/>
  </si>
  <si>
    <r>
      <rPr>
        <sz val="11"/>
        <color theme="1"/>
        <rFont val="맑은 고딕"/>
        <family val="3"/>
        <charset val="129"/>
      </rPr>
      <t>변신시</t>
    </r>
    <r>
      <rPr>
        <sz val="11"/>
        <color theme="1"/>
        <rFont val="Calibri"/>
        <family val="2"/>
      </rPr>
      <t xml:space="preserve"> </t>
    </r>
    <r>
      <rPr>
        <sz val="11"/>
        <color theme="1"/>
        <rFont val="맑은 고딕"/>
        <family val="3"/>
        <charset val="129"/>
      </rPr>
      <t>최대마나</t>
    </r>
    <r>
      <rPr>
        <sz val="11"/>
        <color theme="1"/>
        <rFont val="Calibri"/>
        <family val="2"/>
      </rPr>
      <t xml:space="preserve"> </t>
    </r>
    <r>
      <rPr>
        <sz val="11"/>
        <color theme="1"/>
        <rFont val="맑은 고딕"/>
        <family val="3"/>
        <charset val="129"/>
      </rPr>
      <t>즉시회복</t>
    </r>
    <r>
      <rPr>
        <sz val="11"/>
        <color theme="1"/>
        <rFont val="Calibri"/>
        <family val="2"/>
      </rPr>
      <t xml:space="preserve"> 2~20%</t>
    </r>
    <phoneticPr fontId="38" type="noConversion"/>
  </si>
  <si>
    <t>평소에도 변신 상태와 같은 마음으로, 쉽게 몰입합니다.</t>
    <phoneticPr fontId="38" type="noConversion"/>
  </si>
  <si>
    <r>
      <t xml:space="preserve">효과: </t>
    </r>
    <r>
      <rPr>
        <b/>
        <sz val="11"/>
        <color theme="1"/>
        <rFont val="맑은 고딕"/>
        <family val="3"/>
        <charset val="129"/>
      </rPr>
      <t>만개</t>
    </r>
    <r>
      <rPr>
        <sz val="11"/>
        <color theme="1"/>
        <rFont val="맑은 고딕"/>
        <family val="3"/>
        <charset val="129"/>
      </rPr>
      <t xml:space="preserve"> - 최대 체력의 0.5-5% 데미지</t>
    </r>
    <phoneticPr fontId="38" type="noConversion"/>
  </si>
  <si>
    <r>
      <t xml:space="preserve">효과: </t>
    </r>
    <r>
      <rPr>
        <b/>
        <sz val="11"/>
        <color theme="1"/>
        <rFont val="맑은 고딕"/>
        <family val="3"/>
        <charset val="129"/>
      </rPr>
      <t>시듦</t>
    </r>
    <r>
      <rPr>
        <sz val="11"/>
        <color theme="1"/>
        <rFont val="맑은 고딕"/>
        <family val="3"/>
        <charset val="129"/>
      </rPr>
      <t xml:space="preserve"> - 잃.체 0.2-2% x 3회</t>
    </r>
    <phoneticPr fontId="38" type="noConversion"/>
  </si>
  <si>
    <r>
      <t xml:space="preserve">효과: </t>
    </r>
    <r>
      <rPr>
        <b/>
        <sz val="11"/>
        <color theme="1"/>
        <rFont val="맑은 고딕"/>
        <family val="3"/>
        <charset val="129"/>
      </rPr>
      <t>뿌리</t>
    </r>
    <r>
      <rPr>
        <sz val="11"/>
        <color theme="1"/>
        <rFont val="맑은 고딕"/>
        <family val="3"/>
        <charset val="129"/>
      </rPr>
      <t xml:space="preserve"> - 이동속도 -5~-50%, 2초</t>
    </r>
    <phoneticPr fontId="38" type="noConversion"/>
  </si>
  <si>
    <r>
      <t xml:space="preserve">효과: </t>
    </r>
    <r>
      <rPr>
        <b/>
        <sz val="11"/>
        <color theme="1"/>
        <rFont val="맑은 고딕"/>
        <family val="3"/>
        <charset val="129"/>
      </rPr>
      <t>낙화</t>
    </r>
    <r>
      <rPr>
        <sz val="11"/>
        <color theme="1"/>
        <rFont val="맑은 고딕"/>
        <family val="3"/>
        <charset val="129"/>
      </rPr>
      <t xml:space="preserve"> - 공격속도 -5~-50%, 2초</t>
    </r>
    <phoneticPr fontId="38" type="noConversion"/>
  </si>
  <si>
    <r>
      <t xml:space="preserve">효과: </t>
    </r>
    <r>
      <rPr>
        <b/>
        <sz val="11"/>
        <color theme="1"/>
        <rFont val="맑은 고딕"/>
        <family val="3"/>
        <charset val="129"/>
      </rPr>
      <t>꽃가루</t>
    </r>
    <r>
      <rPr>
        <sz val="11"/>
        <color theme="1"/>
        <rFont val="맑은 고딕"/>
        <family val="3"/>
        <charset val="129"/>
      </rPr>
      <t xml:space="preserve"> - 도트데미지 (최대체력x0.1-1%) x 3회</t>
    </r>
    <phoneticPr fontId="38" type="noConversion"/>
  </si>
  <si>
    <r>
      <t xml:space="preserve">효과: </t>
    </r>
    <r>
      <rPr>
        <b/>
        <sz val="11"/>
        <color theme="1"/>
        <rFont val="맑은 고딕"/>
        <family val="3"/>
        <charset val="129"/>
      </rPr>
      <t>꽃망울</t>
    </r>
    <r>
      <rPr>
        <sz val="11"/>
        <color theme="1"/>
        <rFont val="맑은 고딕"/>
        <family val="3"/>
        <charset val="129"/>
      </rPr>
      <t xml:space="preserve"> - 공격력감소(중첩시 공격불가) 5-50%, 2초</t>
    </r>
    <phoneticPr fontId="38" type="noConversion"/>
  </si>
  <si>
    <r>
      <rPr>
        <b/>
        <sz val="11"/>
        <color theme="1"/>
        <rFont val="맑은 고딕"/>
        <family val="3"/>
        <charset val="129"/>
      </rPr>
      <t>재생</t>
    </r>
    <r>
      <rPr>
        <sz val="11"/>
        <color theme="1"/>
        <rFont val="맑은 고딕"/>
        <family val="3"/>
        <charset val="129"/>
      </rPr>
      <t xml:space="preserve"> : 체력회복 1%+잃5%, 1~10회x1초</t>
    </r>
    <phoneticPr fontId="38" type="noConversion"/>
  </si>
  <si>
    <r>
      <rPr>
        <b/>
        <sz val="11"/>
        <color theme="1"/>
        <rFont val="맑은 고딕"/>
        <family val="3"/>
        <charset val="129"/>
      </rPr>
      <t>방어</t>
    </r>
    <r>
      <rPr>
        <sz val="11"/>
        <color theme="1"/>
        <rFont val="맑은 고딕"/>
        <family val="3"/>
        <charset val="129"/>
      </rPr>
      <t xml:space="preserve"> : 받는 데미지 감소 30% 1~10초</t>
    </r>
    <phoneticPr fontId="38" type="noConversion"/>
  </si>
  <si>
    <t>더블캐스팅 필요, 삼천결순+츠바키. 데미지 감소 +31-40% + 데미지 반사 1회</t>
    <phoneticPr fontId="38" type="noConversion"/>
  </si>
  <si>
    <t>더블캐스팅 필요, 삼천결순 + 쌍천귀순, 데미지 감소 41-50% + 체력 회복</t>
    <phoneticPr fontId="38" type="noConversion"/>
  </si>
  <si>
    <t>트리플캐스팅 필요,  '삼천결순' - '쌍천귀순' - '고천참순'으로 발동. 범위 안 적 체력 감소 5-50% (일반몹)</t>
    <phoneticPr fontId="38" type="noConversion"/>
  </si>
  <si>
    <r>
      <rPr>
        <sz val="11"/>
        <color theme="1"/>
        <rFont val="맑은 고딕"/>
        <family val="3"/>
        <charset val="129"/>
      </rPr>
      <t>주변</t>
    </r>
    <r>
      <rPr>
        <sz val="11"/>
        <color theme="1"/>
        <rFont val="Calibri"/>
        <family val="2"/>
      </rPr>
      <t xml:space="preserve"> </t>
    </r>
    <r>
      <rPr>
        <sz val="11"/>
        <color theme="1"/>
        <rFont val="맑은 고딕"/>
        <family val="3"/>
        <charset val="129"/>
      </rPr>
      <t>쿨다운</t>
    </r>
    <r>
      <rPr>
        <sz val="11"/>
        <color theme="1"/>
        <rFont val="Calibri"/>
        <family val="2"/>
      </rPr>
      <t xml:space="preserve"> </t>
    </r>
    <r>
      <rPr>
        <sz val="11"/>
        <color theme="1"/>
        <rFont val="맑은 고딕"/>
        <family val="3"/>
        <charset val="129"/>
      </rPr>
      <t>감소</t>
    </r>
    <r>
      <rPr>
        <sz val="11"/>
        <color theme="1"/>
        <rFont val="Calibri"/>
        <family val="2"/>
      </rPr>
      <t xml:space="preserve"> 1-10%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</si>
  <si>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-10%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</si>
  <si>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-20%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</si>
  <si>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-30%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</si>
  <si>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-40%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</si>
  <si>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-50%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</si>
  <si>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-60%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</si>
  <si>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-70%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</si>
  <si>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-80%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</si>
  <si>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-90%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</si>
  <si>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-99%</t>
    </r>
    <phoneticPr fontId="38" type="noConversion"/>
  </si>
  <si>
    <t>스킬 콤보로 변경, 모든 스킬 효과 +5~50%</t>
    <phoneticPr fontId="38" type="noConversion"/>
  </si>
  <si>
    <t>스킬 트리플콤보로 변경, 모든 스킬 효과 +5~50% (합연산)</t>
    <phoneticPr fontId="38" type="noConversion"/>
  </si>
  <si>
    <t>[자신] 이속 -10~-99%
역으로, 초당 마나회복</t>
    <phoneticPr fontId="38" type="noConversion"/>
  </si>
  <si>
    <t>변신시 이속페널티 감소 5~50%</t>
    <phoneticPr fontId="38" type="noConversion"/>
  </si>
  <si>
    <t>박치기</t>
    <phoneticPr fontId="38" type="noConversion"/>
  </si>
  <si>
    <t>[오리히메]</t>
    <phoneticPr fontId="38" type="noConversion"/>
  </si>
  <si>
    <t>렌지 스킬트리</t>
    <phoneticPr fontId="38" type="noConversion"/>
  </si>
  <si>
    <t>일골</t>
  </si>
  <si>
    <t>쌍골</t>
  </si>
  <si>
    <t>쌍골</t>
    <phoneticPr fontId="38" type="noConversion"/>
  </si>
  <si>
    <t>시해2</t>
  </si>
  <si>
    <t>시해3</t>
  </si>
  <si>
    <t>만해2</t>
  </si>
  <si>
    <t>만해3</t>
  </si>
  <si>
    <t>진만해2</t>
  </si>
  <si>
    <t>진만해3</t>
  </si>
  <si>
    <t>사미환</t>
    <phoneticPr fontId="38" type="noConversion"/>
  </si>
  <si>
    <t>메코진</t>
    <phoneticPr fontId="38" type="noConversion"/>
  </si>
  <si>
    <t>센코</t>
    <phoneticPr fontId="38" type="noConversion"/>
  </si>
  <si>
    <t>히가 센코</t>
  </si>
  <si>
    <t>히가 센코</t>
    <phoneticPr fontId="38" type="noConversion"/>
  </si>
  <si>
    <t>우치 오로시</t>
  </si>
  <si>
    <t>히가 호코</t>
  </si>
  <si>
    <t>비골대포</t>
    <phoneticPr fontId="38" type="noConversion"/>
  </si>
  <si>
    <t>빠르게 돌진하여 경로상 적을 모두 베어냅니다.</t>
  </si>
  <si>
    <t xml:space="preserve">  </t>
    <phoneticPr fontId="38" type="noConversion"/>
  </si>
  <si>
    <t>반귀상쇄</t>
  </si>
  <si>
    <t>적시</t>
  </si>
  <si>
    <t>적시</t>
    <phoneticPr fontId="38" type="noConversion"/>
  </si>
  <si>
    <t>뇌왕권</t>
  </si>
  <si>
    <t>뇌왕권</t>
    <phoneticPr fontId="38" type="noConversion"/>
  </si>
  <si>
    <t>풍차</t>
  </si>
  <si>
    <t>철장</t>
  </si>
  <si>
    <t>우치 오로시</t>
    <phoneticPr fontId="38" type="noConversion"/>
  </si>
  <si>
    <t>시아철포</t>
    <phoneticPr fontId="38" type="noConversion"/>
  </si>
  <si>
    <t>내려찍기</t>
    <phoneticPr fontId="38" type="noConversion"/>
  </si>
  <si>
    <t>쥐어짜기</t>
    <phoneticPr fontId="38" type="noConversion"/>
  </si>
  <si>
    <t>쌍왕 - 사루노</t>
  </si>
  <si>
    <t>쌍왕 사루노</t>
    <phoneticPr fontId="38" type="noConversion"/>
  </si>
  <si>
    <t>쌍왕 - 헤비노</t>
  </si>
  <si>
    <t>쌍왕 - 헤비노</t>
    <phoneticPr fontId="38" type="noConversion"/>
  </si>
  <si>
    <t>진만해3</t>
    <phoneticPr fontId="38" type="noConversion"/>
  </si>
  <si>
    <t>[렌지]</t>
    <phoneticPr fontId="38" type="noConversion"/>
  </si>
  <si>
    <t>보법</t>
  </si>
  <si>
    <t>보법</t>
    <phoneticPr fontId="38" type="noConversion"/>
  </si>
  <si>
    <t>비비왕 - 내려찍기</t>
  </si>
  <si>
    <t>비비왕 - 쥐어짜기</t>
  </si>
  <si>
    <t>스킬 사용시, '비비왕' 혹은 '오로치왕' 추가적용 각 +3%</t>
  </si>
  <si>
    <t>[자신] 이속 +6~69%
[자신] 뎀 +4~72%</t>
    <phoneticPr fontId="38" type="noConversion"/>
  </si>
  <si>
    <t>슬로우 추가 +5%~50%</t>
    <phoneticPr fontId="38" type="noConversion"/>
  </si>
  <si>
    <t>슬로우→스턴, 5~50%</t>
    <phoneticPr fontId="38" type="noConversion"/>
  </si>
  <si>
    <t>비비왕'과 '오로치왕' 사용시 다른스킬(한 개) 쿨 -2%</t>
    <phoneticPr fontId="38" type="noConversion"/>
  </si>
  <si>
    <t>분노하여 더 강한 공격을 합니다. 이속 +6%, 뎀 +4%</t>
    <phoneticPr fontId="38" type="noConversion"/>
  </si>
  <si>
    <t>사미환 해방. 이속 +13%, 뎀 +8%</t>
    <phoneticPr fontId="38" type="noConversion"/>
  </si>
  <si>
    <t>사미환 해방. 이속 +20%, 뎀 +16%</t>
    <phoneticPr fontId="38" type="noConversion"/>
  </si>
  <si>
    <t>사미환 해방. 이속 +27%, 뎀 +24%</t>
    <phoneticPr fontId="38" type="noConversion"/>
  </si>
  <si>
    <t>비비왕 해방. 이속 +34%, 뎀 +32%</t>
    <phoneticPr fontId="38" type="noConversion"/>
  </si>
  <si>
    <t>오로치왕 해방. 이속 +41%, 뎀 +40%</t>
    <phoneticPr fontId="38" type="noConversion"/>
  </si>
  <si>
    <t>쌍왕 해방. 이속 +55%, 뎀 +56%</t>
    <phoneticPr fontId="38" type="noConversion"/>
  </si>
  <si>
    <t>오로치왕 해방. 이속 +48%, 뎀 +48%</t>
    <phoneticPr fontId="38" type="noConversion"/>
  </si>
  <si>
    <t>쌍왕 해방. 이속 +62%, 뎀 +64%</t>
    <phoneticPr fontId="38" type="noConversion"/>
  </si>
  <si>
    <t>쌍왕 해방. 이속 +69%, 뎀 +72%</t>
    <phoneticPr fontId="38" type="noConversion"/>
  </si>
  <si>
    <t>사도 스킬트리</t>
    <phoneticPr fontId="38" type="noConversion"/>
  </si>
  <si>
    <t>주먹</t>
    <phoneticPr fontId="38" type="noConversion"/>
  </si>
  <si>
    <t>대지</t>
    <phoneticPr fontId="38" type="noConversion"/>
  </si>
  <si>
    <t>브링거 라이트</t>
    <phoneticPr fontId="38" type="noConversion"/>
  </si>
  <si>
    <t>불안정한 땅</t>
  </si>
  <si>
    <t>그루아 티라르</t>
  </si>
  <si>
    <t>악마의 숨결</t>
  </si>
  <si>
    <t>라 무에르테</t>
  </si>
  <si>
    <t>무신의 분노</t>
  </si>
  <si>
    <t>급소파악</t>
    <phoneticPr fontId="38" type="noConversion"/>
  </si>
  <si>
    <t>패턴파악</t>
    <phoneticPr fontId="38" type="noConversion"/>
  </si>
  <si>
    <t>요새화</t>
    <phoneticPr fontId="38" type="noConversion"/>
  </si>
  <si>
    <t>거인의 오른팔 Lv1</t>
  </si>
  <si>
    <t>거인의 오른팔 Lv2</t>
  </si>
  <si>
    <t>거인의 오른팔 Lv3</t>
  </si>
  <si>
    <t>거인의 오른팔(브라소 데레차 데 히간테) Lv1</t>
  </si>
  <si>
    <t>거인의 오른팔(브라소 데레차 데 히간테) Lv2</t>
  </si>
  <si>
    <t>거인의 오른팔(브라소 데레차 데 히간테) Lv3</t>
  </si>
  <si>
    <t>악마의 왼팔(브라소 이스케르다 델 디아블로) Lv1</t>
  </si>
  <si>
    <t>악마의 왼팔(브라소 이스케르다 델 디아블로) Lv2</t>
  </si>
  <si>
    <t>악마의 왼팔(브라소 이스케르다 델 디아블로) Lv3</t>
  </si>
  <si>
    <t>거인의 오른팔 1</t>
    <phoneticPr fontId="38" type="noConversion"/>
  </si>
  <si>
    <t>거인의 오른팔 2</t>
    <phoneticPr fontId="38" type="noConversion"/>
  </si>
  <si>
    <t>거인의 오른팔 3</t>
    <phoneticPr fontId="38" type="noConversion"/>
  </si>
  <si>
    <t>브라소 데레차 데 히간테 1</t>
    <phoneticPr fontId="38" type="noConversion"/>
  </si>
  <si>
    <t>브라소 데레차 데 히간테 2</t>
    <phoneticPr fontId="38" type="noConversion"/>
  </si>
  <si>
    <t>브라소 데레차 데 히간테 3</t>
    <phoneticPr fontId="38" type="noConversion"/>
  </si>
  <si>
    <t>악마의 왼팔 1</t>
    <phoneticPr fontId="38" type="noConversion"/>
  </si>
  <si>
    <t>악마의 왼팔 2</t>
    <phoneticPr fontId="38" type="noConversion"/>
  </si>
  <si>
    <t>악마의 왼팔 3</t>
    <phoneticPr fontId="38" type="noConversion"/>
  </si>
  <si>
    <t>지면을 강타하여 지진을 일으켜 적들을 둔화시킵니다.</t>
  </si>
  <si>
    <t>지면에 손을 박은 다음 그대로 땅을 들어 메치는 기술.</t>
  </si>
  <si>
    <t>대지를 내리치며 범위 내 적들에게 데미지를 입히고 넘어뜨립니다.</t>
  </si>
  <si>
    <t>대지를 움직여 산사태를 일으켜 적들에게 데미지를 입힙니다.</t>
  </si>
  <si>
    <t>대지강타</t>
  </si>
  <si>
    <t>공격 혹은 스킬 사용시 데미지를 증가시킵니다. 110% (최대 160%)/ 4% (최대 40%)</t>
  </si>
  <si>
    <t>같은 대상으로 지정시 스킬/공격당 데미지 증가 +2% (1렙 중첩 1 - 최대10회)</t>
  </si>
  <si>
    <t>같은 자리에 서있으면 방어력 증가 3% (1렙 중첩 1 - 최대10회) / 최종스택시 주변도발</t>
  </si>
  <si>
    <t>[자신] 이속 6~100%
[자신] 공속 6~100%</t>
    <phoneticPr fontId="38" type="noConversion"/>
  </si>
  <si>
    <t>[본인] 방어 +5~40%
[적] 방어 0~-25%</t>
    <phoneticPr fontId="38" type="noConversion"/>
  </si>
  <si>
    <t>방어 태세에 들어가, 방어를 증가시킵니다. 본인 방어 +4%</t>
    <phoneticPr fontId="38" type="noConversion"/>
  </si>
  <si>
    <t>거인의 오른팔을 이용해 적을 두렵게 하며 자신의 방어를 증가시킵니다. 적 방어 -1%, 본인 +8%</t>
    <phoneticPr fontId="38" type="noConversion"/>
  </si>
  <si>
    <t>거인의 오른팔을 이용해 적을 두렵게 하며 자신의 방어를 증가시킵니다. 적 방어 -4%, 본인 +12%</t>
    <phoneticPr fontId="38" type="noConversion"/>
  </si>
  <si>
    <t>거인의 오른팔을 이용해 적을 두렵게 하며 자신의 방어를 증가시킵니다. 적 방어 -7%, 본인 +16%</t>
    <phoneticPr fontId="38" type="noConversion"/>
  </si>
  <si>
    <t>거인의 오른팔을 이용해 적을 더욱 두렵게 하며 자신의 방어를 증가시킵니다. 적 방어 -10%, 본인 +20%</t>
    <phoneticPr fontId="38" type="noConversion"/>
  </si>
  <si>
    <t>악마의 왼팔을 이용해 적을 매우 두렵게 하며 자신의 방어를 증가시킵니다. 적 방어 -19%, 본인 +32%</t>
    <phoneticPr fontId="38" type="noConversion"/>
  </si>
  <si>
    <t>거인의 오른팔을 이용해 적을 더욱 두렵게 하며 자신의 방어를 증가시킵니다. 적 방어 -16%, 본인 +28%</t>
    <phoneticPr fontId="38" type="noConversion"/>
  </si>
  <si>
    <t>거인의 오른팔을 이용해 적을 더욱 두렵게 하며 자신의 방어를 증가시킵니다. 적 방어 -13%, 본인 +24%</t>
    <phoneticPr fontId="38" type="noConversion"/>
  </si>
  <si>
    <t>악마의 왼팔을 이용해 적을 매우 두렵게 하며 자신의 방어를 증가시킵니다. 적 방어 -22%, 본인 +36%</t>
    <phoneticPr fontId="38" type="noConversion"/>
  </si>
  <si>
    <t>악마의 왼팔을 이용해 적을 매우 두렵게 하며 자신의 방어를 증가시킵니다. 적 방어 -25%, 본인 +40%</t>
    <phoneticPr fontId="38" type="noConversion"/>
  </si>
  <si>
    <t>[사도]</t>
    <phoneticPr fontId="38" type="noConversion"/>
  </si>
  <si>
    <r>
      <rPr>
        <sz val="11"/>
        <color theme="1"/>
        <rFont val="맑은 고딕"/>
        <family val="3"/>
        <charset val="129"/>
      </rPr>
      <t>일정</t>
    </r>
    <r>
      <rPr>
        <sz val="11"/>
        <color theme="1"/>
        <rFont val="Calibri"/>
        <family val="2"/>
      </rPr>
      <t xml:space="preserve"> </t>
    </r>
    <r>
      <rPr>
        <sz val="11"/>
        <color theme="1"/>
        <rFont val="맑은 고딕"/>
        <family val="3"/>
        <charset val="129"/>
      </rPr>
      <t>시간</t>
    </r>
    <r>
      <rPr>
        <sz val="11"/>
        <color theme="1"/>
        <rFont val="Calibri"/>
        <family val="2"/>
      </rPr>
      <t xml:space="preserve"> </t>
    </r>
    <r>
      <rPr>
        <sz val="11"/>
        <color theme="1"/>
        <rFont val="맑은 고딕"/>
        <family val="3"/>
        <charset val="129"/>
      </rPr>
      <t>동안</t>
    </r>
    <r>
      <rPr>
        <sz val="11"/>
        <color theme="1"/>
        <rFont val="Calibri"/>
        <family val="2"/>
      </rPr>
      <t xml:space="preserve"> </t>
    </r>
    <r>
      <rPr>
        <sz val="11"/>
        <color theme="1"/>
        <rFont val="맑은 고딕"/>
        <family val="3"/>
        <charset val="129"/>
      </rPr>
      <t>무적</t>
    </r>
    <r>
      <rPr>
        <sz val="11"/>
        <color theme="1"/>
        <rFont val="Calibri"/>
        <family val="2"/>
      </rPr>
      <t xml:space="preserve"> </t>
    </r>
    <r>
      <rPr>
        <sz val="11"/>
        <color theme="1"/>
        <rFont val="맑은 고딕"/>
        <family val="3"/>
        <charset val="129"/>
      </rPr>
      <t>상태가</t>
    </r>
    <r>
      <rPr>
        <sz val="11"/>
        <color theme="1"/>
        <rFont val="Calibri"/>
        <family val="2"/>
      </rPr>
      <t xml:space="preserve"> </t>
    </r>
    <r>
      <rPr>
        <sz val="11"/>
        <color theme="1"/>
        <rFont val="맑은 고딕"/>
        <family val="3"/>
        <charset val="129"/>
      </rPr>
      <t>되며</t>
    </r>
    <r>
      <rPr>
        <sz val="11"/>
        <color theme="1"/>
        <rFont val="Calibri"/>
        <family val="2"/>
      </rPr>
      <t xml:space="preserve">, </t>
    </r>
    <r>
      <rPr>
        <sz val="11"/>
        <color theme="1"/>
        <rFont val="맑은 고딕"/>
        <family val="3"/>
        <charset val="129"/>
      </rPr>
      <t>스킬</t>
    </r>
    <r>
      <rPr>
        <sz val="11"/>
        <color theme="1"/>
        <rFont val="Calibri"/>
        <family val="2"/>
      </rPr>
      <t xml:space="preserve"> </t>
    </r>
    <r>
      <rPr>
        <sz val="11"/>
        <color theme="1"/>
        <rFont val="맑은 고딕"/>
        <family val="3"/>
        <charset val="129"/>
      </rPr>
      <t>사용</t>
    </r>
    <r>
      <rPr>
        <sz val="11"/>
        <color theme="1"/>
        <rFont val="Calibri"/>
        <family val="2"/>
      </rPr>
      <t xml:space="preserve"> </t>
    </r>
    <r>
      <rPr>
        <sz val="11"/>
        <color theme="1"/>
        <rFont val="맑은 고딕"/>
        <family val="3"/>
        <charset val="129"/>
      </rPr>
      <t>중</t>
    </r>
    <r>
      <rPr>
        <sz val="11"/>
        <color theme="1"/>
        <rFont val="Calibri"/>
        <family val="2"/>
      </rPr>
      <t xml:space="preserve"> </t>
    </r>
    <r>
      <rPr>
        <sz val="11"/>
        <color theme="1"/>
        <rFont val="맑은 고딕"/>
        <family val="3"/>
        <charset val="129"/>
      </rPr>
      <t>주변</t>
    </r>
    <r>
      <rPr>
        <sz val="11"/>
        <color theme="1"/>
        <rFont val="Calibri"/>
        <family val="2"/>
      </rPr>
      <t xml:space="preserve"> </t>
    </r>
    <r>
      <rPr>
        <sz val="11"/>
        <color theme="1"/>
        <rFont val="맑은 고딕"/>
        <family val="3"/>
        <charset val="129"/>
      </rPr>
      <t>적들에게</t>
    </r>
    <r>
      <rPr>
        <sz val="11"/>
        <color theme="1"/>
        <rFont val="Calibri"/>
        <family val="2"/>
      </rPr>
      <t xml:space="preserve"> </t>
    </r>
    <r>
      <rPr>
        <sz val="11"/>
        <color theme="1"/>
        <rFont val="맑은 고딕"/>
        <family val="3"/>
        <charset val="129"/>
      </rPr>
      <t>지속적으로</t>
    </r>
    <r>
      <rPr>
        <sz val="11"/>
        <color theme="1"/>
        <rFont val="Calibri"/>
        <family val="2"/>
      </rPr>
      <t xml:space="preserve"> </t>
    </r>
    <r>
      <rPr>
        <sz val="11"/>
        <color theme="1"/>
        <rFont val="맑은 고딕"/>
        <family val="3"/>
        <charset val="129"/>
      </rPr>
      <t>데미지를</t>
    </r>
    <r>
      <rPr>
        <sz val="11"/>
        <color theme="1"/>
        <rFont val="Calibri"/>
        <family val="2"/>
      </rPr>
      <t xml:space="preserve"> </t>
    </r>
    <r>
      <rPr>
        <sz val="11"/>
        <color theme="1"/>
        <rFont val="맑은 고딕"/>
        <family val="3"/>
        <charset val="129"/>
      </rPr>
      <t>가합니다</t>
    </r>
    <r>
      <rPr>
        <sz val="11"/>
        <color theme="1"/>
        <rFont val="Calibri"/>
        <family val="2"/>
      </rPr>
      <t xml:space="preserve">. </t>
    </r>
    <r>
      <rPr>
        <sz val="11"/>
        <color theme="1"/>
        <rFont val="맑은 고딕"/>
        <family val="3"/>
        <charset val="129"/>
      </rPr>
      <t>스킬</t>
    </r>
    <r>
      <rPr>
        <sz val="11"/>
        <color theme="1"/>
        <rFont val="Calibri"/>
        <family val="2"/>
      </rPr>
      <t xml:space="preserve"> </t>
    </r>
    <r>
      <rPr>
        <sz val="11"/>
        <color theme="1"/>
        <rFont val="맑은 고딕"/>
        <family val="3"/>
        <charset val="129"/>
      </rPr>
      <t>종료</t>
    </r>
    <r>
      <rPr>
        <sz val="11"/>
        <color theme="1"/>
        <rFont val="Calibri"/>
        <family val="2"/>
      </rPr>
      <t xml:space="preserve"> </t>
    </r>
    <r>
      <rPr>
        <sz val="11"/>
        <color theme="1"/>
        <rFont val="맑은 고딕"/>
        <family val="3"/>
        <charset val="129"/>
      </rPr>
      <t>시</t>
    </r>
    <r>
      <rPr>
        <sz val="11"/>
        <color theme="1"/>
        <rFont val="Calibri"/>
        <family val="2"/>
      </rPr>
      <t xml:space="preserve"> </t>
    </r>
    <r>
      <rPr>
        <sz val="11"/>
        <color theme="1"/>
        <rFont val="맑은 고딕"/>
        <family val="3"/>
        <charset val="129"/>
      </rPr>
      <t>범위</t>
    </r>
    <r>
      <rPr>
        <sz val="11"/>
        <color theme="1"/>
        <rFont val="Calibri"/>
        <family val="2"/>
      </rPr>
      <t xml:space="preserve"> </t>
    </r>
    <r>
      <rPr>
        <sz val="11"/>
        <color theme="1"/>
        <rFont val="맑은 고딕"/>
        <family val="3"/>
        <charset val="129"/>
      </rPr>
      <t>내</t>
    </r>
    <r>
      <rPr>
        <sz val="11"/>
        <color theme="1"/>
        <rFont val="Calibri"/>
        <family val="2"/>
      </rPr>
      <t xml:space="preserve"> </t>
    </r>
    <r>
      <rPr>
        <sz val="11"/>
        <color theme="1"/>
        <rFont val="맑은 고딕"/>
        <family val="3"/>
        <charset val="129"/>
      </rPr>
      <t>적들을</t>
    </r>
    <r>
      <rPr>
        <sz val="11"/>
        <color theme="1"/>
        <rFont val="Calibri"/>
        <family val="2"/>
      </rPr>
      <t xml:space="preserve"> </t>
    </r>
    <r>
      <rPr>
        <sz val="11"/>
        <color theme="1"/>
        <rFont val="맑은 고딕"/>
        <family val="3"/>
        <charset val="129"/>
      </rPr>
      <t>공중으로</t>
    </r>
    <r>
      <rPr>
        <sz val="11"/>
        <color theme="1"/>
        <rFont val="Calibri"/>
        <family val="2"/>
      </rPr>
      <t xml:space="preserve"> </t>
    </r>
    <r>
      <rPr>
        <sz val="11"/>
        <color theme="1"/>
        <rFont val="맑은 고딕"/>
        <family val="3"/>
        <charset val="129"/>
      </rPr>
      <t>띄워</t>
    </r>
    <r>
      <rPr>
        <sz val="11"/>
        <color theme="1"/>
        <rFont val="Calibri"/>
        <family val="2"/>
      </rPr>
      <t xml:space="preserve"> </t>
    </r>
    <r>
      <rPr>
        <sz val="11"/>
        <color theme="1"/>
        <rFont val="맑은 고딕"/>
        <family val="3"/>
        <charset val="129"/>
      </rPr>
      <t>밀쳐냅니다</t>
    </r>
    <r>
      <rPr>
        <sz val="11"/>
        <color theme="1"/>
        <rFont val="Calibri"/>
        <family val="2"/>
      </rPr>
      <t>.</t>
    </r>
    <phoneticPr fontId="38" type="noConversion"/>
  </si>
  <si>
    <t>스킬강화</t>
    <phoneticPr fontId="38" type="noConversion"/>
  </si>
  <si>
    <t>대쉬 쿨감</t>
    <phoneticPr fontId="38" type="noConversion"/>
  </si>
  <si>
    <t>앞으로 #Distance 거리만큼 빠르게 내달립니다.</t>
  </si>
  <si>
    <t>앞으로 #Distance 거리만큼 빠르게 내달립니다.</t>
    <phoneticPr fontId="38" type="noConversion"/>
  </si>
  <si>
    <t>앞으로 #Distance 거리만큼 순간적으로 내달립니다.</t>
    <phoneticPr fontId="38" type="noConversion"/>
  </si>
  <si>
    <t>사신들의 이동 보법입니다. \n#Distance 거리만큼 순간적으로 이동합니다.</t>
    <phoneticPr fontId="38" type="noConversion"/>
  </si>
  <si>
    <t>퀸시들의 고동 보법입니다. \n#Distance 거리만큼 고속으로 내달립니다.</t>
    <phoneticPr fontId="38" type="noConversion"/>
  </si>
  <si>
    <t>퀸시의 폴슈텐디히입니다. \n#Distance 거리만큼 초고속으로 이동합니다.</t>
    <phoneticPr fontId="38" type="noConversion"/>
  </si>
  <si>
    <t>풀브링거의 고속 보법입니다. \n#Distance 거리만큼 순식간에 이동합니다.</t>
    <phoneticPr fontId="38" type="noConversion"/>
  </si>
  <si>
    <t>아란칼들의 이동 보법입니다. \n#Distance 거리만큼 순간적으로 내달립니다.</t>
    <phoneticPr fontId="38" type="noConversion"/>
  </si>
  <si>
    <t>호로들의 이동 보법입니다.\n#Distance 거리만큼 순간적으로 내달립니다.</t>
    <phoneticPr fontId="38" type="noConversion"/>
  </si>
  <si>
    <t>15~45</t>
    <phoneticPr fontId="38" type="noConversion"/>
  </si>
  <si>
    <t>35~105</t>
    <phoneticPr fontId="38" type="noConversion"/>
  </si>
  <si>
    <t>25~75</t>
    <phoneticPr fontId="38" type="noConversion"/>
  </si>
  <si>
    <t>방어 자세를 취해 데미지를 감소시킵니다.\n#Duration초간 데미지 #Damage% 감소</t>
  </si>
  <si>
    <t>방어 자세를 취해 데미지를 감소시킵니다.\n#Duration초간 데미지 #Damage% 감소</t>
    <phoneticPr fontId="38" type="noConversion"/>
  </si>
  <si>
    <t>영압을 집중해 데미지를 감소시킵니다.\n#Duration초간 데미지 #Damage% 감소</t>
    <phoneticPr fontId="38" type="noConversion"/>
  </si>
  <si>
    <t>허공에 검을 휘둘러 공격을 방어합니다. \n#Duration초간 데미지 #Damage% 감소</t>
    <phoneticPr fontId="38" type="noConversion"/>
  </si>
  <si>
    <t>상대방에 귀도에 역회전을 걸어 공격을 방어합니다. \n#Duration초간 데미지 #Damage% 감소</t>
    <phoneticPr fontId="38" type="noConversion"/>
  </si>
  <si>
    <t>상대방의 공격을 방어하고, 되돌려줍니다. \n#Duration초간 데미지 #Damage% 감소</t>
    <phoneticPr fontId="38" type="noConversion"/>
  </si>
  <si>
    <t>일직선상으로 빔을 날려 #Distance거리에 #Damage% 데미지를 가합니다.</t>
    <phoneticPr fontId="38" type="noConversion"/>
  </si>
  <si>
    <t>강화된 세로를 날려 #Distance거리에 #Damage% 데미지를 가합니다.</t>
    <phoneticPr fontId="38" type="noConversion"/>
  </si>
  <si>
    <t>검을 세로로 베어 #Distance거리에 #Damage% 데미지를 가합니다.</t>
    <phoneticPr fontId="38" type="noConversion"/>
  </si>
  <si>
    <t>거대한 참격을 날려 #Distance거리에 #Damage% 데미지를 가합니다.</t>
    <phoneticPr fontId="38" type="noConversion"/>
  </si>
  <si>
    <t>월아천충을 십자가 모양으로 날려 #Distance거리에 #Damage% 데미지를 가합니다.</t>
    <phoneticPr fontId="38" type="noConversion"/>
  </si>
  <si>
    <t>월아천충과 그랑레이세로를 융합해 날립니다.\n#Distance거리에 #Damage% 데미지를 가합니다.</t>
    <phoneticPr fontId="38" type="noConversion"/>
  </si>
  <si>
    <t>검을 가로로 베어 #Range범위에 #Damage% 데미지를 가합니다.</t>
    <phoneticPr fontId="38" type="noConversion"/>
  </si>
  <si>
    <t>전방을 베어 순수한 검기로 공격합니다. \n#Range범위에 #Damage% 데미지를 가합니다.</t>
    <phoneticPr fontId="38" type="noConversion"/>
  </si>
  <si>
    <t>호로의 힘으로 월아천충을 쏘아냅니다.\n#Distance거리에 #Damage% 데미지를 가합니다.</t>
    <phoneticPr fontId="38" type="noConversion"/>
  </si>
  <si>
    <t>잠재능력을 모두 해방시켜 참격을 발사합니다.\n#Range범위에 #Damage% 데미지를 가합니다.</t>
    <phoneticPr fontId="38" type="noConversion"/>
  </si>
  <si>
    <t>일직선상으로 냉기를 뿜어, #Distance거리에 #Damage% 데미지를 가합니다.</t>
    <phoneticPr fontId="38" type="noConversion"/>
  </si>
  <si>
    <t>빛의 화살을 발사하여 #Distance거리에 #Damage% 데미지를 가합니다.</t>
    <phoneticPr fontId="38" type="noConversion"/>
  </si>
  <si>
    <t>넓은 범위에 화살을 쏘아 #Range범위에 #Damage% 데미지를 가합니다.</t>
    <phoneticPr fontId="38" type="noConversion"/>
  </si>
  <si>
    <t>섬광 화살을 발사하여 #Distance거리에 #Damage% 데미지를 가하고, 실명 상태로 만듭니다.</t>
    <phoneticPr fontId="38" type="noConversion"/>
  </si>
  <si>
    <t>거대한 화살을 쏘아 #Distance거리에 #Damage% 데미지를 가하고, 능력을 저하시킵니다.</t>
    <phoneticPr fontId="38" type="noConversion"/>
  </si>
  <si>
    <t>세 번 채찍질하여, #Distance거리에 #Damage% 데미지를 가하고 넉백시킵니다.</t>
    <phoneticPr fontId="38" type="noConversion"/>
  </si>
  <si>
    <t>앞으로 쭉 찔러 #Distance거리에 #Damage% 데미지와 스턴을 가합니다.</t>
    <phoneticPr fontId="38" type="noConversion"/>
  </si>
  <si>
    <t>여러 번 강하게 채찍질하여, #Distance거리에 #Damage% 데미지를 가합니다.</t>
    <phoneticPr fontId="38" type="noConversion"/>
  </si>
  <si>
    <t>전방에 검을 휘둘러 #Distance거리에 #Damage% 데미지를 가합니다.\n조각을 남깁니다.</t>
    <phoneticPr fontId="38" type="noConversion"/>
  </si>
  <si>
    <t>주변 조각을 쏘아붙여 #Damage% 데미지를 가합니다.\n조각당 데미지 +5%</t>
    <phoneticPr fontId="38" type="noConversion"/>
  </si>
  <si>
    <t>부서진 칼날을 내리쳐 #Distance거리에 #Damage% 데미지를 가하고, 출혈에 빠뜨립니다.\n조각당 데미지 +5%</t>
    <phoneticPr fontId="38" type="noConversion"/>
  </si>
  <si>
    <t>사미환을 길게 늘려 #Range범위에 #Damage% 데미지를 가합니다.</t>
    <phoneticPr fontId="38" type="noConversion"/>
  </si>
  <si>
    <t>사미환을 #Range범위에 #Damage% 데미지를 여러 번 가합니다.</t>
    <phoneticPr fontId="38" type="noConversion"/>
  </si>
  <si>
    <t>영압을 담은 주먹으로 #Distance거리에 #Damage% 데미지를 가합니다.</t>
    <phoneticPr fontId="38" type="noConversion"/>
  </si>
  <si>
    <t>악마의 힘으로 #Distance거리에 #Damage% 데미지를 가하고, 둔화시킵니다.</t>
    <phoneticPr fontId="38" type="noConversion"/>
  </si>
  <si>
    <t>강한 영압으로 급소를 정확히 공격해, #Distance거리에 #Damage% 데미지를 가합니다.</t>
    <phoneticPr fontId="38" type="noConversion"/>
  </si>
  <si>
    <t>대지를 밟아 가르고 산을 던져 #Range범위에 #Damage% 데미지를 가합니다.</t>
    <phoneticPr fontId="38" type="noConversion"/>
  </si>
  <si>
    <t>왕허의 섬광, 피를 섞은 세로를 날려 #Distance거리에 #Damage% 데미지를 가합니다.</t>
    <phoneticPr fontId="38" type="noConversion"/>
  </si>
  <si>
    <t>해골 모양의 영압을 날려 #Distance거리에 #Damage% 데미지를 가합니다.</t>
    <phoneticPr fontId="38" type="noConversion"/>
  </si>
  <si>
    <t>상대를 발로 차버립니다. #Range범위에 #Damage% 데미지를 가합니다.</t>
    <phoneticPr fontId="38" type="noConversion"/>
  </si>
  <si>
    <t>가라테 기술로 공격하여 #Damage% 데미지를 가합니다.</t>
    <phoneticPr fontId="38" type="noConversion"/>
  </si>
  <si>
    <t>쿨</t>
  </si>
  <si>
    <t>쿨+</t>
  </si>
  <si>
    <t>데미지</t>
  </si>
  <si>
    <t>마나</t>
  </si>
  <si>
    <t>마나+</t>
  </si>
  <si>
    <t>#Distance거리를 돌진한 후, 충격파로 #Range범위에 #Damage% 데미지를 가합니다.</t>
    <phoneticPr fontId="38" type="noConversion"/>
  </si>
  <si>
    <t>#Distance거리를 돌진한 후, 회전베기로 #Range범위에 #Damage% 데미지를 가합니다.</t>
    <phoneticPr fontId="38" type="noConversion"/>
  </si>
  <si>
    <t>#Distance거리를 돌진한 후, 소용돌이로 #Range범위에 #Damage% 데미지를 여러번 가합니다.</t>
    <phoneticPr fontId="38" type="noConversion"/>
  </si>
  <si>
    <t>#Distance거리를 찌르며 돌진하며 #Damage% 데미지를 가합니다.</t>
    <phoneticPr fontId="38" type="noConversion"/>
  </si>
  <si>
    <t>검은 월아천충의 기운으로 #Distance거리를 돌진하며 #Damage% 데미지를 가합니다.</t>
    <phoneticPr fontId="38" type="noConversion"/>
  </si>
  <si>
    <t>빛의 화살을 발사하며 #Distance거리를 이동하고 #Damage% 데미지를 가합니다.</t>
    <phoneticPr fontId="38" type="noConversion"/>
  </si>
  <si>
    <t>#Distance거리를 찌르며 돌진하며 #Damage% 데미지를 가합니다. \n이후 일정시간동안 방어력과 이동속도가 증가합니다.</t>
    <phoneticPr fontId="38" type="noConversion"/>
  </si>
  <si>
    <t>파괴술 73 쌍련창화추</t>
    <phoneticPr fontId="38" type="noConversion"/>
  </si>
  <si>
    <t>파괴술 4. 백뢰</t>
    <phoneticPr fontId="38" type="noConversion"/>
  </si>
  <si>
    <t>증폭뎀</t>
    <phoneticPr fontId="38" type="noConversion"/>
  </si>
  <si>
    <t>CC점수</t>
    <phoneticPr fontId="38" type="noConversion"/>
  </si>
  <si>
    <t>유형</t>
    <phoneticPr fontId="38" type="noConversion"/>
  </si>
  <si>
    <t>둔화</t>
    <phoneticPr fontId="38" type="noConversion"/>
  </si>
  <si>
    <t>도트뎀 최대체력</t>
    <phoneticPr fontId="38" type="noConversion"/>
  </si>
  <si>
    <t>도트뎀 현재체력</t>
    <phoneticPr fontId="38" type="noConversion"/>
  </si>
  <si>
    <t>도트뎀 잃은체력</t>
    <phoneticPr fontId="38" type="noConversion"/>
  </si>
  <si>
    <t>속박</t>
    <phoneticPr fontId="38" type="noConversion"/>
  </si>
  <si>
    <t>뎀감 100%</t>
    <phoneticPr fontId="38" type="noConversion"/>
  </si>
  <si>
    <t>스턴</t>
    <phoneticPr fontId="38" type="noConversion"/>
  </si>
  <si>
    <t>속박 뎀지</t>
    <phoneticPr fontId="38" type="noConversion"/>
  </si>
  <si>
    <t>-</t>
    <phoneticPr fontId="38" type="noConversion"/>
  </si>
  <si>
    <t>최퍼뎀</t>
    <phoneticPr fontId="38" type="noConversion"/>
  </si>
  <si>
    <t>현피뎀</t>
    <phoneticPr fontId="38" type="noConversion"/>
  </si>
  <si>
    <t>잃퍼뎀</t>
    <phoneticPr fontId="38" type="noConversion"/>
  </si>
  <si>
    <t>공격력감소</t>
    <phoneticPr fontId="38" type="noConversion"/>
  </si>
  <si>
    <t>7회 공격</t>
    <phoneticPr fontId="38" type="noConversion"/>
  </si>
  <si>
    <t>스턴 - 공중띄움</t>
    <phoneticPr fontId="38" type="noConversion"/>
  </si>
  <si>
    <t>넉백 + 둔화</t>
    <phoneticPr fontId="38" type="noConversion"/>
  </si>
  <si>
    <t>역넉백</t>
    <phoneticPr fontId="38" type="noConversion"/>
  </si>
  <si>
    <t>스턴 0.6초</t>
    <phoneticPr fontId="38" type="noConversion"/>
  </si>
  <si>
    <t>25%둔화 2초</t>
    <phoneticPr fontId="38" type="noConversion"/>
  </si>
  <si>
    <t>최대체력 0.8%</t>
    <phoneticPr fontId="38" type="noConversion"/>
  </si>
  <si>
    <t>현재체력 2%</t>
    <phoneticPr fontId="38" type="noConversion"/>
  </si>
  <si>
    <t>잃은체력 6%</t>
    <phoneticPr fontId="38" type="noConversion"/>
  </si>
  <si>
    <t>속박 0.65초</t>
    <phoneticPr fontId="38" type="noConversion"/>
  </si>
  <si>
    <t>속박 1초</t>
    <phoneticPr fontId="38" type="noConversion"/>
  </si>
  <si>
    <t>속박 5초</t>
    <phoneticPr fontId="38" type="noConversion"/>
  </si>
  <si>
    <t>주변 450범위 공격력 100% 감소 3.3초</t>
    <phoneticPr fontId="38" type="noConversion"/>
  </si>
  <si>
    <t>속박 1.5초</t>
    <phoneticPr fontId="38" type="noConversion"/>
  </si>
  <si>
    <t>스턴 1.2초</t>
    <phoneticPr fontId="38" type="noConversion"/>
  </si>
  <si>
    <t>속박 3초, 현재체력 2.3% 데미지</t>
    <phoneticPr fontId="38" type="noConversion"/>
  </si>
  <si>
    <t>속박 2초, 최대체력 0.3% 데미지</t>
    <phoneticPr fontId="38" type="noConversion"/>
  </si>
  <si>
    <t>속박 4초, 잃은체력 4.7% 데미지</t>
    <phoneticPr fontId="38" type="noConversion"/>
  </si>
  <si>
    <t>스턴 0.4초</t>
    <phoneticPr fontId="38" type="noConversion"/>
  </si>
  <si>
    <t>최대체력 0.4%</t>
    <phoneticPr fontId="38" type="noConversion"/>
  </si>
  <si>
    <t>현재체력 1.5%</t>
    <phoneticPr fontId="38" type="noConversion"/>
  </si>
  <si>
    <t>잃은체력 1.5%</t>
    <phoneticPr fontId="38" type="noConversion"/>
  </si>
  <si>
    <t>최대체력 1.5%</t>
    <phoneticPr fontId="38" type="noConversion"/>
  </si>
  <si>
    <t>5초간 공격력 50% 감소</t>
    <phoneticPr fontId="38" type="noConversion"/>
  </si>
  <si>
    <t>공격력 65% 데미지 x 7회</t>
    <phoneticPr fontId="38" type="noConversion"/>
  </si>
  <si>
    <t>에어본 1.6초</t>
    <phoneticPr fontId="38" type="noConversion"/>
  </si>
  <si>
    <t>320거리 넉백 + 50% 둔화 2.5초</t>
    <phoneticPr fontId="38" type="noConversion"/>
  </si>
  <si>
    <t>도트뎀 - 최퍼뎀</t>
    <phoneticPr fontId="38" type="noConversion"/>
  </si>
  <si>
    <t>4회 x 0.5% 최퍼뎀</t>
    <phoneticPr fontId="38" type="noConversion"/>
  </si>
  <si>
    <t>에어본 3초 + 85%x5회 데미지</t>
    <phoneticPr fontId="38" type="noConversion"/>
  </si>
  <si>
    <t>600거리 당겨옴</t>
    <phoneticPr fontId="38" type="noConversion"/>
  </si>
  <si>
    <t>손 끝에서 영압을 쏘아 대상에게 #Damage%의 피해를 줍니다.\n추가로, 2초간 25% 느려지게 만듭니다.</t>
    <phoneticPr fontId="38" type="noConversion"/>
  </si>
  <si>
    <t>손 끝에서 번개를 쏘아 대상에게 #Damage%의 피해와 0.6초 스턴을 가합니다.</t>
    <phoneticPr fontId="38" type="noConversion"/>
  </si>
  <si>
    <t>불꽃을 쏘아 #Damage%의 피해를 줍니다.\n추가로, 최대체력 0.8%의 데미지를 입힙니다.</t>
    <phoneticPr fontId="38" type="noConversion"/>
  </si>
  <si>
    <t>푸른 불꽃을 쏘아 #Damage%의 피해를 줍니다.\n추가로, 현재체력 2%의 데미지를 입힙니다.</t>
    <phoneticPr fontId="38" type="noConversion"/>
  </si>
  <si>
    <t>양 손에서 푸른 불꽃을 쏘아 #Damage%의 피해를 줍니다.\n추가로, 잃은 체력의 6%의 데미지를 입힙니다.</t>
    <phoneticPr fontId="38" type="noConversion"/>
  </si>
  <si>
    <t>상대에게 수갑을 채워 #Damage%의 데미지를 가하고 0.65초 속박합니다.</t>
    <phoneticPr fontId="38" type="noConversion"/>
  </si>
  <si>
    <t>상대에게 #Damage%의 데미지를 가하고 1.0초 속박합니다.</t>
    <phoneticPr fontId="38" type="noConversion"/>
  </si>
  <si>
    <t>상대에게 판떼기 6개를 박아 #Damage%의 데미지와 5초 속박합니다.</t>
    <phoneticPr fontId="38" type="noConversion"/>
  </si>
  <si>
    <t>영압으로 구성된 투명하고 거대한 벽을 생성하여, 주변 #Range범위의 공격을 3.3초간 막습니다.</t>
    <phoneticPr fontId="38" type="noConversion"/>
  </si>
  <si>
    <t>마법진으로 #Damage를 가하고, 상대를 1.5초간 속박합니다.</t>
    <phoneticPr fontId="38" type="noConversion"/>
  </si>
  <si>
    <t>은통을 던져 5갈래 벽으로 #Damage를 가하고, 상대를 1.2초간 제압합니다.</t>
    <phoneticPr fontId="38" type="noConversion"/>
  </si>
  <si>
    <t>은통을 던져, 상대를 2초간 속박하고, #Damage%+최대체력 0.3%의 데미지를 가합니다.</t>
    <phoneticPr fontId="38" type="noConversion"/>
  </si>
  <si>
    <t>퀸시 크로스 모양의 진으로 상대를 3초간 속박하고, 고농축 영자를 폭발시켜 \n#Damage%+현재체력 2.3%의 데미지를 가합니다.</t>
    <phoneticPr fontId="38" type="noConversion"/>
  </si>
  <si>
    <t>젤레슈나이더의 고밀도 영자로 상대를 4초간 속박하고, 농축 영자를 폭발시켜 \n#Damage% + 잃은 체력 4.7%의 데미지를 가합니다.</t>
    <phoneticPr fontId="38" type="noConversion"/>
  </si>
  <si>
    <t>적을 붙잡아 박치기를 하여 #Damage%의 데미지와 0.4초간 기절시킵니다.</t>
    <phoneticPr fontId="38" type="noConversion"/>
  </si>
  <si>
    <t>한쪽 주먹으로 강력한 타격을 가하여 #Damage% + 최대체력 0.4%의 데미지를 가합니다.</t>
    <phoneticPr fontId="38" type="noConversion"/>
  </si>
  <si>
    <t>손바닥으로 적을 때려부수어 #Damage% + 현재체력 1.5%의 데미지를 가합니다.</t>
    <phoneticPr fontId="38" type="noConversion"/>
  </si>
  <si>
    <t>회전 발끝차기로 #Damage% + 잃은체력 1.5%의 데미지를 가합니다.</t>
    <phoneticPr fontId="38" type="noConversion"/>
  </si>
  <si>
    <t>양쪽 주먹으로 강력한 타격을 가하여 #Damage% + 최대체력 1.5%의 데미지를 가합니다.</t>
    <phoneticPr fontId="38" type="noConversion"/>
  </si>
  <si>
    <t>손발을 걸어 적의 행동을 제한합니다. \n#Damage%의 데미지를 가하고 5초간 공격력을 50% 감소시킵니다.</t>
    <phoneticPr fontId="38" type="noConversion"/>
  </si>
  <si>
    <t>초고속 주먹의 러쉬를 하여 추가로 65% 공격력 x 7회의 공격을 합니다.</t>
    <phoneticPr fontId="38" type="noConversion"/>
  </si>
  <si>
    <t>땅에 심은 칼이 대상 아래에서 나와 #Damage%의 데미지와 1.6초간 공중으로 띄웁니다.</t>
    <phoneticPr fontId="38" type="noConversion"/>
  </si>
  <si>
    <t>영압덩어리를 발사하여 #Damage%의 데미지를 가하고 상대를 밀어냅니다.\n그 후 2.5초간 50% 둔화를 가합니다.</t>
    <phoneticPr fontId="38" type="noConversion"/>
  </si>
  <si>
    <t>상대에게 꽂은 검에서 영압을 발사하여 #Damage%의 데미지를 가합니다.\n그 후 상대를 불태워 2초간 최대체력 2%의 데미지를 가합니다.</t>
    <phoneticPr fontId="38" type="noConversion"/>
  </si>
  <si>
    <t>비비왕이 지정된 상대를 물어뜯어 #Damage%의 데미지와 3초간 공중에 띄웁니다. \n그 후 5회 연속 물어뜯어 각각 85%의 데미지를 가합니다.</t>
    <phoneticPr fontId="38" type="noConversion"/>
  </si>
  <si>
    <t>상대에게 #Damage%의 데미지를 가하고 자신의 앞으로 끌어당깁니다.</t>
    <phoneticPr fontId="38" type="noConversion"/>
  </si>
  <si>
    <t>상대를 붙잡아 #Damage% + 최대체력 0.3%의 데미지를 가하고 2초간 속박합니다.</t>
    <phoneticPr fontId="38" type="noConversion"/>
  </si>
  <si>
    <t>SkillData</t>
  </si>
  <si>
    <t>Character</t>
  </si>
  <si>
    <t>TypeMain</t>
  </si>
  <si>
    <t>TypeTree</t>
  </si>
  <si>
    <t>RequireLevel</t>
  </si>
  <si>
    <t>TypeUI</t>
  </si>
  <si>
    <t>Name</t>
  </si>
  <si>
    <t>Detail</t>
  </si>
  <si>
    <t>ValueUse</t>
  </si>
  <si>
    <t>Distance</t>
  </si>
  <si>
    <t>Damage</t>
  </si>
  <si>
    <t>Range</t>
  </si>
  <si>
    <t>RangeAdd</t>
  </si>
  <si>
    <t>CostManaAdd</t>
  </si>
  <si>
    <t>TypeCore</t>
    <phoneticPr fontId="38" type="noConversion"/>
  </si>
  <si>
    <r>
      <t>call</t>
    </r>
    <r>
      <rPr>
        <sz val="11"/>
        <color rgb="FFDCDCAA"/>
        <rFont val="Consolas"/>
        <family val="3"/>
      </rPr>
      <t xml:space="preserve"> SaveStr</t>
    </r>
    <r>
      <rPr>
        <sz val="11"/>
        <color rgb="FFD4D4D4"/>
        <rFont val="Consolas"/>
        <family val="3"/>
      </rPr>
      <t>(</t>
    </r>
    <r>
      <rPr>
        <sz val="11"/>
        <color rgb="FF9CDCFE"/>
        <rFont val="Consolas"/>
        <family val="3"/>
      </rPr>
      <t>udg_hash</t>
    </r>
    <r>
      <rPr>
        <sz val="11"/>
        <color rgb="FFD4D4D4"/>
        <rFont val="Consolas"/>
        <family val="3"/>
      </rPr>
      <t>,</t>
    </r>
    <r>
      <rPr>
        <sz val="11"/>
        <color rgb="FFCCCCCC"/>
        <rFont val="Consolas"/>
        <family val="3"/>
      </rPr>
      <t xml:space="preserve"> </t>
    </r>
    <r>
      <rPr>
        <sz val="11"/>
        <color rgb="FFDCDCAA"/>
        <rFont val="Consolas"/>
        <family val="3"/>
      </rPr>
      <t>StringHash</t>
    </r>
    <r>
      <rPr>
        <sz val="11"/>
        <color rgb="FFD4D4D4"/>
        <rFont val="Consolas"/>
        <family val="3"/>
      </rPr>
      <t>(</t>
    </r>
    <r>
      <rPr>
        <sz val="11"/>
        <color rgb="FFCE9178"/>
        <rFont val="Consolas"/>
        <family val="3"/>
      </rPr>
      <t>"SkillObject"</t>
    </r>
    <r>
      <rPr>
        <sz val="11"/>
        <color rgb="FFD4D4D4"/>
        <rFont val="Consolas"/>
        <family val="3"/>
      </rPr>
      <t>),</t>
    </r>
    <r>
      <rPr>
        <sz val="11"/>
        <color rgb="FFCCCCCC"/>
        <rFont val="Consolas"/>
        <family val="3"/>
      </rPr>
      <t xml:space="preserve"> </t>
    </r>
    <r>
      <rPr>
        <sz val="11"/>
        <color rgb="FFB5CEA8"/>
        <rFont val="Consolas"/>
        <family val="3"/>
      </rPr>
      <t>1</t>
    </r>
    <r>
      <rPr>
        <sz val="11"/>
        <color rgb="FFD4D4D4"/>
        <rFont val="Consolas"/>
        <family val="3"/>
      </rPr>
      <t>,</t>
    </r>
    <r>
      <rPr>
        <sz val="11"/>
        <color rgb="FFCCCCCC"/>
        <rFont val="Consolas"/>
        <family val="3"/>
      </rPr>
      <t xml:space="preserve"> </t>
    </r>
    <r>
      <rPr>
        <sz val="11"/>
        <color rgb="FFCE9178"/>
        <rFont val="Consolas"/>
        <family val="3"/>
      </rPr>
      <t>"대쉬//앞으로 #Distance 거리만큼 빠르게 내달립니다."</t>
    </r>
    <r>
      <rPr>
        <sz val="11"/>
        <color rgb="FFD4D4D4"/>
        <rFont val="Consolas"/>
        <family val="3"/>
      </rPr>
      <t>)</t>
    </r>
  </si>
  <si>
    <r>
      <rPr>
        <strike/>
        <sz val="11"/>
        <color theme="1"/>
        <rFont val="Calibri"/>
        <family val="3"/>
      </rPr>
      <t xml:space="preserve">1. </t>
    </r>
    <r>
      <rPr>
        <strike/>
        <sz val="11"/>
        <color theme="1"/>
        <rFont val="맑은 고딕"/>
        <family val="3"/>
        <charset val="129"/>
      </rPr>
      <t>유닛</t>
    </r>
    <r>
      <rPr>
        <strike/>
        <sz val="11"/>
        <color theme="1"/>
        <rFont val="맑은 고딕"/>
        <family val="2"/>
        <scheme val="minor"/>
      </rPr>
      <t xml:space="preserve"> - </t>
    </r>
    <r>
      <rPr>
        <strike/>
        <sz val="11"/>
        <color theme="1"/>
        <rFont val="맑은 고딕"/>
        <family val="3"/>
        <charset val="129"/>
      </rPr>
      <t>추가영웅</t>
    </r>
    <phoneticPr fontId="38" type="noConversion"/>
  </si>
  <si>
    <t>ValueChange</t>
    <phoneticPr fontId="38" type="noConversion"/>
  </si>
  <si>
    <t>CastingTime</t>
    <phoneticPr fontId="38" type="noConversion"/>
  </si>
  <si>
    <t>CastingTimeAdd</t>
    <phoneticPr fontId="38" type="noConversion"/>
  </si>
  <si>
    <t>DamageAdd</t>
    <phoneticPr fontId="38" type="noConversion"/>
  </si>
  <si>
    <t>DistanceAdd</t>
    <phoneticPr fontId="38" type="noConversion"/>
  </si>
  <si>
    <t>Duration</t>
    <phoneticPr fontId="38" type="noConversion"/>
  </si>
  <si>
    <t>CoolTime</t>
    <phoneticPr fontId="38" type="noConversion"/>
  </si>
  <si>
    <t>DurationAdd</t>
    <phoneticPr fontId="38" type="noConversion"/>
  </si>
  <si>
    <t>CoolTimeAdd</t>
    <phoneticPr fontId="38" type="noConversion"/>
  </si>
  <si>
    <t>CostMana</t>
    <phoneticPr fontId="38" type="noConversion"/>
  </si>
  <si>
    <t>광역기</t>
  </si>
  <si>
    <t>광역기</t>
    <phoneticPr fontId="38" type="noConversion"/>
  </si>
  <si>
    <t>범위형</t>
    <phoneticPr fontId="38" type="noConversion"/>
  </si>
  <si>
    <t>방향형</t>
    <phoneticPr fontId="38" type="noConversion"/>
  </si>
  <si>
    <t>대상형</t>
    <phoneticPr fontId="3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</si>
</sst>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9">
    <numFmt numFmtId="42" formatCode="_-&quot;₩&quot;* #,##0_-;\-&quot;₩&quot;* #,##0_-;_-&quot;₩&quot;* &quot;-&quot;_-;_-@_-"/>
    <numFmt numFmtId="176" formatCode="0.0"/>
    <numFmt numFmtId="177" formatCode="0.0%"/>
    <numFmt numFmtId="178" formatCode="yyyy\-mm\-dd"/>
    <numFmt numFmtId="179" formatCode="mm&quot;월&quot;\ dd&quot;일&quot;"/>
    <numFmt numFmtId="180" formatCode="0.000%"/>
    <numFmt numFmtId="181" formatCode="0_ "/>
    <numFmt numFmtId="182" formatCode="0.0_ "/>
    <numFmt numFmtId="183" formatCode="0.00_ "/>
    <numFmt numFmtId="184" formatCode="0.000_ "/>
    <numFmt numFmtId="185" formatCode="0.0000_ "/>
    <numFmt numFmtId="186" formatCode="0.00000_ "/>
    <numFmt numFmtId="187" formatCode="#,##0\ &quot;시&quot;&quot;간&quot;"/>
    <numFmt numFmtId="188" formatCode="\=\ #,##0.0\ &quot;일&quot;"/>
    <numFmt numFmtId="189" formatCode="yyyy&quot;년&quot;\ m&quot;월&quot;\ d&quot;일&quot;;@"/>
    <numFmt numFmtId="190" formatCode="&quot;Lv&quot;\ 0"/>
    <numFmt numFmtId="191" formatCode="#,##0\ &quot;시간&quot;"/>
    <numFmt numFmtId="192" formatCode="#,###.#"/>
    <numFmt numFmtId="193" formatCode="[Blue]_ #,##0;[Red]\-#,##0;"/>
    <numFmt numFmtId="194" formatCode="0&quot;만원&quot;\_x000a_0,"/>
    <numFmt numFmtId="195" formatCode="##0\_x000a_&quot;.&quot;0;[Red]\-##0\_x000a_&quot;.&quot;0;"/>
    <numFmt numFmtId="196" formatCode="[Blue]##0\_x000a_&quot;.&quot;0;[Red]\-##0\_x000a_&quot;.&quot;0;"/>
    <numFmt numFmtId="197" formatCode="[Red]\+##0&quot;.&quot;0;[Blue]\-##0&quot;.&quot;0;"/>
    <numFmt numFmtId="198" formatCode="[Blue]##0\_x000a_&quot;.&quot;0;"/>
    <numFmt numFmtId="199" formatCode="[Blue]#0&quot;.&quot;0&quot;s&quot;\_x000a_0;"/>
    <numFmt numFmtId="200" formatCode="0_ ;[Red]\-0\ "/>
    <numFmt numFmtId="201" formatCode="0.00_ ;[Red]\-0.00\ "/>
    <numFmt numFmtId="202" formatCode="[Red]##&quot;.&quot;#&quot;s&quot;\_x000a_0;[Blue]\-#0&quot;.&quot;0&quot;s&quot;\_x000a_0;"/>
    <numFmt numFmtId="203" formatCode="##&quot;.&quot;#&quot;s&quot;\_x000a_0;"/>
  </numFmts>
  <fonts count="165">
    <font>
      <sz val="11"/>
      <color theme="1"/>
      <name val="맑은 고딕"/>
      <scheme val="minor"/>
    </font>
    <font>
      <sz val="11"/>
      <color theme="1"/>
      <name val="맑은 고딕"/>
      <family val="2"/>
      <charset val="129"/>
      <scheme val="minor"/>
    </font>
    <font>
      <b/>
      <sz val="25"/>
      <color theme="1"/>
      <name val="Calibri"/>
      <family val="2"/>
    </font>
    <font>
      <sz val="11"/>
      <color theme="1"/>
      <name val="Calibri"/>
      <family val="2"/>
    </font>
    <font>
      <sz val="14"/>
      <color rgb="FF00B0F0"/>
      <name val="Calibri"/>
      <family val="2"/>
    </font>
    <font>
      <sz val="11"/>
      <name val="Calibri"/>
      <family val="2"/>
    </font>
    <font>
      <sz val="11"/>
      <color rgb="FF00B0F0"/>
      <name val="Calibri"/>
      <family val="2"/>
    </font>
    <font>
      <sz val="10"/>
      <color theme="1"/>
      <name val="Calibri"/>
      <family val="2"/>
    </font>
    <font>
      <b/>
      <sz val="22"/>
      <color theme="1"/>
      <name val="Calibri"/>
      <family val="2"/>
    </font>
    <font>
      <sz val="9"/>
      <color theme="1"/>
      <name val="Calibri"/>
      <family val="2"/>
    </font>
    <font>
      <sz val="11"/>
      <color theme="1"/>
      <name val="Malgun Gothic"/>
      <family val="3"/>
      <charset val="129"/>
    </font>
    <font>
      <b/>
      <sz val="11"/>
      <color theme="1"/>
      <name val="Malgun Gothic"/>
      <family val="3"/>
      <charset val="129"/>
    </font>
    <font>
      <sz val="11"/>
      <color rgb="FFFF0000"/>
      <name val="Calibri"/>
      <family val="2"/>
    </font>
    <font>
      <b/>
      <sz val="20"/>
      <color theme="1"/>
      <name val="Malgun Gothic"/>
      <family val="3"/>
      <charset val="129"/>
    </font>
    <font>
      <u/>
      <sz val="11"/>
      <color theme="10"/>
      <name val="Malgun Gothic"/>
      <family val="3"/>
      <charset val="129"/>
    </font>
    <font>
      <u/>
      <sz val="11"/>
      <color theme="10"/>
      <name val="Malgun Gothic"/>
      <family val="3"/>
      <charset val="129"/>
    </font>
    <font>
      <u/>
      <sz val="11"/>
      <color theme="10"/>
      <name val="Calibri"/>
      <family val="2"/>
    </font>
    <font>
      <sz val="11"/>
      <color theme="1"/>
      <name val="맑은 고딕"/>
      <family val="3"/>
      <charset val="129"/>
      <scheme val="minor"/>
    </font>
    <font>
      <u/>
      <sz val="11"/>
      <color rgb="FF0000FF"/>
      <name val="Calibri"/>
      <family val="2"/>
    </font>
    <font>
      <u/>
      <sz val="11"/>
      <color rgb="FF0000FF"/>
      <name val="Calibri"/>
      <family val="2"/>
    </font>
    <font>
      <b/>
      <sz val="14"/>
      <color theme="1"/>
      <name val="Malgun Gothic"/>
      <family val="3"/>
      <charset val="129"/>
    </font>
    <font>
      <b/>
      <sz val="20"/>
      <color theme="1"/>
      <name val="Calibri"/>
      <family val="2"/>
    </font>
    <font>
      <sz val="8"/>
      <color theme="1"/>
      <name val="Calibri"/>
      <family val="2"/>
    </font>
    <font>
      <sz val="11"/>
      <color theme="0"/>
      <name val="Calibri"/>
      <family val="2"/>
    </font>
    <font>
      <sz val="7"/>
      <color theme="1"/>
      <name val="Calibri"/>
      <family val="2"/>
    </font>
    <font>
      <b/>
      <sz val="11"/>
      <color rgb="FF202122"/>
      <name val="Arial"/>
      <family val="2"/>
    </font>
    <font>
      <sz val="11"/>
      <color rgb="FF373A3C"/>
      <name val="Open Sans"/>
      <family val="2"/>
    </font>
    <font>
      <sz val="11"/>
      <color rgb="FF000000"/>
      <name val="Arial"/>
      <family val="2"/>
    </font>
    <font>
      <sz val="11"/>
      <color rgb="FF373A3C"/>
      <name val="Arial"/>
      <family val="2"/>
    </font>
    <font>
      <sz val="11"/>
      <color rgb="FF000000"/>
      <name val="Calibri"/>
      <family val="2"/>
    </font>
    <font>
      <b/>
      <sz val="14"/>
      <color theme="1"/>
      <name val="Calibri"/>
      <family val="2"/>
    </font>
    <font>
      <b/>
      <sz val="18"/>
      <color theme="1"/>
      <name val="Calibri"/>
      <family val="2"/>
    </font>
    <font>
      <b/>
      <sz val="11"/>
      <color theme="1"/>
      <name val="Calibri"/>
      <family val="2"/>
    </font>
    <font>
      <sz val="11"/>
      <color rgb="FF00B050"/>
      <name val="Calibri"/>
      <family val="2"/>
    </font>
    <font>
      <sz val="11"/>
      <color theme="1"/>
      <name val="맑은 고딕"/>
      <family val="3"/>
      <charset val="129"/>
    </font>
    <font>
      <sz val="10"/>
      <color theme="1"/>
      <name val="맑은 고딕"/>
      <family val="3"/>
      <charset val="129"/>
    </font>
    <font>
      <sz val="11"/>
      <color theme="1"/>
      <name val="돋움"/>
      <family val="3"/>
      <charset val="129"/>
    </font>
    <font>
      <u/>
      <sz val="11"/>
      <color theme="10"/>
      <name val="맑은 고딕"/>
      <family val="3"/>
      <charset val="129"/>
      <scheme val="minor"/>
    </font>
    <font>
      <sz val="8"/>
      <name val="맑은 고딕"/>
      <family val="3"/>
      <charset val="129"/>
      <scheme val="minor"/>
    </font>
    <font>
      <sz val="11"/>
      <color theme="1"/>
      <name val="맑은 고딕"/>
      <family val="3"/>
      <charset val="129"/>
      <scheme val="minor"/>
    </font>
    <font>
      <sz val="11"/>
      <color theme="1"/>
      <name val="굴림"/>
      <family val="3"/>
      <charset val="129"/>
    </font>
    <font>
      <sz val="11"/>
      <color theme="1"/>
      <name val="돋음"/>
      <family val="3"/>
      <charset val="129"/>
    </font>
    <font>
      <sz val="11"/>
      <color theme="1"/>
      <name val="맑은 고딕"/>
      <family val="2"/>
      <scheme val="minor"/>
    </font>
    <font>
      <sz val="11"/>
      <color theme="1"/>
      <name val="Calibri"/>
      <family val="2"/>
    </font>
    <font>
      <sz val="10"/>
      <color theme="1"/>
      <name val="Calibri"/>
      <family val="2"/>
    </font>
    <font>
      <sz val="10"/>
      <color rgb="FFFF0000"/>
      <name val="Calibri"/>
      <family val="2"/>
    </font>
    <font>
      <sz val="11"/>
      <color theme="1"/>
      <name val="Arial"/>
      <family val="2"/>
    </font>
    <font>
      <sz val="8"/>
      <color rgb="FFFF0000"/>
      <name val="Calibri"/>
      <family val="2"/>
    </font>
    <font>
      <sz val="16"/>
      <color rgb="FF00B050"/>
      <name val="Calibri"/>
      <family val="2"/>
    </font>
    <font>
      <sz val="7"/>
      <color rgb="FFFF0000"/>
      <name val="Calibri"/>
      <family val="2"/>
    </font>
    <font>
      <sz val="14"/>
      <color rgb="FFFF0000"/>
      <name val="Calibri"/>
      <family val="2"/>
    </font>
    <font>
      <sz val="14"/>
      <color rgb="FF0070C0"/>
      <name val="Calibri"/>
      <family val="2"/>
    </font>
    <font>
      <sz val="16"/>
      <color rgb="FFFF99FF"/>
      <name val="Calibri"/>
      <family val="2"/>
    </font>
    <font>
      <sz val="16"/>
      <color rgb="FFFFFF00"/>
      <name val="Calibri"/>
      <family val="2"/>
    </font>
    <font>
      <sz val="11"/>
      <color theme="1"/>
      <name val="Arial Unicode MS"/>
      <family val="2"/>
    </font>
    <font>
      <sz val="11"/>
      <color theme="1"/>
      <name val="Arial Unicode MS"/>
    </font>
    <font>
      <sz val="11"/>
      <color theme="1"/>
      <name val="Calibri"/>
      <family val="3"/>
      <charset val="129"/>
    </font>
    <font>
      <sz val="11"/>
      <color theme="1"/>
      <name val="Arial Unicode MS"/>
      <family val="3"/>
      <charset val="129"/>
    </font>
    <font>
      <sz val="11"/>
      <color rgb="FF00B050"/>
      <name val="맑은 고딕"/>
      <family val="2"/>
      <scheme val="minor"/>
    </font>
    <font>
      <sz val="11"/>
      <color rgb="FF00B050"/>
      <name val="돋음"/>
      <family val="3"/>
      <charset val="129"/>
    </font>
    <font>
      <sz val="11"/>
      <color rgb="FF00B050"/>
      <name val="돋움"/>
      <family val="3"/>
      <charset val="129"/>
    </font>
    <font>
      <b/>
      <sz val="11"/>
      <color theme="1"/>
      <name val="맑은 고딕"/>
      <family val="2"/>
      <scheme val="minor"/>
    </font>
    <font>
      <b/>
      <sz val="11"/>
      <color theme="1"/>
      <name val="맑은 고딕"/>
      <family val="3"/>
      <charset val="129"/>
      <scheme val="minor"/>
    </font>
    <font>
      <sz val="11"/>
      <name val="맑은 고딕"/>
      <family val="2"/>
      <scheme val="minor"/>
    </font>
    <font>
      <sz val="11"/>
      <color rgb="FFFF0000"/>
      <name val="맑은 고딕"/>
      <family val="2"/>
      <scheme val="minor"/>
    </font>
    <font>
      <sz val="11"/>
      <color rgb="FF00B0F0"/>
      <name val="맑은 고딕"/>
      <family val="2"/>
      <scheme val="minor"/>
    </font>
    <font>
      <sz val="11"/>
      <color theme="1"/>
      <name val="굴림"/>
      <family val="2"/>
      <charset val="129"/>
    </font>
    <font>
      <sz val="11"/>
      <color theme="1"/>
      <name val="Arial Unicode MS"/>
      <family val="2"/>
      <charset val="129"/>
    </font>
    <font>
      <sz val="11"/>
      <color theme="1"/>
      <name val="맑은 고딕"/>
      <family val="2"/>
      <charset val="129"/>
    </font>
    <font>
      <sz val="11"/>
      <name val="맑은 고딕"/>
      <family val="3"/>
      <charset val="129"/>
      <scheme val="minor"/>
    </font>
    <font>
      <sz val="10"/>
      <color theme="1"/>
      <name val="맑은 고딕"/>
      <family val="2"/>
      <scheme val="minor"/>
    </font>
    <font>
      <sz val="10"/>
      <color theme="1"/>
      <name val="맑은 고딕"/>
      <family val="2"/>
      <charset val="129"/>
      <scheme val="minor"/>
    </font>
    <font>
      <sz val="10"/>
      <color theme="1"/>
      <name val="맑은 고딕"/>
      <family val="3"/>
      <charset val="129"/>
      <scheme val="minor"/>
    </font>
    <font>
      <b/>
      <sz val="11"/>
      <color theme="1"/>
      <name val="굴림"/>
      <family val="2"/>
      <charset val="129"/>
    </font>
    <font>
      <b/>
      <sz val="11"/>
      <color theme="1"/>
      <name val="맑은 고딕"/>
      <family val="2"/>
      <charset val="129"/>
      <scheme val="minor"/>
    </font>
    <font>
      <sz val="30"/>
      <color theme="1"/>
      <name val="맑은 고딕"/>
      <family val="2"/>
      <scheme val="minor"/>
    </font>
    <font>
      <b/>
      <sz val="30"/>
      <color theme="1"/>
      <name val="맑은 고딕"/>
      <family val="2"/>
      <scheme val="minor"/>
    </font>
    <font>
      <i/>
      <sz val="11"/>
      <color theme="1"/>
      <name val="맑은 고딕"/>
      <family val="2"/>
      <scheme val="minor"/>
    </font>
    <font>
      <i/>
      <sz val="11"/>
      <color theme="1"/>
      <name val="맑은 고딕"/>
      <family val="3"/>
      <charset val="129"/>
      <scheme val="minor"/>
    </font>
    <font>
      <b/>
      <sz val="20"/>
      <color theme="1"/>
      <name val="맑은 고딕"/>
      <family val="2"/>
      <scheme val="minor"/>
    </font>
    <font>
      <b/>
      <sz val="20"/>
      <color theme="1"/>
      <name val="맑은 고딕"/>
      <family val="3"/>
      <charset val="129"/>
      <scheme val="minor"/>
    </font>
    <font>
      <b/>
      <sz val="22"/>
      <color theme="1"/>
      <name val="맑은 고딕"/>
      <family val="2"/>
      <scheme val="minor"/>
    </font>
    <font>
      <b/>
      <sz val="22"/>
      <color theme="1"/>
      <name val="맑은 고딕"/>
      <family val="3"/>
      <charset val="129"/>
      <scheme val="minor"/>
    </font>
    <font>
      <sz val="10"/>
      <color theme="1"/>
      <name val="Malgun Gothic"/>
      <family val="3"/>
      <charset val="129"/>
    </font>
    <font>
      <b/>
      <sz val="16"/>
      <color theme="1"/>
      <name val="맑은 고딕"/>
      <family val="2"/>
      <scheme val="minor"/>
    </font>
    <font>
      <b/>
      <sz val="16"/>
      <color theme="1"/>
      <name val="맑은 고딕"/>
      <family val="3"/>
      <charset val="129"/>
      <scheme val="minor"/>
    </font>
    <font>
      <sz val="10"/>
      <color theme="1"/>
      <name val="맑은 고딕"/>
      <family val="2"/>
      <charset val="129"/>
    </font>
    <font>
      <sz val="11"/>
      <color theme="9"/>
      <name val="맑은 고딕"/>
      <family val="3"/>
      <charset val="129"/>
    </font>
    <font>
      <b/>
      <sz val="11"/>
      <color theme="1"/>
      <name val="맑은 고딕"/>
      <family val="3"/>
      <charset val="129"/>
    </font>
    <font>
      <sz val="11"/>
      <color theme="9"/>
      <name val="맑은 고딕"/>
      <family val="2"/>
      <scheme val="minor"/>
    </font>
    <font>
      <b/>
      <sz val="22"/>
      <color theme="1"/>
      <name val="맑은 고딕"/>
      <family val="3"/>
      <charset val="129"/>
    </font>
    <font>
      <b/>
      <sz val="11"/>
      <color theme="1"/>
      <name val="굴림"/>
      <family val="3"/>
      <charset val="129"/>
    </font>
    <font>
      <b/>
      <sz val="8"/>
      <color theme="1"/>
      <name val="맑은 고딕"/>
      <family val="3"/>
      <charset val="129"/>
    </font>
    <font>
      <b/>
      <sz val="11"/>
      <color theme="1"/>
      <name val="돋움"/>
      <family val="2"/>
      <charset val="129"/>
    </font>
    <font>
      <b/>
      <sz val="11"/>
      <color theme="1"/>
      <name val="Arial Unicode MS"/>
      <family val="2"/>
      <charset val="129"/>
    </font>
    <font>
      <sz val="11"/>
      <color theme="1"/>
      <name val="맑은 고딕"/>
      <family val="2"/>
      <scheme val="major"/>
    </font>
    <font>
      <sz val="11"/>
      <color theme="1"/>
      <name val="맑은 고딕"/>
      <family val="2"/>
      <charset val="129"/>
      <scheme val="major"/>
    </font>
    <font>
      <sz val="11"/>
      <color theme="1"/>
      <name val="맑은 고딕"/>
      <family val="3"/>
      <charset val="129"/>
      <scheme val="major"/>
    </font>
    <font>
      <sz val="9"/>
      <color rgb="FF00B0F0"/>
      <name val="맑은 고딕"/>
      <family val="2"/>
      <scheme val="minor"/>
    </font>
    <font>
      <sz val="9"/>
      <color rgb="FF00B0F0"/>
      <name val="맑은 고딕"/>
      <family val="3"/>
      <charset val="129"/>
    </font>
    <font>
      <sz val="9"/>
      <color rgb="FF00B0F0"/>
      <name val="맑은 고딕"/>
      <family val="2"/>
      <charset val="129"/>
    </font>
    <font>
      <sz val="9"/>
      <color indexed="81"/>
      <name val="Tahoma"/>
      <family val="2"/>
    </font>
    <font>
      <b/>
      <sz val="9"/>
      <color indexed="81"/>
      <name val="Tahoma"/>
      <family val="2"/>
    </font>
    <font>
      <b/>
      <sz val="9"/>
      <color indexed="81"/>
      <name val="돋움"/>
      <family val="3"/>
      <charset val="129"/>
    </font>
    <font>
      <sz val="9"/>
      <color indexed="81"/>
      <name val="돋움"/>
      <family val="3"/>
      <charset val="129"/>
    </font>
    <font>
      <b/>
      <sz val="14"/>
      <color theme="1"/>
      <name val="맑은 고딕"/>
      <family val="2"/>
      <scheme val="major"/>
    </font>
    <font>
      <b/>
      <sz val="14"/>
      <color theme="1"/>
      <name val="맑은 고딕"/>
      <family val="3"/>
      <charset val="129"/>
      <scheme val="major"/>
    </font>
    <font>
      <sz val="10"/>
      <color theme="1"/>
      <name val="맑은 고딕"/>
      <family val="2"/>
      <scheme val="major"/>
    </font>
    <font>
      <sz val="10"/>
      <color theme="1"/>
      <name val="맑은 고딕"/>
      <family val="3"/>
      <charset val="129"/>
      <scheme val="major"/>
    </font>
    <font>
      <sz val="11"/>
      <color rgb="FFFF0000"/>
      <name val="맑은 고딕"/>
      <family val="3"/>
      <charset val="129"/>
      <scheme val="major"/>
    </font>
    <font>
      <sz val="11"/>
      <color rgb="FFFF0000"/>
      <name val="맑은 고딕"/>
      <family val="2"/>
      <scheme val="major"/>
    </font>
    <font>
      <b/>
      <sz val="11"/>
      <color theme="1"/>
      <name val="맑은 고딕"/>
      <family val="2"/>
      <scheme val="major"/>
    </font>
    <font>
      <b/>
      <sz val="11"/>
      <color rgb="FF00B0F0"/>
      <name val="맑은 고딕"/>
      <family val="2"/>
      <scheme val="minor"/>
    </font>
    <font>
      <b/>
      <sz val="10"/>
      <color theme="1"/>
      <name val="맑은 고딕"/>
      <family val="3"/>
      <charset val="129"/>
    </font>
    <font>
      <b/>
      <sz val="10"/>
      <color theme="1"/>
      <name val="굴림"/>
      <family val="2"/>
      <charset val="129"/>
    </font>
    <font>
      <b/>
      <sz val="11"/>
      <color rgb="FF00B0F0"/>
      <name val="굴림"/>
      <family val="3"/>
      <charset val="129"/>
    </font>
    <font>
      <b/>
      <sz val="10"/>
      <color theme="1"/>
      <name val="굴림"/>
      <family val="3"/>
      <charset val="129"/>
    </font>
    <font>
      <b/>
      <sz val="10"/>
      <color rgb="FF00B0F0"/>
      <name val="맑은 고딕"/>
      <family val="2"/>
      <scheme val="minor"/>
    </font>
    <font>
      <b/>
      <sz val="11"/>
      <color theme="9"/>
      <name val="굴림"/>
      <family val="2"/>
      <charset val="129"/>
    </font>
    <font>
      <b/>
      <sz val="10"/>
      <color theme="9"/>
      <name val="맑은 고딕"/>
      <family val="2"/>
      <scheme val="major"/>
    </font>
    <font>
      <sz val="11"/>
      <color theme="9"/>
      <name val="맑은 고딕"/>
      <family val="2"/>
      <scheme val="major"/>
    </font>
    <font>
      <sz val="11"/>
      <color theme="9"/>
      <name val="맑은 고딕"/>
      <family val="3"/>
      <charset val="129"/>
      <scheme val="major"/>
    </font>
    <font>
      <b/>
      <sz val="9"/>
      <color indexed="81"/>
      <name val="맑은 고딕"/>
      <family val="3"/>
      <charset val="129"/>
    </font>
    <font>
      <sz val="9"/>
      <color indexed="81"/>
      <name val="맑은 고딕"/>
      <family val="3"/>
      <charset val="129"/>
    </font>
    <font>
      <b/>
      <sz val="18"/>
      <color theme="1"/>
      <name val="맑은 고딕"/>
      <family val="3"/>
      <charset val="129"/>
    </font>
    <font>
      <sz val="11"/>
      <color rgb="FFFF0000"/>
      <name val="맑은 고딕"/>
      <family val="3"/>
      <charset val="129"/>
      <scheme val="minor"/>
    </font>
    <font>
      <b/>
      <sz val="14"/>
      <color theme="1"/>
      <name val="맑은 고딕"/>
      <family val="3"/>
      <charset val="129"/>
    </font>
    <font>
      <b/>
      <sz val="36"/>
      <color theme="1"/>
      <name val="맑은 고딕"/>
      <family val="3"/>
      <charset val="129"/>
    </font>
    <font>
      <b/>
      <sz val="11"/>
      <color rgb="FF00B050"/>
      <name val="맑은 고딕"/>
      <family val="3"/>
      <charset val="129"/>
      <scheme val="minor"/>
    </font>
    <font>
      <u/>
      <sz val="11"/>
      <color theme="1"/>
      <name val="맑은 고딕"/>
      <family val="3"/>
      <charset val="129"/>
    </font>
    <font>
      <u/>
      <sz val="11"/>
      <color theme="1"/>
      <name val="Calibri"/>
      <family val="2"/>
    </font>
    <font>
      <sz val="9"/>
      <color theme="1"/>
      <name val="맑은 고딕"/>
      <family val="3"/>
      <charset val="129"/>
    </font>
    <font>
      <b/>
      <sz val="14"/>
      <color theme="1"/>
      <name val="맑은 고딕"/>
      <family val="3"/>
      <charset val="129"/>
      <scheme val="minor"/>
    </font>
    <font>
      <u/>
      <sz val="9"/>
      <color theme="1"/>
      <name val="Calibri"/>
      <family val="2"/>
    </font>
    <font>
      <b/>
      <u/>
      <sz val="10"/>
      <color theme="1"/>
      <name val="맑은 고딕"/>
      <family val="3"/>
      <charset val="129"/>
    </font>
    <font>
      <sz val="12"/>
      <color theme="1"/>
      <name val="맑은 고딕"/>
      <family val="3"/>
      <charset val="129"/>
      <scheme val="major"/>
    </font>
    <font>
      <b/>
      <sz val="12"/>
      <color theme="1"/>
      <name val="맑은 고딕"/>
      <family val="3"/>
      <charset val="129"/>
      <scheme val="major"/>
    </font>
    <font>
      <sz val="10"/>
      <color rgb="FFFF0000"/>
      <name val="맑은 고딕"/>
      <family val="3"/>
      <charset val="129"/>
      <scheme val="major"/>
    </font>
    <font>
      <sz val="28"/>
      <color theme="1"/>
      <name val="맑은 고딕"/>
      <family val="3"/>
      <charset val="129"/>
      <scheme val="major"/>
    </font>
    <font>
      <sz val="11"/>
      <name val="맑은 고딕"/>
      <family val="3"/>
      <charset val="129"/>
      <scheme val="major"/>
    </font>
    <font>
      <u/>
      <sz val="11"/>
      <color theme="1"/>
      <name val="맑은 고딕"/>
      <family val="3"/>
      <charset val="129"/>
      <scheme val="minor"/>
    </font>
    <font>
      <sz val="9"/>
      <color theme="1"/>
      <name val="맑은 고딕"/>
      <family val="3"/>
      <charset val="129"/>
      <scheme val="minor"/>
    </font>
    <font>
      <u/>
      <sz val="9"/>
      <color theme="1"/>
      <name val="맑은 고딕"/>
      <family val="3"/>
      <charset val="129"/>
      <scheme val="minor"/>
    </font>
    <font>
      <b/>
      <sz val="11"/>
      <color theme="0" tint="-0.499984740745262"/>
      <name val="맑은 고딕"/>
      <family val="3"/>
      <charset val="129"/>
    </font>
    <font>
      <b/>
      <sz val="16"/>
      <color theme="1"/>
      <name val="맑은 고딕"/>
      <family val="3"/>
      <charset val="129"/>
    </font>
    <font>
      <sz val="11"/>
      <color rgb="FF0000FF"/>
      <name val="맑은 고딕"/>
      <family val="3"/>
      <charset val="129"/>
    </font>
    <font>
      <b/>
      <i/>
      <sz val="11"/>
      <color theme="0" tint="-0.499984740745262"/>
      <name val="맑은 고딕"/>
      <family val="3"/>
      <charset val="129"/>
    </font>
    <font>
      <u/>
      <sz val="9"/>
      <color theme="1"/>
      <name val="맑은 고딕"/>
      <family val="3"/>
      <charset val="129"/>
    </font>
    <font>
      <u/>
      <sz val="10"/>
      <color theme="1"/>
      <name val="맑은 고딕"/>
      <family val="3"/>
      <charset val="129"/>
    </font>
    <font>
      <sz val="10"/>
      <color theme="1"/>
      <name val="Calibri"/>
      <family val="3"/>
      <charset val="129"/>
    </font>
    <font>
      <sz val="8"/>
      <color theme="1"/>
      <name val="맑은 고딕"/>
      <family val="3"/>
      <charset val="129"/>
    </font>
    <font>
      <b/>
      <sz val="14"/>
      <color theme="1"/>
      <name val="맑은 고딕"/>
      <family val="2"/>
      <charset val="129"/>
    </font>
    <font>
      <b/>
      <sz val="18"/>
      <color theme="1"/>
      <name val="맑은 고딕"/>
      <family val="3"/>
      <charset val="129"/>
      <scheme val="minor"/>
    </font>
    <font>
      <sz val="7"/>
      <color theme="1"/>
      <name val="맑은 고딕"/>
      <family val="3"/>
      <charset val="129"/>
    </font>
    <font>
      <sz val="11"/>
      <color rgb="FFCCCCCC"/>
      <name val="Consolas"/>
      <family val="3"/>
    </font>
    <font>
      <sz val="11"/>
      <color rgb="FF569CD6"/>
      <name val="Consolas"/>
      <family val="3"/>
    </font>
    <font>
      <sz val="11"/>
      <color rgb="FFDCDCAA"/>
      <name val="Consolas"/>
      <family val="3"/>
    </font>
    <font>
      <sz val="11"/>
      <color rgb="FFD4D4D4"/>
      <name val="Consolas"/>
      <family val="3"/>
    </font>
    <font>
      <sz val="11"/>
      <color rgb="FF9CDCFE"/>
      <name val="Consolas"/>
      <family val="3"/>
    </font>
    <font>
      <sz val="11"/>
      <color rgb="FFCE9178"/>
      <name val="Consolas"/>
      <family val="3"/>
    </font>
    <font>
      <sz val="11"/>
      <color rgb="FFB5CEA8"/>
      <name val="Consolas"/>
      <family val="3"/>
    </font>
    <font>
      <strike/>
      <sz val="11"/>
      <color theme="1"/>
      <name val="맑은 고딕"/>
      <family val="3"/>
      <charset val="129"/>
      <scheme val="minor"/>
    </font>
    <font>
      <strike/>
      <sz val="11"/>
      <color theme="1"/>
      <name val="Calibri"/>
      <family val="3"/>
    </font>
    <font>
      <strike/>
      <sz val="11"/>
      <color theme="1"/>
      <name val="맑은 고딕"/>
      <family val="3"/>
      <charset val="129"/>
    </font>
    <font>
      <strike/>
      <sz val="11"/>
      <color theme="1"/>
      <name val="맑은 고딕"/>
      <family val="2"/>
      <scheme val="minor"/>
    </font>
  </fonts>
  <fills count="5">
    <fill>
      <patternFill patternType="none"/>
    </fill>
    <fill>
      <patternFill patternType="gray125"/>
    </fill>
    <fill>
      <patternFill patternType="solid">
        <fgColor rgb="FFF5F5F5"/>
        <bgColor rgb="FFF5F5F5"/>
      </patternFill>
    </fill>
    <fill>
      <patternFill patternType="solid">
        <fgColor rgb="FFFFFFFF"/>
        <bgColor rgb="FFFFFFFF"/>
      </patternFill>
    </fill>
    <fill>
      <patternFill patternType="solid">
        <fgColor theme="5" tint="0.59999389629810485"/>
        <bgColor indexed="64"/>
      </patternFill>
    </fill>
  </fills>
  <borders count="77">
    <border>
      <left/>
      <right/>
      <top/>
      <bottom/>
      <diagonal/>
    </border>
    <border>
      <left/>
      <right/>
      <top/>
      <bottom style="thin">
        <color rgb="FF000000"/>
      </bottom>
      <diagonal/>
    </border>
    <border>
      <left/>
      <right/>
      <top style="thin">
        <color rgb="FF000000"/>
      </top>
      <bottom/>
      <diagonal/>
    </border>
    <border>
      <left/>
      <right style="thin">
        <color rgb="FF000000"/>
      </right>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FF0000"/>
      </left>
      <right style="thin">
        <color rgb="FFFF0000"/>
      </right>
      <top style="thin">
        <color rgb="FFFF0000"/>
      </top>
      <bottom style="thin">
        <color rgb="FFFF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double">
        <color auto="1"/>
      </left>
      <right/>
      <top/>
      <bottom/>
      <diagonal/>
    </border>
    <border>
      <left/>
      <right/>
      <top style="thin">
        <color indexed="64"/>
      </top>
      <bottom/>
      <diagonal/>
    </border>
    <border>
      <left/>
      <right style="medium">
        <color indexed="64"/>
      </right>
      <top style="thin">
        <color indexed="64"/>
      </top>
      <bottom/>
      <diagonal/>
    </border>
    <border>
      <left style="double">
        <color indexed="64"/>
      </left>
      <right/>
      <top style="medium">
        <color indexed="64"/>
      </top>
      <bottom style="medium">
        <color indexed="64"/>
      </bottom>
      <diagonal/>
    </border>
    <border>
      <left style="double">
        <color indexed="64"/>
      </left>
      <right/>
      <top style="medium">
        <color indexed="64"/>
      </top>
      <bottom style="thin">
        <color indexed="64"/>
      </bottom>
      <diagonal/>
    </border>
    <border>
      <left style="double">
        <color indexed="64"/>
      </left>
      <right/>
      <top style="thin">
        <color indexed="64"/>
      </top>
      <bottom/>
      <diagonal/>
    </border>
    <border>
      <left style="double">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indexed="64"/>
      </left>
      <right/>
      <top style="medium">
        <color indexed="64"/>
      </top>
      <bottom style="thin">
        <color indexed="64"/>
      </bottom>
      <diagonal/>
    </border>
    <border>
      <left/>
      <right style="medium">
        <color indexed="64"/>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top/>
      <bottom style="double">
        <color indexed="64"/>
      </bottom>
      <diagonal/>
    </border>
    <border>
      <left/>
      <right/>
      <top/>
      <bottom style="double">
        <color indexed="64"/>
      </bottom>
      <diagonal/>
    </border>
    <border>
      <left/>
      <right style="medium">
        <color indexed="64"/>
      </right>
      <top/>
      <bottom style="double">
        <color indexed="64"/>
      </bottom>
      <diagonal/>
    </border>
    <border>
      <left/>
      <right style="thin">
        <color indexed="64"/>
      </right>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medium">
        <color indexed="64"/>
      </top>
      <bottom/>
      <diagonal/>
    </border>
  </borders>
  <cellStyleXfs count="3">
    <xf numFmtId="0" fontId="0" fillId="0" borderId="0"/>
    <xf numFmtId="0" fontId="37" fillId="0" borderId="0" applyNumberFormat="0" applyFill="0" applyBorder="0" applyAlignment="0" applyProtection="0"/>
    <xf numFmtId="42" fontId="17" fillId="0" borderId="0" applyFont="0" applyFill="0" applyBorder="0" applyAlignment="0" applyProtection="0">
      <alignment vertical="center"/>
    </xf>
  </cellStyleXfs>
  <cellXfs count="662">
    <xf numFmtId="0" fontId="0" fillId="0" borderId="0" xfId="0"/>
    <xf numFmtId="0" fontId="2" fillId="0" borderId="0" xfId="0" applyFont="1" applyAlignment="1">
      <alignment horizontal="center" vertical="center"/>
    </xf>
    <xf numFmtId="0" fontId="3" fillId="0" borderId="0" xfId="0" applyFont="1"/>
    <xf numFmtId="0" fontId="4" fillId="0" borderId="0" xfId="0" applyFont="1" applyAlignment="1">
      <alignment horizontal="center" vertical="center"/>
    </xf>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horizontal="center" vertical="center" wrapText="1"/>
    </xf>
    <xf numFmtId="0" fontId="3" fillId="0" borderId="1" xfId="0" applyFont="1" applyBorder="1" applyAlignment="1">
      <alignment horizontal="center"/>
    </xf>
    <xf numFmtId="0" fontId="3" fillId="0" borderId="1" xfId="0" applyFont="1" applyBorder="1" applyAlignment="1">
      <alignment horizontal="left"/>
    </xf>
    <xf numFmtId="0" fontId="3" fillId="0" borderId="1" xfId="0" applyFont="1" applyBorder="1"/>
    <xf numFmtId="176" fontId="3" fillId="0" borderId="0" xfId="0" applyNumberFormat="1" applyFont="1"/>
    <xf numFmtId="177" fontId="3" fillId="0" borderId="0" xfId="0" applyNumberFormat="1" applyFont="1"/>
    <xf numFmtId="0" fontId="3" fillId="0" borderId="1" xfId="0" quotePrefix="1" applyFont="1" applyBorder="1" applyAlignment="1">
      <alignment horizontal="center"/>
    </xf>
    <xf numFmtId="0" fontId="3" fillId="0" borderId="0" xfId="0" quotePrefix="1" applyFont="1" applyAlignment="1">
      <alignment horizontal="center"/>
    </xf>
    <xf numFmtId="0" fontId="3" fillId="0" borderId="0" xfId="0" applyFont="1" applyAlignment="1">
      <alignment horizontal="center" vertical="center"/>
    </xf>
    <xf numFmtId="0" fontId="6" fillId="0" borderId="0" xfId="0" applyFont="1" applyAlignment="1">
      <alignment horizontal="center"/>
    </xf>
    <xf numFmtId="0" fontId="3" fillId="0" borderId="0" xfId="0" applyFont="1" applyAlignment="1">
      <alignment vertical="center" wrapText="1"/>
    </xf>
    <xf numFmtId="0" fontId="3" fillId="0" borderId="0" xfId="0" applyFont="1" applyAlignment="1">
      <alignment vertical="center"/>
    </xf>
    <xf numFmtId="0" fontId="7" fillId="0" borderId="0" xfId="0" applyFont="1" applyAlignment="1">
      <alignment vertical="center" wrapText="1"/>
    </xf>
    <xf numFmtId="0" fontId="3" fillId="0" borderId="3" xfId="0" applyFont="1" applyBorder="1" applyAlignment="1">
      <alignment horizontal="center" vertical="center"/>
    </xf>
    <xf numFmtId="0" fontId="10" fillId="0" borderId="0" xfId="0" applyFont="1" applyAlignment="1">
      <alignment horizontal="center" vertical="center"/>
    </xf>
    <xf numFmtId="0" fontId="10" fillId="0" borderId="0" xfId="0" applyFont="1" applyAlignment="1">
      <alignment vertical="center"/>
    </xf>
    <xf numFmtId="9" fontId="3" fillId="0" borderId="0" xfId="0" applyNumberFormat="1" applyFont="1"/>
    <xf numFmtId="178" fontId="10" fillId="0" borderId="0" xfId="0" applyNumberFormat="1" applyFont="1" applyAlignment="1">
      <alignment horizontal="center" vertical="center"/>
    </xf>
    <xf numFmtId="0" fontId="10" fillId="0" borderId="0" xfId="0" applyFont="1" applyAlignment="1">
      <alignment horizontal="center" vertical="center" wrapText="1"/>
    </xf>
    <xf numFmtId="179" fontId="10" fillId="0" borderId="0" xfId="0" applyNumberFormat="1" applyFont="1" applyAlignment="1">
      <alignment horizontal="center" vertical="center"/>
    </xf>
    <xf numFmtId="0" fontId="10" fillId="0" borderId="0" xfId="0" applyFont="1" applyAlignment="1">
      <alignment vertical="center" wrapText="1"/>
    </xf>
    <xf numFmtId="0" fontId="10" fillId="0" borderId="0" xfId="0" applyFont="1" applyAlignment="1">
      <alignment wrapText="1"/>
    </xf>
    <xf numFmtId="0" fontId="10" fillId="0" borderId="0" xfId="0" applyFont="1" applyAlignment="1">
      <alignment horizontal="center"/>
    </xf>
    <xf numFmtId="0" fontId="14" fillId="0" borderId="0" xfId="0" applyFont="1"/>
    <xf numFmtId="0" fontId="15" fillId="0" borderId="0" xfId="0" quotePrefix="1" applyFont="1"/>
    <xf numFmtId="0" fontId="16" fillId="0" borderId="0" xfId="0" applyFont="1"/>
    <xf numFmtId="0" fontId="10" fillId="0" borderId="0" xfId="0" applyFont="1"/>
    <xf numFmtId="0" fontId="3" fillId="0" borderId="0" xfId="0" quotePrefix="1" applyFont="1"/>
    <xf numFmtId="0" fontId="17" fillId="0" borderId="0" xfId="0" applyFont="1"/>
    <xf numFmtId="0" fontId="18" fillId="0" borderId="0" xfId="0" applyFont="1"/>
    <xf numFmtId="0" fontId="19" fillId="0" borderId="0" xfId="0" applyFont="1"/>
    <xf numFmtId="0" fontId="20" fillId="0" borderId="0" xfId="0" applyFont="1" applyAlignment="1">
      <alignment vertical="center"/>
    </xf>
    <xf numFmtId="0" fontId="11" fillId="0" borderId="0" xfId="0" applyFont="1" applyAlignment="1">
      <alignment vertical="center"/>
    </xf>
    <xf numFmtId="9" fontId="3" fillId="0" borderId="2" xfId="0" applyNumberFormat="1" applyFont="1" applyBorder="1"/>
    <xf numFmtId="0" fontId="3" fillId="0" borderId="2" xfId="0" applyFont="1" applyBorder="1"/>
    <xf numFmtId="0" fontId="3" fillId="0" borderId="2" xfId="0" quotePrefix="1" applyFont="1" applyBorder="1"/>
    <xf numFmtId="0" fontId="9" fillId="0" borderId="0" xfId="0" applyFont="1" applyAlignment="1">
      <alignment horizontal="center"/>
    </xf>
    <xf numFmtId="0" fontId="3" fillId="0" borderId="6" xfId="0" quotePrefix="1" applyFont="1" applyBorder="1"/>
    <xf numFmtId="0" fontId="3" fillId="0" borderId="7" xfId="0" applyFont="1" applyBorder="1"/>
    <xf numFmtId="0" fontId="3" fillId="0" borderId="4" xfId="0" quotePrefix="1" applyFont="1" applyBorder="1"/>
    <xf numFmtId="0" fontId="3" fillId="0" borderId="3" xfId="0" applyFont="1" applyBorder="1"/>
    <xf numFmtId="0" fontId="3" fillId="0" borderId="4" xfId="0" applyFont="1" applyBorder="1"/>
    <xf numFmtId="0" fontId="7" fillId="0" borderId="0" xfId="0" applyFont="1" applyAlignment="1">
      <alignment horizontal="center" vertical="center"/>
    </xf>
    <xf numFmtId="0" fontId="22" fillId="0" borderId="0" xfId="0" applyFont="1" applyAlignment="1">
      <alignment horizontal="center" vertical="center"/>
    </xf>
    <xf numFmtId="0" fontId="3" fillId="0" borderId="5" xfId="0" quotePrefix="1" applyFont="1" applyBorder="1"/>
    <xf numFmtId="0" fontId="3" fillId="0" borderId="8" xfId="0" applyFont="1" applyBorder="1"/>
    <xf numFmtId="0" fontId="9" fillId="0" borderId="0" xfId="0" applyFont="1"/>
    <xf numFmtId="0" fontId="21" fillId="0" borderId="0" xfId="0" applyFont="1" applyAlignment="1">
      <alignment vertical="center"/>
    </xf>
    <xf numFmtId="0" fontId="3" fillId="0" borderId="6"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vertical="center"/>
    </xf>
    <xf numFmtId="0" fontId="7" fillId="0" borderId="0" xfId="0" applyFont="1" applyAlignment="1">
      <alignment horizontal="left" vertical="center"/>
    </xf>
    <xf numFmtId="0" fontId="3" fillId="0" borderId="5" xfId="0" applyFont="1" applyBorder="1"/>
    <xf numFmtId="0" fontId="3" fillId="0" borderId="1" xfId="0" quotePrefix="1" applyFont="1" applyBorder="1"/>
    <xf numFmtId="0" fontId="7" fillId="0" borderId="1" xfId="0" applyFont="1" applyBorder="1"/>
    <xf numFmtId="0" fontId="23" fillId="0" borderId="0" xfId="0" applyFont="1"/>
    <xf numFmtId="0" fontId="3" fillId="0" borderId="12" xfId="0" applyFont="1" applyBorder="1"/>
    <xf numFmtId="0" fontId="3" fillId="0" borderId="13" xfId="0" applyFont="1" applyBorder="1" applyAlignment="1">
      <alignment horizontal="center"/>
    </xf>
    <xf numFmtId="0" fontId="3" fillId="0" borderId="14" xfId="0" applyFont="1" applyBorder="1" applyAlignment="1">
      <alignment horizontal="center" vertical="center"/>
    </xf>
    <xf numFmtId="0" fontId="3" fillId="0" borderId="13" xfId="0" applyFont="1" applyBorder="1" applyAlignment="1">
      <alignment vertical="center"/>
    </xf>
    <xf numFmtId="0" fontId="3" fillId="0" borderId="15" xfId="0" applyFont="1" applyBorder="1" applyAlignment="1">
      <alignment horizontal="center"/>
    </xf>
    <xf numFmtId="0" fontId="3" fillId="0" borderId="13"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xf>
    <xf numFmtId="0" fontId="3" fillId="0" borderId="0" xfId="0" applyFont="1" applyAlignment="1">
      <alignment horizontal="right"/>
    </xf>
    <xf numFmtId="0" fontId="22" fillId="0" borderId="16" xfId="0" applyFont="1" applyBorder="1" applyAlignment="1">
      <alignment horizontal="center" vertical="center"/>
    </xf>
    <xf numFmtId="0" fontId="24" fillId="0" borderId="16" xfId="0" applyFont="1" applyBorder="1" applyAlignment="1">
      <alignment horizontal="center" vertical="center"/>
    </xf>
    <xf numFmtId="0" fontId="3" fillId="0" borderId="17" xfId="0" applyFont="1" applyBorder="1"/>
    <xf numFmtId="0" fontId="3" fillId="0" borderId="18" xfId="0" applyFont="1" applyBorder="1"/>
    <xf numFmtId="0" fontId="3" fillId="0" borderId="19" xfId="0" applyFont="1" applyBorder="1"/>
    <xf numFmtId="10" fontId="3" fillId="0" borderId="0" xfId="0" applyNumberFormat="1" applyFont="1"/>
    <xf numFmtId="0" fontId="12" fillId="0" borderId="0" xfId="0" applyFont="1"/>
    <xf numFmtId="0" fontId="25" fillId="0" borderId="0" xfId="0" applyFont="1"/>
    <xf numFmtId="0" fontId="3" fillId="0" borderId="12" xfId="0" applyFont="1" applyBorder="1" applyAlignment="1">
      <alignment vertical="center"/>
    </xf>
    <xf numFmtId="0" fontId="7" fillId="0" borderId="13" xfId="0" applyFont="1" applyBorder="1" applyAlignment="1">
      <alignment horizontal="center" vertical="center"/>
    </xf>
    <xf numFmtId="0" fontId="3" fillId="0" borderId="18" xfId="0" applyFont="1" applyBorder="1" applyAlignment="1">
      <alignment horizontal="center"/>
    </xf>
    <xf numFmtId="0" fontId="22" fillId="0" borderId="0" xfId="0" applyFont="1"/>
    <xf numFmtId="0" fontId="7" fillId="0" borderId="13" xfId="0" applyFont="1" applyBorder="1" applyAlignment="1">
      <alignment horizontal="center"/>
    </xf>
    <xf numFmtId="0" fontId="9" fillId="0" borderId="13" xfId="0" applyFont="1" applyBorder="1" applyAlignment="1">
      <alignment horizontal="center" vertical="center"/>
    </xf>
    <xf numFmtId="0" fontId="22" fillId="0" borderId="13" xfId="0" applyFont="1" applyBorder="1" applyAlignment="1">
      <alignment horizontal="center" vertical="center"/>
    </xf>
    <xf numFmtId="0" fontId="22" fillId="0" borderId="0" xfId="0" applyFont="1" applyAlignment="1">
      <alignment horizontal="center"/>
    </xf>
    <xf numFmtId="0" fontId="24" fillId="0" borderId="0" xfId="0" applyFont="1" applyAlignment="1">
      <alignment horizontal="center" vertical="center"/>
    </xf>
    <xf numFmtId="0" fontId="7" fillId="0" borderId="18" xfId="0" applyFont="1" applyBorder="1" applyAlignment="1">
      <alignment horizontal="center"/>
    </xf>
    <xf numFmtId="0" fontId="3" fillId="0" borderId="19" xfId="0" applyFont="1" applyBorder="1" applyAlignment="1">
      <alignment horizontal="center"/>
    </xf>
    <xf numFmtId="0" fontId="26" fillId="2" borderId="20" xfId="0" applyFont="1" applyFill="1" applyBorder="1" applyAlignment="1">
      <alignment horizontal="center"/>
    </xf>
    <xf numFmtId="0" fontId="27" fillId="3" borderId="20" xfId="0" applyFont="1" applyFill="1" applyBorder="1" applyAlignment="1">
      <alignment horizontal="left"/>
    </xf>
    <xf numFmtId="0" fontId="28" fillId="0" borderId="0" xfId="0" applyFont="1"/>
    <xf numFmtId="0" fontId="26" fillId="2" borderId="20" xfId="0" applyFont="1" applyFill="1" applyBorder="1"/>
    <xf numFmtId="0" fontId="3" fillId="0" borderId="0" xfId="0" applyFont="1" applyAlignment="1">
      <alignment wrapText="1"/>
    </xf>
    <xf numFmtId="0" fontId="29" fillId="3" borderId="20" xfId="0" applyFont="1" applyFill="1" applyBorder="1" applyAlignment="1">
      <alignment horizontal="left"/>
    </xf>
    <xf numFmtId="0" fontId="8" fillId="0" borderId="0" xfId="0" applyFont="1" applyAlignment="1">
      <alignment vertical="center"/>
    </xf>
    <xf numFmtId="0" fontId="3" fillId="0" borderId="9" xfId="0" applyFont="1" applyBorder="1"/>
    <xf numFmtId="0" fontId="3" fillId="0" borderId="21" xfId="0" applyFont="1" applyBorder="1" applyAlignment="1">
      <alignment horizontal="center"/>
    </xf>
    <xf numFmtId="0" fontId="32" fillId="0" borderId="22" xfId="0" applyFont="1" applyBorder="1" applyAlignment="1">
      <alignment horizontal="center"/>
    </xf>
    <xf numFmtId="0" fontId="3" fillId="0" borderId="23" xfId="0" applyFont="1" applyBorder="1" applyAlignment="1">
      <alignment horizont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3" fillId="0" borderId="12" xfId="0" applyFont="1" applyBorder="1" applyAlignment="1">
      <alignment horizontal="center"/>
    </xf>
    <xf numFmtId="0" fontId="3" fillId="0" borderId="13" xfId="0" applyFont="1" applyBorder="1"/>
    <xf numFmtId="0" fontId="3" fillId="0" borderId="12" xfId="0" applyFont="1" applyBorder="1" applyAlignment="1">
      <alignment horizontal="center" vertical="center"/>
    </xf>
    <xf numFmtId="0" fontId="3" fillId="0" borderId="24" xfId="0" applyFont="1" applyBorder="1" applyAlignment="1">
      <alignment horizontal="center" vertical="center"/>
    </xf>
    <xf numFmtId="0" fontId="7" fillId="0" borderId="12" xfId="0" applyFont="1" applyBorder="1" applyAlignment="1">
      <alignment horizontal="center"/>
    </xf>
    <xf numFmtId="10" fontId="9" fillId="0" borderId="0" xfId="0" applyNumberFormat="1" applyFont="1" applyAlignment="1">
      <alignment vertical="center" wrapText="1"/>
    </xf>
    <xf numFmtId="0" fontId="3" fillId="0" borderId="17" xfId="0" applyFont="1" applyBorder="1" applyAlignment="1">
      <alignment horizontal="center" vertical="center"/>
    </xf>
    <xf numFmtId="0" fontId="3" fillId="0" borderId="18" xfId="0" applyFont="1" applyBorder="1" applyAlignment="1">
      <alignment vertical="center"/>
    </xf>
    <xf numFmtId="0" fontId="3" fillId="0" borderId="19" xfId="0" applyFont="1" applyBorder="1" applyAlignment="1">
      <alignment vertical="center"/>
    </xf>
    <xf numFmtId="0" fontId="33" fillId="0" borderId="0" xfId="0" applyFont="1" applyAlignment="1">
      <alignment horizontal="left"/>
    </xf>
    <xf numFmtId="0" fontId="0" fillId="0" borderId="0" xfId="0" applyAlignment="1">
      <alignment horizontal="center"/>
    </xf>
    <xf numFmtId="0" fontId="0" fillId="0" borderId="25" xfId="0" applyBorder="1"/>
    <xf numFmtId="0" fontId="0" fillId="0" borderId="26" xfId="0" applyBorder="1" applyAlignment="1">
      <alignment horizontal="center"/>
    </xf>
    <xf numFmtId="0" fontId="0" fillId="0" borderId="26" xfId="0" applyBorder="1"/>
    <xf numFmtId="0" fontId="0" fillId="0" borderId="27" xfId="0" applyBorder="1"/>
    <xf numFmtId="0" fontId="0" fillId="0" borderId="28" xfId="0" applyBorder="1"/>
    <xf numFmtId="0" fontId="37" fillId="0" borderId="20" xfId="1" applyBorder="1" applyAlignment="1">
      <alignment horizontal="center"/>
    </xf>
    <xf numFmtId="0" fontId="41" fillId="0" borderId="20" xfId="0" applyFont="1" applyBorder="1"/>
    <xf numFmtId="0" fontId="0" fillId="0" borderId="20" xfId="0" applyBorder="1"/>
    <xf numFmtId="0" fontId="0" fillId="0" borderId="29" xfId="0" applyBorder="1"/>
    <xf numFmtId="0" fontId="36" fillId="0" borderId="20" xfId="0" applyFont="1" applyBorder="1"/>
    <xf numFmtId="0" fontId="0" fillId="0" borderId="20" xfId="0" applyBorder="1" applyAlignment="1">
      <alignment horizontal="center"/>
    </xf>
    <xf numFmtId="0" fontId="40" fillId="0" borderId="20" xfId="0" applyFont="1" applyBorder="1"/>
    <xf numFmtId="0" fontId="0" fillId="0" borderId="30" xfId="0" applyBorder="1"/>
    <xf numFmtId="0" fontId="0" fillId="0" borderId="31" xfId="0" applyBorder="1" applyAlignment="1">
      <alignment horizontal="center"/>
    </xf>
    <xf numFmtId="0" fontId="0" fillId="0" borderId="31" xfId="0" applyBorder="1"/>
    <xf numFmtId="0" fontId="0" fillId="0" borderId="32" xfId="0" applyBorder="1"/>
    <xf numFmtId="0" fontId="39" fillId="0" borderId="0" xfId="0" applyFont="1"/>
    <xf numFmtId="0" fontId="54" fillId="0" borderId="0" xfId="0" applyFont="1"/>
    <xf numFmtId="0" fontId="55" fillId="0" borderId="0" xfId="0" applyFont="1"/>
    <xf numFmtId="0" fontId="54" fillId="0" borderId="0" xfId="0" applyFont="1" applyAlignment="1">
      <alignment horizontal="center"/>
    </xf>
    <xf numFmtId="9" fontId="54" fillId="0" borderId="0" xfId="0" applyNumberFormat="1" applyFont="1"/>
    <xf numFmtId="10" fontId="54" fillId="0" borderId="0" xfId="0" applyNumberFormat="1" applyFont="1"/>
    <xf numFmtId="180" fontId="54" fillId="0" borderId="0" xfId="0" applyNumberFormat="1" applyFont="1"/>
    <xf numFmtId="181" fontId="54" fillId="0" borderId="0" xfId="0" applyNumberFormat="1" applyFont="1"/>
    <xf numFmtId="182" fontId="54" fillId="0" borderId="0" xfId="0" applyNumberFormat="1" applyFont="1"/>
    <xf numFmtId="183" fontId="54" fillId="0" borderId="0" xfId="0" applyNumberFormat="1" applyFont="1"/>
    <xf numFmtId="184" fontId="54" fillId="0" borderId="0" xfId="0" applyNumberFormat="1" applyFont="1"/>
    <xf numFmtId="185" fontId="54" fillId="0" borderId="0" xfId="0" applyNumberFormat="1" applyFont="1"/>
    <xf numFmtId="186" fontId="54" fillId="0" borderId="0" xfId="0" applyNumberFormat="1" applyFont="1"/>
    <xf numFmtId="0" fontId="54" fillId="0" borderId="0" xfId="0" applyFont="1" applyAlignment="1">
      <alignment wrapText="1"/>
    </xf>
    <xf numFmtId="0" fontId="57" fillId="0" borderId="0" xfId="0" applyFont="1"/>
    <xf numFmtId="0" fontId="58" fillId="0" borderId="0" xfId="0" applyFont="1"/>
    <xf numFmtId="0" fontId="58" fillId="0" borderId="26" xfId="0" applyFont="1" applyBorder="1"/>
    <xf numFmtId="0" fontId="59" fillId="0" borderId="20" xfId="0" applyFont="1" applyBorder="1"/>
    <xf numFmtId="0" fontId="60" fillId="0" borderId="20" xfId="0" applyFont="1" applyBorder="1"/>
    <xf numFmtId="0" fontId="58" fillId="0" borderId="20" xfId="0" applyFont="1" applyBorder="1"/>
    <xf numFmtId="0" fontId="58" fillId="0" borderId="31" xfId="0" applyFont="1" applyBorder="1"/>
    <xf numFmtId="0" fontId="42" fillId="0" borderId="0" xfId="0" applyFont="1"/>
    <xf numFmtId="0" fontId="37" fillId="0" borderId="0" xfId="1"/>
    <xf numFmtId="0" fontId="34" fillId="0" borderId="0" xfId="0" applyFont="1"/>
    <xf numFmtId="0" fontId="36" fillId="0" borderId="0" xfId="0" applyFont="1"/>
    <xf numFmtId="0" fontId="42" fillId="0" borderId="0" xfId="0" applyFont="1" applyAlignment="1">
      <alignment horizontal="center" vertical="center"/>
    </xf>
    <xf numFmtId="0" fontId="42" fillId="0" borderId="0" xfId="0" applyFont="1" applyAlignment="1">
      <alignment vertical="center"/>
    </xf>
    <xf numFmtId="9" fontId="42" fillId="0" borderId="0" xfId="0" applyNumberFormat="1" applyFont="1"/>
    <xf numFmtId="9" fontId="42" fillId="0" borderId="0" xfId="0" applyNumberFormat="1" applyFont="1" applyAlignment="1">
      <alignment horizontal="center" vertical="center"/>
    </xf>
    <xf numFmtId="9" fontId="63" fillId="0" borderId="0" xfId="0" applyNumberFormat="1" applyFont="1" applyAlignment="1">
      <alignment horizontal="center" vertical="center"/>
    </xf>
    <xf numFmtId="9" fontId="65" fillId="0" borderId="0" xfId="0" applyNumberFormat="1" applyFont="1" applyAlignment="1">
      <alignment horizontal="center" vertical="center"/>
    </xf>
    <xf numFmtId="0" fontId="65" fillId="0" borderId="0" xfId="0" applyFont="1" applyAlignment="1">
      <alignment vertical="center"/>
    </xf>
    <xf numFmtId="0" fontId="56" fillId="0" borderId="0" xfId="0" applyFont="1"/>
    <xf numFmtId="0" fontId="42" fillId="0" borderId="0" xfId="0" applyFont="1" applyAlignment="1">
      <alignment horizontal="center"/>
    </xf>
    <xf numFmtId="9" fontId="42" fillId="0" borderId="0" xfId="0" applyNumberFormat="1" applyFont="1" applyAlignment="1">
      <alignment horizontal="center"/>
    </xf>
    <xf numFmtId="0" fontId="64" fillId="0" borderId="0" xfId="0" applyFont="1"/>
    <xf numFmtId="0" fontId="65" fillId="0" borderId="0" xfId="0" applyFont="1" applyAlignment="1">
      <alignment vertical="center" wrapText="1"/>
    </xf>
    <xf numFmtId="187" fontId="42" fillId="0" borderId="0" xfId="0" applyNumberFormat="1" applyFont="1" applyAlignment="1">
      <alignment horizontal="center" vertical="center"/>
    </xf>
    <xf numFmtId="0" fontId="42" fillId="0" borderId="27" xfId="0" applyFont="1" applyBorder="1"/>
    <xf numFmtId="0" fontId="42" fillId="0" borderId="20" xfId="0" applyFont="1" applyBorder="1"/>
    <xf numFmtId="0" fontId="42" fillId="0" borderId="29" xfId="0" applyFont="1" applyBorder="1"/>
    <xf numFmtId="0" fontId="42" fillId="0" borderId="32" xfId="0" applyFont="1" applyBorder="1"/>
    <xf numFmtId="9" fontId="42" fillId="4" borderId="0" xfId="0" applyNumberFormat="1" applyFont="1" applyFill="1" applyAlignment="1">
      <alignment horizontal="center" vertical="center"/>
    </xf>
    <xf numFmtId="0" fontId="42" fillId="0" borderId="0" xfId="0" applyFont="1" applyAlignment="1">
      <alignment wrapText="1"/>
    </xf>
    <xf numFmtId="0" fontId="42" fillId="0" borderId="0" xfId="0" quotePrefix="1" applyFont="1"/>
    <xf numFmtId="0" fontId="42" fillId="0" borderId="0" xfId="0" applyFont="1" applyAlignment="1">
      <alignment horizontal="center" vertical="center"/>
    </xf>
    <xf numFmtId="0" fontId="42" fillId="0" borderId="0" xfId="0" applyFont="1"/>
    <xf numFmtId="0" fontId="42" fillId="0" borderId="0" xfId="0" applyFont="1" applyAlignment="1">
      <alignment horizontal="center" vertical="center"/>
    </xf>
    <xf numFmtId="0" fontId="42" fillId="0" borderId="0" xfId="0" applyFont="1"/>
    <xf numFmtId="0" fontId="61" fillId="0" borderId="0" xfId="0" applyFont="1"/>
    <xf numFmtId="0" fontId="42" fillId="0" borderId="0" xfId="0" applyFont="1" applyAlignment="1">
      <alignment horizontal="center" vertical="center"/>
    </xf>
    <xf numFmtId="0" fontId="42" fillId="0" borderId="0" xfId="0" applyFont="1"/>
    <xf numFmtId="0" fontId="42" fillId="0" borderId="0" xfId="0" applyFont="1" applyAlignment="1">
      <alignment horizontal="center"/>
    </xf>
    <xf numFmtId="0" fontId="61" fillId="0" borderId="0" xfId="0" applyFont="1" applyAlignment="1">
      <alignment horizontal="center" vertical="center"/>
    </xf>
    <xf numFmtId="0" fontId="61" fillId="0" borderId="0" xfId="0" applyFont="1" applyAlignment="1">
      <alignment vertical="center"/>
    </xf>
    <xf numFmtId="190" fontId="42" fillId="0" borderId="0" xfId="0" applyNumberFormat="1" applyFont="1" applyAlignment="1">
      <alignment horizontal="left"/>
    </xf>
    <xf numFmtId="190" fontId="61" fillId="0" borderId="0" xfId="0" applyNumberFormat="1" applyFont="1" applyAlignment="1">
      <alignment horizontal="center"/>
    </xf>
    <xf numFmtId="190" fontId="42" fillId="0" borderId="0" xfId="0" applyNumberFormat="1" applyFont="1" applyAlignment="1">
      <alignment horizontal="center"/>
    </xf>
    <xf numFmtId="0" fontId="68" fillId="0" borderId="0" xfId="0" applyFont="1"/>
    <xf numFmtId="0" fontId="61" fillId="0" borderId="0" xfId="0" applyFont="1" applyAlignment="1">
      <alignment horizontal="center"/>
    </xf>
    <xf numFmtId="1" fontId="42" fillId="0" borderId="0" xfId="2" applyNumberFormat="1" applyFont="1" applyAlignment="1"/>
    <xf numFmtId="0" fontId="70" fillId="0" borderId="0" xfId="0" applyFont="1"/>
    <xf numFmtId="0" fontId="70" fillId="0" borderId="0" xfId="0" applyFont="1" applyAlignment="1">
      <alignment vertical="center"/>
    </xf>
    <xf numFmtId="0" fontId="77" fillId="0" borderId="0" xfId="0" applyFont="1" applyAlignment="1">
      <alignment horizontal="center"/>
    </xf>
    <xf numFmtId="176" fontId="42" fillId="0" borderId="0" xfId="2" applyNumberFormat="1" applyFont="1" applyAlignment="1"/>
    <xf numFmtId="0" fontId="39" fillId="0" borderId="0" xfId="0" applyFont="1" applyAlignment="1">
      <alignment horizontal="left"/>
    </xf>
    <xf numFmtId="1" fontId="42" fillId="0" borderId="0" xfId="2" applyNumberFormat="1" applyFont="1" applyAlignment="1">
      <alignment horizontal="center"/>
    </xf>
    <xf numFmtId="0" fontId="70" fillId="0" borderId="0" xfId="0" applyFont="1" applyAlignment="1">
      <alignment horizontal="right"/>
    </xf>
    <xf numFmtId="0" fontId="86" fillId="0" borderId="0" xfId="0" applyFont="1"/>
    <xf numFmtId="0" fontId="72" fillId="0" borderId="0" xfId="0" applyFont="1"/>
    <xf numFmtId="0" fontId="42" fillId="0" borderId="0" xfId="0" applyFont="1"/>
    <xf numFmtId="0" fontId="42" fillId="0" borderId="0" xfId="0" applyFont="1"/>
    <xf numFmtId="0" fontId="42" fillId="0" borderId="0" xfId="0" applyFont="1"/>
    <xf numFmtId="0" fontId="0" fillId="0" borderId="0" xfId="0"/>
    <xf numFmtId="0" fontId="40" fillId="0" borderId="0" xfId="0" applyFont="1"/>
    <xf numFmtId="0" fontId="42" fillId="0" borderId="0" xfId="0" applyFont="1"/>
    <xf numFmtId="0" fontId="42" fillId="0" borderId="0" xfId="0" applyFont="1" applyAlignment="1">
      <alignment horizontal="center" vertical="center"/>
    </xf>
    <xf numFmtId="0" fontId="42" fillId="0" borderId="0" xfId="0" applyFont="1"/>
    <xf numFmtId="0" fontId="68" fillId="0" borderId="0" xfId="0" applyFont="1" applyAlignment="1">
      <alignment horizontal="center" vertical="center"/>
    </xf>
    <xf numFmtId="0" fontId="0" fillId="0" borderId="0" xfId="0"/>
    <xf numFmtId="0" fontId="61" fillId="0" borderId="0" xfId="0" applyFont="1" applyAlignment="1">
      <alignment horizontal="center" vertical="center"/>
    </xf>
    <xf numFmtId="0" fontId="42" fillId="0" borderId="0" xfId="0" applyFont="1" applyAlignment="1">
      <alignment horizontal="center"/>
    </xf>
    <xf numFmtId="0" fontId="67" fillId="0" borderId="0" xfId="0" applyFont="1" applyAlignment="1">
      <alignment vertical="center"/>
    </xf>
    <xf numFmtId="0" fontId="68" fillId="0" borderId="0" xfId="0" applyFont="1" applyAlignment="1">
      <alignment vertical="center"/>
    </xf>
    <xf numFmtId="0" fontId="42" fillId="0" borderId="0" xfId="0" applyFont="1" applyAlignment="1"/>
    <xf numFmtId="0" fontId="63" fillId="0" borderId="0" xfId="0" applyFont="1" applyAlignment="1">
      <alignment vertical="center"/>
    </xf>
    <xf numFmtId="0" fontId="92" fillId="0" borderId="0" xfId="0" applyFont="1" applyAlignment="1">
      <alignment horizontal="center" vertical="center" wrapText="1"/>
    </xf>
    <xf numFmtId="0" fontId="93" fillId="0" borderId="0" xfId="0" applyFont="1" applyAlignment="1">
      <alignment horizontal="center" vertical="center"/>
    </xf>
    <xf numFmtId="0" fontId="94" fillId="0" borderId="0" xfId="0" applyFont="1" applyAlignment="1">
      <alignment horizontal="center" vertical="center"/>
    </xf>
    <xf numFmtId="0" fontId="42" fillId="0" borderId="0" xfId="0" quotePrefix="1" applyFont="1" applyAlignment="1">
      <alignment horizontal="center" vertical="center"/>
    </xf>
    <xf numFmtId="0" fontId="95" fillId="0" borderId="0" xfId="0" applyFont="1"/>
    <xf numFmtId="0" fontId="95" fillId="0" borderId="0" xfId="0" applyFont="1" applyAlignment="1">
      <alignment vertical="center"/>
    </xf>
    <xf numFmtId="0" fontId="39" fillId="0" borderId="29" xfId="0" applyFont="1" applyBorder="1"/>
    <xf numFmtId="0" fontId="61" fillId="0" borderId="35" xfId="0" applyFont="1" applyBorder="1" applyAlignment="1">
      <alignment horizontal="center"/>
    </xf>
    <xf numFmtId="9" fontId="42" fillId="0" borderId="41" xfId="0" applyNumberFormat="1" applyFont="1" applyBorder="1"/>
    <xf numFmtId="9" fontId="42" fillId="0" borderId="37" xfId="0" applyNumberFormat="1" applyFont="1" applyBorder="1"/>
    <xf numFmtId="9" fontId="42" fillId="0" borderId="38" xfId="0" applyNumberFormat="1" applyFont="1" applyBorder="1"/>
    <xf numFmtId="0" fontId="95" fillId="0" borderId="0" xfId="0" applyFont="1" applyAlignment="1">
      <alignment horizontal="center" vertical="center"/>
    </xf>
    <xf numFmtId="0" fontId="105" fillId="0" borderId="0" xfId="0" applyFont="1" applyAlignment="1">
      <alignment vertical="center"/>
    </xf>
    <xf numFmtId="0" fontId="105" fillId="0" borderId="0" xfId="0" applyFont="1" applyAlignment="1">
      <alignment horizontal="center" vertical="center"/>
    </xf>
    <xf numFmtId="0" fontId="95" fillId="0" borderId="0" xfId="0" applyFont="1"/>
    <xf numFmtId="0" fontId="95" fillId="0" borderId="0" xfId="0" quotePrefix="1" applyFont="1" applyAlignment="1">
      <alignment vertical="center"/>
    </xf>
    <xf numFmtId="0" fontId="95" fillId="0" borderId="0" xfId="0" applyFont="1" applyAlignment="1">
      <alignment vertical="center" wrapText="1"/>
    </xf>
    <xf numFmtId="0" fontId="95" fillId="0" borderId="0" xfId="0" applyFont="1" applyAlignment="1">
      <alignment horizontal="center" vertical="center" wrapText="1"/>
    </xf>
    <xf numFmtId="0" fontId="95" fillId="0" borderId="0" xfId="0" applyFont="1" applyAlignment="1">
      <alignment horizontal="left" vertical="center"/>
    </xf>
    <xf numFmtId="0" fontId="95" fillId="0" borderId="0" xfId="0" applyFont="1" applyAlignment="1">
      <alignment horizontal="center"/>
    </xf>
    <xf numFmtId="14" fontId="10" fillId="0" borderId="0" xfId="0" applyNumberFormat="1" applyFont="1" applyAlignment="1">
      <alignment vertical="center"/>
    </xf>
    <xf numFmtId="0" fontId="61" fillId="0" borderId="20" xfId="0" applyFont="1" applyBorder="1" applyAlignment="1">
      <alignment horizontal="center" vertical="center"/>
    </xf>
    <xf numFmtId="0" fontId="42" fillId="0" borderId="0" xfId="0" applyFont="1" applyAlignment="1">
      <alignment horizontal="center" vertical="center"/>
    </xf>
    <xf numFmtId="9" fontId="70" fillId="0" borderId="0" xfId="0" applyNumberFormat="1" applyFont="1" applyAlignment="1">
      <alignment vertical="center"/>
    </xf>
    <xf numFmtId="0" fontId="88" fillId="0" borderId="40" xfId="0" applyFont="1" applyBorder="1" applyAlignment="1">
      <alignment horizontal="center"/>
    </xf>
    <xf numFmtId="189" fontId="42" fillId="0" borderId="0" xfId="0" applyNumberFormat="1" applyFont="1"/>
    <xf numFmtId="0" fontId="73" fillId="0" borderId="36" xfId="0" applyFont="1" applyBorder="1" applyAlignment="1">
      <alignment horizontal="center" vertical="center"/>
    </xf>
    <xf numFmtId="0" fontId="73" fillId="0" borderId="33" xfId="0" applyFont="1" applyBorder="1" applyAlignment="1">
      <alignment horizontal="center" vertical="center"/>
    </xf>
    <xf numFmtId="0" fontId="114" fillId="0" borderId="33" xfId="0" applyFont="1" applyBorder="1" applyAlignment="1">
      <alignment horizontal="center" vertical="center"/>
    </xf>
    <xf numFmtId="0" fontId="61" fillId="0" borderId="37" xfId="0" applyFont="1" applyBorder="1" applyAlignment="1">
      <alignment horizontal="center" vertical="center"/>
    </xf>
    <xf numFmtId="177" fontId="42" fillId="0" borderId="20" xfId="0" applyNumberFormat="1" applyFont="1" applyBorder="1" applyAlignment="1">
      <alignment horizontal="center" vertical="center"/>
    </xf>
    <xf numFmtId="0" fontId="42" fillId="0" borderId="20" xfId="0" applyFont="1" applyBorder="1" applyAlignment="1">
      <alignment horizontal="center" vertical="center"/>
    </xf>
    <xf numFmtId="0" fontId="73" fillId="0" borderId="37" xfId="0" applyFont="1" applyBorder="1" applyAlignment="1">
      <alignment horizontal="center" vertical="center"/>
    </xf>
    <xf numFmtId="0" fontId="91" fillId="0" borderId="35" xfId="0" applyFont="1" applyBorder="1" applyAlignment="1">
      <alignment horizontal="center" vertical="center"/>
    </xf>
    <xf numFmtId="177" fontId="42" fillId="0" borderId="39" xfId="0" applyNumberFormat="1" applyFont="1" applyFill="1" applyBorder="1" applyAlignment="1">
      <alignment horizontal="center" vertical="center"/>
    </xf>
    <xf numFmtId="0" fontId="42" fillId="0" borderId="39" xfId="0" applyFont="1" applyFill="1" applyBorder="1" applyAlignment="1">
      <alignment horizontal="center" vertical="center"/>
    </xf>
    <xf numFmtId="189" fontId="61" fillId="0" borderId="0" xfId="0" applyNumberFormat="1" applyFont="1" applyAlignment="1">
      <alignment horizontal="center" vertical="center"/>
    </xf>
    <xf numFmtId="0" fontId="89" fillId="0" borderId="0" xfId="0" applyFont="1"/>
    <xf numFmtId="179" fontId="89" fillId="0" borderId="0" xfId="0" applyNumberFormat="1" applyFont="1"/>
    <xf numFmtId="0" fontId="65" fillId="0" borderId="39" xfId="0" applyFont="1" applyFill="1" applyBorder="1" applyAlignment="1">
      <alignment horizontal="center" vertical="center"/>
    </xf>
    <xf numFmtId="0" fontId="118" fillId="0" borderId="33" xfId="0" applyFont="1" applyBorder="1" applyAlignment="1">
      <alignment horizontal="center" vertical="center"/>
    </xf>
    <xf numFmtId="191" fontId="89" fillId="0" borderId="20" xfId="0" applyNumberFormat="1" applyFont="1" applyBorder="1" applyAlignment="1">
      <alignment horizontal="center" vertical="center"/>
    </xf>
    <xf numFmtId="191" fontId="89" fillId="0" borderId="39" xfId="0" applyNumberFormat="1" applyFont="1" applyFill="1" applyBorder="1" applyAlignment="1">
      <alignment horizontal="center" vertical="center"/>
    </xf>
    <xf numFmtId="0" fontId="114" fillId="0" borderId="46" xfId="0" applyFont="1" applyBorder="1" applyAlignment="1">
      <alignment horizontal="center" vertical="center"/>
    </xf>
    <xf numFmtId="0" fontId="42" fillId="0" borderId="42" xfId="0" applyFont="1" applyBorder="1" applyAlignment="1">
      <alignment horizontal="center" vertical="center"/>
    </xf>
    <xf numFmtId="0" fontId="112" fillId="0" borderId="45" xfId="0" applyFont="1" applyFill="1" applyBorder="1" applyAlignment="1">
      <alignment horizontal="center" vertical="center"/>
    </xf>
    <xf numFmtId="0" fontId="117" fillId="0" borderId="0" xfId="0" applyFont="1" applyAlignment="1">
      <alignment horizontal="center" vertical="center"/>
    </xf>
    <xf numFmtId="0" fontId="116" fillId="0" borderId="46" xfId="0" applyFont="1" applyBorder="1" applyAlignment="1">
      <alignment horizontal="center" vertical="center"/>
    </xf>
    <xf numFmtId="0" fontId="116" fillId="0" borderId="33" xfId="0" applyFont="1" applyBorder="1" applyAlignment="1">
      <alignment horizontal="center" vertical="center"/>
    </xf>
    <xf numFmtId="9" fontId="65" fillId="0" borderId="39" xfId="0" quotePrefix="1" applyNumberFormat="1" applyFont="1" applyFill="1" applyBorder="1" applyAlignment="1">
      <alignment horizontal="center" vertical="center"/>
    </xf>
    <xf numFmtId="177" fontId="65" fillId="0" borderId="45" xfId="0" applyNumberFormat="1" applyFont="1" applyFill="1" applyBorder="1" applyAlignment="1">
      <alignment horizontal="center" vertical="center"/>
    </xf>
    <xf numFmtId="0" fontId="116" fillId="0" borderId="34" xfId="0" applyFont="1" applyBorder="1" applyAlignment="1">
      <alignment horizontal="center" vertical="center"/>
    </xf>
    <xf numFmtId="9" fontId="65" fillId="0" borderId="40" xfId="0" quotePrefix="1" applyNumberFormat="1" applyFont="1" applyFill="1" applyBorder="1" applyAlignment="1">
      <alignment horizontal="center" vertical="center"/>
    </xf>
    <xf numFmtId="188" fontId="119" fillId="0" borderId="20" xfId="0" applyNumberFormat="1" applyFont="1" applyBorder="1" applyAlignment="1">
      <alignment horizontal="center" vertical="center"/>
    </xf>
    <xf numFmtId="0" fontId="43" fillId="0" borderId="0" xfId="0" applyFont="1"/>
    <xf numFmtId="0" fontId="43" fillId="0" borderId="0" xfId="0" applyFont="1" applyAlignment="1">
      <alignment vertical="top" wrapText="1"/>
    </xf>
    <xf numFmtId="0" fontId="95" fillId="0" borderId="0" xfId="0" applyFont="1"/>
    <xf numFmtId="0" fontId="66" fillId="0" borderId="0" xfId="0" applyFont="1"/>
    <xf numFmtId="0" fontId="43" fillId="0" borderId="0" xfId="0" quotePrefix="1" applyFont="1"/>
    <xf numFmtId="0" fontId="34" fillId="0" borderId="0" xfId="0" quotePrefix="1" applyFont="1"/>
    <xf numFmtId="0" fontId="34" fillId="0" borderId="0" xfId="0" quotePrefix="1" applyFont="1" applyAlignment="1"/>
    <xf numFmtId="0" fontId="34" fillId="0" borderId="0" xfId="0" applyFont="1" applyAlignment="1">
      <alignment horizontal="center" vertical="center"/>
    </xf>
    <xf numFmtId="0" fontId="56" fillId="0" borderId="2" xfId="0" applyFont="1" applyBorder="1"/>
    <xf numFmtId="0" fontId="34" fillId="0" borderId="0" xfId="0" applyFont="1" applyAlignment="1">
      <alignment horizontal="center" vertical="top"/>
    </xf>
    <xf numFmtId="0" fontId="34" fillId="0" borderId="49" xfId="0" applyFont="1" applyBorder="1" applyAlignment="1">
      <alignment horizontal="center" vertical="center"/>
    </xf>
    <xf numFmtId="0" fontId="88" fillId="0" borderId="0" xfId="0" applyFont="1" applyAlignment="1"/>
    <xf numFmtId="0" fontId="34" fillId="0" borderId="20" xfId="0" applyFont="1" applyBorder="1"/>
    <xf numFmtId="0" fontId="34" fillId="0" borderId="20" xfId="0" applyFont="1" applyFill="1" applyBorder="1"/>
    <xf numFmtId="183" fontId="34" fillId="0" borderId="0" xfId="0" applyNumberFormat="1" applyFont="1"/>
    <xf numFmtId="192" fontId="0" fillId="0" borderId="0" xfId="0" applyNumberFormat="1"/>
    <xf numFmtId="0" fontId="88" fillId="0" borderId="0" xfId="0" applyFont="1" applyAlignment="1">
      <alignment horizontal="center" vertical="center"/>
    </xf>
    <xf numFmtId="0" fontId="34" fillId="0" borderId="0" xfId="0" applyFont="1" applyAlignment="1">
      <alignment horizontal="center"/>
    </xf>
    <xf numFmtId="0" fontId="34" fillId="0" borderId="0" xfId="0" quotePrefix="1" applyFont="1" applyAlignment="1">
      <alignment horizontal="left" vertical="center"/>
    </xf>
    <xf numFmtId="0" fontId="88" fillId="0" borderId="0" xfId="0" quotePrefix="1" applyFont="1" applyAlignment="1">
      <alignment horizontal="center" vertical="center"/>
    </xf>
    <xf numFmtId="0" fontId="3" fillId="0" borderId="0" xfId="0" applyFont="1" applyAlignment="1">
      <alignment horizontal="center" vertical="center"/>
    </xf>
    <xf numFmtId="0" fontId="0" fillId="0" borderId="0" xfId="0"/>
    <xf numFmtId="0" fontId="34" fillId="0" borderId="20" xfId="0" applyFont="1" applyBorder="1" applyAlignment="1">
      <alignment vertical="center" wrapText="1"/>
    </xf>
    <xf numFmtId="0" fontId="34" fillId="0" borderId="20" xfId="0" applyFont="1" applyBorder="1" applyAlignment="1">
      <alignment vertical="center"/>
    </xf>
    <xf numFmtId="0" fontId="34" fillId="0" borderId="50" xfId="0" applyFont="1" applyBorder="1" applyAlignment="1">
      <alignment horizontal="center" vertical="center"/>
    </xf>
    <xf numFmtId="0" fontId="88" fillId="0" borderId="0" xfId="0" applyFont="1" applyAlignment="1">
      <alignment horizontal="center" vertical="center" wrapText="1"/>
    </xf>
    <xf numFmtId="0" fontId="3" fillId="0" borderId="20" xfId="0" applyFont="1" applyBorder="1" applyAlignment="1">
      <alignment horizontal="center" vertical="center"/>
    </xf>
    <xf numFmtId="0" fontId="90" fillId="0" borderId="20" xfId="0" applyFont="1" applyBorder="1" applyAlignment="1">
      <alignment vertical="center"/>
    </xf>
    <xf numFmtId="0" fontId="34" fillId="0" borderId="51" xfId="0" applyFont="1" applyBorder="1" applyAlignment="1">
      <alignment horizontal="center" vertical="center"/>
    </xf>
    <xf numFmtId="0" fontId="34" fillId="0" borderId="52" xfId="0" applyFont="1" applyBorder="1" applyAlignment="1">
      <alignment horizontal="center" vertical="center"/>
    </xf>
    <xf numFmtId="0" fontId="88" fillId="0" borderId="53" xfId="0" applyFont="1" applyBorder="1" applyAlignment="1">
      <alignment horizontal="center"/>
    </xf>
    <xf numFmtId="0" fontId="113" fillId="0" borderId="55" xfId="0" applyFont="1" applyBorder="1" applyAlignment="1">
      <alignment horizontal="center"/>
    </xf>
    <xf numFmtId="0" fontId="3" fillId="0" borderId="9" xfId="0" applyFont="1" applyBorder="1" applyAlignment="1">
      <alignment horizontal="center"/>
    </xf>
    <xf numFmtId="0" fontId="32" fillId="0" borderId="10" xfId="0" applyFont="1" applyBorder="1" applyAlignment="1">
      <alignment horizontal="center"/>
    </xf>
    <xf numFmtId="0" fontId="3" fillId="0" borderId="11" xfId="0" applyFont="1" applyBorder="1" applyAlignment="1">
      <alignment horizontal="center"/>
    </xf>
    <xf numFmtId="0" fontId="3" fillId="0" borderId="20" xfId="0" applyFont="1" applyBorder="1" applyAlignment="1">
      <alignment vertical="center"/>
    </xf>
    <xf numFmtId="0" fontId="35" fillId="0" borderId="20" xfId="0" applyFont="1" applyBorder="1" applyAlignment="1">
      <alignment horizontal="center" vertical="center" wrapText="1"/>
    </xf>
    <xf numFmtId="0" fontId="3" fillId="0" borderId="28" xfId="0" applyFont="1" applyBorder="1" applyAlignment="1">
      <alignment horizontal="center" vertical="center"/>
    </xf>
    <xf numFmtId="0" fontId="3" fillId="0" borderId="29" xfId="0" applyFont="1" applyBorder="1" applyAlignment="1">
      <alignment vertical="center"/>
    </xf>
    <xf numFmtId="0" fontId="3" fillId="0" borderId="29" xfId="0" applyFont="1" applyBorder="1" applyAlignment="1">
      <alignment horizontal="center" vertical="center"/>
    </xf>
    <xf numFmtId="0" fontId="3" fillId="0" borderId="28" xfId="0" applyFont="1" applyBorder="1" applyAlignment="1">
      <alignment horizontal="center"/>
    </xf>
    <xf numFmtId="0" fontId="3" fillId="0" borderId="28" xfId="0" applyFont="1" applyFill="1" applyBorder="1" applyAlignment="1">
      <alignment horizontal="center" vertical="center"/>
    </xf>
    <xf numFmtId="0" fontId="34" fillId="0" borderId="29" xfId="0" applyFont="1" applyBorder="1"/>
    <xf numFmtId="0" fontId="3" fillId="0" borderId="30" xfId="0" applyFont="1" applyFill="1" applyBorder="1" applyAlignment="1">
      <alignment horizontal="center" vertical="center"/>
    </xf>
    <xf numFmtId="0" fontId="34" fillId="0" borderId="31" xfId="0" applyFont="1" applyBorder="1"/>
    <xf numFmtId="0" fontId="34" fillId="0" borderId="32" xfId="0" applyFont="1" applyBorder="1"/>
    <xf numFmtId="0" fontId="7" fillId="0" borderId="58" xfId="0" applyFont="1" applyBorder="1" applyAlignment="1">
      <alignment horizontal="center" vertical="center"/>
    </xf>
    <xf numFmtId="0" fontId="7" fillId="0" borderId="33" xfId="0" applyFont="1" applyBorder="1" applyAlignment="1">
      <alignment horizontal="center" vertical="center"/>
    </xf>
    <xf numFmtId="0" fontId="7" fillId="0" borderId="34" xfId="0" applyFont="1" applyBorder="1" applyAlignment="1">
      <alignment horizontal="center" vertical="center"/>
    </xf>
    <xf numFmtId="0" fontId="88" fillId="0" borderId="59" xfId="0" applyFont="1" applyBorder="1" applyAlignment="1">
      <alignment horizontal="center"/>
    </xf>
    <xf numFmtId="0" fontId="34" fillId="0" borderId="29" xfId="0" applyFont="1" applyBorder="1" applyAlignment="1">
      <alignment horizontal="center" vertical="center"/>
    </xf>
    <xf numFmtId="0" fontId="129" fillId="0" borderId="20" xfId="0" applyFont="1" applyBorder="1" applyAlignment="1">
      <alignment horizontal="center" vertical="center"/>
    </xf>
    <xf numFmtId="0" fontId="35" fillId="0" borderId="20" xfId="0" applyFont="1" applyBorder="1" applyAlignment="1">
      <alignment horizontal="center" vertical="center"/>
    </xf>
    <xf numFmtId="0" fontId="130" fillId="0" borderId="20" xfId="0" applyFont="1" applyBorder="1" applyAlignment="1">
      <alignment horizontal="center" vertical="center"/>
    </xf>
    <xf numFmtId="0" fontId="34" fillId="0" borderId="31" xfId="0" applyFont="1" applyBorder="1" applyAlignment="1">
      <alignment horizontal="center" vertical="center"/>
    </xf>
    <xf numFmtId="0" fontId="34" fillId="0" borderId="60" xfId="0" applyFont="1" applyBorder="1" applyAlignment="1">
      <alignment horizontal="center" vertical="center"/>
    </xf>
    <xf numFmtId="0" fontId="34" fillId="0" borderId="61" xfId="0" applyFont="1" applyBorder="1" applyAlignment="1">
      <alignment horizontal="center" vertical="center"/>
    </xf>
    <xf numFmtId="0" fontId="35" fillId="0" borderId="31" xfId="0" applyFont="1" applyBorder="1" applyAlignment="1">
      <alignment horizontal="center" vertical="center"/>
    </xf>
    <xf numFmtId="0" fontId="34" fillId="0" borderId="32" xfId="0" applyFont="1" applyBorder="1" applyAlignment="1">
      <alignment horizontal="center" vertical="center"/>
    </xf>
    <xf numFmtId="0" fontId="113" fillId="0" borderId="62" xfId="0" applyFont="1" applyBorder="1" applyAlignment="1">
      <alignment horizontal="center"/>
    </xf>
    <xf numFmtId="0" fontId="34" fillId="0" borderId="37" xfId="0" applyFont="1" applyBorder="1" applyAlignment="1">
      <alignment horizontal="center" vertical="center"/>
    </xf>
    <xf numFmtId="0" fontId="34" fillId="0" borderId="38" xfId="0" applyFont="1" applyBorder="1" applyAlignment="1">
      <alignment horizontal="center" vertical="center"/>
    </xf>
    <xf numFmtId="0" fontId="35" fillId="0" borderId="29" xfId="0" applyFont="1" applyBorder="1" applyAlignment="1">
      <alignment horizontal="center" vertical="center"/>
    </xf>
    <xf numFmtId="0" fontId="133" fillId="0" borderId="20" xfId="0" applyFont="1" applyBorder="1" applyAlignment="1">
      <alignment horizontal="right" vertical="center"/>
    </xf>
    <xf numFmtId="0" fontId="34" fillId="0" borderId="52" xfId="0" applyFont="1" applyBorder="1" applyAlignment="1">
      <alignment horizontal="left" vertical="center"/>
    </xf>
    <xf numFmtId="0" fontId="129" fillId="0" borderId="51" xfId="0" applyFont="1" applyBorder="1" applyAlignment="1">
      <alignment horizontal="center" vertical="center"/>
    </xf>
    <xf numFmtId="0" fontId="0" fillId="0" borderId="0" xfId="0"/>
    <xf numFmtId="0" fontId="34" fillId="0" borderId="0" xfId="0" applyFont="1" applyAlignment="1">
      <alignment horizontal="center"/>
    </xf>
    <xf numFmtId="0" fontId="3" fillId="0" borderId="0" xfId="0" applyFont="1" applyAlignment="1">
      <alignment horizontal="center"/>
    </xf>
    <xf numFmtId="0" fontId="3" fillId="0" borderId="0" xfId="0" applyFont="1" applyAlignment="1">
      <alignment horizontal="center" vertical="center"/>
    </xf>
    <xf numFmtId="0" fontId="34" fillId="0" borderId="0" xfId="0" applyFont="1" applyAlignment="1">
      <alignment horizontal="center"/>
    </xf>
    <xf numFmtId="0" fontId="34" fillId="0" borderId="20" xfId="0" applyFont="1" applyBorder="1" applyAlignment="1">
      <alignment horizontal="center" vertical="center"/>
    </xf>
    <xf numFmtId="0" fontId="34" fillId="0" borderId="0" xfId="0" applyFont="1" applyAlignment="1">
      <alignment vertical="center"/>
    </xf>
    <xf numFmtId="0" fontId="97" fillId="0" borderId="0" xfId="0" applyFont="1"/>
    <xf numFmtId="0" fontId="97" fillId="0" borderId="0" xfId="0" applyFont="1" applyAlignment="1">
      <alignment vertical="center"/>
    </xf>
    <xf numFmtId="0" fontId="97" fillId="0" borderId="0" xfId="0" applyFont="1" applyAlignment="1">
      <alignment vertical="center" wrapText="1"/>
    </xf>
    <xf numFmtId="0" fontId="97" fillId="0" borderId="0" xfId="0" applyFont="1" applyAlignment="1">
      <alignment horizontal="center" vertical="center"/>
    </xf>
    <xf numFmtId="0" fontId="136" fillId="0" borderId="0" xfId="0" applyFont="1" applyAlignment="1">
      <alignment horizontal="center" vertical="center"/>
    </xf>
    <xf numFmtId="0" fontId="136" fillId="0" borderId="0" xfId="0" applyFont="1" applyAlignment="1">
      <alignment vertical="center"/>
    </xf>
    <xf numFmtId="0" fontId="135" fillId="0" borderId="0" xfId="0" applyFont="1" applyAlignment="1">
      <alignment vertical="center"/>
    </xf>
    <xf numFmtId="22" fontId="135" fillId="0" borderId="0" xfId="0" applyNumberFormat="1" applyFont="1" applyAlignment="1">
      <alignment vertical="center"/>
    </xf>
    <xf numFmtId="0" fontId="97" fillId="0" borderId="4" xfId="0" applyFont="1" applyBorder="1" applyAlignment="1">
      <alignment horizontal="center" vertical="center"/>
    </xf>
    <xf numFmtId="0" fontId="138" fillId="0" borderId="4" xfId="0" applyFont="1" applyBorder="1" applyAlignment="1">
      <alignment horizontal="center" vertical="center"/>
    </xf>
    <xf numFmtId="0" fontId="97" fillId="0" borderId="0" xfId="0" applyFont="1" applyAlignment="1">
      <alignment horizontal="left"/>
    </xf>
    <xf numFmtId="0" fontId="97" fillId="0" borderId="1" xfId="0" applyFont="1" applyBorder="1" applyAlignment="1">
      <alignment horizontal="center" vertical="center"/>
    </xf>
    <xf numFmtId="0" fontId="97" fillId="0" borderId="5" xfId="0" applyFont="1" applyBorder="1" applyAlignment="1">
      <alignment horizontal="center" vertical="center"/>
    </xf>
    <xf numFmtId="0" fontId="97" fillId="0" borderId="5" xfId="0" applyFont="1" applyBorder="1" applyAlignment="1">
      <alignment horizontal="left" vertical="center"/>
    </xf>
    <xf numFmtId="0" fontId="97" fillId="0" borderId="1" xfId="0" applyFont="1" applyBorder="1" applyAlignment="1">
      <alignment horizontal="left"/>
    </xf>
    <xf numFmtId="0" fontId="97" fillId="0" borderId="4" xfId="0" applyFont="1" applyBorder="1" applyAlignment="1">
      <alignment horizontal="center"/>
    </xf>
    <xf numFmtId="0" fontId="97" fillId="0" borderId="4" xfId="0" applyFont="1" applyBorder="1" applyAlignment="1">
      <alignment horizontal="left"/>
    </xf>
    <xf numFmtId="0" fontId="97" fillId="0" borderId="0" xfId="0" applyFont="1" applyAlignment="1">
      <alignment horizontal="left" vertical="center"/>
    </xf>
    <xf numFmtId="0" fontId="97" fillId="0" borderId="4" xfId="0" applyFont="1" applyBorder="1" applyAlignment="1">
      <alignment horizontal="left" vertical="center"/>
    </xf>
    <xf numFmtId="0" fontId="97" fillId="0" borderId="0" xfId="0" applyFont="1" applyAlignment="1">
      <alignment horizontal="left" wrapText="1"/>
    </xf>
    <xf numFmtId="0" fontId="88" fillId="0" borderId="0" xfId="0" quotePrefix="1" applyFont="1" applyAlignment="1">
      <alignment horizontal="center" vertical="center" wrapText="1"/>
    </xf>
    <xf numFmtId="176" fontId="0" fillId="0" borderId="0" xfId="0" applyNumberFormat="1"/>
    <xf numFmtId="2" fontId="0" fillId="0" borderId="0" xfId="0" applyNumberFormat="1"/>
    <xf numFmtId="193" fontId="17" fillId="0" borderId="0" xfId="0" applyNumberFormat="1" applyFont="1"/>
    <xf numFmtId="194" fontId="0" fillId="0" borderId="0" xfId="0" applyNumberFormat="1"/>
    <xf numFmtId="195" fontId="34" fillId="0" borderId="0" xfId="0" applyNumberFormat="1" applyFont="1" applyAlignment="1">
      <alignment wrapText="1"/>
    </xf>
    <xf numFmtId="196" fontId="88" fillId="0" borderId="0" xfId="0" applyNumberFormat="1" applyFont="1" applyAlignment="1">
      <alignment horizontal="center" vertical="center" wrapText="1"/>
    </xf>
    <xf numFmtId="196" fontId="34" fillId="0" borderId="0" xfId="0" applyNumberFormat="1" applyFont="1" applyAlignment="1">
      <alignment vertical="top" wrapText="1"/>
    </xf>
    <xf numFmtId="197" fontId="34" fillId="0" borderId="0" xfId="0" applyNumberFormat="1" applyFont="1"/>
    <xf numFmtId="197" fontId="88" fillId="0" borderId="0" xfId="0" quotePrefix="1" applyNumberFormat="1" applyFont="1" applyAlignment="1">
      <alignment horizontal="center" vertical="center" wrapText="1"/>
    </xf>
    <xf numFmtId="197" fontId="0" fillId="0" borderId="0" xfId="0" applyNumberFormat="1"/>
    <xf numFmtId="10" fontId="34" fillId="0" borderId="0" xfId="0" applyNumberFormat="1" applyFont="1"/>
    <xf numFmtId="9" fontId="34" fillId="0" borderId="0" xfId="0" applyNumberFormat="1" applyFont="1" applyAlignment="1">
      <alignment horizontal="center"/>
    </xf>
    <xf numFmtId="181" fontId="34" fillId="0" borderId="0" xfId="0" applyNumberFormat="1" applyFont="1" applyAlignment="1">
      <alignment horizontal="center" vertical="center"/>
    </xf>
    <xf numFmtId="9" fontId="34" fillId="0" borderId="0" xfId="0" applyNumberFormat="1" applyFont="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top" wrapText="1"/>
    </xf>
    <xf numFmtId="0" fontId="88" fillId="0" borderId="0" xfId="0" applyFont="1" applyAlignment="1">
      <alignment horizontal="center" vertical="center"/>
    </xf>
    <xf numFmtId="0" fontId="34" fillId="0" borderId="0" xfId="0" applyFont="1" applyAlignment="1">
      <alignment horizontal="center" vertical="center"/>
    </xf>
    <xf numFmtId="9" fontId="34" fillId="0" borderId="0" xfId="0" applyNumberFormat="1" applyFont="1" applyAlignment="1">
      <alignment horizontal="center" vertical="top" wrapText="1"/>
    </xf>
    <xf numFmtId="198" fontId="34" fillId="0" borderId="0" xfId="0" applyNumberFormat="1" applyFont="1" applyAlignment="1">
      <alignment horizontal="center" vertical="top" wrapText="1"/>
    </xf>
    <xf numFmtId="181" fontId="34" fillId="0" borderId="0" xfId="0" applyNumberFormat="1" applyFont="1" applyAlignment="1">
      <alignment horizontal="center" vertical="top" wrapText="1"/>
    </xf>
    <xf numFmtId="0" fontId="34" fillId="0" borderId="20" xfId="0" applyFont="1" applyFill="1" applyBorder="1" applyAlignment="1">
      <alignment horizontal="center"/>
    </xf>
    <xf numFmtId="181" fontId="34" fillId="0" borderId="0" xfId="0" applyNumberFormat="1" applyFont="1" applyAlignment="1">
      <alignment horizontal="center" vertical="center" wrapText="1"/>
    </xf>
    <xf numFmtId="0" fontId="34" fillId="0" borderId="63" xfId="0" applyFont="1" applyBorder="1" applyAlignment="1">
      <alignment horizontal="center" vertical="center"/>
    </xf>
    <xf numFmtId="0" fontId="34" fillId="0" borderId="40" xfId="0" applyFont="1" applyBorder="1" applyAlignment="1">
      <alignment horizontal="center" vertical="center"/>
    </xf>
    <xf numFmtId="199" fontId="34" fillId="0" borderId="0" xfId="0" applyNumberFormat="1" applyFont="1" applyAlignment="1">
      <alignment horizontal="center" vertical="top" wrapText="1"/>
    </xf>
    <xf numFmtId="9" fontId="34" fillId="0" borderId="20" xfId="0" applyNumberFormat="1" applyFont="1" applyFill="1" applyBorder="1" applyAlignment="1">
      <alignment horizontal="center" vertical="center"/>
    </xf>
    <xf numFmtId="0" fontId="34" fillId="0" borderId="0" xfId="0" quotePrefix="1" applyFont="1" applyAlignment="1">
      <alignment horizontal="center" vertical="center"/>
    </xf>
    <xf numFmtId="200" fontId="34" fillId="0" borderId="0" xfId="0" applyNumberFormat="1" applyFont="1" applyAlignment="1">
      <alignment horizontal="center" vertical="center"/>
    </xf>
    <xf numFmtId="200" fontId="34" fillId="0" borderId="20" xfId="0" applyNumberFormat="1" applyFont="1" applyFill="1" applyBorder="1" applyAlignment="1">
      <alignment horizontal="center" vertical="center"/>
    </xf>
    <xf numFmtId="201" fontId="34" fillId="0" borderId="0" xfId="0" applyNumberFormat="1" applyFont="1" applyAlignment="1">
      <alignment horizontal="center" vertical="center"/>
    </xf>
    <xf numFmtId="201" fontId="88" fillId="0" borderId="0" xfId="0" applyNumberFormat="1" applyFont="1" applyAlignment="1">
      <alignment horizontal="center" vertical="center"/>
    </xf>
    <xf numFmtId="201" fontId="34" fillId="0" borderId="0" xfId="0" quotePrefix="1" applyNumberFormat="1" applyFont="1" applyAlignment="1">
      <alignment horizontal="center" vertical="center"/>
    </xf>
    <xf numFmtId="200" fontId="34" fillId="0" borderId="0" xfId="0" applyNumberFormat="1" applyFont="1" applyAlignment="1">
      <alignment vertical="center"/>
    </xf>
    <xf numFmtId="0" fontId="88" fillId="0" borderId="0" xfId="0" applyFont="1" applyAlignment="1">
      <alignment vertical="top"/>
    </xf>
    <xf numFmtId="0" fontId="0" fillId="0" borderId="0" xfId="0"/>
    <xf numFmtId="0" fontId="34" fillId="0" borderId="20" xfId="0" applyFont="1" applyBorder="1" applyAlignment="1">
      <alignment horizontal="right" vertical="center"/>
    </xf>
    <xf numFmtId="0" fontId="34" fillId="0" borderId="20" xfId="0" applyFont="1" applyBorder="1" applyAlignment="1">
      <alignment horizontal="left" vertical="center"/>
    </xf>
    <xf numFmtId="0" fontId="34" fillId="0" borderId="0" xfId="0" applyFont="1" applyAlignment="1">
      <alignment wrapText="1"/>
    </xf>
    <xf numFmtId="181" fontId="34" fillId="0" borderId="0" xfId="0" applyNumberFormat="1" applyFont="1"/>
    <xf numFmtId="181" fontId="34" fillId="0" borderId="0" xfId="0" applyNumberFormat="1" applyFont="1" applyAlignment="1">
      <alignment horizontal="center"/>
    </xf>
    <xf numFmtId="0" fontId="146" fillId="0" borderId="0" xfId="0" applyFont="1" applyAlignment="1">
      <alignment horizontal="center" vertical="center" wrapText="1"/>
    </xf>
    <xf numFmtId="0" fontId="34" fillId="0" borderId="0" xfId="0" quotePrefix="1" applyFont="1" applyAlignment="1">
      <alignment horizontal="center"/>
    </xf>
    <xf numFmtId="0" fontId="146" fillId="0" borderId="0" xfId="0" applyFont="1" applyAlignment="1">
      <alignment horizontal="center" vertical="center"/>
    </xf>
    <xf numFmtId="0" fontId="131" fillId="0" borderId="20" xfId="0" applyFont="1" applyBorder="1" applyAlignment="1">
      <alignment horizontal="center" vertical="center"/>
    </xf>
    <xf numFmtId="0" fontId="131" fillId="0" borderId="31" xfId="0" applyFont="1" applyBorder="1" applyAlignment="1">
      <alignment horizontal="center" vertical="center"/>
    </xf>
    <xf numFmtId="0" fontId="88" fillId="0" borderId="64" xfId="0" applyFont="1" applyBorder="1" applyAlignment="1">
      <alignment horizontal="center"/>
    </xf>
    <xf numFmtId="0" fontId="88" fillId="0" borderId="65" xfId="0" applyFont="1" applyBorder="1" applyAlignment="1">
      <alignment horizontal="center"/>
    </xf>
    <xf numFmtId="0" fontId="35" fillId="0" borderId="51" xfId="0" applyFont="1" applyBorder="1" applyAlignment="1">
      <alignment horizontal="center" vertical="center"/>
    </xf>
    <xf numFmtId="0" fontId="148" fillId="0" borderId="51" xfId="0" applyFont="1" applyBorder="1" applyAlignment="1">
      <alignment horizontal="center" vertical="center"/>
    </xf>
    <xf numFmtId="0" fontId="35" fillId="0" borderId="52" xfId="0" applyFont="1" applyBorder="1" applyAlignment="1">
      <alignment horizontal="center" vertical="center"/>
    </xf>
    <xf numFmtId="0" fontId="129" fillId="0" borderId="0" xfId="0" applyFont="1"/>
    <xf numFmtId="0" fontId="35" fillId="0" borderId="20" xfId="0" applyFont="1" applyBorder="1" applyAlignment="1">
      <alignment horizontal="right" vertical="center"/>
    </xf>
    <xf numFmtId="0" fontId="35" fillId="0" borderId="31" xfId="0" applyFont="1" applyBorder="1" applyAlignment="1">
      <alignment horizontal="right" vertical="center"/>
    </xf>
    <xf numFmtId="0" fontId="131" fillId="0" borderId="52" xfId="0" applyFont="1" applyBorder="1" applyAlignment="1">
      <alignment horizontal="center" vertical="center" wrapText="1"/>
    </xf>
    <xf numFmtId="0" fontId="150" fillId="0" borderId="52" xfId="0" applyFont="1" applyBorder="1" applyAlignment="1">
      <alignment horizontal="center" vertical="center" wrapText="1"/>
    </xf>
    <xf numFmtId="0" fontId="131" fillId="0" borderId="29" xfId="0" applyFont="1" applyBorder="1" applyAlignment="1">
      <alignment horizontal="center" vertical="center"/>
    </xf>
    <xf numFmtId="0" fontId="35" fillId="0" borderId="61" xfId="0" applyFont="1" applyBorder="1" applyAlignment="1">
      <alignment horizontal="right"/>
    </xf>
    <xf numFmtId="0" fontId="131" fillId="0" borderId="32" xfId="0" applyFont="1" applyBorder="1" applyAlignment="1">
      <alignment horizontal="center" vertical="center"/>
    </xf>
    <xf numFmtId="0" fontId="150" fillId="0" borderId="29" xfId="0" applyFont="1" applyBorder="1" applyAlignment="1">
      <alignment horizontal="center" vertical="center"/>
    </xf>
    <xf numFmtId="0" fontId="113" fillId="0" borderId="67" xfId="0" applyFont="1" applyBorder="1" applyAlignment="1">
      <alignment horizontal="center"/>
    </xf>
    <xf numFmtId="0" fontId="88" fillId="0" borderId="68" xfId="0" applyFont="1" applyBorder="1" applyAlignment="1">
      <alignment horizontal="center"/>
    </xf>
    <xf numFmtId="0" fontId="35" fillId="0" borderId="20" xfId="0" applyFont="1" applyBorder="1" applyAlignment="1">
      <alignment horizontal="center"/>
    </xf>
    <xf numFmtId="0" fontId="149" fillId="0" borderId="20" xfId="0" applyFont="1" applyBorder="1" applyAlignment="1">
      <alignment horizontal="center" vertical="center"/>
    </xf>
    <xf numFmtId="0" fontId="62" fillId="0" borderId="53" xfId="0" applyFont="1" applyBorder="1" applyAlignment="1">
      <alignment horizontal="center" vertical="center"/>
    </xf>
    <xf numFmtId="0" fontId="88" fillId="0" borderId="55" xfId="0" applyFont="1" applyBorder="1" applyAlignment="1">
      <alignment horizontal="center" vertical="center"/>
    </xf>
    <xf numFmtId="0" fontId="17" fillId="0" borderId="20" xfId="0" applyFont="1" applyBorder="1" applyAlignment="1">
      <alignment horizontal="center" vertical="center"/>
    </xf>
    <xf numFmtId="0" fontId="34" fillId="0" borderId="51" xfId="0" applyFont="1" applyBorder="1"/>
    <xf numFmtId="0" fontId="140" fillId="0" borderId="20" xfId="0" applyFont="1" applyBorder="1" applyAlignment="1">
      <alignment horizontal="center" vertical="center"/>
    </xf>
    <xf numFmtId="0" fontId="72" fillId="0" borderId="20" xfId="0" applyFont="1" applyBorder="1" applyAlignment="1">
      <alignment horizontal="center" vertical="center"/>
    </xf>
    <xf numFmtId="0" fontId="141" fillId="0" borderId="20" xfId="0" applyFont="1" applyBorder="1" applyAlignment="1">
      <alignment horizontal="center" vertical="center"/>
    </xf>
    <xf numFmtId="0" fontId="141" fillId="0" borderId="20" xfId="0" applyFont="1" applyBorder="1" applyAlignment="1">
      <alignment horizontal="left" vertical="center"/>
    </xf>
    <xf numFmtId="0" fontId="17" fillId="0" borderId="51" xfId="0" applyFont="1" applyBorder="1" applyAlignment="1">
      <alignment horizontal="center" vertical="center"/>
    </xf>
    <xf numFmtId="0" fontId="62" fillId="0" borderId="55" xfId="0" applyFont="1" applyBorder="1" applyAlignment="1">
      <alignment horizontal="center" vertical="center"/>
    </xf>
    <xf numFmtId="0" fontId="17" fillId="0" borderId="20" xfId="0" applyFont="1" applyBorder="1"/>
    <xf numFmtId="0" fontId="142" fillId="0" borderId="20" xfId="0" applyFont="1" applyBorder="1" applyAlignment="1">
      <alignment horizontal="center" vertical="center"/>
    </xf>
    <xf numFmtId="0" fontId="141" fillId="0" borderId="51" xfId="0" applyFont="1" applyBorder="1" applyAlignment="1">
      <alignment horizontal="center" vertical="center"/>
    </xf>
    <xf numFmtId="0" fontId="131" fillId="0" borderId="51" xfId="0" applyFont="1" applyBorder="1" applyAlignment="1">
      <alignment horizontal="center" vertical="center"/>
    </xf>
    <xf numFmtId="0" fontId="35" fillId="0" borderId="51" xfId="0" applyFont="1" applyBorder="1" applyAlignment="1">
      <alignment horizontal="right" vertical="center"/>
    </xf>
    <xf numFmtId="0" fontId="131" fillId="0" borderId="51" xfId="0" applyFont="1" applyBorder="1" applyAlignment="1">
      <alignment horizontal="right" vertical="center"/>
    </xf>
    <xf numFmtId="0" fontId="148" fillId="0" borderId="51" xfId="0" applyFont="1" applyBorder="1" applyAlignment="1">
      <alignment horizontal="right" vertical="center"/>
    </xf>
    <xf numFmtId="0" fontId="35" fillId="0" borderId="52" xfId="0" applyFont="1" applyBorder="1" applyAlignment="1">
      <alignment horizontal="left" vertical="center"/>
    </xf>
    <xf numFmtId="0" fontId="131" fillId="0" borderId="52" xfId="0" applyFont="1" applyBorder="1" applyAlignment="1">
      <alignment horizontal="left" vertical="center" wrapText="1"/>
    </xf>
    <xf numFmtId="0" fontId="35" fillId="0" borderId="0" xfId="0" applyFont="1" applyAlignment="1">
      <alignment horizontal="center"/>
    </xf>
    <xf numFmtId="0" fontId="88" fillId="0" borderId="74" xfId="0" applyFont="1" applyBorder="1" applyAlignment="1">
      <alignment horizontal="center"/>
    </xf>
    <xf numFmtId="0" fontId="88" fillId="0" borderId="75" xfId="0" applyFont="1" applyBorder="1" applyAlignment="1">
      <alignment horizontal="center"/>
    </xf>
    <xf numFmtId="0" fontId="35" fillId="0" borderId="51" xfId="0" applyFont="1" applyBorder="1" applyAlignment="1">
      <alignment horizontal="center"/>
    </xf>
    <xf numFmtId="0" fontId="149" fillId="0" borderId="51" xfId="0" applyFont="1" applyBorder="1" applyAlignment="1">
      <alignment horizontal="center" vertical="center"/>
    </xf>
    <xf numFmtId="0" fontId="34" fillId="0" borderId="52" xfId="0" applyFont="1" applyBorder="1"/>
    <xf numFmtId="0" fontId="131" fillId="0" borderId="52" xfId="0" applyFont="1" applyBorder="1" applyAlignment="1">
      <alignment horizontal="center" vertical="center"/>
    </xf>
    <xf numFmtId="0" fontId="147" fillId="0" borderId="20" xfId="0" applyFont="1" applyBorder="1" applyAlignment="1">
      <alignment horizontal="center" vertical="center"/>
    </xf>
    <xf numFmtId="0" fontId="131" fillId="0" borderId="52" xfId="0" applyFont="1" applyBorder="1" applyAlignment="1">
      <alignment horizontal="left" vertical="center"/>
    </xf>
    <xf numFmtId="0" fontId="150" fillId="0" borderId="29" xfId="0" applyFont="1" applyBorder="1" applyAlignment="1">
      <alignment horizontal="right" vertical="center"/>
    </xf>
    <xf numFmtId="0" fontId="113" fillId="0" borderId="59" xfId="0" applyFont="1" applyBorder="1" applyAlignment="1">
      <alignment horizontal="center"/>
    </xf>
    <xf numFmtId="0" fontId="17" fillId="0" borderId="37" xfId="0" applyFont="1" applyBorder="1" applyAlignment="1">
      <alignment horizontal="center"/>
    </xf>
    <xf numFmtId="0" fontId="17" fillId="0" borderId="38" xfId="0" applyFont="1" applyBorder="1" applyAlignment="1">
      <alignment horizontal="center"/>
    </xf>
    <xf numFmtId="0" fontId="141" fillId="0" borderId="31" xfId="0" applyFont="1" applyBorder="1" applyAlignment="1">
      <alignment horizontal="left" vertical="center"/>
    </xf>
    <xf numFmtId="0" fontId="17" fillId="0" borderId="61" xfId="0" applyFont="1" applyBorder="1" applyAlignment="1">
      <alignment horizontal="center" vertical="center"/>
    </xf>
    <xf numFmtId="0" fontId="17" fillId="0" borderId="31" xfId="0" applyFont="1" applyBorder="1" applyAlignment="1">
      <alignment horizontal="center" vertical="center"/>
    </xf>
    <xf numFmtId="0" fontId="34" fillId="0" borderId="60" xfId="0" applyFont="1" applyBorder="1"/>
    <xf numFmtId="0" fontId="34" fillId="0" borderId="61" xfId="0" applyFont="1" applyBorder="1"/>
    <xf numFmtId="0" fontId="34" fillId="0" borderId="32" xfId="0" applyFont="1" applyBorder="1" applyAlignment="1">
      <alignment horizontal="center"/>
    </xf>
    <xf numFmtId="10" fontId="34" fillId="0" borderId="0" xfId="0" applyNumberFormat="1" applyFont="1" applyAlignment="1">
      <alignment horizontal="center" vertical="center"/>
    </xf>
    <xf numFmtId="202" fontId="34" fillId="0" borderId="0" xfId="0" applyNumberFormat="1" applyFont="1" applyAlignment="1">
      <alignment vertical="top" wrapText="1"/>
    </xf>
    <xf numFmtId="202" fontId="88" fillId="0" borderId="0" xfId="0" quotePrefix="1" applyNumberFormat="1" applyFont="1" applyAlignment="1">
      <alignment horizontal="center" vertical="top" wrapText="1"/>
    </xf>
    <xf numFmtId="203" fontId="88" fillId="0" borderId="0" xfId="0" applyNumberFormat="1" applyFont="1" applyAlignment="1">
      <alignment horizontal="center" vertical="top" wrapText="1"/>
    </xf>
    <xf numFmtId="203" fontId="34" fillId="0" borderId="0" xfId="0" applyNumberFormat="1" applyFont="1" applyAlignment="1">
      <alignment horizontal="center" vertical="top" wrapText="1"/>
    </xf>
    <xf numFmtId="9" fontId="34" fillId="0" borderId="0" xfId="0" applyNumberFormat="1" applyFont="1"/>
    <xf numFmtId="0" fontId="62" fillId="0" borderId="0" xfId="0" applyFont="1" applyAlignment="1">
      <alignment horizontal="center" vertical="center"/>
    </xf>
    <xf numFmtId="0" fontId="88" fillId="0" borderId="0" xfId="0" applyFont="1"/>
    <xf numFmtId="0" fontId="62" fillId="0" borderId="0" xfId="0" applyFont="1"/>
    <xf numFmtId="0" fontId="34" fillId="0" borderId="0" xfId="0" applyFont="1" applyAlignment="1">
      <alignment horizontal="center"/>
    </xf>
    <xf numFmtId="0" fontId="34" fillId="0" borderId="20" xfId="0" applyFont="1" applyBorder="1" applyAlignment="1">
      <alignment horizontal="center" vertical="center"/>
    </xf>
    <xf numFmtId="0" fontId="34" fillId="0" borderId="0" xfId="0" applyFont="1" applyAlignment="1">
      <alignment horizontal="center"/>
    </xf>
    <xf numFmtId="0" fontId="144" fillId="0" borderId="0" xfId="0" applyFont="1" applyAlignment="1">
      <alignment horizontal="center" vertical="center"/>
    </xf>
    <xf numFmtId="200" fontId="88" fillId="0" borderId="0" xfId="0" applyNumberFormat="1" applyFont="1" applyAlignment="1">
      <alignment horizontal="center" vertical="center"/>
    </xf>
    <xf numFmtId="0" fontId="88" fillId="0" borderId="0" xfId="0" applyFont="1" applyAlignment="1">
      <alignment horizontal="center" vertical="center"/>
    </xf>
    <xf numFmtId="0" fontId="0" fillId="0" borderId="0" xfId="0" applyAlignment="1">
      <alignment vertical="center"/>
    </xf>
    <xf numFmtId="0" fontId="17" fillId="0" borderId="0" xfId="0" applyFont="1" applyAlignment="1">
      <alignment vertical="center"/>
    </xf>
    <xf numFmtId="0" fontId="155" fillId="0" borderId="0" xfId="0" applyFont="1" applyAlignment="1">
      <alignment vertical="center"/>
    </xf>
    <xf numFmtId="0" fontId="17" fillId="0" borderId="0" xfId="0" applyFont="1" applyAlignment="1">
      <alignment vertical="center"/>
    </xf>
    <xf numFmtId="0" fontId="161" fillId="0" borderId="0" xfId="0" applyFont="1"/>
    <xf numFmtId="0" fontId="17" fillId="0" borderId="0" xfId="0" applyFont="1" applyAlignment="1">
      <alignment vertical="center"/>
    </xf>
    <xf numFmtId="0" fontId="34" fillId="0" borderId="0" xfId="0" applyFont="1" applyAlignment="1">
      <alignment horizontal="center"/>
    </xf>
    <xf numFmtId="0" fontId="41" fillId="0" borderId="20" xfId="0" applyFont="1" applyBorder="1" applyAlignment="1">
      <alignment horizontal="left" vertical="center"/>
    </xf>
    <xf numFmtId="0" fontId="36" fillId="0" borderId="20" xfId="0" applyFont="1" applyBorder="1" applyAlignment="1">
      <alignment horizontal="left" vertical="center"/>
    </xf>
    <xf numFmtId="0" fontId="61" fillId="0" borderId="20" xfId="0" applyFont="1" applyBorder="1" applyAlignment="1">
      <alignment horizontal="center" vertical="center"/>
    </xf>
    <xf numFmtId="0" fontId="115" fillId="0" borderId="31" xfId="0" applyFont="1" applyBorder="1" applyAlignment="1">
      <alignment horizontal="center" vertical="center"/>
    </xf>
    <xf numFmtId="0" fontId="121" fillId="0" borderId="47" xfId="0" applyFont="1" applyBorder="1" applyAlignment="1">
      <alignment horizontal="center" vertical="center" wrapText="1"/>
    </xf>
    <xf numFmtId="0" fontId="121" fillId="0" borderId="44" xfId="0" applyFont="1" applyBorder="1" applyAlignment="1">
      <alignment horizontal="center" vertical="center" wrapText="1"/>
    </xf>
    <xf numFmtId="0" fontId="121" fillId="0" borderId="42" xfId="0" applyFont="1" applyBorder="1" applyAlignment="1">
      <alignment horizontal="center" vertical="center" wrapText="1"/>
    </xf>
    <xf numFmtId="0" fontId="121" fillId="0" borderId="29" xfId="0" applyFont="1" applyBorder="1" applyAlignment="1">
      <alignment horizontal="center" vertical="center" wrapText="1"/>
    </xf>
    <xf numFmtId="0" fontId="121" fillId="0" borderId="48" xfId="0" applyFont="1" applyBorder="1" applyAlignment="1">
      <alignment horizontal="center" vertical="center" wrapText="1"/>
    </xf>
    <xf numFmtId="0" fontId="121" fillId="0" borderId="32" xfId="0" applyFont="1" applyBorder="1" applyAlignment="1">
      <alignment horizontal="center" vertical="center" wrapText="1"/>
    </xf>
    <xf numFmtId="0" fontId="121" fillId="0" borderId="43" xfId="0" applyFont="1" applyBorder="1" applyAlignment="1">
      <alignment horizontal="center" vertical="center" wrapText="1"/>
    </xf>
    <xf numFmtId="0" fontId="121" fillId="0" borderId="20" xfId="0" applyFont="1" applyBorder="1" applyAlignment="1">
      <alignment horizontal="center" vertical="center" wrapText="1"/>
    </xf>
    <xf numFmtId="0" fontId="121" fillId="0" borderId="31" xfId="0" applyFont="1" applyBorder="1" applyAlignment="1">
      <alignment horizontal="center" vertical="center" wrapText="1"/>
    </xf>
    <xf numFmtId="0" fontId="119" fillId="0" borderId="26" xfId="0" applyFont="1" applyBorder="1" applyAlignment="1">
      <alignment horizontal="center"/>
    </xf>
    <xf numFmtId="0" fontId="120" fillId="0" borderId="0" xfId="0" applyFont="1" applyAlignment="1">
      <alignment horizontal="center"/>
    </xf>
    <xf numFmtId="0" fontId="42" fillId="0" borderId="0" xfId="0" applyFont="1" applyAlignment="1">
      <alignment horizontal="center"/>
    </xf>
    <xf numFmtId="0" fontId="3" fillId="0" borderId="0" xfId="0" applyFont="1" applyAlignment="1">
      <alignment horizontal="center" vertical="center"/>
    </xf>
    <xf numFmtId="0" fontId="0" fillId="0" borderId="0" xfId="0"/>
    <xf numFmtId="0" fontId="3" fillId="0" borderId="0" xfId="0" applyFont="1" applyAlignment="1">
      <alignment horizontal="center" vertical="center" wrapText="1"/>
    </xf>
    <xf numFmtId="0" fontId="5" fillId="0" borderId="1" xfId="0" applyFont="1" applyBorder="1"/>
    <xf numFmtId="0" fontId="7" fillId="0" borderId="0" xfId="0" applyFont="1" applyAlignment="1">
      <alignment horizontal="center" vertical="center" wrapText="1"/>
    </xf>
    <xf numFmtId="0" fontId="7" fillId="0" borderId="2" xfId="0" applyFont="1" applyBorder="1" applyAlignment="1">
      <alignment horizontal="center" vertical="center" wrapText="1"/>
    </xf>
    <xf numFmtId="0" fontId="5" fillId="0" borderId="2" xfId="0" applyFont="1" applyBorder="1"/>
    <xf numFmtId="0" fontId="3" fillId="0" borderId="0" xfId="0" applyFont="1" applyAlignment="1">
      <alignment horizontal="left" vertical="center"/>
    </xf>
    <xf numFmtId="0" fontId="2" fillId="0" borderId="0" xfId="0" applyFont="1" applyAlignment="1">
      <alignment horizontal="center" vertical="center"/>
    </xf>
    <xf numFmtId="0" fontId="3" fillId="0" borderId="0" xfId="0" applyFont="1" applyAlignment="1">
      <alignment horizontal="center"/>
    </xf>
    <xf numFmtId="0" fontId="3" fillId="0" borderId="0" xfId="0" applyFont="1" applyAlignment="1">
      <alignment horizontal="left" vertical="center" wrapText="1"/>
    </xf>
    <xf numFmtId="0" fontId="3" fillId="0" borderId="3" xfId="0" applyFont="1" applyBorder="1" applyAlignment="1">
      <alignment horizontal="center" vertical="center"/>
    </xf>
    <xf numFmtId="0" fontId="5" fillId="0" borderId="3" xfId="0" applyFont="1" applyBorder="1"/>
    <xf numFmtId="0" fontId="43" fillId="0" borderId="0" xfId="0" applyFont="1" applyAlignment="1">
      <alignment horizontal="left" vertical="center" wrapText="1"/>
    </xf>
    <xf numFmtId="0" fontId="8" fillId="0" borderId="0" xfId="0" applyFont="1" applyAlignment="1">
      <alignment horizontal="center" vertical="center"/>
    </xf>
    <xf numFmtId="22" fontId="3" fillId="0" borderId="1" xfId="0" applyNumberFormat="1" applyFont="1" applyBorder="1" applyAlignment="1">
      <alignment horizontal="center"/>
    </xf>
    <xf numFmtId="0" fontId="44" fillId="0" borderId="0" xfId="0" applyFont="1" applyAlignment="1">
      <alignment horizontal="left" vertical="center" wrapText="1"/>
    </xf>
    <xf numFmtId="0" fontId="70" fillId="0" borderId="0" xfId="0" applyFont="1"/>
    <xf numFmtId="0" fontId="3" fillId="0" borderId="2" xfId="0" applyFont="1" applyBorder="1" applyAlignment="1">
      <alignment horizontal="left" vertical="center" wrapText="1"/>
    </xf>
    <xf numFmtId="0" fontId="70" fillId="0" borderId="0" xfId="0" applyFont="1" applyAlignment="1">
      <alignment horizontal="center"/>
    </xf>
    <xf numFmtId="0" fontId="76" fillId="0" borderId="0" xfId="0" applyFont="1" applyAlignment="1">
      <alignment horizontal="center" vertical="center"/>
    </xf>
    <xf numFmtId="0" fontId="75" fillId="0" borderId="0" xfId="0" applyFont="1"/>
    <xf numFmtId="0" fontId="70" fillId="0" borderId="0" xfId="0" applyFont="1" applyAlignment="1">
      <alignment horizontal="left" vertical="center" wrapText="1"/>
    </xf>
    <xf numFmtId="0" fontId="61" fillId="0" borderId="0" xfId="0" applyFont="1" applyAlignment="1">
      <alignment horizontal="center" vertical="center" wrapText="1"/>
    </xf>
    <xf numFmtId="0" fontId="42" fillId="0" borderId="0" xfId="0" applyFont="1" applyAlignment="1">
      <alignment horizontal="left" vertical="center" wrapText="1"/>
    </xf>
    <xf numFmtId="0" fontId="39" fillId="0" borderId="0" xfId="0" applyFont="1" applyAlignment="1">
      <alignment horizontal="center" vertical="center" wrapText="1"/>
    </xf>
    <xf numFmtId="0" fontId="42" fillId="0" borderId="0" xfId="0" applyFont="1" applyAlignment="1">
      <alignment horizontal="center" vertical="center"/>
    </xf>
    <xf numFmtId="0" fontId="42" fillId="0" borderId="0" xfId="0" applyFont="1" applyAlignment="1">
      <alignment horizontal="center" vertical="center" wrapText="1"/>
    </xf>
    <xf numFmtId="0" fontId="84" fillId="0" borderId="0" xfId="0" applyFont="1" applyAlignment="1">
      <alignment horizontal="center" vertical="center" wrapText="1"/>
    </xf>
    <xf numFmtId="1" fontId="61" fillId="0" borderId="0" xfId="2" applyNumberFormat="1" applyFont="1" applyAlignment="1">
      <alignment horizontal="center"/>
    </xf>
    <xf numFmtId="0" fontId="62" fillId="0" borderId="20" xfId="0" applyFont="1" applyBorder="1" applyAlignment="1">
      <alignment horizontal="center" vertical="center" wrapText="1"/>
    </xf>
    <xf numFmtId="0" fontId="61" fillId="0" borderId="0" xfId="0" applyFont="1" applyAlignment="1">
      <alignment horizontal="center" vertical="center"/>
    </xf>
    <xf numFmtId="0" fontId="79" fillId="0" borderId="20" xfId="0" applyFont="1" applyBorder="1" applyAlignment="1">
      <alignment horizontal="center" vertical="center"/>
    </xf>
    <xf numFmtId="190" fontId="42" fillId="0" borderId="0" xfId="0" applyNumberFormat="1" applyFont="1" applyAlignment="1">
      <alignment horizontal="left" vertical="center"/>
    </xf>
    <xf numFmtId="1" fontId="42" fillId="0" borderId="0" xfId="2" applyNumberFormat="1" applyFont="1" applyAlignment="1">
      <alignment horizontal="right" vertical="center"/>
    </xf>
    <xf numFmtId="0" fontId="81" fillId="0" borderId="20" xfId="0" applyFont="1" applyBorder="1" applyAlignment="1">
      <alignment horizontal="center" vertical="center"/>
    </xf>
    <xf numFmtId="0" fontId="39" fillId="0" borderId="0" xfId="0" applyFont="1" applyAlignment="1">
      <alignment horizontal="left" vertical="center" wrapText="1"/>
    </xf>
    <xf numFmtId="0" fontId="97" fillId="0" borderId="0" xfId="0" applyFont="1" applyAlignment="1">
      <alignment horizontal="center" vertical="center" wrapText="1"/>
    </xf>
    <xf numFmtId="0" fontId="97" fillId="0" borderId="0" xfId="0" applyFont="1"/>
    <xf numFmtId="22" fontId="97" fillId="0" borderId="0" xfId="0" applyNumberFormat="1" applyFont="1" applyAlignment="1">
      <alignment horizontal="center" wrapText="1"/>
    </xf>
    <xf numFmtId="0" fontId="97" fillId="0" borderId="3" xfId="0" applyFont="1" applyBorder="1" applyAlignment="1">
      <alignment horizontal="center" vertical="center" wrapText="1"/>
    </xf>
    <xf numFmtId="0" fontId="139" fillId="0" borderId="3" xfId="0" applyFont="1" applyBorder="1"/>
    <xf numFmtId="0" fontId="54" fillId="0" borderId="0" xfId="0" applyFont="1" applyAlignment="1">
      <alignment horizontal="center"/>
    </xf>
    <xf numFmtId="0" fontId="54" fillId="0" borderId="0" xfId="0" applyFont="1"/>
    <xf numFmtId="0" fontId="10" fillId="0" borderId="0" xfId="0" applyFont="1" applyAlignment="1">
      <alignment horizontal="center" vertical="center"/>
    </xf>
    <xf numFmtId="0" fontId="10" fillId="0" borderId="0" xfId="0" applyFont="1" applyAlignment="1">
      <alignment horizontal="center" wrapText="1"/>
    </xf>
    <xf numFmtId="0" fontId="10" fillId="0" borderId="0" xfId="0" applyFont="1" applyAlignment="1">
      <alignment horizontal="center" vertical="center" wrapText="1"/>
    </xf>
    <xf numFmtId="0" fontId="10" fillId="0" borderId="0" xfId="0" applyFont="1" applyAlignment="1">
      <alignment horizontal="left" vertical="center" wrapText="1"/>
    </xf>
    <xf numFmtId="0" fontId="13" fillId="0" borderId="0" xfId="0" applyFont="1" applyAlignment="1">
      <alignment horizontal="center" vertical="center" wrapText="1"/>
    </xf>
    <xf numFmtId="0" fontId="83" fillId="0" borderId="0" xfId="0" applyFont="1" applyAlignment="1">
      <alignment horizontal="center" vertical="center" wrapText="1"/>
    </xf>
    <xf numFmtId="0" fontId="95" fillId="0" borderId="0" xfId="0" applyFont="1" applyAlignment="1">
      <alignment horizontal="center" vertical="center"/>
    </xf>
    <xf numFmtId="0" fontId="88" fillId="0" borderId="20" xfId="0" applyFont="1" applyBorder="1" applyAlignment="1">
      <alignment horizontal="center" vertical="center"/>
    </xf>
    <xf numFmtId="0" fontId="111" fillId="0" borderId="20" xfId="0" applyFont="1" applyBorder="1" applyAlignment="1">
      <alignment horizontal="center" vertical="center"/>
    </xf>
    <xf numFmtId="0" fontId="95" fillId="0" borderId="0" xfId="0" applyFont="1" applyAlignment="1">
      <alignment horizontal="center" vertical="center" wrapText="1"/>
    </xf>
    <xf numFmtId="0" fontId="95" fillId="0" borderId="20" xfId="0" applyFont="1" applyBorder="1" applyAlignment="1">
      <alignment horizontal="center" vertical="center"/>
    </xf>
    <xf numFmtId="0" fontId="95" fillId="0" borderId="20" xfId="0" applyFont="1" applyBorder="1" applyAlignment="1">
      <alignment horizontal="center" vertical="center" wrapText="1"/>
    </xf>
    <xf numFmtId="0" fontId="95" fillId="0" borderId="0" xfId="0" applyFont="1" applyAlignment="1">
      <alignment horizontal="center"/>
    </xf>
    <xf numFmtId="0" fontId="10" fillId="0" borderId="0" xfId="0" applyFont="1" applyAlignment="1">
      <alignment horizontal="left" vertical="center"/>
    </xf>
    <xf numFmtId="0" fontId="95" fillId="0" borderId="0" xfId="0" applyFont="1" applyAlignment="1">
      <alignment horizontal="left" vertical="center"/>
    </xf>
    <xf numFmtId="0" fontId="95" fillId="0" borderId="0" xfId="0" applyFont="1"/>
    <xf numFmtId="0" fontId="105" fillId="0" borderId="0" xfId="0" applyFont="1" applyAlignment="1">
      <alignment horizontal="center" vertical="center"/>
    </xf>
    <xf numFmtId="0" fontId="95" fillId="0" borderId="0" xfId="0" applyFont="1" applyAlignment="1">
      <alignment horizontal="center" vertical="center" textRotation="255"/>
    </xf>
    <xf numFmtId="0" fontId="17" fillId="0" borderId="0" xfId="0" applyFont="1" applyAlignment="1">
      <alignment vertical="center"/>
    </xf>
    <xf numFmtId="0" fontId="7" fillId="0" borderId="0" xfId="0" applyFont="1" applyAlignment="1">
      <alignment horizontal="left" vertical="center" wrapText="1"/>
    </xf>
    <xf numFmtId="0" fontId="5" fillId="0" borderId="13" xfId="0" applyFont="1" applyBorder="1"/>
    <xf numFmtId="10" fontId="9" fillId="0" borderId="0" xfId="0" applyNumberFormat="1" applyFont="1" applyAlignment="1">
      <alignment horizontal="left" vertical="center" wrapText="1"/>
    </xf>
    <xf numFmtId="0" fontId="30" fillId="0" borderId="9" xfId="0" applyFont="1" applyBorder="1" applyAlignment="1">
      <alignment horizontal="center" vertical="center"/>
    </xf>
    <xf numFmtId="0" fontId="5" fillId="0" borderId="12" xfId="0" applyFont="1" applyBorder="1"/>
    <xf numFmtId="0" fontId="5" fillId="0" borderId="17" xfId="0" applyFont="1" applyBorder="1"/>
    <xf numFmtId="0" fontId="8" fillId="0" borderId="9" xfId="0" applyFont="1" applyBorder="1" applyAlignment="1">
      <alignment horizontal="center" vertical="center"/>
    </xf>
    <xf numFmtId="0" fontId="5" fillId="0" borderId="10" xfId="0" applyFont="1" applyBorder="1"/>
    <xf numFmtId="0" fontId="5" fillId="0" borderId="11" xfId="0" applyFont="1" applyBorder="1"/>
    <xf numFmtId="0" fontId="31" fillId="0" borderId="10" xfId="0" applyFont="1" applyBorder="1" applyAlignment="1">
      <alignment horizontal="center" vertical="center"/>
    </xf>
    <xf numFmtId="0" fontId="8" fillId="0" borderId="10" xfId="0" applyFont="1" applyBorder="1" applyAlignment="1">
      <alignment horizontal="center" vertical="center"/>
    </xf>
    <xf numFmtId="0" fontId="3" fillId="0" borderId="2" xfId="0" applyFont="1" applyBorder="1" applyAlignment="1">
      <alignment horizontal="center" vertical="center"/>
    </xf>
    <xf numFmtId="0" fontId="21" fillId="0" borderId="0" xfId="0" applyFont="1" applyAlignment="1">
      <alignment horizontal="center" vertical="center"/>
    </xf>
    <xf numFmtId="0" fontId="3" fillId="0" borderId="0" xfId="0" applyFont="1" applyAlignment="1">
      <alignment horizontal="right" vertical="center"/>
    </xf>
    <xf numFmtId="0" fontId="7" fillId="0" borderId="0" xfId="0" applyFont="1" applyAlignment="1">
      <alignment horizontal="center" vertical="center"/>
    </xf>
    <xf numFmtId="0" fontId="9" fillId="0" borderId="0" xfId="0" applyFont="1" applyAlignment="1">
      <alignment horizontal="left" vertical="center" wrapText="1"/>
    </xf>
    <xf numFmtId="0" fontId="9" fillId="0" borderId="0" xfId="0" applyFont="1" applyAlignment="1">
      <alignment horizontal="left" vertical="center"/>
    </xf>
    <xf numFmtId="9" fontId="3" fillId="0" borderId="0" xfId="0" applyNumberFormat="1" applyFont="1" applyAlignment="1">
      <alignment horizontal="center"/>
    </xf>
    <xf numFmtId="0" fontId="3" fillId="0" borderId="9" xfId="0" applyFont="1" applyBorder="1" applyAlignment="1">
      <alignment horizontal="center" vertical="center"/>
    </xf>
    <xf numFmtId="0" fontId="21" fillId="0" borderId="10" xfId="0" applyFont="1" applyBorder="1" applyAlignment="1">
      <alignment horizontal="center" vertical="center"/>
    </xf>
    <xf numFmtId="0" fontId="3" fillId="0" borderId="18" xfId="0" applyFont="1" applyBorder="1" applyAlignment="1">
      <alignment horizontal="center"/>
    </xf>
    <xf numFmtId="0" fontId="5" fillId="0" borderId="18" xfId="0" applyFont="1" applyBorder="1"/>
    <xf numFmtId="0" fontId="5" fillId="0" borderId="19" xfId="0" applyFont="1" applyBorder="1"/>
    <xf numFmtId="0" fontId="3" fillId="0" borderId="12" xfId="0" applyFont="1" applyBorder="1" applyAlignment="1">
      <alignment horizontal="right" vertical="center"/>
    </xf>
    <xf numFmtId="0" fontId="3" fillId="0" borderId="5" xfId="0" applyFont="1" applyBorder="1" applyAlignment="1">
      <alignment horizontal="center"/>
    </xf>
    <xf numFmtId="0" fontId="5" fillId="0" borderId="8" xfId="0" applyFont="1" applyBorder="1"/>
    <xf numFmtId="0" fontId="3" fillId="0" borderId="1" xfId="0" applyFont="1" applyBorder="1" applyAlignment="1">
      <alignment horizontal="center" vertical="center"/>
    </xf>
    <xf numFmtId="0" fontId="3" fillId="0" borderId="14" xfId="0" applyFont="1" applyBorder="1" applyAlignment="1">
      <alignment horizontal="center" vertical="center"/>
    </xf>
    <xf numFmtId="0" fontId="5" fillId="0" borderId="15" xfId="0" applyFont="1" applyBorder="1"/>
    <xf numFmtId="0" fontId="17" fillId="0" borderId="0" xfId="0" applyFont="1" applyAlignment="1">
      <alignment horizontal="center" vertical="center" wrapText="1"/>
    </xf>
    <xf numFmtId="0" fontId="34" fillId="0" borderId="0" xfId="0" applyFont="1" applyAlignment="1">
      <alignment horizontal="center"/>
    </xf>
    <xf numFmtId="0" fontId="144" fillId="0" borderId="0" xfId="0" applyFont="1" applyAlignment="1">
      <alignment horizontal="center" vertical="center"/>
    </xf>
    <xf numFmtId="200" fontId="88" fillId="0" borderId="0" xfId="0" applyNumberFormat="1" applyFont="1" applyAlignment="1">
      <alignment horizontal="center" vertical="center"/>
    </xf>
    <xf numFmtId="0" fontId="88" fillId="0" borderId="0" xfId="0" applyFont="1" applyAlignment="1">
      <alignment horizontal="center" vertical="center"/>
    </xf>
    <xf numFmtId="0" fontId="132" fillId="0" borderId="20" xfId="0" applyFont="1" applyBorder="1" applyAlignment="1">
      <alignment horizontal="center" vertical="center"/>
    </xf>
    <xf numFmtId="0" fontId="17" fillId="0" borderId="0" xfId="0" applyFont="1" applyAlignment="1">
      <alignment horizontal="center" wrapText="1"/>
    </xf>
    <xf numFmtId="0" fontId="0" fillId="0" borderId="0" xfId="0" applyAlignment="1">
      <alignment horizontal="center"/>
    </xf>
    <xf numFmtId="181" fontId="34" fillId="0" borderId="0" xfId="0" applyNumberFormat="1" applyFont="1" applyAlignment="1">
      <alignment horizontal="center" vertical="center" wrapText="1"/>
    </xf>
    <xf numFmtId="0" fontId="34" fillId="0" borderId="0" xfId="0" applyFont="1" applyAlignment="1">
      <alignment horizontal="center" vertical="center"/>
    </xf>
    <xf numFmtId="0" fontId="34" fillId="0" borderId="0" xfId="0" applyFont="1" applyAlignment="1">
      <alignment horizontal="center" vertical="center" wrapText="1"/>
    </xf>
    <xf numFmtId="0" fontId="124" fillId="0" borderId="0" xfId="0" applyFont="1" applyAlignment="1">
      <alignment horizontal="center" vertical="center"/>
    </xf>
    <xf numFmtId="0" fontId="34" fillId="0" borderId="20" xfId="0" applyFont="1" applyBorder="1" applyAlignment="1">
      <alignment horizontal="center" vertical="center" wrapText="1"/>
    </xf>
    <xf numFmtId="0" fontId="34" fillId="0" borderId="20" xfId="0" applyFont="1" applyBorder="1" applyAlignment="1">
      <alignment horizontal="center" vertical="center"/>
    </xf>
    <xf numFmtId="0" fontId="34" fillId="0" borderId="28" xfId="0" applyFont="1" applyBorder="1" applyAlignment="1">
      <alignment horizontal="center" vertical="center"/>
    </xf>
    <xf numFmtId="0" fontId="30" fillId="0" borderId="66" xfId="0" applyFont="1" applyBorder="1" applyAlignment="1">
      <alignment horizontal="center" vertical="center"/>
    </xf>
    <xf numFmtId="0" fontId="30" fillId="0" borderId="29" xfId="0" applyFont="1" applyBorder="1" applyAlignment="1">
      <alignment horizontal="center" vertical="center"/>
    </xf>
    <xf numFmtId="0" fontId="30" fillId="0" borderId="59" xfId="0" applyFont="1" applyBorder="1" applyAlignment="1">
      <alignment horizontal="center" vertical="center"/>
    </xf>
    <xf numFmtId="181" fontId="145" fillId="0" borderId="0" xfId="0" applyNumberFormat="1" applyFont="1" applyAlignment="1">
      <alignment horizontal="center" vertical="center"/>
    </xf>
    <xf numFmtId="0" fontId="126" fillId="0" borderId="20" xfId="0" applyFont="1" applyBorder="1" applyAlignment="1">
      <alignment horizontal="center" vertical="center"/>
    </xf>
    <xf numFmtId="0" fontId="126" fillId="0" borderId="53" xfId="0" applyFont="1" applyBorder="1" applyAlignment="1">
      <alignment horizontal="center" vertical="center"/>
    </xf>
    <xf numFmtId="0" fontId="30" fillId="0" borderId="52" xfId="0" applyFont="1" applyBorder="1" applyAlignment="1">
      <alignment horizontal="center" vertical="center"/>
    </xf>
    <xf numFmtId="0" fontId="30" fillId="0" borderId="20" xfId="0" applyFont="1" applyBorder="1" applyAlignment="1">
      <alignment horizontal="center" vertical="center"/>
    </xf>
    <xf numFmtId="0" fontId="30" fillId="0" borderId="51" xfId="0" applyFont="1" applyBorder="1" applyAlignment="1">
      <alignment horizontal="center" vertical="center"/>
    </xf>
    <xf numFmtId="0" fontId="30" fillId="0" borderId="54" xfId="0" applyFont="1" applyBorder="1" applyAlignment="1">
      <alignment horizontal="center" vertical="center"/>
    </xf>
    <xf numFmtId="0" fontId="30" fillId="0" borderId="53" xfId="0" applyFont="1" applyBorder="1" applyAlignment="1">
      <alignment horizontal="center" vertical="center"/>
    </xf>
    <xf numFmtId="0" fontId="30" fillId="0" borderId="55" xfId="0" applyFont="1" applyBorder="1" applyAlignment="1">
      <alignment horizontal="center" vertical="center"/>
    </xf>
    <xf numFmtId="0" fontId="127" fillId="0" borderId="25" xfId="0" applyFont="1" applyBorder="1" applyAlignment="1">
      <alignment horizontal="center" vertical="center"/>
    </xf>
    <xf numFmtId="0" fontId="127" fillId="0" borderId="26" xfId="0" applyFont="1" applyBorder="1" applyAlignment="1">
      <alignment horizontal="center" vertical="center"/>
    </xf>
    <xf numFmtId="0" fontId="127" fillId="0" borderId="27" xfId="0" applyFont="1" applyBorder="1" applyAlignment="1">
      <alignment horizontal="center" vertical="center"/>
    </xf>
    <xf numFmtId="0" fontId="127" fillId="0" borderId="28" xfId="0" applyFont="1" applyBorder="1" applyAlignment="1">
      <alignment horizontal="center" vertical="center"/>
    </xf>
    <xf numFmtId="0" fontId="127" fillId="0" borderId="20" xfId="0" applyFont="1" applyBorder="1" applyAlignment="1">
      <alignment horizontal="center" vertical="center"/>
    </xf>
    <xf numFmtId="0" fontId="127" fillId="0" borderId="29" xfId="0" applyFont="1" applyBorder="1" applyAlignment="1">
      <alignment horizontal="center" vertical="center"/>
    </xf>
    <xf numFmtId="0" fontId="127" fillId="0" borderId="70" xfId="0" applyFont="1" applyBorder="1" applyAlignment="1">
      <alignment horizontal="center" vertical="center"/>
    </xf>
    <xf numFmtId="0" fontId="127" fillId="0" borderId="71" xfId="0" applyFont="1" applyBorder="1" applyAlignment="1">
      <alignment horizontal="center" vertical="center"/>
    </xf>
    <xf numFmtId="0" fontId="127" fillId="0" borderId="72" xfId="0" applyFont="1" applyBorder="1" applyAlignment="1">
      <alignment horizontal="center" vertical="center"/>
    </xf>
    <xf numFmtId="0" fontId="62" fillId="0" borderId="20" xfId="0" applyFont="1" applyBorder="1" applyAlignment="1">
      <alignment horizontal="center"/>
    </xf>
    <xf numFmtId="0" fontId="17" fillId="0" borderId="20" xfId="0" applyFont="1" applyBorder="1" applyAlignment="1">
      <alignment horizontal="right"/>
    </xf>
    <xf numFmtId="0" fontId="126" fillId="0" borderId="56" xfId="0" applyFont="1" applyBorder="1" applyAlignment="1">
      <alignment horizontal="center" vertical="center"/>
    </xf>
    <xf numFmtId="0" fontId="126" fillId="0" borderId="57" xfId="0" applyFont="1" applyBorder="1" applyAlignment="1">
      <alignment horizontal="center" vertical="center"/>
    </xf>
    <xf numFmtId="0" fontId="90" fillId="0" borderId="9" xfId="0" applyFont="1" applyBorder="1" applyAlignment="1">
      <alignment horizontal="center" vertical="center"/>
    </xf>
    <xf numFmtId="0" fontId="90" fillId="0" borderId="10" xfId="0" applyFont="1" applyBorder="1" applyAlignment="1">
      <alignment horizontal="center" vertical="center"/>
    </xf>
    <xf numFmtId="0" fontId="90" fillId="0" borderId="11" xfId="0" applyFont="1" applyBorder="1" applyAlignment="1">
      <alignment horizontal="center" vertical="center"/>
    </xf>
    <xf numFmtId="0" fontId="90" fillId="0" borderId="17" xfId="0" applyFont="1" applyBorder="1" applyAlignment="1">
      <alignment horizontal="center" vertical="center"/>
    </xf>
    <xf numFmtId="0" fontId="90" fillId="0" borderId="18" xfId="0" applyFont="1" applyBorder="1" applyAlignment="1">
      <alignment horizontal="center" vertical="center"/>
    </xf>
    <xf numFmtId="0" fontId="90" fillId="0" borderId="19" xfId="0" applyFont="1" applyBorder="1" applyAlignment="1">
      <alignment horizontal="center" vertical="center"/>
    </xf>
    <xf numFmtId="0" fontId="125" fillId="0" borderId="20" xfId="0" applyFont="1" applyBorder="1" applyAlignment="1">
      <alignment horizontal="center"/>
    </xf>
    <xf numFmtId="0" fontId="17" fillId="0" borderId="0" xfId="0" applyFont="1" applyAlignment="1">
      <alignment horizontal="center"/>
    </xf>
    <xf numFmtId="0" fontId="126" fillId="0" borderId="52" xfId="0" applyFont="1" applyBorder="1" applyAlignment="1">
      <alignment horizontal="center" vertical="center"/>
    </xf>
    <xf numFmtId="0" fontId="126" fillId="0" borderId="51" xfId="0" applyFont="1" applyBorder="1" applyAlignment="1">
      <alignment horizontal="center" vertical="center"/>
    </xf>
    <xf numFmtId="0" fontId="126" fillId="0" borderId="54" xfId="0" applyFont="1" applyBorder="1" applyAlignment="1">
      <alignment horizontal="center" vertical="center"/>
    </xf>
    <xf numFmtId="0" fontId="126" fillId="0" borderId="55" xfId="0" applyFont="1" applyBorder="1" applyAlignment="1">
      <alignment horizontal="center" vertical="center"/>
    </xf>
    <xf numFmtId="0" fontId="30" fillId="0" borderId="69" xfId="0" applyFont="1" applyBorder="1" applyAlignment="1">
      <alignment horizontal="center" vertical="center"/>
    </xf>
    <xf numFmtId="0" fontId="132" fillId="0" borderId="37" xfId="0" applyFont="1" applyBorder="1" applyAlignment="1">
      <alignment horizontal="center" vertical="center"/>
    </xf>
    <xf numFmtId="0" fontId="132" fillId="0" borderId="62" xfId="0" applyFont="1" applyBorder="1" applyAlignment="1">
      <alignment horizontal="center" vertical="center"/>
    </xf>
    <xf numFmtId="0" fontId="88" fillId="0" borderId="64" xfId="0" applyFont="1" applyBorder="1" applyAlignment="1">
      <alignment horizontal="center"/>
    </xf>
    <xf numFmtId="0" fontId="88" fillId="0" borderId="65" xfId="0" applyFont="1" applyBorder="1" applyAlignment="1">
      <alignment horizontal="center"/>
    </xf>
    <xf numFmtId="0" fontId="152" fillId="0" borderId="26" xfId="0" applyFont="1" applyBorder="1" applyAlignment="1">
      <alignment horizontal="center" vertical="center"/>
    </xf>
    <xf numFmtId="0" fontId="152" fillId="0" borderId="76" xfId="0" applyFont="1" applyBorder="1" applyAlignment="1">
      <alignment horizontal="center" vertical="center"/>
    </xf>
    <xf numFmtId="0" fontId="152" fillId="0" borderId="71" xfId="0" applyFont="1" applyBorder="1" applyAlignment="1">
      <alignment horizontal="center" vertical="center"/>
    </xf>
    <xf numFmtId="0" fontId="152" fillId="0" borderId="73" xfId="0" applyFont="1" applyBorder="1" applyAlignment="1">
      <alignment horizontal="center" vertical="center"/>
    </xf>
    <xf numFmtId="0" fontId="132" fillId="0" borderId="41" xfId="0" applyFont="1" applyBorder="1" applyAlignment="1">
      <alignment horizontal="center" vertical="center"/>
    </xf>
    <xf numFmtId="0" fontId="152" fillId="0" borderId="27" xfId="0" applyFont="1" applyBorder="1" applyAlignment="1">
      <alignment horizontal="center" vertical="center"/>
    </xf>
    <xf numFmtId="0" fontId="152" fillId="0" borderId="72" xfId="0" applyFont="1" applyBorder="1" applyAlignment="1">
      <alignment horizontal="center" vertical="center"/>
    </xf>
  </cellXfs>
  <cellStyles count="3">
    <cellStyle name="통화 [0]" xfId="2" builtinId="7"/>
    <cellStyle name="표준" xfId="0" builtinId="0"/>
    <cellStyle name="하이퍼링크" xfId="1" builtinId="8"/>
  </cellStyles>
  <dxfs count="1">
    <dxf>
      <font>
        <color rgb="FF9C0006"/>
      </font>
      <fill>
        <patternFill>
          <bgColor rgb="FFFFC7CE"/>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4.xml.rels><?xml version="1.0" encoding="UTF-8" standalone="yes"?>
<Relationships xmlns="http://schemas.openxmlformats.org/package/2006/relationships"><Relationship Id="rId1" Type="http://customschemas.google.com/relationships/workbookmetadata" Target="commentsmeta2"/></Relationships>
</file>

<file path=xl/_rels/comments5.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customschemas.google.com/relationships/workbookmetadata" Target="meta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hyperlink" Target="#&#54980;&#50896;!A1"/><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8.png"/></Relationships>
</file>

<file path=xl/drawings/_rels/drawing2.xml.rels><?xml version="1.0" encoding="UTF-8" standalone="yes"?>
<Relationships xmlns="http://schemas.openxmlformats.org/package/2006/relationships"><Relationship Id="rId8" Type="http://schemas.openxmlformats.org/officeDocument/2006/relationships/image" Target="../media/image16.png"/><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12.png"/><Relationship Id="rId1" Type="http://schemas.openxmlformats.org/officeDocument/2006/relationships/image" Target="../media/image14.png"/><Relationship Id="rId4" Type="http://schemas.openxmlformats.org/officeDocument/2006/relationships/image" Target="../media/image1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oneCellAnchor>
    <xdr:from>
      <xdr:col>13</xdr:col>
      <xdr:colOff>0</xdr:colOff>
      <xdr:row>32</xdr:row>
      <xdr:rowOff>19050</xdr:rowOff>
    </xdr:from>
    <xdr:ext cx="1571625" cy="590550"/>
    <xdr:sp macro="" textlink="">
      <xdr:nvSpPr>
        <xdr:cNvPr id="3" name="Shape 3">
          <a:extLst>
            <a:ext uri="{FF2B5EF4-FFF2-40B4-BE49-F238E27FC236}">
              <a16:creationId xmlns:a16="http://schemas.microsoft.com/office/drawing/2014/main" id="{00000000-0008-0000-0200-000003000000}"/>
            </a:ext>
          </a:extLst>
        </xdr:cNvPr>
        <xdr:cNvSpPr/>
      </xdr:nvSpPr>
      <xdr:spPr>
        <a:xfrm>
          <a:off x="7553325" y="6219825"/>
          <a:ext cx="1571625" cy="59055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400">
              <a:solidFill>
                <a:srgbClr val="000000"/>
              </a:solidFill>
              <a:latin typeface="+mn-ea"/>
              <a:ea typeface="+mn-ea"/>
              <a:cs typeface="Calibri"/>
              <a:sym typeface="Calibri"/>
            </a:rPr>
            <a:t>사냥</a:t>
          </a:r>
          <a:endParaRPr sz="2400">
            <a:latin typeface="+mn-ea"/>
            <a:ea typeface="+mn-ea"/>
          </a:endParaRPr>
        </a:p>
      </xdr:txBody>
    </xdr:sp>
    <xdr:clientData fLocksWithSheet="0"/>
  </xdr:oneCellAnchor>
  <xdr:oneCellAnchor>
    <xdr:from>
      <xdr:col>16</xdr:col>
      <xdr:colOff>600075</xdr:colOff>
      <xdr:row>14</xdr:row>
      <xdr:rowOff>0</xdr:rowOff>
    </xdr:from>
    <xdr:ext cx="3476625" cy="1181100"/>
    <xdr:sp macro="" textlink="">
      <xdr:nvSpPr>
        <xdr:cNvPr id="4" name="Shape 4">
          <a:extLst>
            <a:ext uri="{FF2B5EF4-FFF2-40B4-BE49-F238E27FC236}">
              <a16:creationId xmlns:a16="http://schemas.microsoft.com/office/drawing/2014/main" id="{00000000-0008-0000-0200-000004000000}"/>
            </a:ext>
          </a:extLst>
        </xdr:cNvPr>
        <xdr:cNvSpPr/>
      </xdr:nvSpPr>
      <xdr:spPr>
        <a:xfrm>
          <a:off x="3612450" y="3198975"/>
          <a:ext cx="3467100" cy="1162050"/>
        </a:xfrm>
        <a:prstGeom prst="roundRect">
          <a:avLst>
            <a:gd name="adj" fmla="val 16667"/>
          </a:avLst>
        </a:prstGeom>
        <a:no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clientData fLocksWithSheet="0"/>
  </xdr:oneCellAnchor>
  <xdr:oneCellAnchor>
    <xdr:from>
      <xdr:col>17</xdr:col>
      <xdr:colOff>0</xdr:colOff>
      <xdr:row>13</xdr:row>
      <xdr:rowOff>152400</xdr:rowOff>
    </xdr:from>
    <xdr:ext cx="962025" cy="233165"/>
    <xdr:sp macro="" textlink="">
      <xdr:nvSpPr>
        <xdr:cNvPr id="5" name="Shape 5">
          <a:extLst>
            <a:ext uri="{FF2B5EF4-FFF2-40B4-BE49-F238E27FC236}">
              <a16:creationId xmlns:a16="http://schemas.microsoft.com/office/drawing/2014/main" id="{00000000-0008-0000-0200-000005000000}"/>
            </a:ext>
          </a:extLst>
        </xdr:cNvPr>
        <xdr:cNvSpPr txBox="1"/>
      </xdr:nvSpPr>
      <xdr:spPr>
        <a:xfrm>
          <a:off x="9877425" y="2571750"/>
          <a:ext cx="962025" cy="23316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Lv/Item/Book</a:t>
          </a:r>
          <a:endParaRPr sz="900">
            <a:latin typeface="+mn-ea"/>
            <a:ea typeface="+mn-ea"/>
            <a:cs typeface="Arial"/>
            <a:sym typeface="Arial"/>
          </a:endParaRPr>
        </a:p>
      </xdr:txBody>
    </xdr:sp>
    <xdr:clientData fLocksWithSheet="0"/>
  </xdr:oneCellAnchor>
  <xdr:oneCellAnchor>
    <xdr:from>
      <xdr:col>17</xdr:col>
      <xdr:colOff>276225</xdr:colOff>
      <xdr:row>15</xdr:row>
      <xdr:rowOff>323850</xdr:rowOff>
    </xdr:from>
    <xdr:ext cx="209550" cy="200025"/>
    <xdr:grpSp>
      <xdr:nvGrpSpPr>
        <xdr:cNvPr id="2" name="Shape 2">
          <a:extLst>
            <a:ext uri="{FF2B5EF4-FFF2-40B4-BE49-F238E27FC236}">
              <a16:creationId xmlns:a16="http://schemas.microsoft.com/office/drawing/2014/main" id="{00000000-0008-0000-0200-000002000000}"/>
            </a:ext>
          </a:extLst>
        </xdr:cNvPr>
        <xdr:cNvGrpSpPr/>
      </xdr:nvGrpSpPr>
      <xdr:grpSpPr>
        <a:xfrm>
          <a:off x="11449050" y="3105150"/>
          <a:ext cx="209550" cy="200025"/>
          <a:chOff x="5241225" y="3679988"/>
          <a:chExt cx="209550" cy="200025"/>
        </a:xfrm>
      </xdr:grpSpPr>
      <xdr:grpSp>
        <xdr:nvGrpSpPr>
          <xdr:cNvPr id="6" name="Shape 6">
            <a:extLst>
              <a:ext uri="{FF2B5EF4-FFF2-40B4-BE49-F238E27FC236}">
                <a16:creationId xmlns:a16="http://schemas.microsoft.com/office/drawing/2014/main" id="{00000000-0008-0000-0200-000006000000}"/>
              </a:ext>
            </a:extLst>
          </xdr:cNvPr>
          <xdr:cNvGrpSpPr/>
        </xdr:nvGrpSpPr>
        <xdr:grpSpPr>
          <a:xfrm>
            <a:off x="5241225" y="3679988"/>
            <a:ext cx="209550" cy="200025"/>
            <a:chOff x="7174582" y="1217290"/>
            <a:chExt cx="216024" cy="216024"/>
          </a:xfrm>
        </xdr:grpSpPr>
        <xdr:sp macro="" textlink="">
          <xdr:nvSpPr>
            <xdr:cNvPr id="7" name="Shape 7">
              <a:extLst>
                <a:ext uri="{FF2B5EF4-FFF2-40B4-BE49-F238E27FC236}">
                  <a16:creationId xmlns:a16="http://schemas.microsoft.com/office/drawing/2014/main" id="{00000000-0008-0000-0200-000007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8" name="Shape 8" descr="minus, remove, sign icon">
              <a:extLst>
                <a:ext uri="{FF2B5EF4-FFF2-40B4-BE49-F238E27FC236}">
                  <a16:creationId xmlns:a16="http://schemas.microsoft.com/office/drawing/2014/main" id="{00000000-0008-0000-0200-000008000000}"/>
                </a:ext>
              </a:extLst>
            </xdr:cNvPr>
            <xdr:cNvPicPr preferRelativeResize="0"/>
          </xdr:nvPicPr>
          <xdr:blipFill rotWithShape="1">
            <a:blip xmlns:r="http://schemas.openxmlformats.org/officeDocument/2006/relationships" r:embed="rId1">
              <a:alphaModFix/>
            </a:blip>
            <a:srcRect/>
            <a:stretch/>
          </xdr:blipFill>
          <xdr:spPr>
            <a:xfrm>
              <a:off x="7212682" y="1255390"/>
              <a:ext cx="144016" cy="144016"/>
            </a:xfrm>
            <a:prstGeom prst="rect">
              <a:avLst/>
            </a:prstGeom>
            <a:noFill/>
            <a:ln>
              <a:noFill/>
            </a:ln>
          </xdr:spPr>
        </xdr:pic>
        <xdr:sp macro="" textlink="">
          <xdr:nvSpPr>
            <xdr:cNvPr id="9" name="Shape 9">
              <a:extLst>
                <a:ext uri="{FF2B5EF4-FFF2-40B4-BE49-F238E27FC236}">
                  <a16:creationId xmlns:a16="http://schemas.microsoft.com/office/drawing/2014/main" id="{00000000-0008-0000-0200-000009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361950</xdr:colOff>
      <xdr:row>15</xdr:row>
      <xdr:rowOff>304800</xdr:rowOff>
    </xdr:from>
    <xdr:ext cx="209550" cy="200025"/>
    <xdr:grpSp>
      <xdr:nvGrpSpPr>
        <xdr:cNvPr id="10" name="Shape 2">
          <a:extLst>
            <a:ext uri="{FF2B5EF4-FFF2-40B4-BE49-F238E27FC236}">
              <a16:creationId xmlns:a16="http://schemas.microsoft.com/office/drawing/2014/main" id="{00000000-0008-0000-0200-00000A000000}"/>
            </a:ext>
          </a:extLst>
        </xdr:cNvPr>
        <xdr:cNvGrpSpPr/>
      </xdr:nvGrpSpPr>
      <xdr:grpSpPr>
        <a:xfrm>
          <a:off x="13506450" y="3086100"/>
          <a:ext cx="209550" cy="200025"/>
          <a:chOff x="5241225" y="3679988"/>
          <a:chExt cx="209550" cy="200025"/>
        </a:xfrm>
      </xdr:grpSpPr>
      <xdr:grpSp>
        <xdr:nvGrpSpPr>
          <xdr:cNvPr id="11" name="Shape 10">
            <a:extLst>
              <a:ext uri="{FF2B5EF4-FFF2-40B4-BE49-F238E27FC236}">
                <a16:creationId xmlns:a16="http://schemas.microsoft.com/office/drawing/2014/main" id="{00000000-0008-0000-0200-00000B000000}"/>
              </a:ext>
            </a:extLst>
          </xdr:cNvPr>
          <xdr:cNvGrpSpPr/>
        </xdr:nvGrpSpPr>
        <xdr:grpSpPr>
          <a:xfrm>
            <a:off x="5241225" y="3679988"/>
            <a:ext cx="209550" cy="200025"/>
            <a:chOff x="7174582" y="1217290"/>
            <a:chExt cx="216024" cy="216024"/>
          </a:xfrm>
        </xdr:grpSpPr>
        <xdr:sp macro="" textlink="">
          <xdr:nvSpPr>
            <xdr:cNvPr id="12" name="Shape 7">
              <a:extLst>
                <a:ext uri="{FF2B5EF4-FFF2-40B4-BE49-F238E27FC236}">
                  <a16:creationId xmlns:a16="http://schemas.microsoft.com/office/drawing/2014/main" id="{00000000-0008-0000-0200-00000C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3" name="Shape 11" descr="minus, remove, sign icon">
              <a:extLst>
                <a:ext uri="{FF2B5EF4-FFF2-40B4-BE49-F238E27FC236}">
                  <a16:creationId xmlns:a16="http://schemas.microsoft.com/office/drawing/2014/main" id="{00000000-0008-0000-0200-00000D00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14" name="Shape 12">
              <a:extLst>
                <a:ext uri="{FF2B5EF4-FFF2-40B4-BE49-F238E27FC236}">
                  <a16:creationId xmlns:a16="http://schemas.microsoft.com/office/drawing/2014/main" id="{00000000-0008-0000-0200-00000E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38100</xdr:colOff>
      <xdr:row>13</xdr:row>
      <xdr:rowOff>133350</xdr:rowOff>
    </xdr:from>
    <xdr:ext cx="1609725" cy="266700"/>
    <xdr:sp macro="" textlink="">
      <xdr:nvSpPr>
        <xdr:cNvPr id="15" name="Shape 13">
          <a:extLst>
            <a:ext uri="{FF2B5EF4-FFF2-40B4-BE49-F238E27FC236}">
              <a16:creationId xmlns:a16="http://schemas.microsoft.com/office/drawing/2014/main" id="{00000000-0008-0000-0200-00000F000000}"/>
            </a:ext>
          </a:extLst>
        </xdr:cNvPr>
        <xdr:cNvSpPr txBox="1"/>
      </xdr:nvSpPr>
      <xdr:spPr>
        <a:xfrm>
          <a:off x="4545900" y="3651413"/>
          <a:ext cx="1600200" cy="25717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ItemUp1,2/Raid/Feather</a:t>
          </a:r>
          <a:endParaRPr sz="900">
            <a:latin typeface="+mn-ea"/>
            <a:ea typeface="+mn-ea"/>
            <a:cs typeface="Arial"/>
            <a:sym typeface="Arial"/>
          </a:endParaRPr>
        </a:p>
      </xdr:txBody>
    </xdr:sp>
    <xdr:clientData fLocksWithSheet="0"/>
  </xdr:oneCellAnchor>
  <xdr:oneCellAnchor>
    <xdr:from>
      <xdr:col>14</xdr:col>
      <xdr:colOff>466725</xdr:colOff>
      <xdr:row>30</xdr:row>
      <xdr:rowOff>152400</xdr:rowOff>
    </xdr:from>
    <xdr:ext cx="247650" cy="295275"/>
    <xdr:grpSp>
      <xdr:nvGrpSpPr>
        <xdr:cNvPr id="16" name="Shape 2">
          <a:extLst>
            <a:ext uri="{FF2B5EF4-FFF2-40B4-BE49-F238E27FC236}">
              <a16:creationId xmlns:a16="http://schemas.microsoft.com/office/drawing/2014/main" id="{00000000-0008-0000-0200-000010000000}"/>
            </a:ext>
          </a:extLst>
        </xdr:cNvPr>
        <xdr:cNvGrpSpPr/>
      </xdr:nvGrpSpPr>
      <xdr:grpSpPr>
        <a:xfrm>
          <a:off x="9667875" y="6019800"/>
          <a:ext cx="247650" cy="295275"/>
          <a:chOff x="5222175" y="3632363"/>
          <a:chExt cx="247650" cy="295275"/>
        </a:xfrm>
      </xdr:grpSpPr>
      <xdr:grpSp>
        <xdr:nvGrpSpPr>
          <xdr:cNvPr id="17" name="Shape 14">
            <a:extLst>
              <a:ext uri="{FF2B5EF4-FFF2-40B4-BE49-F238E27FC236}">
                <a16:creationId xmlns:a16="http://schemas.microsoft.com/office/drawing/2014/main" id="{00000000-0008-0000-0200-000011000000}"/>
              </a:ext>
            </a:extLst>
          </xdr:cNvPr>
          <xdr:cNvGrpSpPr/>
        </xdr:nvGrpSpPr>
        <xdr:grpSpPr>
          <a:xfrm>
            <a:off x="5222175" y="3632363"/>
            <a:ext cx="247650" cy="295275"/>
            <a:chOff x="7133101" y="738758"/>
            <a:chExt cx="288032" cy="288032"/>
          </a:xfrm>
        </xdr:grpSpPr>
        <xdr:sp macro="" textlink="">
          <xdr:nvSpPr>
            <xdr:cNvPr id="18" name="Shape 7">
              <a:extLst>
                <a:ext uri="{FF2B5EF4-FFF2-40B4-BE49-F238E27FC236}">
                  <a16:creationId xmlns:a16="http://schemas.microsoft.com/office/drawing/2014/main" id="{00000000-0008-0000-0200-000012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9" name="Shape 15" descr="plus, red icon">
              <a:extLst>
                <a:ext uri="{FF2B5EF4-FFF2-40B4-BE49-F238E27FC236}">
                  <a16:creationId xmlns:a16="http://schemas.microsoft.com/office/drawing/2014/main" id="{00000000-0008-0000-0200-00001300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20" name="Shape 16">
              <a:extLst>
                <a:ext uri="{FF2B5EF4-FFF2-40B4-BE49-F238E27FC236}">
                  <a16:creationId xmlns:a16="http://schemas.microsoft.com/office/drawing/2014/main" id="{00000000-0008-0000-0200-000014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15</xdr:col>
      <xdr:colOff>95250</xdr:colOff>
      <xdr:row>30</xdr:row>
      <xdr:rowOff>161925</xdr:rowOff>
    </xdr:from>
    <xdr:ext cx="266700" cy="295275"/>
    <xdr:grpSp>
      <xdr:nvGrpSpPr>
        <xdr:cNvPr id="21" name="Shape 2">
          <a:extLst>
            <a:ext uri="{FF2B5EF4-FFF2-40B4-BE49-F238E27FC236}">
              <a16:creationId xmlns:a16="http://schemas.microsoft.com/office/drawing/2014/main" id="{00000000-0008-0000-0200-000015000000}"/>
            </a:ext>
          </a:extLst>
        </xdr:cNvPr>
        <xdr:cNvGrpSpPr/>
      </xdr:nvGrpSpPr>
      <xdr:grpSpPr>
        <a:xfrm>
          <a:off x="9953625" y="6029325"/>
          <a:ext cx="266700" cy="295275"/>
          <a:chOff x="5212650" y="3632363"/>
          <a:chExt cx="266700" cy="295275"/>
        </a:xfrm>
      </xdr:grpSpPr>
      <xdr:grpSp>
        <xdr:nvGrpSpPr>
          <xdr:cNvPr id="22" name="Shape 17">
            <a:extLst>
              <a:ext uri="{FF2B5EF4-FFF2-40B4-BE49-F238E27FC236}">
                <a16:creationId xmlns:a16="http://schemas.microsoft.com/office/drawing/2014/main" id="{00000000-0008-0000-0200-000016000000}"/>
              </a:ext>
            </a:extLst>
          </xdr:cNvPr>
          <xdr:cNvGrpSpPr/>
        </xdr:nvGrpSpPr>
        <xdr:grpSpPr>
          <a:xfrm>
            <a:off x="5212650" y="3632363"/>
            <a:ext cx="266700" cy="295275"/>
            <a:chOff x="7133101" y="738758"/>
            <a:chExt cx="288032" cy="288032"/>
          </a:xfrm>
        </xdr:grpSpPr>
        <xdr:sp macro="" textlink="">
          <xdr:nvSpPr>
            <xdr:cNvPr id="23" name="Shape 7">
              <a:extLst>
                <a:ext uri="{FF2B5EF4-FFF2-40B4-BE49-F238E27FC236}">
                  <a16:creationId xmlns:a16="http://schemas.microsoft.com/office/drawing/2014/main" id="{00000000-0008-0000-0200-000017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4" name="Shape 18" descr="plus, red icon">
              <a:extLst>
                <a:ext uri="{FF2B5EF4-FFF2-40B4-BE49-F238E27FC236}">
                  <a16:creationId xmlns:a16="http://schemas.microsoft.com/office/drawing/2014/main" id="{00000000-0008-0000-0200-000018000000}"/>
                </a:ext>
              </a:extLst>
            </xdr:cNvPr>
            <xdr:cNvPicPr preferRelativeResize="0"/>
          </xdr:nvPicPr>
          <xdr:blipFill rotWithShape="1">
            <a:blip xmlns:r="http://schemas.openxmlformats.org/officeDocument/2006/relationships" r:embed="rId4">
              <a:alphaModFix/>
            </a:blip>
            <a:srcRect/>
            <a:stretch/>
          </xdr:blipFill>
          <xdr:spPr>
            <a:xfrm>
              <a:off x="7133101" y="738758"/>
              <a:ext cx="288032" cy="288032"/>
            </a:xfrm>
            <a:prstGeom prst="rect">
              <a:avLst/>
            </a:prstGeom>
            <a:noFill/>
            <a:ln>
              <a:noFill/>
            </a:ln>
          </xdr:spPr>
        </xdr:pic>
        <xdr:sp macro="" textlink="">
          <xdr:nvSpPr>
            <xdr:cNvPr id="25" name="Shape 19">
              <a:extLst>
                <a:ext uri="{FF2B5EF4-FFF2-40B4-BE49-F238E27FC236}">
                  <a16:creationId xmlns:a16="http://schemas.microsoft.com/office/drawing/2014/main" id="{00000000-0008-0000-0200-000019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15</xdr:col>
      <xdr:colOff>314325</xdr:colOff>
      <xdr:row>30</xdr:row>
      <xdr:rowOff>161925</xdr:rowOff>
    </xdr:from>
    <xdr:ext cx="266700" cy="295275"/>
    <xdr:grpSp>
      <xdr:nvGrpSpPr>
        <xdr:cNvPr id="26" name="Shape 2">
          <a:extLst>
            <a:ext uri="{FF2B5EF4-FFF2-40B4-BE49-F238E27FC236}">
              <a16:creationId xmlns:a16="http://schemas.microsoft.com/office/drawing/2014/main" id="{00000000-0008-0000-0200-00001A000000}"/>
            </a:ext>
          </a:extLst>
        </xdr:cNvPr>
        <xdr:cNvGrpSpPr/>
      </xdr:nvGrpSpPr>
      <xdr:grpSpPr>
        <a:xfrm>
          <a:off x="10172700" y="6029325"/>
          <a:ext cx="266700" cy="295275"/>
          <a:chOff x="5212650" y="3632363"/>
          <a:chExt cx="266700" cy="295275"/>
        </a:xfrm>
      </xdr:grpSpPr>
      <xdr:grpSp>
        <xdr:nvGrpSpPr>
          <xdr:cNvPr id="27" name="Shape 20">
            <a:extLst>
              <a:ext uri="{FF2B5EF4-FFF2-40B4-BE49-F238E27FC236}">
                <a16:creationId xmlns:a16="http://schemas.microsoft.com/office/drawing/2014/main" id="{00000000-0008-0000-0200-00001B000000}"/>
              </a:ext>
            </a:extLst>
          </xdr:cNvPr>
          <xdr:cNvGrpSpPr/>
        </xdr:nvGrpSpPr>
        <xdr:grpSpPr>
          <a:xfrm>
            <a:off x="5212650" y="3632363"/>
            <a:ext cx="266700" cy="295275"/>
            <a:chOff x="7133101" y="738758"/>
            <a:chExt cx="288032" cy="288032"/>
          </a:xfrm>
        </xdr:grpSpPr>
        <xdr:sp macro="" textlink="">
          <xdr:nvSpPr>
            <xdr:cNvPr id="28" name="Shape 7">
              <a:extLst>
                <a:ext uri="{FF2B5EF4-FFF2-40B4-BE49-F238E27FC236}">
                  <a16:creationId xmlns:a16="http://schemas.microsoft.com/office/drawing/2014/main" id="{00000000-0008-0000-0200-00001C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9" name="Shape 21" descr="plus, red icon">
              <a:extLst>
                <a:ext uri="{FF2B5EF4-FFF2-40B4-BE49-F238E27FC236}">
                  <a16:creationId xmlns:a16="http://schemas.microsoft.com/office/drawing/2014/main" id="{00000000-0008-0000-0200-00001D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30" name="Shape 22">
              <a:extLst>
                <a:ext uri="{FF2B5EF4-FFF2-40B4-BE49-F238E27FC236}">
                  <a16:creationId xmlns:a16="http://schemas.microsoft.com/office/drawing/2014/main" id="{00000000-0008-0000-0200-00001E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14</xdr:col>
      <xdr:colOff>209550</xdr:colOff>
      <xdr:row>29</xdr:row>
      <xdr:rowOff>0</xdr:rowOff>
    </xdr:from>
    <xdr:ext cx="276225" cy="533400"/>
    <xdr:grpSp>
      <xdr:nvGrpSpPr>
        <xdr:cNvPr id="31" name="Shape 2">
          <a:extLst>
            <a:ext uri="{FF2B5EF4-FFF2-40B4-BE49-F238E27FC236}">
              <a16:creationId xmlns:a16="http://schemas.microsoft.com/office/drawing/2014/main" id="{00000000-0008-0000-0200-00001F000000}"/>
            </a:ext>
          </a:extLst>
        </xdr:cNvPr>
        <xdr:cNvGrpSpPr/>
      </xdr:nvGrpSpPr>
      <xdr:grpSpPr>
        <a:xfrm>
          <a:off x="9410700" y="5667375"/>
          <a:ext cx="276225" cy="533400"/>
          <a:chOff x="5207888" y="3518063"/>
          <a:chExt cx="276225" cy="523875"/>
        </a:xfrm>
      </xdr:grpSpPr>
      <xdr:cxnSp macro="">
        <xdr:nvCxnSpPr>
          <xdr:cNvPr id="32" name="Shape 23">
            <a:extLst>
              <a:ext uri="{FF2B5EF4-FFF2-40B4-BE49-F238E27FC236}">
                <a16:creationId xmlns:a16="http://schemas.microsoft.com/office/drawing/2014/main" id="{00000000-0008-0000-0200-000020000000}"/>
              </a:ext>
            </a:extLst>
          </xdr:cNvPr>
          <xdr:cNvCxnSpPr/>
        </xdr:nvCxnSpPr>
        <xdr:spPr>
          <a:xfrm rot="10800000" flipH="1">
            <a:off x="5207888" y="3518063"/>
            <a:ext cx="276225" cy="5238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12</xdr:col>
      <xdr:colOff>19050</xdr:colOff>
      <xdr:row>25</xdr:row>
      <xdr:rowOff>152400</xdr:rowOff>
    </xdr:from>
    <xdr:ext cx="1152525" cy="476250"/>
    <xdr:sp macro="" textlink="">
      <xdr:nvSpPr>
        <xdr:cNvPr id="33" name="Shape 24">
          <a:extLst>
            <a:ext uri="{FF2B5EF4-FFF2-40B4-BE49-F238E27FC236}">
              <a16:creationId xmlns:a16="http://schemas.microsoft.com/office/drawing/2014/main" id="{00000000-0008-0000-0200-000021000000}"/>
            </a:ext>
          </a:extLst>
        </xdr:cNvPr>
        <xdr:cNvSpPr/>
      </xdr:nvSpPr>
      <xdr:spPr>
        <a:xfrm>
          <a:off x="4774500" y="3551400"/>
          <a:ext cx="1143000" cy="4572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rgbClr val="000000"/>
              </a:solidFill>
              <a:latin typeface="+mn-ea"/>
              <a:ea typeface="+mn-ea"/>
              <a:cs typeface="Calibri"/>
              <a:sym typeface="Calibri"/>
            </a:rPr>
            <a:t>자동사냥</a:t>
          </a:r>
          <a:endParaRPr sz="1050">
            <a:solidFill>
              <a:srgbClr val="000000"/>
            </a:solidFill>
            <a:latin typeface="+mn-ea"/>
            <a:ea typeface="+mn-ea"/>
          </a:endParaRPr>
        </a:p>
      </xdr:txBody>
    </xdr:sp>
    <xdr:clientData fLocksWithSheet="0"/>
  </xdr:oneCellAnchor>
  <xdr:oneCellAnchor>
    <xdr:from>
      <xdr:col>14</xdr:col>
      <xdr:colOff>171450</xdr:colOff>
      <xdr:row>25</xdr:row>
      <xdr:rowOff>161925</xdr:rowOff>
    </xdr:from>
    <xdr:ext cx="1133475" cy="476250"/>
    <xdr:sp macro="" textlink="">
      <xdr:nvSpPr>
        <xdr:cNvPr id="34" name="Shape 25">
          <a:extLst>
            <a:ext uri="{FF2B5EF4-FFF2-40B4-BE49-F238E27FC236}">
              <a16:creationId xmlns:a16="http://schemas.microsoft.com/office/drawing/2014/main" id="{00000000-0008-0000-0200-000022000000}"/>
            </a:ext>
          </a:extLst>
        </xdr:cNvPr>
        <xdr:cNvSpPr/>
      </xdr:nvSpPr>
      <xdr:spPr>
        <a:xfrm>
          <a:off x="4788788" y="3551400"/>
          <a:ext cx="1114425" cy="4572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a:solidFill>
                <a:srgbClr val="000000"/>
              </a:solidFill>
              <a:latin typeface="+mn-ea"/>
              <a:ea typeface="+mn-ea"/>
              <a:cs typeface="Calibri"/>
              <a:sym typeface="Calibri"/>
            </a:rPr>
            <a:t>수동사냥</a:t>
          </a:r>
          <a:endParaRPr sz="1200">
            <a:latin typeface="+mn-ea"/>
            <a:ea typeface="+mn-ea"/>
          </a:endParaRPr>
        </a:p>
      </xdr:txBody>
    </xdr:sp>
    <xdr:clientData fLocksWithSheet="0"/>
  </xdr:oneCellAnchor>
  <xdr:oneCellAnchor>
    <xdr:from>
      <xdr:col>13</xdr:col>
      <xdr:colOff>323850</xdr:colOff>
      <xdr:row>29</xdr:row>
      <xdr:rowOff>0</xdr:rowOff>
    </xdr:from>
    <xdr:ext cx="352425" cy="561975"/>
    <xdr:grpSp>
      <xdr:nvGrpSpPr>
        <xdr:cNvPr id="35" name="Shape 2">
          <a:extLst>
            <a:ext uri="{FF2B5EF4-FFF2-40B4-BE49-F238E27FC236}">
              <a16:creationId xmlns:a16="http://schemas.microsoft.com/office/drawing/2014/main" id="{00000000-0008-0000-0200-000023000000}"/>
            </a:ext>
          </a:extLst>
        </xdr:cNvPr>
        <xdr:cNvGrpSpPr/>
      </xdr:nvGrpSpPr>
      <xdr:grpSpPr>
        <a:xfrm>
          <a:off x="8867775" y="5667375"/>
          <a:ext cx="352425" cy="561975"/>
          <a:chOff x="5174550" y="3499013"/>
          <a:chExt cx="342900" cy="561975"/>
        </a:xfrm>
      </xdr:grpSpPr>
      <xdr:cxnSp macro="">
        <xdr:nvCxnSpPr>
          <xdr:cNvPr id="36" name="Shape 26">
            <a:extLst>
              <a:ext uri="{FF2B5EF4-FFF2-40B4-BE49-F238E27FC236}">
                <a16:creationId xmlns:a16="http://schemas.microsoft.com/office/drawing/2014/main" id="{00000000-0008-0000-0200-000024000000}"/>
              </a:ext>
            </a:extLst>
          </xdr:cNvPr>
          <xdr:cNvCxnSpPr/>
        </xdr:nvCxnSpPr>
        <xdr:spPr>
          <a:xfrm rot="10800000">
            <a:off x="5174550" y="3499013"/>
            <a:ext cx="342900" cy="5619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12</xdr:col>
      <xdr:colOff>190500</xdr:colOff>
      <xdr:row>27</xdr:row>
      <xdr:rowOff>123825</xdr:rowOff>
    </xdr:from>
    <xdr:ext cx="1104900" cy="269649"/>
    <xdr:sp macro="" textlink="">
      <xdr:nvSpPr>
        <xdr:cNvPr id="37" name="Shape 27">
          <a:extLst>
            <a:ext uri="{FF2B5EF4-FFF2-40B4-BE49-F238E27FC236}">
              <a16:creationId xmlns:a16="http://schemas.microsoft.com/office/drawing/2014/main" id="{00000000-0008-0000-0200-000025000000}"/>
            </a:ext>
          </a:extLst>
        </xdr:cNvPr>
        <xdr:cNvSpPr txBox="1"/>
      </xdr:nvSpPr>
      <xdr:spPr>
        <a:xfrm>
          <a:off x="7162800" y="5324475"/>
          <a:ext cx="1104900" cy="269649"/>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800">
              <a:latin typeface="+mn-ea"/>
              <a:ea typeface="+mn-ea"/>
              <a:cs typeface="Arial"/>
              <a:sym typeface="Arial"/>
            </a:rPr>
            <a:t>필드 디펜스 형식</a:t>
          </a:r>
          <a:endParaRPr sz="1100">
            <a:latin typeface="+mn-ea"/>
            <a:ea typeface="+mn-ea"/>
          </a:endParaRPr>
        </a:p>
      </xdr:txBody>
    </xdr:sp>
    <xdr:clientData fLocksWithSheet="0"/>
  </xdr:oneCellAnchor>
  <xdr:oneCellAnchor>
    <xdr:from>
      <xdr:col>14</xdr:col>
      <xdr:colOff>257175</xdr:colOff>
      <xdr:row>27</xdr:row>
      <xdr:rowOff>152400</xdr:rowOff>
    </xdr:from>
    <xdr:ext cx="1466850" cy="291834"/>
    <xdr:sp macro="" textlink="">
      <xdr:nvSpPr>
        <xdr:cNvPr id="38" name="Shape 28">
          <a:extLst>
            <a:ext uri="{FF2B5EF4-FFF2-40B4-BE49-F238E27FC236}">
              <a16:creationId xmlns:a16="http://schemas.microsoft.com/office/drawing/2014/main" id="{00000000-0008-0000-0200-000026000000}"/>
            </a:ext>
          </a:extLst>
        </xdr:cNvPr>
        <xdr:cNvSpPr txBox="1"/>
      </xdr:nvSpPr>
      <xdr:spPr>
        <a:xfrm>
          <a:off x="8391525" y="5353050"/>
          <a:ext cx="146685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스테이지 형식(함정 有)</a:t>
          </a:r>
          <a:endParaRPr sz="1200">
            <a:latin typeface="+mn-ea"/>
            <a:ea typeface="+mn-ea"/>
          </a:endParaRPr>
        </a:p>
      </xdr:txBody>
    </xdr:sp>
    <xdr:clientData fLocksWithSheet="0"/>
  </xdr:oneCellAnchor>
  <xdr:oneCellAnchor>
    <xdr:from>
      <xdr:col>15</xdr:col>
      <xdr:colOff>523875</xdr:colOff>
      <xdr:row>23</xdr:row>
      <xdr:rowOff>28575</xdr:rowOff>
    </xdr:from>
    <xdr:ext cx="876300" cy="352425"/>
    <xdr:sp macro="" textlink="">
      <xdr:nvSpPr>
        <xdr:cNvPr id="39" name="Shape 29">
          <a:extLst>
            <a:ext uri="{FF2B5EF4-FFF2-40B4-BE49-F238E27FC236}">
              <a16:creationId xmlns:a16="http://schemas.microsoft.com/office/drawing/2014/main" id="{00000000-0008-0000-0200-000027000000}"/>
            </a:ext>
          </a:extLst>
        </xdr:cNvPr>
        <xdr:cNvSpPr/>
      </xdr:nvSpPr>
      <xdr:spPr>
        <a:xfrm>
          <a:off x="4917375" y="3608550"/>
          <a:ext cx="857250"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클리어</a:t>
          </a:r>
          <a:endParaRPr sz="1050">
            <a:solidFill>
              <a:srgbClr val="000000"/>
            </a:solidFill>
            <a:latin typeface="+mn-ea"/>
            <a:ea typeface="+mn-ea"/>
          </a:endParaRPr>
        </a:p>
      </xdr:txBody>
    </xdr:sp>
    <xdr:clientData fLocksWithSheet="0"/>
  </xdr:oneCellAnchor>
  <xdr:oneCellAnchor>
    <xdr:from>
      <xdr:col>14</xdr:col>
      <xdr:colOff>123825</xdr:colOff>
      <xdr:row>23</xdr:row>
      <xdr:rowOff>28575</xdr:rowOff>
    </xdr:from>
    <xdr:ext cx="895350" cy="352425"/>
    <xdr:sp macro="" textlink="">
      <xdr:nvSpPr>
        <xdr:cNvPr id="40" name="Shape 30">
          <a:extLst>
            <a:ext uri="{FF2B5EF4-FFF2-40B4-BE49-F238E27FC236}">
              <a16:creationId xmlns:a16="http://schemas.microsoft.com/office/drawing/2014/main" id="{00000000-0008-0000-0200-000028000000}"/>
            </a:ext>
          </a:extLst>
        </xdr:cNvPr>
        <xdr:cNvSpPr/>
      </xdr:nvSpPr>
      <xdr:spPr>
        <a:xfrm>
          <a:off x="4903088" y="3608550"/>
          <a:ext cx="885825"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사망</a:t>
          </a:r>
          <a:endParaRPr sz="1050">
            <a:solidFill>
              <a:srgbClr val="000000"/>
            </a:solidFill>
            <a:latin typeface="+mn-ea"/>
            <a:ea typeface="+mn-ea"/>
          </a:endParaRPr>
        </a:p>
      </xdr:txBody>
    </xdr:sp>
    <xdr:clientData fLocksWithSheet="0"/>
  </xdr:oneCellAnchor>
  <xdr:oneCellAnchor>
    <xdr:from>
      <xdr:col>15</xdr:col>
      <xdr:colOff>542925</xdr:colOff>
      <xdr:row>24</xdr:row>
      <xdr:rowOff>171450</xdr:rowOff>
    </xdr:from>
    <xdr:ext cx="161925" cy="314325"/>
    <xdr:grpSp>
      <xdr:nvGrpSpPr>
        <xdr:cNvPr id="41" name="Shape 2">
          <a:extLst>
            <a:ext uri="{FF2B5EF4-FFF2-40B4-BE49-F238E27FC236}">
              <a16:creationId xmlns:a16="http://schemas.microsoft.com/office/drawing/2014/main" id="{00000000-0008-0000-0200-000029000000}"/>
            </a:ext>
          </a:extLst>
        </xdr:cNvPr>
        <xdr:cNvGrpSpPr/>
      </xdr:nvGrpSpPr>
      <xdr:grpSpPr>
        <a:xfrm>
          <a:off x="10401300" y="4838700"/>
          <a:ext cx="161925" cy="314325"/>
          <a:chOff x="5269800" y="3627600"/>
          <a:chExt cx="152400" cy="304800"/>
        </a:xfrm>
      </xdr:grpSpPr>
      <xdr:cxnSp macro="">
        <xdr:nvCxnSpPr>
          <xdr:cNvPr id="42" name="Shape 31">
            <a:extLst>
              <a:ext uri="{FF2B5EF4-FFF2-40B4-BE49-F238E27FC236}">
                <a16:creationId xmlns:a16="http://schemas.microsoft.com/office/drawing/2014/main" id="{00000000-0008-0000-0200-00002A000000}"/>
              </a:ext>
            </a:extLst>
          </xdr:cNvPr>
          <xdr:cNvCxnSpPr/>
        </xdr:nvCxnSpPr>
        <xdr:spPr>
          <a:xfrm rot="10800000" flipH="1">
            <a:off x="5269800" y="3627600"/>
            <a:ext cx="152400"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15</xdr:col>
      <xdr:colOff>228600</xdr:colOff>
      <xdr:row>24</xdr:row>
      <xdr:rowOff>161925</xdr:rowOff>
    </xdr:from>
    <xdr:ext cx="123825" cy="314325"/>
    <xdr:grpSp>
      <xdr:nvGrpSpPr>
        <xdr:cNvPr id="43" name="Shape 2">
          <a:extLst>
            <a:ext uri="{FF2B5EF4-FFF2-40B4-BE49-F238E27FC236}">
              <a16:creationId xmlns:a16="http://schemas.microsoft.com/office/drawing/2014/main" id="{00000000-0008-0000-0200-00002B000000}"/>
            </a:ext>
          </a:extLst>
        </xdr:cNvPr>
        <xdr:cNvGrpSpPr/>
      </xdr:nvGrpSpPr>
      <xdr:grpSpPr>
        <a:xfrm>
          <a:off x="10086975" y="4829175"/>
          <a:ext cx="123825" cy="314325"/>
          <a:chOff x="5284088" y="3627600"/>
          <a:chExt cx="123825" cy="304800"/>
        </a:xfrm>
      </xdr:grpSpPr>
      <xdr:cxnSp macro="">
        <xdr:nvCxnSpPr>
          <xdr:cNvPr id="44" name="Shape 32">
            <a:extLst>
              <a:ext uri="{FF2B5EF4-FFF2-40B4-BE49-F238E27FC236}">
                <a16:creationId xmlns:a16="http://schemas.microsoft.com/office/drawing/2014/main" id="{00000000-0008-0000-0200-00002C000000}"/>
              </a:ext>
            </a:extLst>
          </xdr:cNvPr>
          <xdr:cNvCxnSpPr/>
        </xdr:nvCxnSpPr>
        <xdr:spPr>
          <a:xfrm rot="10800000">
            <a:off x="5284088" y="3627600"/>
            <a:ext cx="123825"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16</xdr:col>
      <xdr:colOff>295275</xdr:colOff>
      <xdr:row>20</xdr:row>
      <xdr:rowOff>66675</xdr:rowOff>
    </xdr:from>
    <xdr:ext cx="1085850" cy="371475"/>
    <xdr:sp macro="" textlink="">
      <xdr:nvSpPr>
        <xdr:cNvPr id="45" name="Shape 33">
          <a:extLst>
            <a:ext uri="{FF2B5EF4-FFF2-40B4-BE49-F238E27FC236}">
              <a16:creationId xmlns:a16="http://schemas.microsoft.com/office/drawing/2014/main" id="{00000000-0008-0000-0200-00002D000000}"/>
            </a:ext>
          </a:extLst>
        </xdr:cNvPr>
        <xdr:cNvSpPr/>
      </xdr:nvSpPr>
      <xdr:spPr>
        <a:xfrm>
          <a:off x="4812600" y="3603788"/>
          <a:ext cx="1066800"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필드보스</a:t>
          </a:r>
          <a:endParaRPr sz="1050">
            <a:solidFill>
              <a:srgbClr val="000000"/>
            </a:solidFill>
            <a:latin typeface="+mn-ea"/>
            <a:ea typeface="+mn-ea"/>
          </a:endParaRPr>
        </a:p>
      </xdr:txBody>
    </xdr:sp>
    <xdr:clientData fLocksWithSheet="0"/>
  </xdr:oneCellAnchor>
  <xdr:oneCellAnchor>
    <xdr:from>
      <xdr:col>18</xdr:col>
      <xdr:colOff>161925</xdr:colOff>
      <xdr:row>21</xdr:row>
      <xdr:rowOff>57150</xdr:rowOff>
    </xdr:from>
    <xdr:ext cx="371475" cy="28575"/>
    <xdr:grpSp>
      <xdr:nvGrpSpPr>
        <xdr:cNvPr id="46" name="Shape 2">
          <a:extLst>
            <a:ext uri="{FF2B5EF4-FFF2-40B4-BE49-F238E27FC236}">
              <a16:creationId xmlns:a16="http://schemas.microsoft.com/office/drawing/2014/main" id="{00000000-0008-0000-0200-00002E000000}"/>
            </a:ext>
          </a:extLst>
        </xdr:cNvPr>
        <xdr:cNvGrpSpPr/>
      </xdr:nvGrpSpPr>
      <xdr:grpSpPr>
        <a:xfrm>
          <a:off x="11991975" y="4124325"/>
          <a:ext cx="371475" cy="28575"/>
          <a:chOff x="5160263" y="3775238"/>
          <a:chExt cx="371475" cy="9525"/>
        </a:xfrm>
      </xdr:grpSpPr>
      <xdr:cxnSp macro="">
        <xdr:nvCxnSpPr>
          <xdr:cNvPr id="47" name="Shape 34">
            <a:extLst>
              <a:ext uri="{FF2B5EF4-FFF2-40B4-BE49-F238E27FC236}">
                <a16:creationId xmlns:a16="http://schemas.microsoft.com/office/drawing/2014/main" id="{00000000-0008-0000-0200-00002F000000}"/>
              </a:ext>
            </a:extLst>
          </xdr:cNvPr>
          <xdr:cNvCxnSpPr/>
        </xdr:nvCxnSpPr>
        <xdr:spPr>
          <a:xfrm>
            <a:off x="5160263" y="3775238"/>
            <a:ext cx="371475"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16</xdr:col>
      <xdr:colOff>495300</xdr:colOff>
      <xdr:row>22</xdr:row>
      <xdr:rowOff>0</xdr:rowOff>
    </xdr:from>
    <xdr:ext cx="161925" cy="295275"/>
    <xdr:grpSp>
      <xdr:nvGrpSpPr>
        <xdr:cNvPr id="48" name="Shape 2">
          <a:extLst>
            <a:ext uri="{FF2B5EF4-FFF2-40B4-BE49-F238E27FC236}">
              <a16:creationId xmlns:a16="http://schemas.microsoft.com/office/drawing/2014/main" id="{00000000-0008-0000-0200-000030000000}"/>
            </a:ext>
          </a:extLst>
        </xdr:cNvPr>
        <xdr:cNvGrpSpPr/>
      </xdr:nvGrpSpPr>
      <xdr:grpSpPr>
        <a:xfrm>
          <a:off x="11010900" y="4267200"/>
          <a:ext cx="161925" cy="295275"/>
          <a:chOff x="5269800" y="3632363"/>
          <a:chExt cx="152400" cy="295275"/>
        </a:xfrm>
      </xdr:grpSpPr>
      <xdr:cxnSp macro="">
        <xdr:nvCxnSpPr>
          <xdr:cNvPr id="49" name="Shape 35">
            <a:extLst>
              <a:ext uri="{FF2B5EF4-FFF2-40B4-BE49-F238E27FC236}">
                <a16:creationId xmlns:a16="http://schemas.microsoft.com/office/drawing/2014/main" id="{00000000-0008-0000-0200-000031000000}"/>
              </a:ext>
            </a:extLst>
          </xdr:cNvPr>
          <xdr:cNvCxnSpPr/>
        </xdr:nvCxnSpPr>
        <xdr:spPr>
          <a:xfrm rot="10800000" flipH="1">
            <a:off x="5269800" y="3632363"/>
            <a:ext cx="152400" cy="2952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18</xdr:col>
      <xdr:colOff>542925</xdr:colOff>
      <xdr:row>20</xdr:row>
      <xdr:rowOff>57150</xdr:rowOff>
    </xdr:from>
    <xdr:ext cx="876300" cy="371475"/>
    <xdr:sp macro="" textlink="">
      <xdr:nvSpPr>
        <xdr:cNvPr id="50" name="Shape 36">
          <a:extLst>
            <a:ext uri="{FF2B5EF4-FFF2-40B4-BE49-F238E27FC236}">
              <a16:creationId xmlns:a16="http://schemas.microsoft.com/office/drawing/2014/main" id="{00000000-0008-0000-0200-000032000000}"/>
            </a:ext>
          </a:extLst>
        </xdr:cNvPr>
        <xdr:cNvSpPr/>
      </xdr:nvSpPr>
      <xdr:spPr>
        <a:xfrm>
          <a:off x="4917375" y="3603788"/>
          <a:ext cx="857250"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클리어</a:t>
          </a:r>
          <a:endParaRPr sz="1050">
            <a:solidFill>
              <a:srgbClr val="000000"/>
            </a:solidFill>
            <a:latin typeface="+mn-ea"/>
            <a:ea typeface="+mn-ea"/>
          </a:endParaRPr>
        </a:p>
      </xdr:txBody>
    </xdr:sp>
    <xdr:clientData fLocksWithSheet="0"/>
  </xdr:oneCellAnchor>
  <xdr:oneCellAnchor>
    <xdr:from>
      <xdr:col>18</xdr:col>
      <xdr:colOff>542925</xdr:colOff>
      <xdr:row>23</xdr:row>
      <xdr:rowOff>28575</xdr:rowOff>
    </xdr:from>
    <xdr:ext cx="876300" cy="352425"/>
    <xdr:sp macro="" textlink="">
      <xdr:nvSpPr>
        <xdr:cNvPr id="51" name="Shape 37">
          <a:extLst>
            <a:ext uri="{FF2B5EF4-FFF2-40B4-BE49-F238E27FC236}">
              <a16:creationId xmlns:a16="http://schemas.microsoft.com/office/drawing/2014/main" id="{00000000-0008-0000-0200-000033000000}"/>
            </a:ext>
          </a:extLst>
        </xdr:cNvPr>
        <xdr:cNvSpPr/>
      </xdr:nvSpPr>
      <xdr:spPr>
        <a:xfrm>
          <a:off x="4917375" y="3608550"/>
          <a:ext cx="857250"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실패</a:t>
          </a:r>
          <a:endParaRPr sz="1050">
            <a:solidFill>
              <a:srgbClr val="000000"/>
            </a:solidFill>
            <a:latin typeface="+mn-ea"/>
            <a:ea typeface="+mn-ea"/>
          </a:endParaRPr>
        </a:p>
      </xdr:txBody>
    </xdr:sp>
    <xdr:clientData fLocksWithSheet="0"/>
  </xdr:oneCellAnchor>
  <xdr:oneCellAnchor>
    <xdr:from>
      <xdr:col>18</xdr:col>
      <xdr:colOff>161925</xdr:colOff>
      <xdr:row>21</xdr:row>
      <xdr:rowOff>171450</xdr:rowOff>
    </xdr:from>
    <xdr:ext cx="295275" cy="276225"/>
    <xdr:grpSp>
      <xdr:nvGrpSpPr>
        <xdr:cNvPr id="52" name="Shape 2">
          <a:extLst>
            <a:ext uri="{FF2B5EF4-FFF2-40B4-BE49-F238E27FC236}">
              <a16:creationId xmlns:a16="http://schemas.microsoft.com/office/drawing/2014/main" id="{00000000-0008-0000-0200-000034000000}"/>
            </a:ext>
          </a:extLst>
        </xdr:cNvPr>
        <xdr:cNvGrpSpPr/>
      </xdr:nvGrpSpPr>
      <xdr:grpSpPr>
        <a:xfrm>
          <a:off x="11991975" y="4238625"/>
          <a:ext cx="295275" cy="276225"/>
          <a:chOff x="5198363" y="3646650"/>
          <a:chExt cx="295275" cy="266700"/>
        </a:xfrm>
      </xdr:grpSpPr>
      <xdr:cxnSp macro="">
        <xdr:nvCxnSpPr>
          <xdr:cNvPr id="53" name="Shape 38">
            <a:extLst>
              <a:ext uri="{FF2B5EF4-FFF2-40B4-BE49-F238E27FC236}">
                <a16:creationId xmlns:a16="http://schemas.microsoft.com/office/drawing/2014/main" id="{00000000-0008-0000-0200-000035000000}"/>
              </a:ext>
            </a:extLst>
          </xdr:cNvPr>
          <xdr:cNvCxnSpPr/>
        </xdr:nvCxnSpPr>
        <xdr:spPr>
          <a:xfrm>
            <a:off x="5198363" y="3646650"/>
            <a:ext cx="295275" cy="2667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17</xdr:col>
      <xdr:colOff>114300</xdr:colOff>
      <xdr:row>28</xdr:row>
      <xdr:rowOff>133350</xdr:rowOff>
    </xdr:from>
    <xdr:ext cx="847725" cy="285750"/>
    <xdr:sp macro="" textlink="">
      <xdr:nvSpPr>
        <xdr:cNvPr id="54" name="Shape 39">
          <a:extLst>
            <a:ext uri="{FF2B5EF4-FFF2-40B4-BE49-F238E27FC236}">
              <a16:creationId xmlns:a16="http://schemas.microsoft.com/office/drawing/2014/main" id="{00000000-0008-0000-0200-000036000000}"/>
            </a:ext>
          </a:extLst>
        </xdr:cNvPr>
        <xdr:cNvSpPr/>
      </xdr:nvSpPr>
      <xdr:spPr>
        <a:xfrm>
          <a:off x="4931663" y="3646650"/>
          <a:ext cx="828675" cy="2667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즉시부활</a:t>
          </a:r>
          <a:endParaRPr sz="1200">
            <a:latin typeface="+mn-ea"/>
            <a:ea typeface="+mn-ea"/>
          </a:endParaRPr>
        </a:p>
      </xdr:txBody>
    </xdr:sp>
    <xdr:clientData fLocksWithSheet="0"/>
  </xdr:oneCellAnchor>
  <xdr:oneCellAnchor>
    <xdr:from>
      <xdr:col>18</xdr:col>
      <xdr:colOff>342900</xdr:colOff>
      <xdr:row>25</xdr:row>
      <xdr:rowOff>9525</xdr:rowOff>
    </xdr:from>
    <xdr:ext cx="276225" cy="552450"/>
    <xdr:grpSp>
      <xdr:nvGrpSpPr>
        <xdr:cNvPr id="55" name="Shape 2">
          <a:extLst>
            <a:ext uri="{FF2B5EF4-FFF2-40B4-BE49-F238E27FC236}">
              <a16:creationId xmlns:a16="http://schemas.microsoft.com/office/drawing/2014/main" id="{00000000-0008-0000-0200-000037000000}"/>
            </a:ext>
          </a:extLst>
        </xdr:cNvPr>
        <xdr:cNvGrpSpPr/>
      </xdr:nvGrpSpPr>
      <xdr:grpSpPr>
        <a:xfrm>
          <a:off x="12172950" y="4876800"/>
          <a:ext cx="276225" cy="552450"/>
          <a:chOff x="5212650" y="3503775"/>
          <a:chExt cx="266700" cy="552450"/>
        </a:xfrm>
      </xdr:grpSpPr>
      <xdr:cxnSp macro="">
        <xdr:nvCxnSpPr>
          <xdr:cNvPr id="56" name="Shape 40">
            <a:extLst>
              <a:ext uri="{FF2B5EF4-FFF2-40B4-BE49-F238E27FC236}">
                <a16:creationId xmlns:a16="http://schemas.microsoft.com/office/drawing/2014/main" id="{00000000-0008-0000-0200-000038000000}"/>
              </a:ext>
            </a:extLst>
          </xdr:cNvPr>
          <xdr:cNvCxnSpPr/>
        </xdr:nvCxnSpPr>
        <xdr:spPr>
          <a:xfrm flipH="1">
            <a:off x="5212650" y="3503775"/>
            <a:ext cx="266700" cy="5524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17</xdr:col>
      <xdr:colOff>438150</xdr:colOff>
      <xdr:row>22</xdr:row>
      <xdr:rowOff>95250</xdr:rowOff>
    </xdr:from>
    <xdr:ext cx="238125" cy="1009650"/>
    <xdr:grpSp>
      <xdr:nvGrpSpPr>
        <xdr:cNvPr id="57" name="Shape 2">
          <a:extLst>
            <a:ext uri="{FF2B5EF4-FFF2-40B4-BE49-F238E27FC236}">
              <a16:creationId xmlns:a16="http://schemas.microsoft.com/office/drawing/2014/main" id="{00000000-0008-0000-0200-000039000000}"/>
            </a:ext>
          </a:extLst>
        </xdr:cNvPr>
        <xdr:cNvGrpSpPr/>
      </xdr:nvGrpSpPr>
      <xdr:grpSpPr>
        <a:xfrm>
          <a:off x="11610975" y="4362450"/>
          <a:ext cx="238125" cy="1009650"/>
          <a:chOff x="5231700" y="3279938"/>
          <a:chExt cx="228600" cy="1000125"/>
        </a:xfrm>
      </xdr:grpSpPr>
      <xdr:cxnSp macro="">
        <xdr:nvCxnSpPr>
          <xdr:cNvPr id="58" name="Shape 41">
            <a:extLst>
              <a:ext uri="{FF2B5EF4-FFF2-40B4-BE49-F238E27FC236}">
                <a16:creationId xmlns:a16="http://schemas.microsoft.com/office/drawing/2014/main" id="{00000000-0008-0000-0200-00003A000000}"/>
              </a:ext>
            </a:extLst>
          </xdr:cNvPr>
          <xdr:cNvCxnSpPr/>
        </xdr:nvCxnSpPr>
        <xdr:spPr>
          <a:xfrm rot="10800000">
            <a:off x="5231700" y="3279938"/>
            <a:ext cx="228600" cy="10001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18</xdr:col>
      <xdr:colOff>504825</xdr:colOff>
      <xdr:row>28</xdr:row>
      <xdr:rowOff>66675</xdr:rowOff>
    </xdr:from>
    <xdr:ext cx="828675" cy="266700"/>
    <xdr:sp macro="" textlink="">
      <xdr:nvSpPr>
        <xdr:cNvPr id="59" name="Shape 42">
          <a:extLst>
            <a:ext uri="{FF2B5EF4-FFF2-40B4-BE49-F238E27FC236}">
              <a16:creationId xmlns:a16="http://schemas.microsoft.com/office/drawing/2014/main" id="{00000000-0008-0000-0200-00003B000000}"/>
            </a:ext>
          </a:extLst>
        </xdr:cNvPr>
        <xdr:cNvSpPr/>
      </xdr:nvSpPr>
      <xdr:spPr>
        <a:xfrm>
          <a:off x="4941188" y="3651413"/>
          <a:ext cx="809625" cy="25717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스킬부활</a:t>
          </a:r>
          <a:endParaRPr sz="1200">
            <a:latin typeface="+mn-ea"/>
            <a:ea typeface="+mn-ea"/>
          </a:endParaRPr>
        </a:p>
      </xdr:txBody>
    </xdr:sp>
    <xdr:clientData fLocksWithSheet="0"/>
  </xdr:oneCellAnchor>
  <xdr:oneCellAnchor>
    <xdr:from>
      <xdr:col>19</xdr:col>
      <xdr:colOff>276225</xdr:colOff>
      <xdr:row>27</xdr:row>
      <xdr:rowOff>47625</xdr:rowOff>
    </xdr:from>
    <xdr:ext cx="209550" cy="200025"/>
    <xdr:grpSp>
      <xdr:nvGrpSpPr>
        <xdr:cNvPr id="60" name="Shape 2">
          <a:extLst>
            <a:ext uri="{FF2B5EF4-FFF2-40B4-BE49-F238E27FC236}">
              <a16:creationId xmlns:a16="http://schemas.microsoft.com/office/drawing/2014/main" id="{00000000-0008-0000-0200-00003C000000}"/>
            </a:ext>
          </a:extLst>
        </xdr:cNvPr>
        <xdr:cNvGrpSpPr/>
      </xdr:nvGrpSpPr>
      <xdr:grpSpPr>
        <a:xfrm>
          <a:off x="12763500" y="5314950"/>
          <a:ext cx="209550" cy="200025"/>
          <a:chOff x="5241225" y="3679988"/>
          <a:chExt cx="209550" cy="200025"/>
        </a:xfrm>
      </xdr:grpSpPr>
      <xdr:grpSp>
        <xdr:nvGrpSpPr>
          <xdr:cNvPr id="61" name="Shape 43">
            <a:extLst>
              <a:ext uri="{FF2B5EF4-FFF2-40B4-BE49-F238E27FC236}">
                <a16:creationId xmlns:a16="http://schemas.microsoft.com/office/drawing/2014/main" id="{00000000-0008-0000-0200-00003D000000}"/>
              </a:ext>
            </a:extLst>
          </xdr:cNvPr>
          <xdr:cNvGrpSpPr/>
        </xdr:nvGrpSpPr>
        <xdr:grpSpPr>
          <a:xfrm>
            <a:off x="5241225" y="3679988"/>
            <a:ext cx="209550" cy="200025"/>
            <a:chOff x="7174582" y="1217290"/>
            <a:chExt cx="216024" cy="216024"/>
          </a:xfrm>
        </xdr:grpSpPr>
        <xdr:sp macro="" textlink="">
          <xdr:nvSpPr>
            <xdr:cNvPr id="62" name="Shape 7">
              <a:extLst>
                <a:ext uri="{FF2B5EF4-FFF2-40B4-BE49-F238E27FC236}">
                  <a16:creationId xmlns:a16="http://schemas.microsoft.com/office/drawing/2014/main" id="{00000000-0008-0000-0200-00003E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63" name="Shape 44" descr="minus, remove, sign icon">
              <a:extLst>
                <a:ext uri="{FF2B5EF4-FFF2-40B4-BE49-F238E27FC236}">
                  <a16:creationId xmlns:a16="http://schemas.microsoft.com/office/drawing/2014/main" id="{00000000-0008-0000-0200-00003F00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64" name="Shape 45">
              <a:extLst>
                <a:ext uri="{FF2B5EF4-FFF2-40B4-BE49-F238E27FC236}">
                  <a16:creationId xmlns:a16="http://schemas.microsoft.com/office/drawing/2014/main" id="{00000000-0008-0000-0200-000040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19</xdr:col>
      <xdr:colOff>438150</xdr:colOff>
      <xdr:row>27</xdr:row>
      <xdr:rowOff>9525</xdr:rowOff>
    </xdr:from>
    <xdr:ext cx="752475" cy="233165"/>
    <xdr:sp macro="" textlink="">
      <xdr:nvSpPr>
        <xdr:cNvPr id="65" name="Shape 46">
          <a:extLst>
            <a:ext uri="{FF2B5EF4-FFF2-40B4-BE49-F238E27FC236}">
              <a16:creationId xmlns:a16="http://schemas.microsoft.com/office/drawing/2014/main" id="{00000000-0008-0000-0200-000041000000}"/>
            </a:ext>
          </a:extLst>
        </xdr:cNvPr>
        <xdr:cNvSpPr txBox="1"/>
      </xdr:nvSpPr>
      <xdr:spPr>
        <a:xfrm>
          <a:off x="11477625" y="5210175"/>
          <a:ext cx="752475" cy="23316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Feather -1</a:t>
          </a:r>
          <a:endParaRPr sz="900">
            <a:latin typeface="+mn-ea"/>
            <a:ea typeface="+mn-ea"/>
            <a:cs typeface="Arial"/>
            <a:sym typeface="Arial"/>
          </a:endParaRPr>
        </a:p>
      </xdr:txBody>
    </xdr:sp>
    <xdr:clientData fLocksWithSheet="0"/>
  </xdr:oneCellAnchor>
  <xdr:oneCellAnchor>
    <xdr:from>
      <xdr:col>17</xdr:col>
      <xdr:colOff>200025</xdr:colOff>
      <xdr:row>27</xdr:row>
      <xdr:rowOff>123825</xdr:rowOff>
    </xdr:from>
    <xdr:ext cx="209550" cy="200025"/>
    <xdr:grpSp>
      <xdr:nvGrpSpPr>
        <xdr:cNvPr id="66" name="Shape 2">
          <a:extLst>
            <a:ext uri="{FF2B5EF4-FFF2-40B4-BE49-F238E27FC236}">
              <a16:creationId xmlns:a16="http://schemas.microsoft.com/office/drawing/2014/main" id="{00000000-0008-0000-0200-000042000000}"/>
            </a:ext>
          </a:extLst>
        </xdr:cNvPr>
        <xdr:cNvGrpSpPr/>
      </xdr:nvGrpSpPr>
      <xdr:grpSpPr>
        <a:xfrm>
          <a:off x="11372850" y="5391150"/>
          <a:ext cx="209550" cy="200025"/>
          <a:chOff x="5241225" y="3679988"/>
          <a:chExt cx="209550" cy="200025"/>
        </a:xfrm>
      </xdr:grpSpPr>
      <xdr:grpSp>
        <xdr:nvGrpSpPr>
          <xdr:cNvPr id="67" name="Shape 47">
            <a:extLst>
              <a:ext uri="{FF2B5EF4-FFF2-40B4-BE49-F238E27FC236}">
                <a16:creationId xmlns:a16="http://schemas.microsoft.com/office/drawing/2014/main" id="{00000000-0008-0000-0200-000043000000}"/>
              </a:ext>
            </a:extLst>
          </xdr:cNvPr>
          <xdr:cNvGrpSpPr/>
        </xdr:nvGrpSpPr>
        <xdr:grpSpPr>
          <a:xfrm>
            <a:off x="5241225" y="3679988"/>
            <a:ext cx="209550" cy="200025"/>
            <a:chOff x="7174582" y="1217290"/>
            <a:chExt cx="216024" cy="216024"/>
          </a:xfrm>
        </xdr:grpSpPr>
        <xdr:sp macro="" textlink="">
          <xdr:nvSpPr>
            <xdr:cNvPr id="68" name="Shape 7">
              <a:extLst>
                <a:ext uri="{FF2B5EF4-FFF2-40B4-BE49-F238E27FC236}">
                  <a16:creationId xmlns:a16="http://schemas.microsoft.com/office/drawing/2014/main" id="{00000000-0008-0000-0200-000044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69" name="Shape 48" descr="minus, remove, sign icon">
              <a:extLst>
                <a:ext uri="{FF2B5EF4-FFF2-40B4-BE49-F238E27FC236}">
                  <a16:creationId xmlns:a16="http://schemas.microsoft.com/office/drawing/2014/main" id="{00000000-0008-0000-0200-00004500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70" name="Shape 49">
              <a:extLst>
                <a:ext uri="{FF2B5EF4-FFF2-40B4-BE49-F238E27FC236}">
                  <a16:creationId xmlns:a16="http://schemas.microsoft.com/office/drawing/2014/main" id="{00000000-0008-0000-0200-000046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361950</xdr:colOff>
      <xdr:row>27</xdr:row>
      <xdr:rowOff>85725</xdr:rowOff>
    </xdr:from>
    <xdr:ext cx="781050" cy="233165"/>
    <xdr:sp macro="" textlink="">
      <xdr:nvSpPr>
        <xdr:cNvPr id="71" name="Shape 50">
          <a:extLst>
            <a:ext uri="{FF2B5EF4-FFF2-40B4-BE49-F238E27FC236}">
              <a16:creationId xmlns:a16="http://schemas.microsoft.com/office/drawing/2014/main" id="{00000000-0008-0000-0200-000047000000}"/>
            </a:ext>
          </a:extLst>
        </xdr:cNvPr>
        <xdr:cNvSpPr txBox="1"/>
      </xdr:nvSpPr>
      <xdr:spPr>
        <a:xfrm>
          <a:off x="10239375" y="5286375"/>
          <a:ext cx="781050" cy="23316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Feather -3</a:t>
          </a:r>
          <a:endParaRPr sz="900">
            <a:latin typeface="+mn-ea"/>
            <a:ea typeface="+mn-ea"/>
            <a:cs typeface="Arial"/>
            <a:sym typeface="Arial"/>
          </a:endParaRPr>
        </a:p>
      </xdr:txBody>
    </xdr:sp>
    <xdr:clientData fLocksWithSheet="0"/>
  </xdr:oneCellAnchor>
  <xdr:oneCellAnchor>
    <xdr:from>
      <xdr:col>19</xdr:col>
      <xdr:colOff>161925</xdr:colOff>
      <xdr:row>25</xdr:row>
      <xdr:rowOff>38100</xdr:rowOff>
    </xdr:from>
    <xdr:ext cx="142875" cy="514350"/>
    <xdr:grpSp>
      <xdr:nvGrpSpPr>
        <xdr:cNvPr id="72" name="Shape 2">
          <a:extLst>
            <a:ext uri="{FF2B5EF4-FFF2-40B4-BE49-F238E27FC236}">
              <a16:creationId xmlns:a16="http://schemas.microsoft.com/office/drawing/2014/main" id="{00000000-0008-0000-0200-000048000000}"/>
            </a:ext>
          </a:extLst>
        </xdr:cNvPr>
        <xdr:cNvGrpSpPr/>
      </xdr:nvGrpSpPr>
      <xdr:grpSpPr>
        <a:xfrm>
          <a:off x="12649200" y="4905375"/>
          <a:ext cx="142875" cy="514350"/>
          <a:chOff x="5279325" y="3522825"/>
          <a:chExt cx="133350" cy="514350"/>
        </a:xfrm>
      </xdr:grpSpPr>
      <xdr:cxnSp macro="">
        <xdr:nvCxnSpPr>
          <xdr:cNvPr id="73" name="Shape 51">
            <a:extLst>
              <a:ext uri="{FF2B5EF4-FFF2-40B4-BE49-F238E27FC236}">
                <a16:creationId xmlns:a16="http://schemas.microsoft.com/office/drawing/2014/main" id="{00000000-0008-0000-0200-000049000000}"/>
              </a:ext>
            </a:extLst>
          </xdr:cNvPr>
          <xdr:cNvCxnSpPr/>
        </xdr:nvCxnSpPr>
        <xdr:spPr>
          <a:xfrm flipH="1">
            <a:off x="5279325" y="3522825"/>
            <a:ext cx="133350" cy="5143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20</xdr:col>
      <xdr:colOff>57150</xdr:colOff>
      <xdr:row>25</xdr:row>
      <xdr:rowOff>38100</xdr:rowOff>
    </xdr:from>
    <xdr:ext cx="200025" cy="200025"/>
    <xdr:grpSp>
      <xdr:nvGrpSpPr>
        <xdr:cNvPr id="74" name="Shape 2">
          <a:extLst>
            <a:ext uri="{FF2B5EF4-FFF2-40B4-BE49-F238E27FC236}">
              <a16:creationId xmlns:a16="http://schemas.microsoft.com/office/drawing/2014/main" id="{00000000-0008-0000-0200-00004A000000}"/>
            </a:ext>
          </a:extLst>
        </xdr:cNvPr>
        <xdr:cNvGrpSpPr/>
      </xdr:nvGrpSpPr>
      <xdr:grpSpPr>
        <a:xfrm>
          <a:off x="13201650" y="4905375"/>
          <a:ext cx="200025" cy="200025"/>
          <a:chOff x="5245988" y="3679988"/>
          <a:chExt cx="200025" cy="200025"/>
        </a:xfrm>
      </xdr:grpSpPr>
      <xdr:cxnSp macro="">
        <xdr:nvCxnSpPr>
          <xdr:cNvPr id="75" name="Shape 52">
            <a:extLst>
              <a:ext uri="{FF2B5EF4-FFF2-40B4-BE49-F238E27FC236}">
                <a16:creationId xmlns:a16="http://schemas.microsoft.com/office/drawing/2014/main" id="{00000000-0008-0000-0200-00004B000000}"/>
              </a:ext>
            </a:extLst>
          </xdr:cNvPr>
          <xdr:cNvCxnSpPr/>
        </xdr:nvCxnSpPr>
        <xdr:spPr>
          <a:xfrm>
            <a:off x="5245988" y="3679988"/>
            <a:ext cx="200025" cy="2000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20</xdr:col>
      <xdr:colOff>142875</xdr:colOff>
      <xdr:row>26</xdr:row>
      <xdr:rowOff>19050</xdr:rowOff>
    </xdr:from>
    <xdr:ext cx="847725" cy="266700"/>
    <xdr:sp macro="" textlink="">
      <xdr:nvSpPr>
        <xdr:cNvPr id="76" name="Shape 53">
          <a:extLst>
            <a:ext uri="{FF2B5EF4-FFF2-40B4-BE49-F238E27FC236}">
              <a16:creationId xmlns:a16="http://schemas.microsoft.com/office/drawing/2014/main" id="{00000000-0008-0000-0200-00004C000000}"/>
            </a:ext>
          </a:extLst>
        </xdr:cNvPr>
        <xdr:cNvSpPr/>
      </xdr:nvSpPr>
      <xdr:spPr>
        <a:xfrm>
          <a:off x="4931663" y="3651413"/>
          <a:ext cx="828675" cy="25717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마을부활</a:t>
          </a:r>
          <a:endParaRPr sz="1200">
            <a:latin typeface="+mn-ea"/>
            <a:ea typeface="+mn-ea"/>
          </a:endParaRPr>
        </a:p>
      </xdr:txBody>
    </xdr:sp>
    <xdr:clientData fLocksWithSheet="0"/>
  </xdr:oneCellAnchor>
  <xdr:oneCellAnchor>
    <xdr:from>
      <xdr:col>21</xdr:col>
      <xdr:colOff>295275</xdr:colOff>
      <xdr:row>24</xdr:row>
      <xdr:rowOff>171450</xdr:rowOff>
    </xdr:from>
    <xdr:ext cx="209550" cy="200025"/>
    <xdr:grpSp>
      <xdr:nvGrpSpPr>
        <xdr:cNvPr id="77" name="Shape 2">
          <a:extLst>
            <a:ext uri="{FF2B5EF4-FFF2-40B4-BE49-F238E27FC236}">
              <a16:creationId xmlns:a16="http://schemas.microsoft.com/office/drawing/2014/main" id="{00000000-0008-0000-0200-00004D000000}"/>
            </a:ext>
          </a:extLst>
        </xdr:cNvPr>
        <xdr:cNvGrpSpPr/>
      </xdr:nvGrpSpPr>
      <xdr:grpSpPr>
        <a:xfrm>
          <a:off x="14097000" y="4838700"/>
          <a:ext cx="209550" cy="200025"/>
          <a:chOff x="5241225" y="3679988"/>
          <a:chExt cx="209550" cy="200025"/>
        </a:xfrm>
      </xdr:grpSpPr>
      <xdr:grpSp>
        <xdr:nvGrpSpPr>
          <xdr:cNvPr id="78" name="Shape 54">
            <a:extLst>
              <a:ext uri="{FF2B5EF4-FFF2-40B4-BE49-F238E27FC236}">
                <a16:creationId xmlns:a16="http://schemas.microsoft.com/office/drawing/2014/main" id="{00000000-0008-0000-0200-00004E000000}"/>
              </a:ext>
            </a:extLst>
          </xdr:cNvPr>
          <xdr:cNvGrpSpPr/>
        </xdr:nvGrpSpPr>
        <xdr:grpSpPr>
          <a:xfrm>
            <a:off x="5241225" y="3679988"/>
            <a:ext cx="209550" cy="200025"/>
            <a:chOff x="7174582" y="1217290"/>
            <a:chExt cx="216024" cy="216024"/>
          </a:xfrm>
        </xdr:grpSpPr>
        <xdr:sp macro="" textlink="">
          <xdr:nvSpPr>
            <xdr:cNvPr id="79" name="Shape 7">
              <a:extLst>
                <a:ext uri="{FF2B5EF4-FFF2-40B4-BE49-F238E27FC236}">
                  <a16:creationId xmlns:a16="http://schemas.microsoft.com/office/drawing/2014/main" id="{00000000-0008-0000-0200-00004F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80" name="Shape 55" descr="minus, remove, sign icon">
              <a:extLst>
                <a:ext uri="{FF2B5EF4-FFF2-40B4-BE49-F238E27FC236}">
                  <a16:creationId xmlns:a16="http://schemas.microsoft.com/office/drawing/2014/main" id="{00000000-0008-0000-0200-00005000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81" name="Shape 56">
              <a:extLst>
                <a:ext uri="{FF2B5EF4-FFF2-40B4-BE49-F238E27FC236}">
                  <a16:creationId xmlns:a16="http://schemas.microsoft.com/office/drawing/2014/main" id="{00000000-0008-0000-0200-000051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21</xdr:col>
      <xdr:colOff>57150</xdr:colOff>
      <xdr:row>24</xdr:row>
      <xdr:rowOff>180975</xdr:rowOff>
    </xdr:from>
    <xdr:ext cx="209550" cy="219075"/>
    <xdr:grpSp>
      <xdr:nvGrpSpPr>
        <xdr:cNvPr id="82" name="Shape 2">
          <a:extLst>
            <a:ext uri="{FF2B5EF4-FFF2-40B4-BE49-F238E27FC236}">
              <a16:creationId xmlns:a16="http://schemas.microsoft.com/office/drawing/2014/main" id="{00000000-0008-0000-0200-000052000000}"/>
            </a:ext>
          </a:extLst>
        </xdr:cNvPr>
        <xdr:cNvGrpSpPr/>
      </xdr:nvGrpSpPr>
      <xdr:grpSpPr>
        <a:xfrm>
          <a:off x="13858875" y="4848225"/>
          <a:ext cx="209550" cy="219075"/>
          <a:chOff x="5241225" y="3670463"/>
          <a:chExt cx="209550" cy="219075"/>
        </a:xfrm>
      </xdr:grpSpPr>
      <xdr:grpSp>
        <xdr:nvGrpSpPr>
          <xdr:cNvPr id="83" name="Shape 57">
            <a:extLst>
              <a:ext uri="{FF2B5EF4-FFF2-40B4-BE49-F238E27FC236}">
                <a16:creationId xmlns:a16="http://schemas.microsoft.com/office/drawing/2014/main" id="{00000000-0008-0000-0200-000053000000}"/>
              </a:ext>
            </a:extLst>
          </xdr:cNvPr>
          <xdr:cNvGrpSpPr/>
        </xdr:nvGrpSpPr>
        <xdr:grpSpPr>
          <a:xfrm>
            <a:off x="5241225" y="3670463"/>
            <a:ext cx="209550" cy="219075"/>
            <a:chOff x="7174582" y="1217290"/>
            <a:chExt cx="216024" cy="216024"/>
          </a:xfrm>
        </xdr:grpSpPr>
        <xdr:sp macro="" textlink="">
          <xdr:nvSpPr>
            <xdr:cNvPr id="84" name="Shape 7">
              <a:extLst>
                <a:ext uri="{FF2B5EF4-FFF2-40B4-BE49-F238E27FC236}">
                  <a16:creationId xmlns:a16="http://schemas.microsoft.com/office/drawing/2014/main" id="{00000000-0008-0000-0200-000054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85" name="Shape 58" descr="minus, remove, sign icon">
              <a:extLst>
                <a:ext uri="{FF2B5EF4-FFF2-40B4-BE49-F238E27FC236}">
                  <a16:creationId xmlns:a16="http://schemas.microsoft.com/office/drawing/2014/main" id="{00000000-0008-0000-0200-000055000000}"/>
                </a:ext>
              </a:extLst>
            </xdr:cNvPr>
            <xdr:cNvPicPr preferRelativeResize="0"/>
          </xdr:nvPicPr>
          <xdr:blipFill rotWithShape="1">
            <a:blip xmlns:r="http://schemas.openxmlformats.org/officeDocument/2006/relationships" r:embed="rId1">
              <a:alphaModFix/>
            </a:blip>
            <a:srcRect/>
            <a:stretch/>
          </xdr:blipFill>
          <xdr:spPr>
            <a:xfrm>
              <a:off x="7212682" y="1255390"/>
              <a:ext cx="144016" cy="144016"/>
            </a:xfrm>
            <a:prstGeom prst="rect">
              <a:avLst/>
            </a:prstGeom>
            <a:noFill/>
            <a:ln>
              <a:noFill/>
            </a:ln>
          </xdr:spPr>
        </xdr:pic>
        <xdr:sp macro="" textlink="">
          <xdr:nvSpPr>
            <xdr:cNvPr id="86" name="Shape 59">
              <a:extLst>
                <a:ext uri="{FF2B5EF4-FFF2-40B4-BE49-F238E27FC236}">
                  <a16:creationId xmlns:a16="http://schemas.microsoft.com/office/drawing/2014/main" id="{00000000-0008-0000-0200-000056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561975</xdr:colOff>
      <xdr:row>22</xdr:row>
      <xdr:rowOff>85725</xdr:rowOff>
    </xdr:from>
    <xdr:ext cx="647700" cy="1114425"/>
    <xdr:grpSp>
      <xdr:nvGrpSpPr>
        <xdr:cNvPr id="87" name="Shape 2">
          <a:extLst>
            <a:ext uri="{FF2B5EF4-FFF2-40B4-BE49-F238E27FC236}">
              <a16:creationId xmlns:a16="http://schemas.microsoft.com/office/drawing/2014/main" id="{00000000-0008-0000-0200-000057000000}"/>
            </a:ext>
          </a:extLst>
        </xdr:cNvPr>
        <xdr:cNvGrpSpPr/>
      </xdr:nvGrpSpPr>
      <xdr:grpSpPr>
        <a:xfrm>
          <a:off x="11734800" y="4352925"/>
          <a:ext cx="647700" cy="1114425"/>
          <a:chOff x="5026913" y="3227550"/>
          <a:chExt cx="638175" cy="1104900"/>
        </a:xfrm>
      </xdr:grpSpPr>
      <xdr:cxnSp macro="">
        <xdr:nvCxnSpPr>
          <xdr:cNvPr id="88" name="Shape 60">
            <a:extLst>
              <a:ext uri="{FF2B5EF4-FFF2-40B4-BE49-F238E27FC236}">
                <a16:creationId xmlns:a16="http://schemas.microsoft.com/office/drawing/2014/main" id="{00000000-0008-0000-0200-000058000000}"/>
              </a:ext>
            </a:extLst>
          </xdr:cNvPr>
          <xdr:cNvCxnSpPr/>
        </xdr:nvCxnSpPr>
        <xdr:spPr>
          <a:xfrm rot="10800000">
            <a:off x="5026913" y="3227550"/>
            <a:ext cx="638175" cy="11049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20</xdr:col>
      <xdr:colOff>228600</xdr:colOff>
      <xdr:row>19</xdr:row>
      <xdr:rowOff>123825</xdr:rowOff>
    </xdr:from>
    <xdr:ext cx="266700" cy="295275"/>
    <xdr:grpSp>
      <xdr:nvGrpSpPr>
        <xdr:cNvPr id="89" name="Shape 2">
          <a:extLst>
            <a:ext uri="{FF2B5EF4-FFF2-40B4-BE49-F238E27FC236}">
              <a16:creationId xmlns:a16="http://schemas.microsoft.com/office/drawing/2014/main" id="{00000000-0008-0000-0200-000059000000}"/>
            </a:ext>
          </a:extLst>
        </xdr:cNvPr>
        <xdr:cNvGrpSpPr/>
      </xdr:nvGrpSpPr>
      <xdr:grpSpPr>
        <a:xfrm>
          <a:off x="13373100" y="3800475"/>
          <a:ext cx="266700" cy="295275"/>
          <a:chOff x="5212650" y="3632363"/>
          <a:chExt cx="266700" cy="295275"/>
        </a:xfrm>
      </xdr:grpSpPr>
      <xdr:grpSp>
        <xdr:nvGrpSpPr>
          <xdr:cNvPr id="90" name="Shape 61">
            <a:extLst>
              <a:ext uri="{FF2B5EF4-FFF2-40B4-BE49-F238E27FC236}">
                <a16:creationId xmlns:a16="http://schemas.microsoft.com/office/drawing/2014/main" id="{00000000-0008-0000-0200-00005A000000}"/>
              </a:ext>
            </a:extLst>
          </xdr:cNvPr>
          <xdr:cNvGrpSpPr/>
        </xdr:nvGrpSpPr>
        <xdr:grpSpPr>
          <a:xfrm>
            <a:off x="5212650" y="3632363"/>
            <a:ext cx="266700" cy="295275"/>
            <a:chOff x="7133101" y="738758"/>
            <a:chExt cx="288032" cy="288032"/>
          </a:xfrm>
        </xdr:grpSpPr>
        <xdr:sp macro="" textlink="">
          <xdr:nvSpPr>
            <xdr:cNvPr id="91" name="Shape 7">
              <a:extLst>
                <a:ext uri="{FF2B5EF4-FFF2-40B4-BE49-F238E27FC236}">
                  <a16:creationId xmlns:a16="http://schemas.microsoft.com/office/drawing/2014/main" id="{00000000-0008-0000-0200-00005B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92" name="Shape 62" descr="plus, red icon">
              <a:extLst>
                <a:ext uri="{FF2B5EF4-FFF2-40B4-BE49-F238E27FC236}">
                  <a16:creationId xmlns:a16="http://schemas.microsoft.com/office/drawing/2014/main" id="{00000000-0008-0000-0200-00005C00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93" name="Shape 63">
              <a:extLst>
                <a:ext uri="{FF2B5EF4-FFF2-40B4-BE49-F238E27FC236}">
                  <a16:creationId xmlns:a16="http://schemas.microsoft.com/office/drawing/2014/main" id="{00000000-0008-0000-0200-00005D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238125</xdr:colOff>
      <xdr:row>21</xdr:row>
      <xdr:rowOff>38100</xdr:rowOff>
    </xdr:from>
    <xdr:ext cx="266700" cy="276225"/>
    <xdr:grpSp>
      <xdr:nvGrpSpPr>
        <xdr:cNvPr id="94" name="Shape 2">
          <a:extLst>
            <a:ext uri="{FF2B5EF4-FFF2-40B4-BE49-F238E27FC236}">
              <a16:creationId xmlns:a16="http://schemas.microsoft.com/office/drawing/2014/main" id="{00000000-0008-0000-0200-00005E000000}"/>
            </a:ext>
          </a:extLst>
        </xdr:cNvPr>
        <xdr:cNvGrpSpPr/>
      </xdr:nvGrpSpPr>
      <xdr:grpSpPr>
        <a:xfrm>
          <a:off x="13382625" y="4105275"/>
          <a:ext cx="266700" cy="276225"/>
          <a:chOff x="5212650" y="3641888"/>
          <a:chExt cx="266700" cy="276225"/>
        </a:xfrm>
      </xdr:grpSpPr>
      <xdr:grpSp>
        <xdr:nvGrpSpPr>
          <xdr:cNvPr id="95" name="Shape 64">
            <a:extLst>
              <a:ext uri="{FF2B5EF4-FFF2-40B4-BE49-F238E27FC236}">
                <a16:creationId xmlns:a16="http://schemas.microsoft.com/office/drawing/2014/main" id="{00000000-0008-0000-0200-00005F000000}"/>
              </a:ext>
            </a:extLst>
          </xdr:cNvPr>
          <xdr:cNvGrpSpPr/>
        </xdr:nvGrpSpPr>
        <xdr:grpSpPr>
          <a:xfrm>
            <a:off x="5212650" y="3641888"/>
            <a:ext cx="266700" cy="276225"/>
            <a:chOff x="7133101" y="738758"/>
            <a:chExt cx="288032" cy="288032"/>
          </a:xfrm>
        </xdr:grpSpPr>
        <xdr:sp macro="" textlink="">
          <xdr:nvSpPr>
            <xdr:cNvPr id="96" name="Shape 7">
              <a:extLst>
                <a:ext uri="{FF2B5EF4-FFF2-40B4-BE49-F238E27FC236}">
                  <a16:creationId xmlns:a16="http://schemas.microsoft.com/office/drawing/2014/main" id="{00000000-0008-0000-0200-000060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97" name="Shape 65" descr="plus, red icon">
              <a:extLst>
                <a:ext uri="{FF2B5EF4-FFF2-40B4-BE49-F238E27FC236}">
                  <a16:creationId xmlns:a16="http://schemas.microsoft.com/office/drawing/2014/main" id="{00000000-0008-0000-0200-000061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98" name="Shape 66">
              <a:extLst>
                <a:ext uri="{FF2B5EF4-FFF2-40B4-BE49-F238E27FC236}">
                  <a16:creationId xmlns:a16="http://schemas.microsoft.com/office/drawing/2014/main" id="{00000000-0008-0000-0200-000062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409575</xdr:colOff>
      <xdr:row>19</xdr:row>
      <xdr:rowOff>0</xdr:rowOff>
    </xdr:from>
    <xdr:ext cx="1543050" cy="447005"/>
    <xdr:sp macro="" textlink="">
      <xdr:nvSpPr>
        <xdr:cNvPr id="99" name="Shape 67">
          <a:extLst>
            <a:ext uri="{FF2B5EF4-FFF2-40B4-BE49-F238E27FC236}">
              <a16:creationId xmlns:a16="http://schemas.microsoft.com/office/drawing/2014/main" id="{00000000-0008-0000-0200-000063000000}"/>
            </a:ext>
          </a:extLst>
        </xdr:cNvPr>
        <xdr:cNvSpPr txBox="1"/>
      </xdr:nvSpPr>
      <xdr:spPr>
        <a:xfrm>
          <a:off x="12030075" y="3609975"/>
          <a:ext cx="1543050" cy="44700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800">
              <a:latin typeface="+mn-ea"/>
              <a:ea typeface="+mn-ea"/>
              <a:cs typeface="Arial"/>
              <a:sym typeface="Arial"/>
            </a:rPr>
            <a:t>Exp, Book  경험치, 도감+</a:t>
          </a:r>
          <a:endParaRPr sz="1100">
            <a:latin typeface="+mn-ea"/>
            <a:ea typeface="+mn-ea"/>
          </a:endParaRPr>
        </a:p>
        <a:p>
          <a:pPr marL="0" lvl="0" indent="0" algn="l" rtl="0">
            <a:spcBef>
              <a:spcPts val="0"/>
            </a:spcBef>
            <a:spcAft>
              <a:spcPts val="0"/>
            </a:spcAft>
            <a:buNone/>
          </a:pPr>
          <a:r>
            <a:rPr lang="en-US" sz="800">
              <a:latin typeface="+mn-ea"/>
              <a:ea typeface="+mn-ea"/>
              <a:cs typeface="Arial"/>
              <a:sym typeface="Arial"/>
            </a:rPr>
            <a:t>Item 아이템 렙업 경치</a:t>
          </a:r>
          <a:endParaRPr sz="1100">
            <a:latin typeface="+mn-ea"/>
            <a:ea typeface="+mn-ea"/>
          </a:endParaRPr>
        </a:p>
      </xdr:txBody>
    </xdr:sp>
    <xdr:clientData fLocksWithSheet="0"/>
  </xdr:oneCellAnchor>
  <xdr:oneCellAnchor>
    <xdr:from>
      <xdr:col>20</xdr:col>
      <xdr:colOff>419100</xdr:colOff>
      <xdr:row>21</xdr:row>
      <xdr:rowOff>0</xdr:rowOff>
    </xdr:from>
    <xdr:ext cx="1790700" cy="291834"/>
    <xdr:sp macro="" textlink="">
      <xdr:nvSpPr>
        <xdr:cNvPr id="100" name="Shape 68">
          <a:extLst>
            <a:ext uri="{FF2B5EF4-FFF2-40B4-BE49-F238E27FC236}">
              <a16:creationId xmlns:a16="http://schemas.microsoft.com/office/drawing/2014/main" id="{00000000-0008-0000-0200-000064000000}"/>
            </a:ext>
          </a:extLst>
        </xdr:cNvPr>
        <xdr:cNvSpPr txBox="1"/>
      </xdr:nvSpPr>
      <xdr:spPr>
        <a:xfrm>
          <a:off x="12039600" y="4000500"/>
          <a:ext cx="179070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아이템렙업재료, 레이드티켓+1</a:t>
          </a:r>
          <a:endParaRPr sz="900">
            <a:latin typeface="+mn-ea"/>
            <a:ea typeface="+mn-ea"/>
            <a:cs typeface="Arial"/>
            <a:sym typeface="Arial"/>
          </a:endParaRPr>
        </a:p>
      </xdr:txBody>
    </xdr:sp>
    <xdr:clientData fLocksWithSheet="0"/>
  </xdr:oneCellAnchor>
  <xdr:oneCellAnchor>
    <xdr:from>
      <xdr:col>11</xdr:col>
      <xdr:colOff>381000</xdr:colOff>
      <xdr:row>22</xdr:row>
      <xdr:rowOff>114300</xdr:rowOff>
    </xdr:from>
    <xdr:ext cx="981075" cy="371475"/>
    <xdr:sp macro="" textlink="">
      <xdr:nvSpPr>
        <xdr:cNvPr id="101" name="Shape 69">
          <a:extLst>
            <a:ext uri="{FF2B5EF4-FFF2-40B4-BE49-F238E27FC236}">
              <a16:creationId xmlns:a16="http://schemas.microsoft.com/office/drawing/2014/main" id="{00000000-0008-0000-0200-000065000000}"/>
            </a:ext>
          </a:extLst>
        </xdr:cNvPr>
        <xdr:cNvSpPr/>
      </xdr:nvSpPr>
      <xdr:spPr>
        <a:xfrm>
          <a:off x="4864988" y="3603788"/>
          <a:ext cx="96202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시간경과</a:t>
          </a:r>
          <a:endParaRPr sz="1000">
            <a:solidFill>
              <a:srgbClr val="000000"/>
            </a:solidFill>
            <a:latin typeface="+mn-ea"/>
            <a:ea typeface="+mn-ea"/>
          </a:endParaRPr>
        </a:p>
      </xdr:txBody>
    </xdr:sp>
    <xdr:clientData fLocksWithSheet="0"/>
  </xdr:oneCellAnchor>
  <xdr:oneCellAnchor>
    <xdr:from>
      <xdr:col>12</xdr:col>
      <xdr:colOff>438150</xdr:colOff>
      <xdr:row>24</xdr:row>
      <xdr:rowOff>9525</xdr:rowOff>
    </xdr:from>
    <xdr:ext cx="142875" cy="400050"/>
    <xdr:grpSp>
      <xdr:nvGrpSpPr>
        <xdr:cNvPr id="102" name="Shape 2">
          <a:extLst>
            <a:ext uri="{FF2B5EF4-FFF2-40B4-BE49-F238E27FC236}">
              <a16:creationId xmlns:a16="http://schemas.microsoft.com/office/drawing/2014/main" id="{00000000-0008-0000-0200-000066000000}"/>
            </a:ext>
          </a:extLst>
        </xdr:cNvPr>
        <xdr:cNvGrpSpPr/>
      </xdr:nvGrpSpPr>
      <xdr:grpSpPr>
        <a:xfrm>
          <a:off x="8324850" y="4676775"/>
          <a:ext cx="142875" cy="400050"/>
          <a:chOff x="5279325" y="3579975"/>
          <a:chExt cx="133350" cy="400050"/>
        </a:xfrm>
      </xdr:grpSpPr>
      <xdr:cxnSp macro="">
        <xdr:nvCxnSpPr>
          <xdr:cNvPr id="103" name="Shape 70">
            <a:extLst>
              <a:ext uri="{FF2B5EF4-FFF2-40B4-BE49-F238E27FC236}">
                <a16:creationId xmlns:a16="http://schemas.microsoft.com/office/drawing/2014/main" id="{00000000-0008-0000-0200-000067000000}"/>
              </a:ext>
            </a:extLst>
          </xdr:cNvPr>
          <xdr:cNvCxnSpPr/>
        </xdr:nvCxnSpPr>
        <xdr:spPr>
          <a:xfrm rot="10800000">
            <a:off x="5279325" y="3579975"/>
            <a:ext cx="133350" cy="4000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12</xdr:col>
      <xdr:colOff>361950</xdr:colOff>
      <xdr:row>21</xdr:row>
      <xdr:rowOff>85725</xdr:rowOff>
    </xdr:from>
    <xdr:ext cx="247650" cy="276225"/>
    <xdr:grpSp>
      <xdr:nvGrpSpPr>
        <xdr:cNvPr id="104" name="Shape 2">
          <a:extLst>
            <a:ext uri="{FF2B5EF4-FFF2-40B4-BE49-F238E27FC236}">
              <a16:creationId xmlns:a16="http://schemas.microsoft.com/office/drawing/2014/main" id="{00000000-0008-0000-0200-000068000000}"/>
            </a:ext>
          </a:extLst>
        </xdr:cNvPr>
        <xdr:cNvGrpSpPr/>
      </xdr:nvGrpSpPr>
      <xdr:grpSpPr>
        <a:xfrm>
          <a:off x="8248650" y="4152900"/>
          <a:ext cx="247650" cy="276225"/>
          <a:chOff x="5222175" y="3641888"/>
          <a:chExt cx="247650" cy="276225"/>
        </a:xfrm>
      </xdr:grpSpPr>
      <xdr:grpSp>
        <xdr:nvGrpSpPr>
          <xdr:cNvPr id="105" name="Shape 71">
            <a:extLst>
              <a:ext uri="{FF2B5EF4-FFF2-40B4-BE49-F238E27FC236}">
                <a16:creationId xmlns:a16="http://schemas.microsoft.com/office/drawing/2014/main" id="{00000000-0008-0000-0200-000069000000}"/>
              </a:ext>
            </a:extLst>
          </xdr:cNvPr>
          <xdr:cNvGrpSpPr/>
        </xdr:nvGrpSpPr>
        <xdr:grpSpPr>
          <a:xfrm>
            <a:off x="5222175" y="3641888"/>
            <a:ext cx="247650" cy="276225"/>
            <a:chOff x="7133101" y="738758"/>
            <a:chExt cx="288032" cy="288032"/>
          </a:xfrm>
        </xdr:grpSpPr>
        <xdr:sp macro="" textlink="">
          <xdr:nvSpPr>
            <xdr:cNvPr id="106" name="Shape 7">
              <a:extLst>
                <a:ext uri="{FF2B5EF4-FFF2-40B4-BE49-F238E27FC236}">
                  <a16:creationId xmlns:a16="http://schemas.microsoft.com/office/drawing/2014/main" id="{00000000-0008-0000-0200-00006A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07" name="Shape 72" descr="plus, red icon">
              <a:extLst>
                <a:ext uri="{FF2B5EF4-FFF2-40B4-BE49-F238E27FC236}">
                  <a16:creationId xmlns:a16="http://schemas.microsoft.com/office/drawing/2014/main" id="{00000000-0008-0000-0200-00006B00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108" name="Shape 73">
              <a:extLst>
                <a:ext uri="{FF2B5EF4-FFF2-40B4-BE49-F238E27FC236}">
                  <a16:creationId xmlns:a16="http://schemas.microsoft.com/office/drawing/2014/main" id="{00000000-0008-0000-0200-00006C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12</xdr:col>
      <xdr:colOff>133350</xdr:colOff>
      <xdr:row>21</xdr:row>
      <xdr:rowOff>76200</xdr:rowOff>
    </xdr:from>
    <xdr:ext cx="266700" cy="276225"/>
    <xdr:grpSp>
      <xdr:nvGrpSpPr>
        <xdr:cNvPr id="109" name="Shape 2">
          <a:extLst>
            <a:ext uri="{FF2B5EF4-FFF2-40B4-BE49-F238E27FC236}">
              <a16:creationId xmlns:a16="http://schemas.microsoft.com/office/drawing/2014/main" id="{00000000-0008-0000-0200-00006D000000}"/>
            </a:ext>
          </a:extLst>
        </xdr:cNvPr>
        <xdr:cNvGrpSpPr/>
      </xdr:nvGrpSpPr>
      <xdr:grpSpPr>
        <a:xfrm>
          <a:off x="8020050" y="4143375"/>
          <a:ext cx="266700" cy="276225"/>
          <a:chOff x="5212650" y="3641888"/>
          <a:chExt cx="266700" cy="276225"/>
        </a:xfrm>
      </xdr:grpSpPr>
      <xdr:grpSp>
        <xdr:nvGrpSpPr>
          <xdr:cNvPr id="110" name="Shape 74">
            <a:extLst>
              <a:ext uri="{FF2B5EF4-FFF2-40B4-BE49-F238E27FC236}">
                <a16:creationId xmlns:a16="http://schemas.microsoft.com/office/drawing/2014/main" id="{00000000-0008-0000-0200-00006E000000}"/>
              </a:ext>
            </a:extLst>
          </xdr:cNvPr>
          <xdr:cNvGrpSpPr/>
        </xdr:nvGrpSpPr>
        <xdr:grpSpPr>
          <a:xfrm>
            <a:off x="5212650" y="3641888"/>
            <a:ext cx="266700" cy="276225"/>
            <a:chOff x="7133101" y="738758"/>
            <a:chExt cx="288032" cy="288032"/>
          </a:xfrm>
        </xdr:grpSpPr>
        <xdr:sp macro="" textlink="">
          <xdr:nvSpPr>
            <xdr:cNvPr id="111" name="Shape 7">
              <a:extLst>
                <a:ext uri="{FF2B5EF4-FFF2-40B4-BE49-F238E27FC236}">
                  <a16:creationId xmlns:a16="http://schemas.microsoft.com/office/drawing/2014/main" id="{00000000-0008-0000-0200-00006F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12" name="Shape 75" descr="plus, red icon">
              <a:extLst>
                <a:ext uri="{FF2B5EF4-FFF2-40B4-BE49-F238E27FC236}">
                  <a16:creationId xmlns:a16="http://schemas.microsoft.com/office/drawing/2014/main" id="{00000000-0008-0000-0200-000070000000}"/>
                </a:ext>
              </a:extLst>
            </xdr:cNvPr>
            <xdr:cNvPicPr preferRelativeResize="0"/>
          </xdr:nvPicPr>
          <xdr:blipFill rotWithShape="1">
            <a:blip xmlns:r="http://schemas.openxmlformats.org/officeDocument/2006/relationships" r:embed="rId4">
              <a:alphaModFix/>
            </a:blip>
            <a:srcRect/>
            <a:stretch/>
          </xdr:blipFill>
          <xdr:spPr>
            <a:xfrm>
              <a:off x="7133101" y="738758"/>
              <a:ext cx="288032" cy="288032"/>
            </a:xfrm>
            <a:prstGeom prst="rect">
              <a:avLst/>
            </a:prstGeom>
            <a:noFill/>
            <a:ln>
              <a:noFill/>
            </a:ln>
          </xdr:spPr>
        </xdr:pic>
        <xdr:sp macro="" textlink="">
          <xdr:nvSpPr>
            <xdr:cNvPr id="113" name="Shape 76">
              <a:extLst>
                <a:ext uri="{FF2B5EF4-FFF2-40B4-BE49-F238E27FC236}">
                  <a16:creationId xmlns:a16="http://schemas.microsoft.com/office/drawing/2014/main" id="{00000000-0008-0000-0200-000071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12</xdr:col>
      <xdr:colOff>590550</xdr:colOff>
      <xdr:row>21</xdr:row>
      <xdr:rowOff>85725</xdr:rowOff>
    </xdr:from>
    <xdr:ext cx="247650" cy="276225"/>
    <xdr:grpSp>
      <xdr:nvGrpSpPr>
        <xdr:cNvPr id="114" name="Shape 2">
          <a:extLst>
            <a:ext uri="{FF2B5EF4-FFF2-40B4-BE49-F238E27FC236}">
              <a16:creationId xmlns:a16="http://schemas.microsoft.com/office/drawing/2014/main" id="{00000000-0008-0000-0200-000072000000}"/>
            </a:ext>
          </a:extLst>
        </xdr:cNvPr>
        <xdr:cNvGrpSpPr/>
      </xdr:nvGrpSpPr>
      <xdr:grpSpPr>
        <a:xfrm>
          <a:off x="8477250" y="4152900"/>
          <a:ext cx="247650" cy="276225"/>
          <a:chOff x="5222175" y="3641888"/>
          <a:chExt cx="247650" cy="276225"/>
        </a:xfrm>
      </xdr:grpSpPr>
      <xdr:grpSp>
        <xdr:nvGrpSpPr>
          <xdr:cNvPr id="115" name="Shape 77">
            <a:extLst>
              <a:ext uri="{FF2B5EF4-FFF2-40B4-BE49-F238E27FC236}">
                <a16:creationId xmlns:a16="http://schemas.microsoft.com/office/drawing/2014/main" id="{00000000-0008-0000-0200-000073000000}"/>
              </a:ext>
            </a:extLst>
          </xdr:cNvPr>
          <xdr:cNvGrpSpPr/>
        </xdr:nvGrpSpPr>
        <xdr:grpSpPr>
          <a:xfrm>
            <a:off x="5222175" y="3641888"/>
            <a:ext cx="247650" cy="276225"/>
            <a:chOff x="7133101" y="738758"/>
            <a:chExt cx="288032" cy="288032"/>
          </a:xfrm>
        </xdr:grpSpPr>
        <xdr:sp macro="" textlink="">
          <xdr:nvSpPr>
            <xdr:cNvPr id="116" name="Shape 7">
              <a:extLst>
                <a:ext uri="{FF2B5EF4-FFF2-40B4-BE49-F238E27FC236}">
                  <a16:creationId xmlns:a16="http://schemas.microsoft.com/office/drawing/2014/main" id="{00000000-0008-0000-0200-000074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17" name="Shape 78" descr="plus, red icon">
              <a:extLst>
                <a:ext uri="{FF2B5EF4-FFF2-40B4-BE49-F238E27FC236}">
                  <a16:creationId xmlns:a16="http://schemas.microsoft.com/office/drawing/2014/main" id="{00000000-0008-0000-0200-000075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118" name="Shape 79">
              <a:extLst>
                <a:ext uri="{FF2B5EF4-FFF2-40B4-BE49-F238E27FC236}">
                  <a16:creationId xmlns:a16="http://schemas.microsoft.com/office/drawing/2014/main" id="{00000000-0008-0000-0200-000076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13</xdr:col>
      <xdr:colOff>152400</xdr:colOff>
      <xdr:row>20</xdr:row>
      <xdr:rowOff>142875</xdr:rowOff>
    </xdr:from>
    <xdr:ext cx="933450" cy="432707"/>
    <xdr:sp macro="" textlink="">
      <xdr:nvSpPr>
        <xdr:cNvPr id="119" name="Shape 80">
          <a:extLst>
            <a:ext uri="{FF2B5EF4-FFF2-40B4-BE49-F238E27FC236}">
              <a16:creationId xmlns:a16="http://schemas.microsoft.com/office/drawing/2014/main" id="{00000000-0008-0000-0200-000077000000}"/>
            </a:ext>
          </a:extLst>
        </xdr:cNvPr>
        <xdr:cNvSpPr txBox="1"/>
      </xdr:nvSpPr>
      <xdr:spPr>
        <a:xfrm>
          <a:off x="7705725" y="3943350"/>
          <a:ext cx="933450" cy="432707"/>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Gold, Exp,</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레이드티켓+1</a:t>
          </a:r>
          <a:endParaRPr sz="900">
            <a:latin typeface="+mn-ea"/>
            <a:ea typeface="+mn-ea"/>
            <a:cs typeface="Arial"/>
            <a:sym typeface="Arial"/>
          </a:endParaRPr>
        </a:p>
      </xdr:txBody>
    </xdr:sp>
    <xdr:clientData fLocksWithSheet="0"/>
  </xdr:oneCellAnchor>
  <xdr:oneCellAnchor>
    <xdr:from>
      <xdr:col>14</xdr:col>
      <xdr:colOff>333375</xdr:colOff>
      <xdr:row>20</xdr:row>
      <xdr:rowOff>76200</xdr:rowOff>
    </xdr:from>
    <xdr:ext cx="847725" cy="266700"/>
    <xdr:sp macro="" textlink="">
      <xdr:nvSpPr>
        <xdr:cNvPr id="120" name="Shape 81">
          <a:extLst>
            <a:ext uri="{FF2B5EF4-FFF2-40B4-BE49-F238E27FC236}">
              <a16:creationId xmlns:a16="http://schemas.microsoft.com/office/drawing/2014/main" id="{00000000-0008-0000-0200-000078000000}"/>
            </a:ext>
          </a:extLst>
        </xdr:cNvPr>
        <xdr:cNvSpPr/>
      </xdr:nvSpPr>
      <xdr:spPr>
        <a:xfrm>
          <a:off x="4931663" y="3651413"/>
          <a:ext cx="828675" cy="25717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마을부활</a:t>
          </a:r>
          <a:endParaRPr sz="1200">
            <a:latin typeface="+mn-ea"/>
            <a:ea typeface="+mn-ea"/>
          </a:endParaRPr>
        </a:p>
      </xdr:txBody>
    </xdr:sp>
    <xdr:clientData fLocksWithSheet="0"/>
  </xdr:oneCellAnchor>
  <xdr:oneCellAnchor>
    <xdr:from>
      <xdr:col>15</xdr:col>
      <xdr:colOff>485775</xdr:colOff>
      <xdr:row>19</xdr:row>
      <xdr:rowOff>38100</xdr:rowOff>
    </xdr:from>
    <xdr:ext cx="190500" cy="200025"/>
    <xdr:grpSp>
      <xdr:nvGrpSpPr>
        <xdr:cNvPr id="121" name="Shape 2">
          <a:extLst>
            <a:ext uri="{FF2B5EF4-FFF2-40B4-BE49-F238E27FC236}">
              <a16:creationId xmlns:a16="http://schemas.microsoft.com/office/drawing/2014/main" id="{00000000-0008-0000-0200-000079000000}"/>
            </a:ext>
          </a:extLst>
        </xdr:cNvPr>
        <xdr:cNvGrpSpPr/>
      </xdr:nvGrpSpPr>
      <xdr:grpSpPr>
        <a:xfrm>
          <a:off x="10344150" y="3714750"/>
          <a:ext cx="190500" cy="200025"/>
          <a:chOff x="5250750" y="3679988"/>
          <a:chExt cx="190500" cy="200025"/>
        </a:xfrm>
      </xdr:grpSpPr>
      <xdr:grpSp>
        <xdr:nvGrpSpPr>
          <xdr:cNvPr id="122" name="Shape 82">
            <a:extLst>
              <a:ext uri="{FF2B5EF4-FFF2-40B4-BE49-F238E27FC236}">
                <a16:creationId xmlns:a16="http://schemas.microsoft.com/office/drawing/2014/main" id="{00000000-0008-0000-0200-00007A000000}"/>
              </a:ext>
            </a:extLst>
          </xdr:cNvPr>
          <xdr:cNvGrpSpPr/>
        </xdr:nvGrpSpPr>
        <xdr:grpSpPr>
          <a:xfrm>
            <a:off x="5250750" y="3679988"/>
            <a:ext cx="190500" cy="200025"/>
            <a:chOff x="7174582" y="1217290"/>
            <a:chExt cx="216024" cy="216024"/>
          </a:xfrm>
        </xdr:grpSpPr>
        <xdr:sp macro="" textlink="">
          <xdr:nvSpPr>
            <xdr:cNvPr id="123" name="Shape 7">
              <a:extLst>
                <a:ext uri="{FF2B5EF4-FFF2-40B4-BE49-F238E27FC236}">
                  <a16:creationId xmlns:a16="http://schemas.microsoft.com/office/drawing/2014/main" id="{00000000-0008-0000-0200-00007B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24" name="Shape 83" descr="minus, remove, sign icon">
              <a:extLst>
                <a:ext uri="{FF2B5EF4-FFF2-40B4-BE49-F238E27FC236}">
                  <a16:creationId xmlns:a16="http://schemas.microsoft.com/office/drawing/2014/main" id="{00000000-0008-0000-0200-00007C00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125" name="Shape 84">
              <a:extLst>
                <a:ext uri="{FF2B5EF4-FFF2-40B4-BE49-F238E27FC236}">
                  <a16:creationId xmlns:a16="http://schemas.microsoft.com/office/drawing/2014/main" id="{00000000-0008-0000-0200-00007D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15</xdr:col>
      <xdr:colOff>247650</xdr:colOff>
      <xdr:row>19</xdr:row>
      <xdr:rowOff>47625</xdr:rowOff>
    </xdr:from>
    <xdr:ext cx="209550" cy="200025"/>
    <xdr:grpSp>
      <xdr:nvGrpSpPr>
        <xdr:cNvPr id="126" name="Shape 2">
          <a:extLst>
            <a:ext uri="{FF2B5EF4-FFF2-40B4-BE49-F238E27FC236}">
              <a16:creationId xmlns:a16="http://schemas.microsoft.com/office/drawing/2014/main" id="{00000000-0008-0000-0200-00007E000000}"/>
            </a:ext>
          </a:extLst>
        </xdr:cNvPr>
        <xdr:cNvGrpSpPr/>
      </xdr:nvGrpSpPr>
      <xdr:grpSpPr>
        <a:xfrm>
          <a:off x="10106025" y="3724275"/>
          <a:ext cx="209550" cy="200025"/>
          <a:chOff x="5241225" y="3679988"/>
          <a:chExt cx="209550" cy="200025"/>
        </a:xfrm>
      </xdr:grpSpPr>
      <xdr:grpSp>
        <xdr:nvGrpSpPr>
          <xdr:cNvPr id="127" name="Shape 85">
            <a:extLst>
              <a:ext uri="{FF2B5EF4-FFF2-40B4-BE49-F238E27FC236}">
                <a16:creationId xmlns:a16="http://schemas.microsoft.com/office/drawing/2014/main" id="{00000000-0008-0000-0200-00007F000000}"/>
              </a:ext>
            </a:extLst>
          </xdr:cNvPr>
          <xdr:cNvGrpSpPr/>
        </xdr:nvGrpSpPr>
        <xdr:grpSpPr>
          <a:xfrm>
            <a:off x="5241225" y="3679988"/>
            <a:ext cx="209550" cy="200025"/>
            <a:chOff x="7174582" y="1217290"/>
            <a:chExt cx="216024" cy="216024"/>
          </a:xfrm>
        </xdr:grpSpPr>
        <xdr:sp macro="" textlink="">
          <xdr:nvSpPr>
            <xdr:cNvPr id="128" name="Shape 7">
              <a:extLst>
                <a:ext uri="{FF2B5EF4-FFF2-40B4-BE49-F238E27FC236}">
                  <a16:creationId xmlns:a16="http://schemas.microsoft.com/office/drawing/2014/main" id="{00000000-0008-0000-0200-000080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29" name="Shape 86" descr="minus, remove, sign icon">
              <a:extLst>
                <a:ext uri="{FF2B5EF4-FFF2-40B4-BE49-F238E27FC236}">
                  <a16:creationId xmlns:a16="http://schemas.microsoft.com/office/drawing/2014/main" id="{00000000-0008-0000-0200-000081000000}"/>
                </a:ext>
              </a:extLst>
            </xdr:cNvPr>
            <xdr:cNvPicPr preferRelativeResize="0"/>
          </xdr:nvPicPr>
          <xdr:blipFill rotWithShape="1">
            <a:blip xmlns:r="http://schemas.openxmlformats.org/officeDocument/2006/relationships" r:embed="rId1">
              <a:alphaModFix/>
            </a:blip>
            <a:srcRect/>
            <a:stretch/>
          </xdr:blipFill>
          <xdr:spPr>
            <a:xfrm>
              <a:off x="7212682" y="1255390"/>
              <a:ext cx="144016" cy="144016"/>
            </a:xfrm>
            <a:prstGeom prst="rect">
              <a:avLst/>
            </a:prstGeom>
            <a:noFill/>
            <a:ln>
              <a:noFill/>
            </a:ln>
          </xdr:spPr>
        </xdr:pic>
        <xdr:sp macro="" textlink="">
          <xdr:nvSpPr>
            <xdr:cNvPr id="130" name="Shape 87">
              <a:extLst>
                <a:ext uri="{FF2B5EF4-FFF2-40B4-BE49-F238E27FC236}">
                  <a16:creationId xmlns:a16="http://schemas.microsoft.com/office/drawing/2014/main" id="{00000000-0008-0000-0200-000082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13</xdr:col>
      <xdr:colOff>523875</xdr:colOff>
      <xdr:row>24</xdr:row>
      <xdr:rowOff>161925</xdr:rowOff>
    </xdr:from>
    <xdr:ext cx="161925" cy="314325"/>
    <xdr:grpSp>
      <xdr:nvGrpSpPr>
        <xdr:cNvPr id="131" name="Shape 2">
          <a:extLst>
            <a:ext uri="{FF2B5EF4-FFF2-40B4-BE49-F238E27FC236}">
              <a16:creationId xmlns:a16="http://schemas.microsoft.com/office/drawing/2014/main" id="{00000000-0008-0000-0200-000083000000}"/>
            </a:ext>
          </a:extLst>
        </xdr:cNvPr>
        <xdr:cNvGrpSpPr/>
      </xdr:nvGrpSpPr>
      <xdr:grpSpPr>
        <a:xfrm>
          <a:off x="9067800" y="4829175"/>
          <a:ext cx="161925" cy="314325"/>
          <a:chOff x="5269800" y="3627600"/>
          <a:chExt cx="152400" cy="304800"/>
        </a:xfrm>
      </xdr:grpSpPr>
      <xdr:cxnSp macro="">
        <xdr:nvCxnSpPr>
          <xdr:cNvPr id="132" name="Shape 31">
            <a:extLst>
              <a:ext uri="{FF2B5EF4-FFF2-40B4-BE49-F238E27FC236}">
                <a16:creationId xmlns:a16="http://schemas.microsoft.com/office/drawing/2014/main" id="{00000000-0008-0000-0200-000084000000}"/>
              </a:ext>
            </a:extLst>
          </xdr:cNvPr>
          <xdr:cNvCxnSpPr/>
        </xdr:nvCxnSpPr>
        <xdr:spPr>
          <a:xfrm rot="10800000" flipH="1">
            <a:off x="5269800" y="3627600"/>
            <a:ext cx="152400"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15</xdr:col>
      <xdr:colOff>28575</xdr:colOff>
      <xdr:row>21</xdr:row>
      <xdr:rowOff>180975</xdr:rowOff>
    </xdr:from>
    <xdr:ext cx="38100" cy="295275"/>
    <xdr:grpSp>
      <xdr:nvGrpSpPr>
        <xdr:cNvPr id="133" name="Shape 2">
          <a:extLst>
            <a:ext uri="{FF2B5EF4-FFF2-40B4-BE49-F238E27FC236}">
              <a16:creationId xmlns:a16="http://schemas.microsoft.com/office/drawing/2014/main" id="{00000000-0008-0000-0200-000085000000}"/>
            </a:ext>
          </a:extLst>
        </xdr:cNvPr>
        <xdr:cNvGrpSpPr/>
      </xdr:nvGrpSpPr>
      <xdr:grpSpPr>
        <a:xfrm>
          <a:off x="9886950" y="4248150"/>
          <a:ext cx="38100" cy="295275"/>
          <a:chOff x="5346000" y="3632363"/>
          <a:chExt cx="0" cy="295275"/>
        </a:xfrm>
      </xdr:grpSpPr>
      <xdr:cxnSp macro="">
        <xdr:nvCxnSpPr>
          <xdr:cNvPr id="134" name="Shape 88">
            <a:extLst>
              <a:ext uri="{FF2B5EF4-FFF2-40B4-BE49-F238E27FC236}">
                <a16:creationId xmlns:a16="http://schemas.microsoft.com/office/drawing/2014/main" id="{00000000-0008-0000-0200-000086000000}"/>
              </a:ext>
            </a:extLst>
          </xdr:cNvPr>
          <xdr:cNvCxnSpPr/>
        </xdr:nvCxnSpPr>
        <xdr:spPr>
          <a:xfrm rot="10800000">
            <a:off x="5346000" y="3632363"/>
            <a:ext cx="0" cy="2952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16</xdr:col>
      <xdr:colOff>333375</xdr:colOff>
      <xdr:row>32</xdr:row>
      <xdr:rowOff>85725</xdr:rowOff>
    </xdr:from>
    <xdr:ext cx="1133475" cy="457200"/>
    <xdr:sp macro="" textlink="">
      <xdr:nvSpPr>
        <xdr:cNvPr id="135" name="Shape 89">
          <a:extLst>
            <a:ext uri="{FF2B5EF4-FFF2-40B4-BE49-F238E27FC236}">
              <a16:creationId xmlns:a16="http://schemas.microsoft.com/office/drawing/2014/main" id="{00000000-0008-0000-0200-000087000000}"/>
            </a:ext>
          </a:extLst>
        </xdr:cNvPr>
        <xdr:cNvSpPr/>
      </xdr:nvSpPr>
      <xdr:spPr>
        <a:xfrm>
          <a:off x="4788788" y="3556163"/>
          <a:ext cx="1114425" cy="44767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a:solidFill>
                <a:srgbClr val="000000"/>
              </a:solidFill>
              <a:latin typeface="+mn-ea"/>
              <a:ea typeface="+mn-ea"/>
              <a:cs typeface="Calibri"/>
              <a:sym typeface="Calibri"/>
            </a:rPr>
            <a:t>레이드</a:t>
          </a:r>
          <a:endParaRPr sz="1200">
            <a:latin typeface="+mn-ea"/>
            <a:ea typeface="+mn-ea"/>
          </a:endParaRPr>
        </a:p>
      </xdr:txBody>
    </xdr:sp>
    <xdr:clientData fLocksWithSheet="0"/>
  </xdr:oneCellAnchor>
  <xdr:oneCellAnchor>
    <xdr:from>
      <xdr:col>15</xdr:col>
      <xdr:colOff>485775</xdr:colOff>
      <xdr:row>33</xdr:row>
      <xdr:rowOff>104775</xdr:rowOff>
    </xdr:from>
    <xdr:ext cx="342900" cy="28575"/>
    <xdr:grpSp>
      <xdr:nvGrpSpPr>
        <xdr:cNvPr id="136" name="Shape 2">
          <a:extLst>
            <a:ext uri="{FF2B5EF4-FFF2-40B4-BE49-F238E27FC236}">
              <a16:creationId xmlns:a16="http://schemas.microsoft.com/office/drawing/2014/main" id="{00000000-0008-0000-0200-000088000000}"/>
            </a:ext>
          </a:extLst>
        </xdr:cNvPr>
        <xdr:cNvGrpSpPr/>
      </xdr:nvGrpSpPr>
      <xdr:grpSpPr>
        <a:xfrm>
          <a:off x="10344150" y="6572250"/>
          <a:ext cx="342900" cy="28575"/>
          <a:chOff x="5174550" y="3775238"/>
          <a:chExt cx="342900" cy="9525"/>
        </a:xfrm>
      </xdr:grpSpPr>
      <xdr:cxnSp macro="">
        <xdr:nvCxnSpPr>
          <xdr:cNvPr id="137" name="Shape 90">
            <a:extLst>
              <a:ext uri="{FF2B5EF4-FFF2-40B4-BE49-F238E27FC236}">
                <a16:creationId xmlns:a16="http://schemas.microsoft.com/office/drawing/2014/main" id="{00000000-0008-0000-0200-000089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18</xdr:col>
      <xdr:colOff>76200</xdr:colOff>
      <xdr:row>31</xdr:row>
      <xdr:rowOff>95250</xdr:rowOff>
    </xdr:from>
    <xdr:ext cx="209550" cy="200025"/>
    <xdr:grpSp>
      <xdr:nvGrpSpPr>
        <xdr:cNvPr id="138" name="Shape 2">
          <a:extLst>
            <a:ext uri="{FF2B5EF4-FFF2-40B4-BE49-F238E27FC236}">
              <a16:creationId xmlns:a16="http://schemas.microsoft.com/office/drawing/2014/main" id="{00000000-0008-0000-0200-00008A000000}"/>
            </a:ext>
          </a:extLst>
        </xdr:cNvPr>
        <xdr:cNvGrpSpPr/>
      </xdr:nvGrpSpPr>
      <xdr:grpSpPr>
        <a:xfrm>
          <a:off x="11906250" y="6162675"/>
          <a:ext cx="209550" cy="200025"/>
          <a:chOff x="5241225" y="3679988"/>
          <a:chExt cx="209550" cy="200025"/>
        </a:xfrm>
      </xdr:grpSpPr>
      <xdr:grpSp>
        <xdr:nvGrpSpPr>
          <xdr:cNvPr id="139" name="Shape 91">
            <a:extLst>
              <a:ext uri="{FF2B5EF4-FFF2-40B4-BE49-F238E27FC236}">
                <a16:creationId xmlns:a16="http://schemas.microsoft.com/office/drawing/2014/main" id="{00000000-0008-0000-0200-00008B000000}"/>
              </a:ext>
            </a:extLst>
          </xdr:cNvPr>
          <xdr:cNvGrpSpPr/>
        </xdr:nvGrpSpPr>
        <xdr:grpSpPr>
          <a:xfrm>
            <a:off x="5241225" y="3679988"/>
            <a:ext cx="209550" cy="200025"/>
            <a:chOff x="7174582" y="1217290"/>
            <a:chExt cx="216024" cy="216024"/>
          </a:xfrm>
        </xdr:grpSpPr>
        <xdr:sp macro="" textlink="">
          <xdr:nvSpPr>
            <xdr:cNvPr id="140" name="Shape 7">
              <a:extLst>
                <a:ext uri="{FF2B5EF4-FFF2-40B4-BE49-F238E27FC236}">
                  <a16:creationId xmlns:a16="http://schemas.microsoft.com/office/drawing/2014/main" id="{00000000-0008-0000-0200-00008C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41" name="Shape 92" descr="minus, remove, sign icon">
              <a:extLst>
                <a:ext uri="{FF2B5EF4-FFF2-40B4-BE49-F238E27FC236}">
                  <a16:creationId xmlns:a16="http://schemas.microsoft.com/office/drawing/2014/main" id="{00000000-0008-0000-0200-00008D00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142" name="Shape 93">
              <a:extLst>
                <a:ext uri="{FF2B5EF4-FFF2-40B4-BE49-F238E27FC236}">
                  <a16:creationId xmlns:a16="http://schemas.microsoft.com/office/drawing/2014/main" id="{00000000-0008-0000-0200-00008E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18</xdr:col>
      <xdr:colOff>228600</xdr:colOff>
      <xdr:row>31</xdr:row>
      <xdr:rowOff>28575</xdr:rowOff>
    </xdr:from>
    <xdr:ext cx="942975" cy="291834"/>
    <xdr:sp macro="" textlink="">
      <xdr:nvSpPr>
        <xdr:cNvPr id="143" name="Shape 94">
          <a:extLst>
            <a:ext uri="{FF2B5EF4-FFF2-40B4-BE49-F238E27FC236}">
              <a16:creationId xmlns:a16="http://schemas.microsoft.com/office/drawing/2014/main" id="{00000000-0008-0000-0200-00008F000000}"/>
            </a:ext>
          </a:extLst>
        </xdr:cNvPr>
        <xdr:cNvSpPr txBox="1"/>
      </xdr:nvSpPr>
      <xdr:spPr>
        <a:xfrm>
          <a:off x="10687050" y="6029325"/>
          <a:ext cx="9429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레이드티켓-1</a:t>
          </a:r>
          <a:endParaRPr sz="900">
            <a:latin typeface="+mn-ea"/>
            <a:ea typeface="+mn-ea"/>
            <a:cs typeface="Arial"/>
            <a:sym typeface="Arial"/>
          </a:endParaRPr>
        </a:p>
      </xdr:txBody>
    </xdr:sp>
    <xdr:clientData fLocksWithSheet="0"/>
  </xdr:oneCellAnchor>
  <xdr:oneCellAnchor>
    <xdr:from>
      <xdr:col>18</xdr:col>
      <xdr:colOff>361950</xdr:colOff>
      <xdr:row>33</xdr:row>
      <xdr:rowOff>104775</xdr:rowOff>
    </xdr:from>
    <xdr:ext cx="342900" cy="28575"/>
    <xdr:grpSp>
      <xdr:nvGrpSpPr>
        <xdr:cNvPr id="144" name="Shape 2">
          <a:extLst>
            <a:ext uri="{FF2B5EF4-FFF2-40B4-BE49-F238E27FC236}">
              <a16:creationId xmlns:a16="http://schemas.microsoft.com/office/drawing/2014/main" id="{00000000-0008-0000-0200-000090000000}"/>
            </a:ext>
          </a:extLst>
        </xdr:cNvPr>
        <xdr:cNvGrpSpPr/>
      </xdr:nvGrpSpPr>
      <xdr:grpSpPr>
        <a:xfrm>
          <a:off x="12192000" y="6572250"/>
          <a:ext cx="342900" cy="28575"/>
          <a:chOff x="5174550" y="3775238"/>
          <a:chExt cx="342900" cy="9525"/>
        </a:xfrm>
      </xdr:grpSpPr>
      <xdr:cxnSp macro="">
        <xdr:nvCxnSpPr>
          <xdr:cNvPr id="145" name="Shape 90">
            <a:extLst>
              <a:ext uri="{FF2B5EF4-FFF2-40B4-BE49-F238E27FC236}">
                <a16:creationId xmlns:a16="http://schemas.microsoft.com/office/drawing/2014/main" id="{00000000-0008-0000-0200-000091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19</xdr:col>
      <xdr:colOff>133350</xdr:colOff>
      <xdr:row>32</xdr:row>
      <xdr:rowOff>104775</xdr:rowOff>
    </xdr:from>
    <xdr:ext cx="895350" cy="371475"/>
    <xdr:sp macro="" textlink="">
      <xdr:nvSpPr>
        <xdr:cNvPr id="146" name="Shape 95">
          <a:extLst>
            <a:ext uri="{FF2B5EF4-FFF2-40B4-BE49-F238E27FC236}">
              <a16:creationId xmlns:a16="http://schemas.microsoft.com/office/drawing/2014/main" id="{00000000-0008-0000-0200-000092000000}"/>
            </a:ext>
          </a:extLst>
        </xdr:cNvPr>
        <xdr:cNvSpPr/>
      </xdr:nvSpPr>
      <xdr:spPr>
        <a:xfrm>
          <a:off x="4903088" y="3603788"/>
          <a:ext cx="88582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클리어</a:t>
          </a:r>
          <a:endParaRPr sz="1050">
            <a:solidFill>
              <a:srgbClr val="000000"/>
            </a:solidFill>
            <a:latin typeface="+mn-ea"/>
            <a:ea typeface="+mn-ea"/>
          </a:endParaRPr>
        </a:p>
      </xdr:txBody>
    </xdr:sp>
    <xdr:clientData fLocksWithSheet="0"/>
  </xdr:oneCellAnchor>
  <xdr:oneCellAnchor>
    <xdr:from>
      <xdr:col>20</xdr:col>
      <xdr:colOff>228600</xdr:colOff>
      <xdr:row>31</xdr:row>
      <xdr:rowOff>104775</xdr:rowOff>
    </xdr:from>
    <xdr:ext cx="266700" cy="276225"/>
    <xdr:grpSp>
      <xdr:nvGrpSpPr>
        <xdr:cNvPr id="147" name="Shape 2">
          <a:extLst>
            <a:ext uri="{FF2B5EF4-FFF2-40B4-BE49-F238E27FC236}">
              <a16:creationId xmlns:a16="http://schemas.microsoft.com/office/drawing/2014/main" id="{00000000-0008-0000-0200-000093000000}"/>
            </a:ext>
          </a:extLst>
        </xdr:cNvPr>
        <xdr:cNvGrpSpPr/>
      </xdr:nvGrpSpPr>
      <xdr:grpSpPr>
        <a:xfrm>
          <a:off x="13373100" y="6172200"/>
          <a:ext cx="266700" cy="276225"/>
          <a:chOff x="5212650" y="3641888"/>
          <a:chExt cx="266700" cy="276225"/>
        </a:xfrm>
      </xdr:grpSpPr>
      <xdr:grpSp>
        <xdr:nvGrpSpPr>
          <xdr:cNvPr id="148" name="Shape 96">
            <a:extLst>
              <a:ext uri="{FF2B5EF4-FFF2-40B4-BE49-F238E27FC236}">
                <a16:creationId xmlns:a16="http://schemas.microsoft.com/office/drawing/2014/main" id="{00000000-0008-0000-0200-000094000000}"/>
              </a:ext>
            </a:extLst>
          </xdr:cNvPr>
          <xdr:cNvGrpSpPr/>
        </xdr:nvGrpSpPr>
        <xdr:grpSpPr>
          <a:xfrm>
            <a:off x="5212650" y="3641888"/>
            <a:ext cx="266700" cy="276225"/>
            <a:chOff x="7133101" y="738758"/>
            <a:chExt cx="288032" cy="288032"/>
          </a:xfrm>
        </xdr:grpSpPr>
        <xdr:sp macro="" textlink="">
          <xdr:nvSpPr>
            <xdr:cNvPr id="149" name="Shape 7">
              <a:extLst>
                <a:ext uri="{FF2B5EF4-FFF2-40B4-BE49-F238E27FC236}">
                  <a16:creationId xmlns:a16="http://schemas.microsoft.com/office/drawing/2014/main" id="{00000000-0008-0000-0200-000095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50" name="Shape 97" descr="plus, red icon">
              <a:extLst>
                <a:ext uri="{FF2B5EF4-FFF2-40B4-BE49-F238E27FC236}">
                  <a16:creationId xmlns:a16="http://schemas.microsoft.com/office/drawing/2014/main" id="{00000000-0008-0000-0200-000096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151" name="Shape 98">
              <a:extLst>
                <a:ext uri="{FF2B5EF4-FFF2-40B4-BE49-F238E27FC236}">
                  <a16:creationId xmlns:a16="http://schemas.microsoft.com/office/drawing/2014/main" id="{00000000-0008-0000-0200-000097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21</xdr:col>
      <xdr:colOff>0</xdr:colOff>
      <xdr:row>31</xdr:row>
      <xdr:rowOff>0</xdr:rowOff>
    </xdr:from>
    <xdr:ext cx="1466850" cy="632249"/>
    <xdr:sp macro="" textlink="">
      <xdr:nvSpPr>
        <xdr:cNvPr id="152" name="Shape 99">
          <a:extLst>
            <a:ext uri="{FF2B5EF4-FFF2-40B4-BE49-F238E27FC236}">
              <a16:creationId xmlns:a16="http://schemas.microsoft.com/office/drawing/2014/main" id="{00000000-0008-0000-0200-000098000000}"/>
            </a:ext>
          </a:extLst>
        </xdr:cNvPr>
        <xdr:cNvSpPr txBox="1"/>
      </xdr:nvSpPr>
      <xdr:spPr>
        <a:xfrm>
          <a:off x="12201525" y="6000750"/>
          <a:ext cx="1466850" cy="632249"/>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Book/ItemEnc/Feather</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보스도감, 아이템 등급업 재료, 부활깃털 획득</a:t>
          </a:r>
          <a:endParaRPr sz="900">
            <a:latin typeface="+mn-ea"/>
            <a:ea typeface="+mn-ea"/>
            <a:cs typeface="Arial"/>
            <a:sym typeface="Arial"/>
          </a:endParaRPr>
        </a:p>
      </xdr:txBody>
    </xdr:sp>
    <xdr:clientData fLocksWithSheet="0"/>
  </xdr:oneCellAnchor>
  <xdr:oneCellAnchor>
    <xdr:from>
      <xdr:col>19</xdr:col>
      <xdr:colOff>600075</xdr:colOff>
      <xdr:row>31</xdr:row>
      <xdr:rowOff>104775</xdr:rowOff>
    </xdr:from>
    <xdr:ext cx="247650" cy="276225"/>
    <xdr:grpSp>
      <xdr:nvGrpSpPr>
        <xdr:cNvPr id="153" name="Shape 2">
          <a:extLst>
            <a:ext uri="{FF2B5EF4-FFF2-40B4-BE49-F238E27FC236}">
              <a16:creationId xmlns:a16="http://schemas.microsoft.com/office/drawing/2014/main" id="{00000000-0008-0000-0200-000099000000}"/>
            </a:ext>
          </a:extLst>
        </xdr:cNvPr>
        <xdr:cNvGrpSpPr/>
      </xdr:nvGrpSpPr>
      <xdr:grpSpPr>
        <a:xfrm>
          <a:off x="13087350" y="6172200"/>
          <a:ext cx="247650" cy="276225"/>
          <a:chOff x="5222175" y="3641888"/>
          <a:chExt cx="247650" cy="276225"/>
        </a:xfrm>
      </xdr:grpSpPr>
      <xdr:grpSp>
        <xdr:nvGrpSpPr>
          <xdr:cNvPr id="154" name="Shape 100">
            <a:extLst>
              <a:ext uri="{FF2B5EF4-FFF2-40B4-BE49-F238E27FC236}">
                <a16:creationId xmlns:a16="http://schemas.microsoft.com/office/drawing/2014/main" id="{00000000-0008-0000-0200-00009A000000}"/>
              </a:ext>
            </a:extLst>
          </xdr:cNvPr>
          <xdr:cNvGrpSpPr/>
        </xdr:nvGrpSpPr>
        <xdr:grpSpPr>
          <a:xfrm>
            <a:off x="5222175" y="3641888"/>
            <a:ext cx="247650" cy="276225"/>
            <a:chOff x="7133101" y="738758"/>
            <a:chExt cx="288032" cy="288032"/>
          </a:xfrm>
        </xdr:grpSpPr>
        <xdr:sp macro="" textlink="">
          <xdr:nvSpPr>
            <xdr:cNvPr id="155" name="Shape 7">
              <a:extLst>
                <a:ext uri="{FF2B5EF4-FFF2-40B4-BE49-F238E27FC236}">
                  <a16:creationId xmlns:a16="http://schemas.microsoft.com/office/drawing/2014/main" id="{00000000-0008-0000-0200-00009B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56" name="Shape 101" descr="plus, red icon">
              <a:extLst>
                <a:ext uri="{FF2B5EF4-FFF2-40B4-BE49-F238E27FC236}">
                  <a16:creationId xmlns:a16="http://schemas.microsoft.com/office/drawing/2014/main" id="{00000000-0008-0000-0200-00009C00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157" name="Shape 102">
              <a:extLst>
                <a:ext uri="{FF2B5EF4-FFF2-40B4-BE49-F238E27FC236}">
                  <a16:creationId xmlns:a16="http://schemas.microsoft.com/office/drawing/2014/main" id="{00000000-0008-0000-0200-00009D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428625</xdr:colOff>
      <xdr:row>31</xdr:row>
      <xdr:rowOff>104775</xdr:rowOff>
    </xdr:from>
    <xdr:ext cx="247650" cy="276225"/>
    <xdr:grpSp>
      <xdr:nvGrpSpPr>
        <xdr:cNvPr id="158" name="Shape 2">
          <a:extLst>
            <a:ext uri="{FF2B5EF4-FFF2-40B4-BE49-F238E27FC236}">
              <a16:creationId xmlns:a16="http://schemas.microsoft.com/office/drawing/2014/main" id="{00000000-0008-0000-0200-00009E000000}"/>
            </a:ext>
          </a:extLst>
        </xdr:cNvPr>
        <xdr:cNvGrpSpPr/>
      </xdr:nvGrpSpPr>
      <xdr:grpSpPr>
        <a:xfrm>
          <a:off x="13573125" y="6172200"/>
          <a:ext cx="247650" cy="276225"/>
          <a:chOff x="5222175" y="3641888"/>
          <a:chExt cx="247650" cy="276225"/>
        </a:xfrm>
      </xdr:grpSpPr>
      <xdr:grpSp>
        <xdr:nvGrpSpPr>
          <xdr:cNvPr id="159" name="Shape 103">
            <a:extLst>
              <a:ext uri="{FF2B5EF4-FFF2-40B4-BE49-F238E27FC236}">
                <a16:creationId xmlns:a16="http://schemas.microsoft.com/office/drawing/2014/main" id="{00000000-0008-0000-0200-00009F000000}"/>
              </a:ext>
            </a:extLst>
          </xdr:cNvPr>
          <xdr:cNvGrpSpPr/>
        </xdr:nvGrpSpPr>
        <xdr:grpSpPr>
          <a:xfrm>
            <a:off x="5222175" y="3641888"/>
            <a:ext cx="247650" cy="276225"/>
            <a:chOff x="7133101" y="738758"/>
            <a:chExt cx="288032" cy="288032"/>
          </a:xfrm>
        </xdr:grpSpPr>
        <xdr:sp macro="" textlink="">
          <xdr:nvSpPr>
            <xdr:cNvPr id="160" name="Shape 7">
              <a:extLst>
                <a:ext uri="{FF2B5EF4-FFF2-40B4-BE49-F238E27FC236}">
                  <a16:creationId xmlns:a16="http://schemas.microsoft.com/office/drawing/2014/main" id="{00000000-0008-0000-0200-0000A0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61" name="Shape 104" descr="plus, red icon">
              <a:extLst>
                <a:ext uri="{FF2B5EF4-FFF2-40B4-BE49-F238E27FC236}">
                  <a16:creationId xmlns:a16="http://schemas.microsoft.com/office/drawing/2014/main" id="{00000000-0008-0000-0200-0000A1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162" name="Shape 105">
              <a:extLst>
                <a:ext uri="{FF2B5EF4-FFF2-40B4-BE49-F238E27FC236}">
                  <a16:creationId xmlns:a16="http://schemas.microsoft.com/office/drawing/2014/main" id="{00000000-0008-0000-0200-0000A2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16</xdr:col>
      <xdr:colOff>533400</xdr:colOff>
      <xdr:row>41</xdr:row>
      <xdr:rowOff>28575</xdr:rowOff>
    </xdr:from>
    <xdr:ext cx="1552575" cy="590550"/>
    <xdr:sp macro="" textlink="">
      <xdr:nvSpPr>
        <xdr:cNvPr id="163" name="Shape 106">
          <a:extLst>
            <a:ext uri="{FF2B5EF4-FFF2-40B4-BE49-F238E27FC236}">
              <a16:creationId xmlns:a16="http://schemas.microsoft.com/office/drawing/2014/main" id="{00000000-0008-0000-0200-0000A3000000}"/>
            </a:ext>
          </a:extLst>
        </xdr:cNvPr>
        <xdr:cNvSpPr/>
      </xdr:nvSpPr>
      <xdr:spPr>
        <a:xfrm>
          <a:off x="9829800" y="8029575"/>
          <a:ext cx="1552575" cy="59055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400">
              <a:solidFill>
                <a:srgbClr val="000000"/>
              </a:solidFill>
              <a:latin typeface="+mn-ea"/>
              <a:ea typeface="+mn-ea"/>
              <a:cs typeface="Calibri"/>
              <a:sym typeface="Calibri"/>
            </a:rPr>
            <a:t>육성</a:t>
          </a:r>
          <a:endParaRPr sz="2400">
            <a:latin typeface="+mn-ea"/>
            <a:ea typeface="+mn-ea"/>
          </a:endParaRPr>
        </a:p>
      </xdr:txBody>
    </xdr:sp>
    <xdr:clientData fLocksWithSheet="0"/>
  </xdr:oneCellAnchor>
  <xdr:oneCellAnchor>
    <xdr:from>
      <xdr:col>13</xdr:col>
      <xdr:colOff>66675</xdr:colOff>
      <xdr:row>49</xdr:row>
      <xdr:rowOff>66675</xdr:rowOff>
    </xdr:from>
    <xdr:ext cx="1571625" cy="590550"/>
    <xdr:sp macro="" textlink="">
      <xdr:nvSpPr>
        <xdr:cNvPr id="164" name="Shape 107">
          <a:extLst>
            <a:ext uri="{FF2B5EF4-FFF2-40B4-BE49-F238E27FC236}">
              <a16:creationId xmlns:a16="http://schemas.microsoft.com/office/drawing/2014/main" id="{00000000-0008-0000-0200-0000A4000000}"/>
            </a:ext>
          </a:extLst>
        </xdr:cNvPr>
        <xdr:cNvSpPr/>
      </xdr:nvSpPr>
      <xdr:spPr>
        <a:xfrm>
          <a:off x="7620000" y="9667875"/>
          <a:ext cx="1571625" cy="59055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400">
              <a:solidFill>
                <a:srgbClr val="000000"/>
              </a:solidFill>
              <a:latin typeface="+mn-ea"/>
              <a:ea typeface="+mn-ea"/>
              <a:cs typeface="Calibri"/>
              <a:sym typeface="Calibri"/>
            </a:rPr>
            <a:t>퀘스트</a:t>
          </a:r>
          <a:endParaRPr sz="2400">
            <a:latin typeface="+mn-ea"/>
            <a:ea typeface="+mn-ea"/>
          </a:endParaRPr>
        </a:p>
      </xdr:txBody>
    </xdr:sp>
    <xdr:clientData fLocksWithSheet="0"/>
  </xdr:oneCellAnchor>
  <xdr:oneCellAnchor>
    <xdr:from>
      <xdr:col>9</xdr:col>
      <xdr:colOff>371475</xdr:colOff>
      <xdr:row>41</xdr:row>
      <xdr:rowOff>9525</xdr:rowOff>
    </xdr:from>
    <xdr:ext cx="952499" cy="571500"/>
    <xdr:sp macro="" textlink="">
      <xdr:nvSpPr>
        <xdr:cNvPr id="165" name="Shape 108">
          <a:hlinkClick xmlns:r="http://schemas.openxmlformats.org/officeDocument/2006/relationships" r:id="rId7"/>
          <a:extLst>
            <a:ext uri="{FF2B5EF4-FFF2-40B4-BE49-F238E27FC236}">
              <a16:creationId xmlns:a16="http://schemas.microsoft.com/office/drawing/2014/main" id="{00000000-0008-0000-0200-0000A5000000}"/>
            </a:ext>
          </a:extLst>
        </xdr:cNvPr>
        <xdr:cNvSpPr/>
      </xdr:nvSpPr>
      <xdr:spPr>
        <a:xfrm>
          <a:off x="5600700" y="8010525"/>
          <a:ext cx="952499" cy="5715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400">
              <a:solidFill>
                <a:srgbClr val="000000"/>
              </a:solidFill>
              <a:latin typeface="+mn-ea"/>
              <a:ea typeface="+mn-ea"/>
              <a:cs typeface="Calibri"/>
              <a:sym typeface="Calibri"/>
            </a:rPr>
            <a:t>후원</a:t>
          </a:r>
          <a:endParaRPr sz="2400">
            <a:latin typeface="+mn-ea"/>
            <a:ea typeface="+mn-ea"/>
          </a:endParaRPr>
        </a:p>
      </xdr:txBody>
    </xdr:sp>
    <xdr:clientData fLocksWithSheet="0"/>
  </xdr:oneCellAnchor>
  <xdr:oneCellAnchor>
    <xdr:from>
      <xdr:col>12</xdr:col>
      <xdr:colOff>428625</xdr:colOff>
      <xdr:row>39</xdr:row>
      <xdr:rowOff>133350</xdr:rowOff>
    </xdr:from>
    <xdr:ext cx="1962150" cy="1143000"/>
    <xdr:sp macro="" textlink="">
      <xdr:nvSpPr>
        <xdr:cNvPr id="166" name="Shape 109">
          <a:extLst>
            <a:ext uri="{FF2B5EF4-FFF2-40B4-BE49-F238E27FC236}">
              <a16:creationId xmlns:a16="http://schemas.microsoft.com/office/drawing/2014/main" id="{00000000-0008-0000-0200-0000A6000000}"/>
            </a:ext>
          </a:extLst>
        </xdr:cNvPr>
        <xdr:cNvSpPr/>
      </xdr:nvSpPr>
      <xdr:spPr>
        <a:xfrm>
          <a:off x="4374450" y="3218025"/>
          <a:ext cx="1943100" cy="112395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800">
              <a:solidFill>
                <a:srgbClr val="000000"/>
              </a:solidFill>
              <a:latin typeface="+mn-ea"/>
              <a:ea typeface="+mn-ea"/>
              <a:cs typeface="Calibri"/>
              <a:sym typeface="Calibri"/>
            </a:rPr>
            <a:t>재미</a:t>
          </a:r>
          <a:endParaRPr sz="1200">
            <a:latin typeface="+mn-ea"/>
            <a:ea typeface="+mn-ea"/>
          </a:endParaRPr>
        </a:p>
      </xdr:txBody>
    </xdr:sp>
    <xdr:clientData fLocksWithSheet="0"/>
  </xdr:oneCellAnchor>
  <xdr:oneCellAnchor>
    <xdr:from>
      <xdr:col>20</xdr:col>
      <xdr:colOff>228600</xdr:colOff>
      <xdr:row>16</xdr:row>
      <xdr:rowOff>133350</xdr:rowOff>
    </xdr:from>
    <xdr:ext cx="266700" cy="276225"/>
    <xdr:grpSp>
      <xdr:nvGrpSpPr>
        <xdr:cNvPr id="167" name="Shape 2">
          <a:extLst>
            <a:ext uri="{FF2B5EF4-FFF2-40B4-BE49-F238E27FC236}">
              <a16:creationId xmlns:a16="http://schemas.microsoft.com/office/drawing/2014/main" id="{00000000-0008-0000-0200-0000A7000000}"/>
            </a:ext>
          </a:extLst>
        </xdr:cNvPr>
        <xdr:cNvGrpSpPr/>
      </xdr:nvGrpSpPr>
      <xdr:grpSpPr>
        <a:xfrm>
          <a:off x="13373100" y="3295650"/>
          <a:ext cx="266700" cy="276225"/>
          <a:chOff x="5212650" y="3641888"/>
          <a:chExt cx="266700" cy="276225"/>
        </a:xfrm>
      </xdr:grpSpPr>
      <xdr:grpSp>
        <xdr:nvGrpSpPr>
          <xdr:cNvPr id="168" name="Shape 110">
            <a:extLst>
              <a:ext uri="{FF2B5EF4-FFF2-40B4-BE49-F238E27FC236}">
                <a16:creationId xmlns:a16="http://schemas.microsoft.com/office/drawing/2014/main" id="{00000000-0008-0000-0200-0000A8000000}"/>
              </a:ext>
            </a:extLst>
          </xdr:cNvPr>
          <xdr:cNvGrpSpPr/>
        </xdr:nvGrpSpPr>
        <xdr:grpSpPr>
          <a:xfrm>
            <a:off x="5212650" y="3641888"/>
            <a:ext cx="266700" cy="276225"/>
            <a:chOff x="7133101" y="738758"/>
            <a:chExt cx="288032" cy="288032"/>
          </a:xfrm>
        </xdr:grpSpPr>
        <xdr:sp macro="" textlink="">
          <xdr:nvSpPr>
            <xdr:cNvPr id="169" name="Shape 7">
              <a:extLst>
                <a:ext uri="{FF2B5EF4-FFF2-40B4-BE49-F238E27FC236}">
                  <a16:creationId xmlns:a16="http://schemas.microsoft.com/office/drawing/2014/main" id="{00000000-0008-0000-0200-0000A9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70" name="Shape 111" descr="plus, red icon">
              <a:extLst>
                <a:ext uri="{FF2B5EF4-FFF2-40B4-BE49-F238E27FC236}">
                  <a16:creationId xmlns:a16="http://schemas.microsoft.com/office/drawing/2014/main" id="{00000000-0008-0000-0200-0000AA000000}"/>
                </a:ext>
              </a:extLst>
            </xdr:cNvPr>
            <xdr:cNvPicPr preferRelativeResize="0"/>
          </xdr:nvPicPr>
          <xdr:blipFill rotWithShape="1">
            <a:blip xmlns:r="http://schemas.openxmlformats.org/officeDocument/2006/relationships" r:embed="rId4">
              <a:alphaModFix/>
            </a:blip>
            <a:srcRect/>
            <a:stretch/>
          </xdr:blipFill>
          <xdr:spPr>
            <a:xfrm>
              <a:off x="7133101" y="738758"/>
              <a:ext cx="288032" cy="288032"/>
            </a:xfrm>
            <a:prstGeom prst="rect">
              <a:avLst/>
            </a:prstGeom>
            <a:noFill/>
            <a:ln>
              <a:noFill/>
            </a:ln>
          </xdr:spPr>
        </xdr:pic>
        <xdr:sp macro="" textlink="">
          <xdr:nvSpPr>
            <xdr:cNvPr id="171" name="Shape 112">
              <a:extLst>
                <a:ext uri="{FF2B5EF4-FFF2-40B4-BE49-F238E27FC236}">
                  <a16:creationId xmlns:a16="http://schemas.microsoft.com/office/drawing/2014/main" id="{00000000-0008-0000-0200-0000AB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285750</xdr:colOff>
      <xdr:row>16</xdr:row>
      <xdr:rowOff>171450</xdr:rowOff>
    </xdr:from>
    <xdr:ext cx="266700" cy="304800"/>
    <xdr:grpSp>
      <xdr:nvGrpSpPr>
        <xdr:cNvPr id="172" name="Shape 2">
          <a:extLst>
            <a:ext uri="{FF2B5EF4-FFF2-40B4-BE49-F238E27FC236}">
              <a16:creationId xmlns:a16="http://schemas.microsoft.com/office/drawing/2014/main" id="{00000000-0008-0000-0200-0000AC000000}"/>
            </a:ext>
          </a:extLst>
        </xdr:cNvPr>
        <xdr:cNvGrpSpPr/>
      </xdr:nvGrpSpPr>
      <xdr:grpSpPr>
        <a:xfrm>
          <a:off x="11458575" y="3333750"/>
          <a:ext cx="266700" cy="304800"/>
          <a:chOff x="5212650" y="3627600"/>
          <a:chExt cx="266700" cy="304800"/>
        </a:xfrm>
      </xdr:grpSpPr>
      <xdr:grpSp>
        <xdr:nvGrpSpPr>
          <xdr:cNvPr id="173" name="Shape 113">
            <a:extLst>
              <a:ext uri="{FF2B5EF4-FFF2-40B4-BE49-F238E27FC236}">
                <a16:creationId xmlns:a16="http://schemas.microsoft.com/office/drawing/2014/main" id="{00000000-0008-0000-0200-0000AD000000}"/>
              </a:ext>
            </a:extLst>
          </xdr:cNvPr>
          <xdr:cNvGrpSpPr/>
        </xdr:nvGrpSpPr>
        <xdr:grpSpPr>
          <a:xfrm>
            <a:off x="5212650" y="3627600"/>
            <a:ext cx="266700" cy="304800"/>
            <a:chOff x="7133101" y="738758"/>
            <a:chExt cx="288032" cy="288032"/>
          </a:xfrm>
        </xdr:grpSpPr>
        <xdr:sp macro="" textlink="">
          <xdr:nvSpPr>
            <xdr:cNvPr id="174" name="Shape 7">
              <a:extLst>
                <a:ext uri="{FF2B5EF4-FFF2-40B4-BE49-F238E27FC236}">
                  <a16:creationId xmlns:a16="http://schemas.microsoft.com/office/drawing/2014/main" id="{00000000-0008-0000-0200-0000AE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75" name="Shape 114" descr="plus, red icon">
              <a:extLst>
                <a:ext uri="{FF2B5EF4-FFF2-40B4-BE49-F238E27FC236}">
                  <a16:creationId xmlns:a16="http://schemas.microsoft.com/office/drawing/2014/main" id="{00000000-0008-0000-0200-0000AF000000}"/>
                </a:ext>
              </a:extLst>
            </xdr:cNvPr>
            <xdr:cNvPicPr preferRelativeResize="0"/>
          </xdr:nvPicPr>
          <xdr:blipFill rotWithShape="1">
            <a:blip xmlns:r="http://schemas.openxmlformats.org/officeDocument/2006/relationships" r:embed="rId8">
              <a:alphaModFix/>
            </a:blip>
            <a:srcRect/>
            <a:stretch/>
          </xdr:blipFill>
          <xdr:spPr>
            <a:xfrm>
              <a:off x="7133101" y="738758"/>
              <a:ext cx="288032" cy="288032"/>
            </a:xfrm>
            <a:prstGeom prst="rect">
              <a:avLst/>
            </a:prstGeom>
            <a:noFill/>
            <a:ln>
              <a:noFill/>
            </a:ln>
          </xdr:spPr>
        </xdr:pic>
        <xdr:sp macro="" textlink="">
          <xdr:nvSpPr>
            <xdr:cNvPr id="176" name="Shape 115">
              <a:extLst>
                <a:ext uri="{FF2B5EF4-FFF2-40B4-BE49-F238E27FC236}">
                  <a16:creationId xmlns:a16="http://schemas.microsoft.com/office/drawing/2014/main" id="{00000000-0008-0000-0200-0000B0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333375</xdr:colOff>
      <xdr:row>18</xdr:row>
      <xdr:rowOff>38100</xdr:rowOff>
    </xdr:from>
    <xdr:ext cx="209550" cy="190500"/>
    <xdr:grpSp>
      <xdr:nvGrpSpPr>
        <xdr:cNvPr id="177" name="Shape 2">
          <a:extLst>
            <a:ext uri="{FF2B5EF4-FFF2-40B4-BE49-F238E27FC236}">
              <a16:creationId xmlns:a16="http://schemas.microsoft.com/office/drawing/2014/main" id="{00000000-0008-0000-0200-0000B1000000}"/>
            </a:ext>
          </a:extLst>
        </xdr:cNvPr>
        <xdr:cNvGrpSpPr/>
      </xdr:nvGrpSpPr>
      <xdr:grpSpPr>
        <a:xfrm>
          <a:off x="11506200" y="3543300"/>
          <a:ext cx="209550" cy="190500"/>
          <a:chOff x="5241225" y="3684750"/>
          <a:chExt cx="209550" cy="190500"/>
        </a:xfrm>
      </xdr:grpSpPr>
      <xdr:grpSp>
        <xdr:nvGrpSpPr>
          <xdr:cNvPr id="178" name="Shape 116">
            <a:extLst>
              <a:ext uri="{FF2B5EF4-FFF2-40B4-BE49-F238E27FC236}">
                <a16:creationId xmlns:a16="http://schemas.microsoft.com/office/drawing/2014/main" id="{00000000-0008-0000-0200-0000B2000000}"/>
              </a:ext>
            </a:extLst>
          </xdr:cNvPr>
          <xdr:cNvGrpSpPr/>
        </xdr:nvGrpSpPr>
        <xdr:grpSpPr>
          <a:xfrm>
            <a:off x="5241225" y="3684750"/>
            <a:ext cx="209550" cy="190500"/>
            <a:chOff x="7174582" y="1217290"/>
            <a:chExt cx="216024" cy="216024"/>
          </a:xfrm>
        </xdr:grpSpPr>
        <xdr:sp macro="" textlink="">
          <xdr:nvSpPr>
            <xdr:cNvPr id="179" name="Shape 7">
              <a:extLst>
                <a:ext uri="{FF2B5EF4-FFF2-40B4-BE49-F238E27FC236}">
                  <a16:creationId xmlns:a16="http://schemas.microsoft.com/office/drawing/2014/main" id="{00000000-0008-0000-0200-0000B3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80" name="Shape 117" descr="minus, remove, sign icon">
              <a:extLst>
                <a:ext uri="{FF2B5EF4-FFF2-40B4-BE49-F238E27FC236}">
                  <a16:creationId xmlns:a16="http://schemas.microsoft.com/office/drawing/2014/main" id="{00000000-0008-0000-0200-0000B400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181" name="Shape 118">
              <a:extLst>
                <a:ext uri="{FF2B5EF4-FFF2-40B4-BE49-F238E27FC236}">
                  <a16:creationId xmlns:a16="http://schemas.microsoft.com/office/drawing/2014/main" id="{00000000-0008-0000-0200-0000B5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257175</xdr:colOff>
      <xdr:row>17</xdr:row>
      <xdr:rowOff>180975</xdr:rowOff>
    </xdr:from>
    <xdr:ext cx="209550" cy="190500"/>
    <xdr:grpSp>
      <xdr:nvGrpSpPr>
        <xdr:cNvPr id="182" name="Shape 2">
          <a:extLst>
            <a:ext uri="{FF2B5EF4-FFF2-40B4-BE49-F238E27FC236}">
              <a16:creationId xmlns:a16="http://schemas.microsoft.com/office/drawing/2014/main" id="{00000000-0008-0000-0200-0000B6000000}"/>
            </a:ext>
          </a:extLst>
        </xdr:cNvPr>
        <xdr:cNvGrpSpPr/>
      </xdr:nvGrpSpPr>
      <xdr:grpSpPr>
        <a:xfrm>
          <a:off x="13401675" y="3505200"/>
          <a:ext cx="209550" cy="190500"/>
          <a:chOff x="5241225" y="3684750"/>
          <a:chExt cx="209550" cy="190500"/>
        </a:xfrm>
      </xdr:grpSpPr>
      <xdr:grpSp>
        <xdr:nvGrpSpPr>
          <xdr:cNvPr id="183" name="Shape 119">
            <a:extLst>
              <a:ext uri="{FF2B5EF4-FFF2-40B4-BE49-F238E27FC236}">
                <a16:creationId xmlns:a16="http://schemas.microsoft.com/office/drawing/2014/main" id="{00000000-0008-0000-0200-0000B7000000}"/>
              </a:ext>
            </a:extLst>
          </xdr:cNvPr>
          <xdr:cNvGrpSpPr/>
        </xdr:nvGrpSpPr>
        <xdr:grpSpPr>
          <a:xfrm>
            <a:off x="5241225" y="3684750"/>
            <a:ext cx="209550" cy="190500"/>
            <a:chOff x="7174582" y="1217290"/>
            <a:chExt cx="216024" cy="216024"/>
          </a:xfrm>
        </xdr:grpSpPr>
        <xdr:sp macro="" textlink="">
          <xdr:nvSpPr>
            <xdr:cNvPr id="184" name="Shape 7">
              <a:extLst>
                <a:ext uri="{FF2B5EF4-FFF2-40B4-BE49-F238E27FC236}">
                  <a16:creationId xmlns:a16="http://schemas.microsoft.com/office/drawing/2014/main" id="{00000000-0008-0000-0200-0000B8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85" name="Shape 120" descr="minus, remove, sign icon">
              <a:extLst>
                <a:ext uri="{FF2B5EF4-FFF2-40B4-BE49-F238E27FC236}">
                  <a16:creationId xmlns:a16="http://schemas.microsoft.com/office/drawing/2014/main" id="{00000000-0008-0000-0200-0000B900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186" name="Shape 121">
              <a:extLst>
                <a:ext uri="{FF2B5EF4-FFF2-40B4-BE49-F238E27FC236}">
                  <a16:creationId xmlns:a16="http://schemas.microsoft.com/office/drawing/2014/main" id="{00000000-0008-0000-0200-0000BA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323850</xdr:colOff>
      <xdr:row>15</xdr:row>
      <xdr:rowOff>19050</xdr:rowOff>
    </xdr:from>
    <xdr:ext cx="266700" cy="266700"/>
    <xdr:grpSp>
      <xdr:nvGrpSpPr>
        <xdr:cNvPr id="187" name="Shape 2">
          <a:extLst>
            <a:ext uri="{FF2B5EF4-FFF2-40B4-BE49-F238E27FC236}">
              <a16:creationId xmlns:a16="http://schemas.microsoft.com/office/drawing/2014/main" id="{00000000-0008-0000-0200-0000BB000000}"/>
            </a:ext>
          </a:extLst>
        </xdr:cNvPr>
        <xdr:cNvGrpSpPr/>
      </xdr:nvGrpSpPr>
      <xdr:grpSpPr>
        <a:xfrm>
          <a:off x="13468350" y="2800350"/>
          <a:ext cx="266700" cy="266700"/>
          <a:chOff x="5212650" y="3646650"/>
          <a:chExt cx="266700" cy="266700"/>
        </a:xfrm>
      </xdr:grpSpPr>
      <xdr:grpSp>
        <xdr:nvGrpSpPr>
          <xdr:cNvPr id="188" name="Shape 122">
            <a:extLst>
              <a:ext uri="{FF2B5EF4-FFF2-40B4-BE49-F238E27FC236}">
                <a16:creationId xmlns:a16="http://schemas.microsoft.com/office/drawing/2014/main" id="{00000000-0008-0000-0200-0000BC000000}"/>
              </a:ext>
            </a:extLst>
          </xdr:cNvPr>
          <xdr:cNvGrpSpPr/>
        </xdr:nvGrpSpPr>
        <xdr:grpSpPr>
          <a:xfrm>
            <a:off x="5212650" y="3646650"/>
            <a:ext cx="266700" cy="266700"/>
            <a:chOff x="7133101" y="738758"/>
            <a:chExt cx="288032" cy="288032"/>
          </a:xfrm>
        </xdr:grpSpPr>
        <xdr:sp macro="" textlink="">
          <xdr:nvSpPr>
            <xdr:cNvPr id="189" name="Shape 7">
              <a:extLst>
                <a:ext uri="{FF2B5EF4-FFF2-40B4-BE49-F238E27FC236}">
                  <a16:creationId xmlns:a16="http://schemas.microsoft.com/office/drawing/2014/main" id="{00000000-0008-0000-0200-0000BD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90" name="Shape 123" descr="plus, red icon">
              <a:extLst>
                <a:ext uri="{FF2B5EF4-FFF2-40B4-BE49-F238E27FC236}">
                  <a16:creationId xmlns:a16="http://schemas.microsoft.com/office/drawing/2014/main" id="{00000000-0008-0000-0200-0000BE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191" name="Shape 124">
              <a:extLst>
                <a:ext uri="{FF2B5EF4-FFF2-40B4-BE49-F238E27FC236}">
                  <a16:creationId xmlns:a16="http://schemas.microsoft.com/office/drawing/2014/main" id="{00000000-0008-0000-0200-0000BF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209550</xdr:colOff>
      <xdr:row>15</xdr:row>
      <xdr:rowOff>28575</xdr:rowOff>
    </xdr:from>
    <xdr:ext cx="266700" cy="266700"/>
    <xdr:grpSp>
      <xdr:nvGrpSpPr>
        <xdr:cNvPr id="192" name="Shape 2">
          <a:extLst>
            <a:ext uri="{FF2B5EF4-FFF2-40B4-BE49-F238E27FC236}">
              <a16:creationId xmlns:a16="http://schemas.microsoft.com/office/drawing/2014/main" id="{00000000-0008-0000-0200-0000C0000000}"/>
            </a:ext>
          </a:extLst>
        </xdr:cNvPr>
        <xdr:cNvGrpSpPr/>
      </xdr:nvGrpSpPr>
      <xdr:grpSpPr>
        <a:xfrm>
          <a:off x="11382375" y="2809875"/>
          <a:ext cx="266700" cy="266700"/>
          <a:chOff x="5212650" y="3646650"/>
          <a:chExt cx="266700" cy="266700"/>
        </a:xfrm>
      </xdr:grpSpPr>
      <xdr:grpSp>
        <xdr:nvGrpSpPr>
          <xdr:cNvPr id="193" name="Shape 125">
            <a:extLst>
              <a:ext uri="{FF2B5EF4-FFF2-40B4-BE49-F238E27FC236}">
                <a16:creationId xmlns:a16="http://schemas.microsoft.com/office/drawing/2014/main" id="{00000000-0008-0000-0200-0000C1000000}"/>
              </a:ext>
            </a:extLst>
          </xdr:cNvPr>
          <xdr:cNvGrpSpPr/>
        </xdr:nvGrpSpPr>
        <xdr:grpSpPr>
          <a:xfrm>
            <a:off x="5212650" y="3646650"/>
            <a:ext cx="266700" cy="266700"/>
            <a:chOff x="7133101" y="738758"/>
            <a:chExt cx="288032" cy="288032"/>
          </a:xfrm>
        </xdr:grpSpPr>
        <xdr:sp macro="" textlink="">
          <xdr:nvSpPr>
            <xdr:cNvPr id="194" name="Shape 7">
              <a:extLst>
                <a:ext uri="{FF2B5EF4-FFF2-40B4-BE49-F238E27FC236}">
                  <a16:creationId xmlns:a16="http://schemas.microsoft.com/office/drawing/2014/main" id="{00000000-0008-0000-0200-0000C2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95" name="Shape 126" descr="plus, red icon">
              <a:extLst>
                <a:ext uri="{FF2B5EF4-FFF2-40B4-BE49-F238E27FC236}">
                  <a16:creationId xmlns:a16="http://schemas.microsoft.com/office/drawing/2014/main" id="{00000000-0008-0000-0200-0000C300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196" name="Shape 127">
              <a:extLst>
                <a:ext uri="{FF2B5EF4-FFF2-40B4-BE49-F238E27FC236}">
                  <a16:creationId xmlns:a16="http://schemas.microsoft.com/office/drawing/2014/main" id="{00000000-0008-0000-0200-0000C4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18</xdr:col>
      <xdr:colOff>476250</xdr:colOff>
      <xdr:row>11</xdr:row>
      <xdr:rowOff>152400</xdr:rowOff>
    </xdr:from>
    <xdr:ext cx="1457325" cy="266700"/>
    <xdr:sp macro="" textlink="">
      <xdr:nvSpPr>
        <xdr:cNvPr id="197" name="Shape 128">
          <a:extLst>
            <a:ext uri="{FF2B5EF4-FFF2-40B4-BE49-F238E27FC236}">
              <a16:creationId xmlns:a16="http://schemas.microsoft.com/office/drawing/2014/main" id="{00000000-0008-0000-0200-0000C5000000}"/>
            </a:ext>
          </a:extLst>
        </xdr:cNvPr>
        <xdr:cNvSpPr txBox="1"/>
      </xdr:nvSpPr>
      <xdr:spPr>
        <a:xfrm>
          <a:off x="10934700" y="2247900"/>
          <a:ext cx="1457325" cy="2667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600" b="1">
              <a:latin typeface="+mn-ea"/>
              <a:ea typeface="+mn-ea"/>
              <a:cs typeface="Arial"/>
              <a:sym typeface="Arial"/>
            </a:rPr>
            <a:t>재화의 종류</a:t>
          </a:r>
          <a:endParaRPr sz="1200">
            <a:latin typeface="+mn-ea"/>
            <a:ea typeface="+mn-ea"/>
          </a:endParaRPr>
        </a:p>
      </xdr:txBody>
    </xdr:sp>
    <xdr:clientData fLocksWithSheet="0"/>
  </xdr:oneCellAnchor>
  <xdr:oneCellAnchor>
    <xdr:from>
      <xdr:col>17</xdr:col>
      <xdr:colOff>219075</xdr:colOff>
      <xdr:row>93</xdr:row>
      <xdr:rowOff>19050</xdr:rowOff>
    </xdr:from>
    <xdr:ext cx="942975" cy="291834"/>
    <xdr:sp macro="" textlink="">
      <xdr:nvSpPr>
        <xdr:cNvPr id="198" name="Shape 129">
          <a:extLst>
            <a:ext uri="{FF2B5EF4-FFF2-40B4-BE49-F238E27FC236}">
              <a16:creationId xmlns:a16="http://schemas.microsoft.com/office/drawing/2014/main" id="{00000000-0008-0000-0200-0000C6000000}"/>
            </a:ext>
          </a:extLst>
        </xdr:cNvPr>
        <xdr:cNvSpPr txBox="1"/>
      </xdr:nvSpPr>
      <xdr:spPr>
        <a:xfrm>
          <a:off x="10096500" y="18421350"/>
          <a:ext cx="9429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레이드티켓-1</a:t>
          </a:r>
          <a:endParaRPr sz="900">
            <a:latin typeface="+mn-ea"/>
            <a:ea typeface="+mn-ea"/>
            <a:cs typeface="Arial"/>
            <a:sym typeface="Arial"/>
          </a:endParaRPr>
        </a:p>
      </xdr:txBody>
    </xdr:sp>
    <xdr:clientData fLocksWithSheet="0"/>
  </xdr:oneCellAnchor>
  <xdr:oneCellAnchor>
    <xdr:from>
      <xdr:col>17</xdr:col>
      <xdr:colOff>371475</xdr:colOff>
      <xdr:row>93</xdr:row>
      <xdr:rowOff>171450</xdr:rowOff>
    </xdr:from>
    <xdr:ext cx="942975" cy="291834"/>
    <xdr:sp macro="" textlink="">
      <xdr:nvSpPr>
        <xdr:cNvPr id="199" name="Shape 130">
          <a:extLst>
            <a:ext uri="{FF2B5EF4-FFF2-40B4-BE49-F238E27FC236}">
              <a16:creationId xmlns:a16="http://schemas.microsoft.com/office/drawing/2014/main" id="{00000000-0008-0000-0200-0000C7000000}"/>
            </a:ext>
          </a:extLst>
        </xdr:cNvPr>
        <xdr:cNvSpPr txBox="1"/>
      </xdr:nvSpPr>
      <xdr:spPr>
        <a:xfrm>
          <a:off x="10248900" y="18573750"/>
          <a:ext cx="9429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레이드티켓-1</a:t>
          </a:r>
          <a:endParaRPr sz="900">
            <a:latin typeface="+mn-ea"/>
            <a:ea typeface="+mn-ea"/>
            <a:cs typeface="Arial"/>
            <a:sym typeface="Arial"/>
          </a:endParaRPr>
        </a:p>
      </xdr:txBody>
    </xdr:sp>
    <xdr:clientData fLocksWithSheet="0"/>
  </xdr:oneCellAnchor>
  <xdr:oneCellAnchor>
    <xdr:from>
      <xdr:col>17</xdr:col>
      <xdr:colOff>304800</xdr:colOff>
      <xdr:row>34</xdr:row>
      <xdr:rowOff>95250</xdr:rowOff>
    </xdr:from>
    <xdr:ext cx="942975" cy="291834"/>
    <xdr:sp macro="" textlink="">
      <xdr:nvSpPr>
        <xdr:cNvPr id="200" name="Shape 131">
          <a:extLst>
            <a:ext uri="{FF2B5EF4-FFF2-40B4-BE49-F238E27FC236}">
              <a16:creationId xmlns:a16="http://schemas.microsoft.com/office/drawing/2014/main" id="{00000000-0008-0000-0200-0000C8000000}"/>
            </a:ext>
          </a:extLst>
        </xdr:cNvPr>
        <xdr:cNvSpPr txBox="1"/>
      </xdr:nvSpPr>
      <xdr:spPr>
        <a:xfrm>
          <a:off x="10182225" y="6696075"/>
          <a:ext cx="9429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vs 레이드보스</a:t>
          </a:r>
          <a:endParaRPr sz="1200">
            <a:latin typeface="+mn-ea"/>
            <a:ea typeface="+mn-ea"/>
          </a:endParaRPr>
        </a:p>
      </xdr:txBody>
    </xdr:sp>
    <xdr:clientData fLocksWithSheet="0"/>
  </xdr:oneCellAnchor>
  <xdr:oneCellAnchor>
    <xdr:from>
      <xdr:col>14</xdr:col>
      <xdr:colOff>190500</xdr:colOff>
      <xdr:row>35</xdr:row>
      <xdr:rowOff>85725</xdr:rowOff>
    </xdr:from>
    <xdr:ext cx="28575" cy="800100"/>
    <xdr:grpSp>
      <xdr:nvGrpSpPr>
        <xdr:cNvPr id="201" name="Shape 2">
          <a:extLst>
            <a:ext uri="{FF2B5EF4-FFF2-40B4-BE49-F238E27FC236}">
              <a16:creationId xmlns:a16="http://schemas.microsoft.com/office/drawing/2014/main" id="{00000000-0008-0000-0200-0000C9000000}"/>
            </a:ext>
          </a:extLst>
        </xdr:cNvPr>
        <xdr:cNvGrpSpPr/>
      </xdr:nvGrpSpPr>
      <xdr:grpSpPr>
        <a:xfrm>
          <a:off x="9391650" y="6953250"/>
          <a:ext cx="28575" cy="800100"/>
          <a:chOff x="5341238" y="3379950"/>
          <a:chExt cx="9525" cy="800100"/>
        </a:xfrm>
      </xdr:grpSpPr>
      <xdr:cxnSp macro="">
        <xdr:nvCxnSpPr>
          <xdr:cNvPr id="202" name="Shape 132">
            <a:extLst>
              <a:ext uri="{FF2B5EF4-FFF2-40B4-BE49-F238E27FC236}">
                <a16:creationId xmlns:a16="http://schemas.microsoft.com/office/drawing/2014/main" id="{00000000-0008-0000-0200-0000CA000000}"/>
              </a:ext>
            </a:extLst>
          </xdr:cNvPr>
          <xdr:cNvCxnSpPr/>
        </xdr:nvCxnSpPr>
        <xdr:spPr>
          <a:xfrm>
            <a:off x="5341238" y="3379950"/>
            <a:ext cx="9525" cy="800100"/>
          </a:xfrm>
          <a:prstGeom prst="straightConnector1">
            <a:avLst/>
          </a:prstGeom>
          <a:noFill/>
          <a:ln w="9525" cap="flat" cmpd="sng">
            <a:solidFill>
              <a:schemeClr val="dk1"/>
            </a:solidFill>
            <a:prstDash val="solid"/>
            <a:miter lim="800000"/>
            <a:headEnd type="triangle" w="med" len="med"/>
            <a:tailEnd type="triangle" w="med" len="med"/>
          </a:ln>
        </xdr:spPr>
      </xdr:cxnSp>
    </xdr:grpSp>
    <xdr:clientData fLocksWithSheet="0"/>
  </xdr:oneCellAnchor>
  <xdr:oneCellAnchor>
    <xdr:from>
      <xdr:col>14</xdr:col>
      <xdr:colOff>161925</xdr:colOff>
      <xdr:row>45</xdr:row>
      <xdr:rowOff>114300</xdr:rowOff>
    </xdr:from>
    <xdr:ext cx="28575" cy="657225"/>
    <xdr:grpSp>
      <xdr:nvGrpSpPr>
        <xdr:cNvPr id="203" name="Shape 2">
          <a:extLst>
            <a:ext uri="{FF2B5EF4-FFF2-40B4-BE49-F238E27FC236}">
              <a16:creationId xmlns:a16="http://schemas.microsoft.com/office/drawing/2014/main" id="{00000000-0008-0000-0200-0000CB000000}"/>
            </a:ext>
          </a:extLst>
        </xdr:cNvPr>
        <xdr:cNvGrpSpPr/>
      </xdr:nvGrpSpPr>
      <xdr:grpSpPr>
        <a:xfrm>
          <a:off x="9363075" y="8982075"/>
          <a:ext cx="28575" cy="657225"/>
          <a:chOff x="5341238" y="3451388"/>
          <a:chExt cx="9525" cy="657225"/>
        </a:xfrm>
      </xdr:grpSpPr>
      <xdr:cxnSp macro="">
        <xdr:nvCxnSpPr>
          <xdr:cNvPr id="204" name="Shape 133">
            <a:extLst>
              <a:ext uri="{FF2B5EF4-FFF2-40B4-BE49-F238E27FC236}">
                <a16:creationId xmlns:a16="http://schemas.microsoft.com/office/drawing/2014/main" id="{00000000-0008-0000-0200-0000CC000000}"/>
              </a:ext>
            </a:extLst>
          </xdr:cNvPr>
          <xdr:cNvCxnSpPr/>
        </xdr:nvCxnSpPr>
        <xdr:spPr>
          <a:xfrm flipH="1">
            <a:off x="5341238" y="3451388"/>
            <a:ext cx="9525" cy="657225"/>
          </a:xfrm>
          <a:prstGeom prst="straightConnector1">
            <a:avLst/>
          </a:prstGeom>
          <a:noFill/>
          <a:ln w="9525" cap="flat" cmpd="sng">
            <a:solidFill>
              <a:schemeClr val="dk1"/>
            </a:solidFill>
            <a:prstDash val="solid"/>
            <a:miter lim="800000"/>
            <a:headEnd type="triangle" w="med" len="med"/>
            <a:tailEnd type="triangle" w="med" len="med"/>
          </a:ln>
        </xdr:spPr>
      </xdr:cxnSp>
    </xdr:grpSp>
    <xdr:clientData fLocksWithSheet="0"/>
  </xdr:oneCellAnchor>
  <xdr:oneCellAnchor>
    <xdr:from>
      <xdr:col>16</xdr:col>
      <xdr:colOff>57150</xdr:colOff>
      <xdr:row>42</xdr:row>
      <xdr:rowOff>85725</xdr:rowOff>
    </xdr:from>
    <xdr:ext cx="485775" cy="38100"/>
    <xdr:grpSp>
      <xdr:nvGrpSpPr>
        <xdr:cNvPr id="205" name="Shape 2">
          <a:extLst>
            <a:ext uri="{FF2B5EF4-FFF2-40B4-BE49-F238E27FC236}">
              <a16:creationId xmlns:a16="http://schemas.microsoft.com/office/drawing/2014/main" id="{00000000-0008-0000-0200-0000CD000000}"/>
            </a:ext>
          </a:extLst>
        </xdr:cNvPr>
        <xdr:cNvGrpSpPr/>
      </xdr:nvGrpSpPr>
      <xdr:grpSpPr>
        <a:xfrm>
          <a:off x="10572750" y="8353425"/>
          <a:ext cx="485775" cy="38100"/>
          <a:chOff x="5103113" y="3775238"/>
          <a:chExt cx="485700" cy="9600"/>
        </a:xfrm>
      </xdr:grpSpPr>
      <xdr:cxnSp macro="">
        <xdr:nvCxnSpPr>
          <xdr:cNvPr id="206" name="Shape 134">
            <a:extLst>
              <a:ext uri="{FF2B5EF4-FFF2-40B4-BE49-F238E27FC236}">
                <a16:creationId xmlns:a16="http://schemas.microsoft.com/office/drawing/2014/main" id="{00000000-0008-0000-0200-0000CE000000}"/>
              </a:ext>
            </a:extLst>
          </xdr:cNvPr>
          <xdr:cNvCxnSpPr>
            <a:stCxn id="109" idx="3"/>
            <a:endCxn id="106" idx="1"/>
          </xdr:cNvCxnSpPr>
        </xdr:nvCxnSpPr>
        <xdr:spPr>
          <a:xfrm>
            <a:off x="5103113" y="3775238"/>
            <a:ext cx="485700" cy="9600"/>
          </a:xfrm>
          <a:prstGeom prst="straightConnector1">
            <a:avLst/>
          </a:prstGeom>
          <a:noFill/>
          <a:ln w="9525" cap="flat" cmpd="sng">
            <a:solidFill>
              <a:schemeClr val="dk1"/>
            </a:solidFill>
            <a:prstDash val="solid"/>
            <a:miter lim="800000"/>
            <a:headEnd type="triangle" w="med" len="med"/>
            <a:tailEnd type="triangle" w="med" len="med"/>
          </a:ln>
        </xdr:spPr>
      </xdr:cxnSp>
    </xdr:grpSp>
    <xdr:clientData fLocksWithSheet="0"/>
  </xdr:oneCellAnchor>
  <xdr:oneCellAnchor>
    <xdr:from>
      <xdr:col>11</xdr:col>
      <xdr:colOff>571500</xdr:colOff>
      <xdr:row>42</xdr:row>
      <xdr:rowOff>66675</xdr:rowOff>
    </xdr:from>
    <xdr:ext cx="457200" cy="38100"/>
    <xdr:grpSp>
      <xdr:nvGrpSpPr>
        <xdr:cNvPr id="207" name="Shape 2">
          <a:extLst>
            <a:ext uri="{FF2B5EF4-FFF2-40B4-BE49-F238E27FC236}">
              <a16:creationId xmlns:a16="http://schemas.microsoft.com/office/drawing/2014/main" id="{00000000-0008-0000-0200-0000CF000000}"/>
            </a:ext>
          </a:extLst>
        </xdr:cNvPr>
        <xdr:cNvGrpSpPr/>
      </xdr:nvGrpSpPr>
      <xdr:grpSpPr>
        <a:xfrm>
          <a:off x="7800975" y="8334375"/>
          <a:ext cx="457200" cy="38100"/>
          <a:chOff x="5117400" y="3775238"/>
          <a:chExt cx="457200" cy="9525"/>
        </a:xfrm>
      </xdr:grpSpPr>
      <xdr:cxnSp macro="">
        <xdr:nvCxnSpPr>
          <xdr:cNvPr id="208" name="Shape 135">
            <a:extLst>
              <a:ext uri="{FF2B5EF4-FFF2-40B4-BE49-F238E27FC236}">
                <a16:creationId xmlns:a16="http://schemas.microsoft.com/office/drawing/2014/main" id="{00000000-0008-0000-0200-0000D0000000}"/>
              </a:ext>
            </a:extLst>
          </xdr:cNvPr>
          <xdr:cNvCxnSpPr/>
        </xdr:nvCxnSpPr>
        <xdr:spPr>
          <a:xfrm>
            <a:off x="5117400" y="3775238"/>
            <a:ext cx="457200" cy="9525"/>
          </a:xfrm>
          <a:prstGeom prst="straightConnector1">
            <a:avLst/>
          </a:prstGeom>
          <a:noFill/>
          <a:ln w="9525" cap="flat" cmpd="sng">
            <a:solidFill>
              <a:schemeClr val="dk1"/>
            </a:solidFill>
            <a:prstDash val="solid"/>
            <a:miter lim="800000"/>
            <a:headEnd type="triangle" w="med" len="med"/>
            <a:tailEnd type="triangle" w="med" len="med"/>
          </a:ln>
        </xdr:spPr>
      </xdr:cxnSp>
    </xdr:grpSp>
    <xdr:clientData fLocksWithSheet="0"/>
  </xdr:oneCellAnchor>
  <xdr:oneCellAnchor>
    <xdr:from>
      <xdr:col>14</xdr:col>
      <xdr:colOff>523875</xdr:colOff>
      <xdr:row>85</xdr:row>
      <xdr:rowOff>9525</xdr:rowOff>
    </xdr:from>
    <xdr:ext cx="457200" cy="38100"/>
    <xdr:grpSp>
      <xdr:nvGrpSpPr>
        <xdr:cNvPr id="209" name="Shape 2">
          <a:extLst>
            <a:ext uri="{FF2B5EF4-FFF2-40B4-BE49-F238E27FC236}">
              <a16:creationId xmlns:a16="http://schemas.microsoft.com/office/drawing/2014/main" id="{00000000-0008-0000-0200-0000D1000000}"/>
            </a:ext>
          </a:extLst>
        </xdr:cNvPr>
        <xdr:cNvGrpSpPr/>
      </xdr:nvGrpSpPr>
      <xdr:grpSpPr>
        <a:xfrm>
          <a:off x="9725025" y="16878300"/>
          <a:ext cx="457200" cy="38100"/>
          <a:chOff x="5117400" y="3775238"/>
          <a:chExt cx="457200" cy="9525"/>
        </a:xfrm>
      </xdr:grpSpPr>
      <xdr:cxnSp macro="">
        <xdr:nvCxnSpPr>
          <xdr:cNvPr id="210" name="Shape 136">
            <a:extLst>
              <a:ext uri="{FF2B5EF4-FFF2-40B4-BE49-F238E27FC236}">
                <a16:creationId xmlns:a16="http://schemas.microsoft.com/office/drawing/2014/main" id="{00000000-0008-0000-0200-0000D2000000}"/>
              </a:ext>
            </a:extLst>
          </xdr:cNvPr>
          <xdr:cNvCxnSpPr/>
        </xdr:nvCxnSpPr>
        <xdr:spPr>
          <a:xfrm>
            <a:off x="5117400" y="3775238"/>
            <a:ext cx="457200" cy="9525"/>
          </a:xfrm>
          <a:prstGeom prst="straightConnector1">
            <a:avLst/>
          </a:prstGeom>
          <a:noFill/>
          <a:ln w="9525" cap="flat" cmpd="sng">
            <a:solidFill>
              <a:schemeClr val="dk1"/>
            </a:solidFill>
            <a:prstDash val="solid"/>
            <a:miter lim="800000"/>
            <a:headEnd type="triangle" w="med" len="med"/>
            <a:tailEnd type="triangle" w="med" len="med"/>
          </a:ln>
        </xdr:spPr>
      </xdr:cxnSp>
    </xdr:grpSp>
    <xdr:clientData fLocksWithSheet="0"/>
  </xdr:oneCellAnchor>
  <xdr:oneCellAnchor>
    <xdr:from>
      <xdr:col>14</xdr:col>
      <xdr:colOff>514350</xdr:colOff>
      <xdr:row>85</xdr:row>
      <xdr:rowOff>19050</xdr:rowOff>
    </xdr:from>
    <xdr:ext cx="876300" cy="352425"/>
    <xdr:sp macro="" textlink="">
      <xdr:nvSpPr>
        <xdr:cNvPr id="211" name="Shape 137">
          <a:extLst>
            <a:ext uri="{FF2B5EF4-FFF2-40B4-BE49-F238E27FC236}">
              <a16:creationId xmlns:a16="http://schemas.microsoft.com/office/drawing/2014/main" id="{00000000-0008-0000-0200-0000D3000000}"/>
            </a:ext>
          </a:extLst>
        </xdr:cNvPr>
        <xdr:cNvSpPr/>
      </xdr:nvSpPr>
      <xdr:spPr>
        <a:xfrm>
          <a:off x="4917375" y="3608550"/>
          <a:ext cx="857250"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클리어</a:t>
          </a:r>
          <a:endParaRPr sz="1050">
            <a:solidFill>
              <a:srgbClr val="000000"/>
            </a:solidFill>
            <a:latin typeface="+mn-ea"/>
            <a:ea typeface="+mn-ea"/>
          </a:endParaRPr>
        </a:p>
      </xdr:txBody>
    </xdr:sp>
    <xdr:clientData fLocksWithSheet="0"/>
  </xdr:oneCellAnchor>
  <xdr:oneCellAnchor>
    <xdr:from>
      <xdr:col>20</xdr:col>
      <xdr:colOff>295275</xdr:colOff>
      <xdr:row>49</xdr:row>
      <xdr:rowOff>66675</xdr:rowOff>
    </xdr:from>
    <xdr:ext cx="1257300" cy="371475"/>
    <xdr:sp macro="" textlink="">
      <xdr:nvSpPr>
        <xdr:cNvPr id="212" name="Shape 138">
          <a:extLst>
            <a:ext uri="{FF2B5EF4-FFF2-40B4-BE49-F238E27FC236}">
              <a16:creationId xmlns:a16="http://schemas.microsoft.com/office/drawing/2014/main" id="{00000000-0008-0000-0200-0000D4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아이템 강화</a:t>
          </a:r>
          <a:endParaRPr sz="1050">
            <a:solidFill>
              <a:srgbClr val="000000"/>
            </a:solidFill>
            <a:latin typeface="+mn-ea"/>
            <a:ea typeface="+mn-ea"/>
          </a:endParaRPr>
        </a:p>
      </xdr:txBody>
    </xdr:sp>
    <xdr:clientData fLocksWithSheet="0"/>
  </xdr:oneCellAnchor>
  <xdr:oneCellAnchor>
    <xdr:from>
      <xdr:col>20</xdr:col>
      <xdr:colOff>257175</xdr:colOff>
      <xdr:row>41</xdr:row>
      <xdr:rowOff>161925</xdr:rowOff>
    </xdr:from>
    <xdr:ext cx="1257300" cy="371475"/>
    <xdr:sp macro="" textlink="">
      <xdr:nvSpPr>
        <xdr:cNvPr id="213" name="Shape 139">
          <a:extLst>
            <a:ext uri="{FF2B5EF4-FFF2-40B4-BE49-F238E27FC236}">
              <a16:creationId xmlns:a16="http://schemas.microsoft.com/office/drawing/2014/main" id="{00000000-0008-0000-0200-0000D5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스킬 강화</a:t>
          </a:r>
          <a:endParaRPr sz="1050">
            <a:solidFill>
              <a:srgbClr val="000000"/>
            </a:solidFill>
            <a:latin typeface="+mn-ea"/>
            <a:ea typeface="+mn-ea"/>
          </a:endParaRPr>
        </a:p>
      </xdr:txBody>
    </xdr:sp>
    <xdr:clientData fLocksWithSheet="0"/>
  </xdr:oneCellAnchor>
  <xdr:oneCellAnchor>
    <xdr:from>
      <xdr:col>20</xdr:col>
      <xdr:colOff>247650</xdr:colOff>
      <xdr:row>37</xdr:row>
      <xdr:rowOff>114300</xdr:rowOff>
    </xdr:from>
    <xdr:ext cx="1257300" cy="371475"/>
    <xdr:sp macro="" textlink="">
      <xdr:nvSpPr>
        <xdr:cNvPr id="214" name="Shape 140">
          <a:extLst>
            <a:ext uri="{FF2B5EF4-FFF2-40B4-BE49-F238E27FC236}">
              <a16:creationId xmlns:a16="http://schemas.microsoft.com/office/drawing/2014/main" id="{00000000-0008-0000-0200-0000D6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레벨업</a:t>
          </a:r>
          <a:endParaRPr sz="1050">
            <a:solidFill>
              <a:srgbClr val="000000"/>
            </a:solidFill>
            <a:latin typeface="+mn-ea"/>
            <a:ea typeface="+mn-ea"/>
          </a:endParaRPr>
        </a:p>
      </xdr:txBody>
    </xdr:sp>
    <xdr:clientData fLocksWithSheet="0"/>
  </xdr:oneCellAnchor>
  <xdr:oneCellAnchor>
    <xdr:from>
      <xdr:col>14</xdr:col>
      <xdr:colOff>476250</xdr:colOff>
      <xdr:row>95</xdr:row>
      <xdr:rowOff>95250</xdr:rowOff>
    </xdr:from>
    <xdr:ext cx="342900" cy="28575"/>
    <xdr:grpSp>
      <xdr:nvGrpSpPr>
        <xdr:cNvPr id="215" name="Shape 2">
          <a:extLst>
            <a:ext uri="{FF2B5EF4-FFF2-40B4-BE49-F238E27FC236}">
              <a16:creationId xmlns:a16="http://schemas.microsoft.com/office/drawing/2014/main" id="{00000000-0008-0000-0200-0000D7000000}"/>
            </a:ext>
          </a:extLst>
        </xdr:cNvPr>
        <xdr:cNvGrpSpPr/>
      </xdr:nvGrpSpPr>
      <xdr:grpSpPr>
        <a:xfrm>
          <a:off x="9677400" y="18964275"/>
          <a:ext cx="342900" cy="28575"/>
          <a:chOff x="5174550" y="3775238"/>
          <a:chExt cx="342900" cy="9525"/>
        </a:xfrm>
      </xdr:grpSpPr>
      <xdr:cxnSp macro="">
        <xdr:nvCxnSpPr>
          <xdr:cNvPr id="216" name="Shape 90">
            <a:extLst>
              <a:ext uri="{FF2B5EF4-FFF2-40B4-BE49-F238E27FC236}">
                <a16:creationId xmlns:a16="http://schemas.microsoft.com/office/drawing/2014/main" id="{00000000-0008-0000-0200-0000D8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19</xdr:col>
      <xdr:colOff>409575</xdr:colOff>
      <xdr:row>42</xdr:row>
      <xdr:rowOff>104775</xdr:rowOff>
    </xdr:from>
    <xdr:ext cx="342900" cy="28575"/>
    <xdr:grpSp>
      <xdr:nvGrpSpPr>
        <xdr:cNvPr id="217" name="Shape 2">
          <a:extLst>
            <a:ext uri="{FF2B5EF4-FFF2-40B4-BE49-F238E27FC236}">
              <a16:creationId xmlns:a16="http://schemas.microsoft.com/office/drawing/2014/main" id="{00000000-0008-0000-0200-0000D9000000}"/>
            </a:ext>
          </a:extLst>
        </xdr:cNvPr>
        <xdr:cNvGrpSpPr/>
      </xdr:nvGrpSpPr>
      <xdr:grpSpPr>
        <a:xfrm>
          <a:off x="12896850" y="8372475"/>
          <a:ext cx="342900" cy="28575"/>
          <a:chOff x="5174550" y="3775238"/>
          <a:chExt cx="342900" cy="9525"/>
        </a:xfrm>
      </xdr:grpSpPr>
      <xdr:cxnSp macro="">
        <xdr:nvCxnSpPr>
          <xdr:cNvPr id="218" name="Shape 141">
            <a:extLst>
              <a:ext uri="{FF2B5EF4-FFF2-40B4-BE49-F238E27FC236}">
                <a16:creationId xmlns:a16="http://schemas.microsoft.com/office/drawing/2014/main" id="{00000000-0008-0000-0200-0000DA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19</xdr:col>
      <xdr:colOff>381000</xdr:colOff>
      <xdr:row>40</xdr:row>
      <xdr:rowOff>47625</xdr:rowOff>
    </xdr:from>
    <xdr:ext cx="381000" cy="295275"/>
    <xdr:grpSp>
      <xdr:nvGrpSpPr>
        <xdr:cNvPr id="219" name="Shape 2">
          <a:extLst>
            <a:ext uri="{FF2B5EF4-FFF2-40B4-BE49-F238E27FC236}">
              <a16:creationId xmlns:a16="http://schemas.microsoft.com/office/drawing/2014/main" id="{00000000-0008-0000-0200-0000DB000000}"/>
            </a:ext>
          </a:extLst>
        </xdr:cNvPr>
        <xdr:cNvGrpSpPr/>
      </xdr:nvGrpSpPr>
      <xdr:grpSpPr>
        <a:xfrm>
          <a:off x="12868275" y="7915275"/>
          <a:ext cx="381000" cy="295275"/>
          <a:chOff x="5160263" y="3632363"/>
          <a:chExt cx="371475" cy="295275"/>
        </a:xfrm>
      </xdr:grpSpPr>
      <xdr:cxnSp macro="">
        <xdr:nvCxnSpPr>
          <xdr:cNvPr id="220" name="Shape 142">
            <a:extLst>
              <a:ext uri="{FF2B5EF4-FFF2-40B4-BE49-F238E27FC236}">
                <a16:creationId xmlns:a16="http://schemas.microsoft.com/office/drawing/2014/main" id="{00000000-0008-0000-0200-0000DC000000}"/>
              </a:ext>
            </a:extLst>
          </xdr:cNvPr>
          <xdr:cNvCxnSpPr/>
        </xdr:nvCxnSpPr>
        <xdr:spPr>
          <a:xfrm rot="10800000" flipH="1">
            <a:off x="5160263" y="3632363"/>
            <a:ext cx="371475" cy="2952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19</xdr:col>
      <xdr:colOff>381000</xdr:colOff>
      <xdr:row>43</xdr:row>
      <xdr:rowOff>123825</xdr:rowOff>
    </xdr:from>
    <xdr:ext cx="504825" cy="1333500"/>
    <xdr:grpSp>
      <xdr:nvGrpSpPr>
        <xdr:cNvPr id="221" name="Shape 2">
          <a:extLst>
            <a:ext uri="{FF2B5EF4-FFF2-40B4-BE49-F238E27FC236}">
              <a16:creationId xmlns:a16="http://schemas.microsoft.com/office/drawing/2014/main" id="{00000000-0008-0000-0200-0000DD000000}"/>
            </a:ext>
          </a:extLst>
        </xdr:cNvPr>
        <xdr:cNvGrpSpPr/>
      </xdr:nvGrpSpPr>
      <xdr:grpSpPr>
        <a:xfrm>
          <a:off x="12868275" y="8591550"/>
          <a:ext cx="504825" cy="1333500"/>
          <a:chOff x="5098350" y="3118013"/>
          <a:chExt cx="495300" cy="1323900"/>
        </a:xfrm>
      </xdr:grpSpPr>
      <xdr:cxnSp macro="">
        <xdr:nvCxnSpPr>
          <xdr:cNvPr id="222" name="Shape 143">
            <a:extLst>
              <a:ext uri="{FF2B5EF4-FFF2-40B4-BE49-F238E27FC236}">
                <a16:creationId xmlns:a16="http://schemas.microsoft.com/office/drawing/2014/main" id="{00000000-0008-0000-0200-0000DE000000}"/>
              </a:ext>
            </a:extLst>
          </xdr:cNvPr>
          <xdr:cNvCxnSpPr>
            <a:endCxn id="138" idx="1"/>
          </xdr:cNvCxnSpPr>
        </xdr:nvCxnSpPr>
        <xdr:spPr>
          <a:xfrm>
            <a:off x="5098350" y="3118013"/>
            <a:ext cx="495300" cy="13239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23</xdr:col>
      <xdr:colOff>171450</xdr:colOff>
      <xdr:row>35</xdr:row>
      <xdr:rowOff>28575</xdr:rowOff>
    </xdr:from>
    <xdr:ext cx="1257300" cy="352425"/>
    <xdr:sp macro="" textlink="">
      <xdr:nvSpPr>
        <xdr:cNvPr id="223" name="Shape 144">
          <a:extLst>
            <a:ext uri="{FF2B5EF4-FFF2-40B4-BE49-F238E27FC236}">
              <a16:creationId xmlns:a16="http://schemas.microsoft.com/office/drawing/2014/main" id="{00000000-0008-0000-0200-0000DF000000}"/>
            </a:ext>
          </a:extLst>
        </xdr:cNvPr>
        <xdr:cNvSpPr/>
      </xdr:nvSpPr>
      <xdr:spPr>
        <a:xfrm>
          <a:off x="4722113" y="3608550"/>
          <a:ext cx="1247775"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스텟 증가</a:t>
          </a:r>
          <a:endParaRPr sz="1400">
            <a:solidFill>
              <a:srgbClr val="000000"/>
            </a:solidFill>
            <a:latin typeface="+mn-ea"/>
            <a:ea typeface="+mn-ea"/>
          </a:endParaRPr>
        </a:p>
      </xdr:txBody>
    </xdr:sp>
    <xdr:clientData fLocksWithSheet="0"/>
  </xdr:oneCellAnchor>
  <xdr:oneCellAnchor>
    <xdr:from>
      <xdr:col>23</xdr:col>
      <xdr:colOff>180975</xdr:colOff>
      <xdr:row>37</xdr:row>
      <xdr:rowOff>38100</xdr:rowOff>
    </xdr:from>
    <xdr:ext cx="1257300" cy="371475"/>
    <xdr:sp macro="" textlink="">
      <xdr:nvSpPr>
        <xdr:cNvPr id="224" name="Shape 145">
          <a:extLst>
            <a:ext uri="{FF2B5EF4-FFF2-40B4-BE49-F238E27FC236}">
              <a16:creationId xmlns:a16="http://schemas.microsoft.com/office/drawing/2014/main" id="{00000000-0008-0000-0200-0000E0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스킬포인트</a:t>
          </a:r>
          <a:endParaRPr sz="1400">
            <a:solidFill>
              <a:srgbClr val="000000"/>
            </a:solidFill>
            <a:latin typeface="+mn-ea"/>
            <a:ea typeface="+mn-ea"/>
          </a:endParaRPr>
        </a:p>
      </xdr:txBody>
    </xdr:sp>
    <xdr:clientData fLocksWithSheet="0"/>
  </xdr:oneCellAnchor>
  <xdr:oneCellAnchor>
    <xdr:from>
      <xdr:col>23</xdr:col>
      <xdr:colOff>171450</xdr:colOff>
      <xdr:row>39</xdr:row>
      <xdr:rowOff>66675</xdr:rowOff>
    </xdr:from>
    <xdr:ext cx="1257300" cy="371475"/>
    <xdr:sp macro="" textlink="">
      <xdr:nvSpPr>
        <xdr:cNvPr id="225" name="Shape 146">
          <a:extLst>
            <a:ext uri="{FF2B5EF4-FFF2-40B4-BE49-F238E27FC236}">
              <a16:creationId xmlns:a16="http://schemas.microsoft.com/office/drawing/2014/main" id="{00000000-0008-0000-0200-0000E1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환생</a:t>
          </a:r>
          <a:endParaRPr sz="1400">
            <a:solidFill>
              <a:srgbClr val="000000"/>
            </a:solidFill>
            <a:latin typeface="+mn-ea"/>
            <a:ea typeface="+mn-ea"/>
          </a:endParaRPr>
        </a:p>
      </xdr:txBody>
    </xdr:sp>
    <xdr:clientData fLocksWithSheet="0"/>
  </xdr:oneCellAnchor>
  <xdr:oneCellAnchor>
    <xdr:from>
      <xdr:col>22</xdr:col>
      <xdr:colOff>438150</xdr:colOff>
      <xdr:row>38</xdr:row>
      <xdr:rowOff>-9525</xdr:rowOff>
    </xdr:from>
    <xdr:ext cx="342900" cy="28575"/>
    <xdr:grpSp>
      <xdr:nvGrpSpPr>
        <xdr:cNvPr id="226" name="Shape 2">
          <a:extLst>
            <a:ext uri="{FF2B5EF4-FFF2-40B4-BE49-F238E27FC236}">
              <a16:creationId xmlns:a16="http://schemas.microsoft.com/office/drawing/2014/main" id="{00000000-0008-0000-0200-0000E2000000}"/>
            </a:ext>
          </a:extLst>
        </xdr:cNvPr>
        <xdr:cNvGrpSpPr/>
      </xdr:nvGrpSpPr>
      <xdr:grpSpPr>
        <a:xfrm>
          <a:off x="14897100" y="7458075"/>
          <a:ext cx="342900" cy="28575"/>
          <a:chOff x="5174550" y="3775238"/>
          <a:chExt cx="342900" cy="9525"/>
        </a:xfrm>
      </xdr:grpSpPr>
      <xdr:cxnSp macro="">
        <xdr:nvCxnSpPr>
          <xdr:cNvPr id="227" name="Shape 141">
            <a:extLst>
              <a:ext uri="{FF2B5EF4-FFF2-40B4-BE49-F238E27FC236}">
                <a16:creationId xmlns:a16="http://schemas.microsoft.com/office/drawing/2014/main" id="{00000000-0008-0000-0200-0000E3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22</xdr:col>
      <xdr:colOff>409575</xdr:colOff>
      <xdr:row>35</xdr:row>
      <xdr:rowOff>114300</xdr:rowOff>
    </xdr:from>
    <xdr:ext cx="381000" cy="314325"/>
    <xdr:grpSp>
      <xdr:nvGrpSpPr>
        <xdr:cNvPr id="228" name="Shape 2">
          <a:extLst>
            <a:ext uri="{FF2B5EF4-FFF2-40B4-BE49-F238E27FC236}">
              <a16:creationId xmlns:a16="http://schemas.microsoft.com/office/drawing/2014/main" id="{00000000-0008-0000-0200-0000E4000000}"/>
            </a:ext>
          </a:extLst>
        </xdr:cNvPr>
        <xdr:cNvGrpSpPr/>
      </xdr:nvGrpSpPr>
      <xdr:grpSpPr>
        <a:xfrm>
          <a:off x="14868525" y="6981825"/>
          <a:ext cx="381000" cy="314325"/>
          <a:chOff x="5160263" y="3627600"/>
          <a:chExt cx="371475" cy="304800"/>
        </a:xfrm>
      </xdr:grpSpPr>
      <xdr:cxnSp macro="">
        <xdr:nvCxnSpPr>
          <xdr:cNvPr id="229" name="Shape 147">
            <a:extLst>
              <a:ext uri="{FF2B5EF4-FFF2-40B4-BE49-F238E27FC236}">
                <a16:creationId xmlns:a16="http://schemas.microsoft.com/office/drawing/2014/main" id="{00000000-0008-0000-0200-0000E5000000}"/>
              </a:ext>
            </a:extLst>
          </xdr:cNvPr>
          <xdr:cNvCxnSpPr/>
        </xdr:nvCxnSpPr>
        <xdr:spPr>
          <a:xfrm rot="10800000" flipH="1">
            <a:off x="5160263" y="3627600"/>
            <a:ext cx="371475"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22</xdr:col>
      <xdr:colOff>409575</xdr:colOff>
      <xdr:row>39</xdr:row>
      <xdr:rowOff>0</xdr:rowOff>
    </xdr:from>
    <xdr:ext cx="390525" cy="276225"/>
    <xdr:grpSp>
      <xdr:nvGrpSpPr>
        <xdr:cNvPr id="230" name="Shape 2">
          <a:extLst>
            <a:ext uri="{FF2B5EF4-FFF2-40B4-BE49-F238E27FC236}">
              <a16:creationId xmlns:a16="http://schemas.microsoft.com/office/drawing/2014/main" id="{00000000-0008-0000-0200-0000E6000000}"/>
            </a:ext>
          </a:extLst>
        </xdr:cNvPr>
        <xdr:cNvGrpSpPr/>
      </xdr:nvGrpSpPr>
      <xdr:grpSpPr>
        <a:xfrm>
          <a:off x="14868525" y="7667625"/>
          <a:ext cx="390525" cy="276225"/>
          <a:chOff x="5155500" y="3641888"/>
          <a:chExt cx="381000" cy="276225"/>
        </a:xfrm>
      </xdr:grpSpPr>
      <xdr:cxnSp macro="">
        <xdr:nvCxnSpPr>
          <xdr:cNvPr id="231" name="Shape 148">
            <a:extLst>
              <a:ext uri="{FF2B5EF4-FFF2-40B4-BE49-F238E27FC236}">
                <a16:creationId xmlns:a16="http://schemas.microsoft.com/office/drawing/2014/main" id="{00000000-0008-0000-0200-0000E7000000}"/>
              </a:ext>
            </a:extLst>
          </xdr:cNvPr>
          <xdr:cNvCxnSpPr/>
        </xdr:nvCxnSpPr>
        <xdr:spPr>
          <a:xfrm>
            <a:off x="5155500" y="3641888"/>
            <a:ext cx="381000" cy="2762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25</xdr:col>
      <xdr:colOff>209550</xdr:colOff>
      <xdr:row>35</xdr:row>
      <xdr:rowOff>57150</xdr:rowOff>
    </xdr:from>
    <xdr:ext cx="1514475" cy="291834"/>
    <xdr:sp macro="" textlink="">
      <xdr:nvSpPr>
        <xdr:cNvPr id="232" name="Shape 149">
          <a:extLst>
            <a:ext uri="{FF2B5EF4-FFF2-40B4-BE49-F238E27FC236}">
              <a16:creationId xmlns:a16="http://schemas.microsoft.com/office/drawing/2014/main" id="{00000000-0008-0000-0200-0000E8000000}"/>
            </a:ext>
          </a:extLst>
        </xdr:cNvPr>
        <xdr:cNvSpPr txBox="1"/>
      </xdr:nvSpPr>
      <xdr:spPr>
        <a:xfrm>
          <a:off x="14735175" y="6858000"/>
          <a:ext cx="15144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메인포인트에 투자가능</a:t>
          </a:r>
          <a:endParaRPr sz="1200">
            <a:latin typeface="+mn-ea"/>
            <a:ea typeface="+mn-ea"/>
          </a:endParaRPr>
        </a:p>
      </xdr:txBody>
    </xdr:sp>
    <xdr:clientData fLocksWithSheet="0"/>
  </xdr:oneCellAnchor>
  <xdr:oneCellAnchor>
    <xdr:from>
      <xdr:col>25</xdr:col>
      <xdr:colOff>219075</xdr:colOff>
      <xdr:row>37</xdr:row>
      <xdr:rowOff>76200</xdr:rowOff>
    </xdr:from>
    <xdr:ext cx="1485900" cy="291834"/>
    <xdr:sp macro="" textlink="">
      <xdr:nvSpPr>
        <xdr:cNvPr id="233" name="Shape 150">
          <a:extLst>
            <a:ext uri="{FF2B5EF4-FFF2-40B4-BE49-F238E27FC236}">
              <a16:creationId xmlns:a16="http://schemas.microsoft.com/office/drawing/2014/main" id="{00000000-0008-0000-0200-0000E9000000}"/>
            </a:ext>
          </a:extLst>
        </xdr:cNvPr>
        <xdr:cNvSpPr txBox="1"/>
      </xdr:nvSpPr>
      <xdr:spPr>
        <a:xfrm>
          <a:off x="14744700" y="7277100"/>
          <a:ext cx="148590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원하는스킬에 투자가능</a:t>
          </a:r>
          <a:endParaRPr sz="1200">
            <a:latin typeface="+mn-ea"/>
            <a:ea typeface="+mn-ea"/>
          </a:endParaRPr>
        </a:p>
      </xdr:txBody>
    </xdr:sp>
    <xdr:clientData fLocksWithSheet="0"/>
  </xdr:oneCellAnchor>
  <xdr:oneCellAnchor>
    <xdr:from>
      <xdr:col>25</xdr:col>
      <xdr:colOff>219075</xdr:colOff>
      <xdr:row>39</xdr:row>
      <xdr:rowOff>9525</xdr:rowOff>
    </xdr:from>
    <xdr:ext cx="2114550" cy="491376"/>
    <xdr:sp macro="" textlink="">
      <xdr:nvSpPr>
        <xdr:cNvPr id="234" name="Shape 151">
          <a:extLst>
            <a:ext uri="{FF2B5EF4-FFF2-40B4-BE49-F238E27FC236}">
              <a16:creationId xmlns:a16="http://schemas.microsoft.com/office/drawing/2014/main" id="{00000000-0008-0000-0200-0000EA000000}"/>
            </a:ext>
          </a:extLst>
        </xdr:cNvPr>
        <xdr:cNvSpPr txBox="1"/>
      </xdr:nvSpPr>
      <xdr:spPr>
        <a:xfrm>
          <a:off x="14744700" y="7610475"/>
          <a:ext cx="2114550"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만렙300, 환생당 최대스킬레벨 증가</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환생시 필요경험치 증가</a:t>
          </a:r>
          <a:endParaRPr sz="1200">
            <a:latin typeface="+mn-ea"/>
            <a:ea typeface="+mn-ea"/>
          </a:endParaRPr>
        </a:p>
      </xdr:txBody>
    </xdr:sp>
    <xdr:clientData fLocksWithSheet="0"/>
  </xdr:oneCellAnchor>
  <xdr:oneCellAnchor>
    <xdr:from>
      <xdr:col>23</xdr:col>
      <xdr:colOff>161925</xdr:colOff>
      <xdr:row>42</xdr:row>
      <xdr:rowOff>0</xdr:rowOff>
    </xdr:from>
    <xdr:ext cx="1257300" cy="352425"/>
    <xdr:sp macro="" textlink="">
      <xdr:nvSpPr>
        <xdr:cNvPr id="235" name="Shape 152">
          <a:extLst>
            <a:ext uri="{FF2B5EF4-FFF2-40B4-BE49-F238E27FC236}">
              <a16:creationId xmlns:a16="http://schemas.microsoft.com/office/drawing/2014/main" id="{00000000-0008-0000-0200-0000EB000000}"/>
            </a:ext>
          </a:extLst>
        </xdr:cNvPr>
        <xdr:cNvSpPr/>
      </xdr:nvSpPr>
      <xdr:spPr>
        <a:xfrm>
          <a:off x="4722113" y="3608550"/>
          <a:ext cx="1247775"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패시브(특기)</a:t>
          </a:r>
          <a:endParaRPr sz="1400">
            <a:solidFill>
              <a:srgbClr val="000000"/>
            </a:solidFill>
            <a:latin typeface="+mn-ea"/>
            <a:ea typeface="+mn-ea"/>
          </a:endParaRPr>
        </a:p>
      </xdr:txBody>
    </xdr:sp>
    <xdr:clientData fLocksWithSheet="0"/>
  </xdr:oneCellAnchor>
  <xdr:oneCellAnchor>
    <xdr:from>
      <xdr:col>22</xdr:col>
      <xdr:colOff>419100</xdr:colOff>
      <xdr:row>42</xdr:row>
      <xdr:rowOff>133350</xdr:rowOff>
    </xdr:from>
    <xdr:ext cx="342900" cy="28575"/>
    <xdr:grpSp>
      <xdr:nvGrpSpPr>
        <xdr:cNvPr id="236" name="Shape 2">
          <a:extLst>
            <a:ext uri="{FF2B5EF4-FFF2-40B4-BE49-F238E27FC236}">
              <a16:creationId xmlns:a16="http://schemas.microsoft.com/office/drawing/2014/main" id="{00000000-0008-0000-0200-0000EC000000}"/>
            </a:ext>
          </a:extLst>
        </xdr:cNvPr>
        <xdr:cNvGrpSpPr/>
      </xdr:nvGrpSpPr>
      <xdr:grpSpPr>
        <a:xfrm>
          <a:off x="14878050" y="8401050"/>
          <a:ext cx="342900" cy="28575"/>
          <a:chOff x="5174550" y="3775238"/>
          <a:chExt cx="342900" cy="9525"/>
        </a:xfrm>
      </xdr:grpSpPr>
      <xdr:cxnSp macro="">
        <xdr:nvCxnSpPr>
          <xdr:cNvPr id="237" name="Shape 141">
            <a:extLst>
              <a:ext uri="{FF2B5EF4-FFF2-40B4-BE49-F238E27FC236}">
                <a16:creationId xmlns:a16="http://schemas.microsoft.com/office/drawing/2014/main" id="{00000000-0008-0000-0200-0000ED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25</xdr:col>
      <xdr:colOff>228600</xdr:colOff>
      <xdr:row>41</xdr:row>
      <xdr:rowOff>104775</xdr:rowOff>
    </xdr:from>
    <xdr:ext cx="1914525" cy="491376"/>
    <xdr:sp macro="" textlink="">
      <xdr:nvSpPr>
        <xdr:cNvPr id="238" name="Shape 153">
          <a:extLst>
            <a:ext uri="{FF2B5EF4-FFF2-40B4-BE49-F238E27FC236}">
              <a16:creationId xmlns:a16="http://schemas.microsoft.com/office/drawing/2014/main" id="{00000000-0008-0000-0200-0000EE000000}"/>
            </a:ext>
          </a:extLst>
        </xdr:cNvPr>
        <xdr:cNvSpPr txBox="1"/>
      </xdr:nvSpPr>
      <xdr:spPr>
        <a:xfrm>
          <a:off x="14754225" y="8105775"/>
          <a:ext cx="1914525"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- 30레벨당 최대치 +1, 최대 +10</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환생시 최대 +2</a:t>
          </a:r>
          <a:endParaRPr sz="900">
            <a:latin typeface="+mn-ea"/>
            <a:ea typeface="+mn-ea"/>
            <a:cs typeface="Arial"/>
            <a:sym typeface="Arial"/>
          </a:endParaRPr>
        </a:p>
      </xdr:txBody>
    </xdr:sp>
    <xdr:clientData fLocksWithSheet="0"/>
  </xdr:oneCellAnchor>
  <xdr:oneCellAnchor>
    <xdr:from>
      <xdr:col>23</xdr:col>
      <xdr:colOff>171450</xdr:colOff>
      <xdr:row>44</xdr:row>
      <xdr:rowOff>76200</xdr:rowOff>
    </xdr:from>
    <xdr:ext cx="1257300" cy="371475"/>
    <xdr:sp macro="" textlink="">
      <xdr:nvSpPr>
        <xdr:cNvPr id="239" name="Shape 154">
          <a:extLst>
            <a:ext uri="{FF2B5EF4-FFF2-40B4-BE49-F238E27FC236}">
              <a16:creationId xmlns:a16="http://schemas.microsoft.com/office/drawing/2014/main" id="{00000000-0008-0000-0200-0000EF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액티브 강화</a:t>
          </a:r>
          <a:endParaRPr sz="1400">
            <a:solidFill>
              <a:srgbClr val="000000"/>
            </a:solidFill>
            <a:latin typeface="+mn-ea"/>
            <a:ea typeface="+mn-ea"/>
          </a:endParaRPr>
        </a:p>
      </xdr:txBody>
    </xdr:sp>
    <xdr:clientData fLocksWithSheet="0"/>
  </xdr:oneCellAnchor>
  <xdr:oneCellAnchor>
    <xdr:from>
      <xdr:col>22</xdr:col>
      <xdr:colOff>447675</xdr:colOff>
      <xdr:row>43</xdr:row>
      <xdr:rowOff>133350</xdr:rowOff>
    </xdr:from>
    <xdr:ext cx="323850" cy="314325"/>
    <xdr:grpSp>
      <xdr:nvGrpSpPr>
        <xdr:cNvPr id="240" name="Shape 2">
          <a:extLst>
            <a:ext uri="{FF2B5EF4-FFF2-40B4-BE49-F238E27FC236}">
              <a16:creationId xmlns:a16="http://schemas.microsoft.com/office/drawing/2014/main" id="{00000000-0008-0000-0200-0000F0000000}"/>
            </a:ext>
          </a:extLst>
        </xdr:cNvPr>
        <xdr:cNvGrpSpPr/>
      </xdr:nvGrpSpPr>
      <xdr:grpSpPr>
        <a:xfrm>
          <a:off x="14906625" y="8601075"/>
          <a:ext cx="323850" cy="314325"/>
          <a:chOff x="5188838" y="3627600"/>
          <a:chExt cx="314325" cy="304800"/>
        </a:xfrm>
      </xdr:grpSpPr>
      <xdr:cxnSp macro="">
        <xdr:nvCxnSpPr>
          <xdr:cNvPr id="241" name="Shape 155">
            <a:extLst>
              <a:ext uri="{FF2B5EF4-FFF2-40B4-BE49-F238E27FC236}">
                <a16:creationId xmlns:a16="http://schemas.microsoft.com/office/drawing/2014/main" id="{00000000-0008-0000-0200-0000F1000000}"/>
              </a:ext>
            </a:extLst>
          </xdr:cNvPr>
          <xdr:cNvCxnSpPr/>
        </xdr:nvCxnSpPr>
        <xdr:spPr>
          <a:xfrm>
            <a:off x="5188838" y="3627600"/>
            <a:ext cx="314325"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25</xdr:col>
      <xdr:colOff>219075</xdr:colOff>
      <xdr:row>44</xdr:row>
      <xdr:rowOff>0</xdr:rowOff>
    </xdr:from>
    <xdr:ext cx="2867025" cy="491376"/>
    <xdr:sp macro="" textlink="">
      <xdr:nvSpPr>
        <xdr:cNvPr id="242" name="Shape 156">
          <a:extLst>
            <a:ext uri="{FF2B5EF4-FFF2-40B4-BE49-F238E27FC236}">
              <a16:creationId xmlns:a16="http://schemas.microsoft.com/office/drawing/2014/main" id="{00000000-0008-0000-0200-0000F2000000}"/>
            </a:ext>
          </a:extLst>
        </xdr:cNvPr>
        <xdr:cNvSpPr txBox="1"/>
      </xdr:nvSpPr>
      <xdr:spPr>
        <a:xfrm>
          <a:off x="14744700" y="8601075"/>
          <a:ext cx="2867025"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해당스킬 및 시너지(상/하위 스킬) 스킬포인트 투자</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모든 스킬 상승 옵션 장비/참/쥬얼 장착 (주로 쥬얼)</a:t>
          </a:r>
          <a:endParaRPr sz="900">
            <a:latin typeface="+mn-ea"/>
            <a:ea typeface="+mn-ea"/>
            <a:cs typeface="Arial"/>
            <a:sym typeface="Arial"/>
          </a:endParaRPr>
        </a:p>
      </xdr:txBody>
    </xdr:sp>
    <xdr:clientData fLocksWithSheet="0"/>
  </xdr:oneCellAnchor>
  <xdr:oneCellAnchor>
    <xdr:from>
      <xdr:col>23</xdr:col>
      <xdr:colOff>228600</xdr:colOff>
      <xdr:row>47</xdr:row>
      <xdr:rowOff>66675</xdr:rowOff>
    </xdr:from>
    <xdr:ext cx="1257300" cy="371475"/>
    <xdr:sp macro="" textlink="">
      <xdr:nvSpPr>
        <xdr:cNvPr id="243" name="Shape 157">
          <a:extLst>
            <a:ext uri="{FF2B5EF4-FFF2-40B4-BE49-F238E27FC236}">
              <a16:creationId xmlns:a16="http://schemas.microsoft.com/office/drawing/2014/main" id="{00000000-0008-0000-0200-0000F3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레벨 증가</a:t>
          </a:r>
          <a:endParaRPr sz="1400">
            <a:solidFill>
              <a:srgbClr val="000000"/>
            </a:solidFill>
            <a:latin typeface="+mn-ea"/>
            <a:ea typeface="+mn-ea"/>
          </a:endParaRPr>
        </a:p>
      </xdr:txBody>
    </xdr:sp>
    <xdr:clientData fLocksWithSheet="0"/>
  </xdr:oneCellAnchor>
  <xdr:oneCellAnchor>
    <xdr:from>
      <xdr:col>23</xdr:col>
      <xdr:colOff>238125</xdr:colOff>
      <xdr:row>50</xdr:row>
      <xdr:rowOff>123825</xdr:rowOff>
    </xdr:from>
    <xdr:ext cx="1257300" cy="371475"/>
    <xdr:sp macro="" textlink="">
      <xdr:nvSpPr>
        <xdr:cNvPr id="244" name="Shape 158">
          <a:extLst>
            <a:ext uri="{FF2B5EF4-FFF2-40B4-BE49-F238E27FC236}">
              <a16:creationId xmlns:a16="http://schemas.microsoft.com/office/drawing/2014/main" id="{00000000-0008-0000-0200-0000F4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등급 상승</a:t>
          </a:r>
          <a:endParaRPr sz="1400">
            <a:solidFill>
              <a:srgbClr val="000000"/>
            </a:solidFill>
            <a:latin typeface="+mn-ea"/>
            <a:ea typeface="+mn-ea"/>
          </a:endParaRPr>
        </a:p>
      </xdr:txBody>
    </xdr:sp>
    <xdr:clientData fLocksWithSheet="0"/>
  </xdr:oneCellAnchor>
  <xdr:oneCellAnchor>
    <xdr:from>
      <xdr:col>23</xdr:col>
      <xdr:colOff>304800</xdr:colOff>
      <xdr:row>57</xdr:row>
      <xdr:rowOff>114300</xdr:rowOff>
    </xdr:from>
    <xdr:ext cx="1257300" cy="371475"/>
    <xdr:sp macro="" textlink="">
      <xdr:nvSpPr>
        <xdr:cNvPr id="245" name="Shape 159">
          <a:extLst>
            <a:ext uri="{FF2B5EF4-FFF2-40B4-BE49-F238E27FC236}">
              <a16:creationId xmlns:a16="http://schemas.microsoft.com/office/drawing/2014/main" id="{00000000-0008-0000-0200-0000F5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소켓 장착</a:t>
          </a:r>
          <a:endParaRPr sz="1400">
            <a:solidFill>
              <a:srgbClr val="000000"/>
            </a:solidFill>
            <a:latin typeface="+mn-ea"/>
            <a:ea typeface="+mn-ea"/>
          </a:endParaRPr>
        </a:p>
      </xdr:txBody>
    </xdr:sp>
    <xdr:clientData fLocksWithSheet="0"/>
  </xdr:oneCellAnchor>
  <xdr:oneCellAnchor>
    <xdr:from>
      <xdr:col>22</xdr:col>
      <xdr:colOff>409575</xdr:colOff>
      <xdr:row>50</xdr:row>
      <xdr:rowOff>47625</xdr:rowOff>
    </xdr:from>
    <xdr:ext cx="419100" cy="257175"/>
    <xdr:grpSp>
      <xdr:nvGrpSpPr>
        <xdr:cNvPr id="246" name="Shape 2">
          <a:extLst>
            <a:ext uri="{FF2B5EF4-FFF2-40B4-BE49-F238E27FC236}">
              <a16:creationId xmlns:a16="http://schemas.microsoft.com/office/drawing/2014/main" id="{00000000-0008-0000-0200-0000F6000000}"/>
            </a:ext>
          </a:extLst>
        </xdr:cNvPr>
        <xdr:cNvGrpSpPr/>
      </xdr:nvGrpSpPr>
      <xdr:grpSpPr>
        <a:xfrm>
          <a:off x="14868525" y="9915525"/>
          <a:ext cx="419100" cy="257175"/>
          <a:chOff x="5141213" y="3656175"/>
          <a:chExt cx="409500" cy="247800"/>
        </a:xfrm>
      </xdr:grpSpPr>
      <xdr:cxnSp macro="">
        <xdr:nvCxnSpPr>
          <xdr:cNvPr id="247" name="Shape 160">
            <a:extLst>
              <a:ext uri="{FF2B5EF4-FFF2-40B4-BE49-F238E27FC236}">
                <a16:creationId xmlns:a16="http://schemas.microsoft.com/office/drawing/2014/main" id="{00000000-0008-0000-0200-0000F7000000}"/>
              </a:ext>
            </a:extLst>
          </xdr:cNvPr>
          <xdr:cNvCxnSpPr>
            <a:endCxn id="158" idx="1"/>
          </xdr:cNvCxnSpPr>
        </xdr:nvCxnSpPr>
        <xdr:spPr>
          <a:xfrm>
            <a:off x="5141213" y="3656175"/>
            <a:ext cx="409500" cy="247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22</xdr:col>
      <xdr:colOff>466725</xdr:colOff>
      <xdr:row>47</xdr:row>
      <xdr:rowOff>152400</xdr:rowOff>
    </xdr:from>
    <xdr:ext cx="381000" cy="314325"/>
    <xdr:grpSp>
      <xdr:nvGrpSpPr>
        <xdr:cNvPr id="248" name="Shape 2">
          <a:extLst>
            <a:ext uri="{FF2B5EF4-FFF2-40B4-BE49-F238E27FC236}">
              <a16:creationId xmlns:a16="http://schemas.microsoft.com/office/drawing/2014/main" id="{00000000-0008-0000-0200-0000F8000000}"/>
            </a:ext>
          </a:extLst>
        </xdr:cNvPr>
        <xdr:cNvGrpSpPr/>
      </xdr:nvGrpSpPr>
      <xdr:grpSpPr>
        <a:xfrm>
          <a:off x="14925675" y="9420225"/>
          <a:ext cx="381000" cy="314325"/>
          <a:chOff x="5160263" y="3627600"/>
          <a:chExt cx="371475" cy="304800"/>
        </a:xfrm>
      </xdr:grpSpPr>
      <xdr:cxnSp macro="">
        <xdr:nvCxnSpPr>
          <xdr:cNvPr id="249" name="Shape 147">
            <a:extLst>
              <a:ext uri="{FF2B5EF4-FFF2-40B4-BE49-F238E27FC236}">
                <a16:creationId xmlns:a16="http://schemas.microsoft.com/office/drawing/2014/main" id="{00000000-0008-0000-0200-0000F9000000}"/>
              </a:ext>
            </a:extLst>
          </xdr:cNvPr>
          <xdr:cNvCxnSpPr/>
        </xdr:nvCxnSpPr>
        <xdr:spPr>
          <a:xfrm rot="10800000" flipH="1">
            <a:off x="5160263" y="3627600"/>
            <a:ext cx="371475"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22</xdr:col>
      <xdr:colOff>323850</xdr:colOff>
      <xdr:row>51</xdr:row>
      <xdr:rowOff>133350</xdr:rowOff>
    </xdr:from>
    <xdr:ext cx="571500" cy="1371600"/>
    <xdr:grpSp>
      <xdr:nvGrpSpPr>
        <xdr:cNvPr id="250" name="Shape 2">
          <a:extLst>
            <a:ext uri="{FF2B5EF4-FFF2-40B4-BE49-F238E27FC236}">
              <a16:creationId xmlns:a16="http://schemas.microsoft.com/office/drawing/2014/main" id="{00000000-0008-0000-0200-0000FA000000}"/>
            </a:ext>
          </a:extLst>
        </xdr:cNvPr>
        <xdr:cNvGrpSpPr/>
      </xdr:nvGrpSpPr>
      <xdr:grpSpPr>
        <a:xfrm>
          <a:off x="14782800" y="10201275"/>
          <a:ext cx="571500" cy="1371600"/>
          <a:chOff x="5065013" y="3098963"/>
          <a:chExt cx="561900" cy="1362000"/>
        </a:xfrm>
      </xdr:grpSpPr>
      <xdr:cxnSp macro="">
        <xdr:nvCxnSpPr>
          <xdr:cNvPr id="251" name="Shape 161">
            <a:extLst>
              <a:ext uri="{FF2B5EF4-FFF2-40B4-BE49-F238E27FC236}">
                <a16:creationId xmlns:a16="http://schemas.microsoft.com/office/drawing/2014/main" id="{00000000-0008-0000-0200-0000FB000000}"/>
              </a:ext>
            </a:extLst>
          </xdr:cNvPr>
          <xdr:cNvCxnSpPr>
            <a:endCxn id="159" idx="1"/>
          </xdr:cNvCxnSpPr>
        </xdr:nvCxnSpPr>
        <xdr:spPr>
          <a:xfrm>
            <a:off x="5065013" y="3098963"/>
            <a:ext cx="561900" cy="13620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25</xdr:col>
      <xdr:colOff>247650</xdr:colOff>
      <xdr:row>46</xdr:row>
      <xdr:rowOff>95250</xdr:rowOff>
    </xdr:from>
    <xdr:ext cx="209550" cy="200025"/>
    <xdr:grpSp>
      <xdr:nvGrpSpPr>
        <xdr:cNvPr id="252" name="Shape 2">
          <a:extLst>
            <a:ext uri="{FF2B5EF4-FFF2-40B4-BE49-F238E27FC236}">
              <a16:creationId xmlns:a16="http://schemas.microsoft.com/office/drawing/2014/main" id="{00000000-0008-0000-0200-0000FC000000}"/>
            </a:ext>
          </a:extLst>
        </xdr:cNvPr>
        <xdr:cNvGrpSpPr/>
      </xdr:nvGrpSpPr>
      <xdr:grpSpPr>
        <a:xfrm>
          <a:off x="16678275" y="9163050"/>
          <a:ext cx="209550" cy="200025"/>
          <a:chOff x="5241225" y="3679988"/>
          <a:chExt cx="209550" cy="200025"/>
        </a:xfrm>
      </xdr:grpSpPr>
      <xdr:grpSp>
        <xdr:nvGrpSpPr>
          <xdr:cNvPr id="253" name="Shape 162">
            <a:extLst>
              <a:ext uri="{FF2B5EF4-FFF2-40B4-BE49-F238E27FC236}">
                <a16:creationId xmlns:a16="http://schemas.microsoft.com/office/drawing/2014/main" id="{00000000-0008-0000-0200-0000FD000000}"/>
              </a:ext>
            </a:extLst>
          </xdr:cNvPr>
          <xdr:cNvGrpSpPr/>
        </xdr:nvGrpSpPr>
        <xdr:grpSpPr>
          <a:xfrm>
            <a:off x="5241225" y="3679988"/>
            <a:ext cx="209550" cy="200025"/>
            <a:chOff x="7174582" y="1217290"/>
            <a:chExt cx="216024" cy="216024"/>
          </a:xfrm>
        </xdr:grpSpPr>
        <xdr:sp macro="" textlink="">
          <xdr:nvSpPr>
            <xdr:cNvPr id="254" name="Shape 7">
              <a:extLst>
                <a:ext uri="{FF2B5EF4-FFF2-40B4-BE49-F238E27FC236}">
                  <a16:creationId xmlns:a16="http://schemas.microsoft.com/office/drawing/2014/main" id="{00000000-0008-0000-0200-0000FE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55" name="Shape 163" descr="minus, remove, sign icon">
              <a:extLst>
                <a:ext uri="{FF2B5EF4-FFF2-40B4-BE49-F238E27FC236}">
                  <a16:creationId xmlns:a16="http://schemas.microsoft.com/office/drawing/2014/main" id="{00000000-0008-0000-0200-0000FF00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256" name="Shape 164">
              <a:extLst>
                <a:ext uri="{FF2B5EF4-FFF2-40B4-BE49-F238E27FC236}">
                  <a16:creationId xmlns:a16="http://schemas.microsoft.com/office/drawing/2014/main" id="{00000000-0008-0000-0200-000000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25</xdr:col>
      <xdr:colOff>19050</xdr:colOff>
      <xdr:row>46</xdr:row>
      <xdr:rowOff>104775</xdr:rowOff>
    </xdr:from>
    <xdr:ext cx="209550" cy="200025"/>
    <xdr:grpSp>
      <xdr:nvGrpSpPr>
        <xdr:cNvPr id="257" name="Shape 2">
          <a:extLst>
            <a:ext uri="{FF2B5EF4-FFF2-40B4-BE49-F238E27FC236}">
              <a16:creationId xmlns:a16="http://schemas.microsoft.com/office/drawing/2014/main" id="{00000000-0008-0000-0200-000001010000}"/>
            </a:ext>
          </a:extLst>
        </xdr:cNvPr>
        <xdr:cNvGrpSpPr/>
      </xdr:nvGrpSpPr>
      <xdr:grpSpPr>
        <a:xfrm>
          <a:off x="16449675" y="9172575"/>
          <a:ext cx="209550" cy="200025"/>
          <a:chOff x="5241225" y="3679988"/>
          <a:chExt cx="209550" cy="200025"/>
        </a:xfrm>
      </xdr:grpSpPr>
      <xdr:grpSp>
        <xdr:nvGrpSpPr>
          <xdr:cNvPr id="258" name="Shape 165">
            <a:extLst>
              <a:ext uri="{FF2B5EF4-FFF2-40B4-BE49-F238E27FC236}">
                <a16:creationId xmlns:a16="http://schemas.microsoft.com/office/drawing/2014/main" id="{00000000-0008-0000-0200-000002010000}"/>
              </a:ext>
            </a:extLst>
          </xdr:cNvPr>
          <xdr:cNvGrpSpPr/>
        </xdr:nvGrpSpPr>
        <xdr:grpSpPr>
          <a:xfrm>
            <a:off x="5241225" y="3679988"/>
            <a:ext cx="209550" cy="200025"/>
            <a:chOff x="7174582" y="1217290"/>
            <a:chExt cx="216024" cy="216024"/>
          </a:xfrm>
        </xdr:grpSpPr>
        <xdr:sp macro="" textlink="">
          <xdr:nvSpPr>
            <xdr:cNvPr id="259" name="Shape 7">
              <a:extLst>
                <a:ext uri="{FF2B5EF4-FFF2-40B4-BE49-F238E27FC236}">
                  <a16:creationId xmlns:a16="http://schemas.microsoft.com/office/drawing/2014/main" id="{00000000-0008-0000-0200-000003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60" name="Shape 166" descr="minus, remove, sign icon">
              <a:extLst>
                <a:ext uri="{FF2B5EF4-FFF2-40B4-BE49-F238E27FC236}">
                  <a16:creationId xmlns:a16="http://schemas.microsoft.com/office/drawing/2014/main" id="{00000000-0008-0000-0200-00000401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261" name="Shape 167">
              <a:extLst>
                <a:ext uri="{FF2B5EF4-FFF2-40B4-BE49-F238E27FC236}">
                  <a16:creationId xmlns:a16="http://schemas.microsoft.com/office/drawing/2014/main" id="{00000000-0008-0000-0200-000005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25</xdr:col>
      <xdr:colOff>342900</xdr:colOff>
      <xdr:row>46</xdr:row>
      <xdr:rowOff>95250</xdr:rowOff>
    </xdr:from>
    <xdr:ext cx="3267075" cy="713104"/>
    <xdr:sp macro="" textlink="">
      <xdr:nvSpPr>
        <xdr:cNvPr id="262" name="Shape 168">
          <a:extLst>
            <a:ext uri="{FF2B5EF4-FFF2-40B4-BE49-F238E27FC236}">
              <a16:creationId xmlns:a16="http://schemas.microsoft.com/office/drawing/2014/main" id="{00000000-0008-0000-0200-000006010000}"/>
            </a:ext>
          </a:extLst>
        </xdr:cNvPr>
        <xdr:cNvSpPr txBox="1"/>
      </xdr:nvSpPr>
      <xdr:spPr>
        <a:xfrm>
          <a:off x="14868525" y="9096375"/>
          <a:ext cx="3267075" cy="71310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최대레벨 제한 없음. 10레벨 이후 레벨 감소 가능성</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레벨당 성공확률 10% 감소, 옵션 7% 증가(모두 곱연산)</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캐시 아이템으로 강화 보조 가능 (선택)</a:t>
          </a:r>
          <a:endParaRPr sz="900">
            <a:latin typeface="+mn-ea"/>
            <a:ea typeface="+mn-ea"/>
            <a:cs typeface="Arial"/>
            <a:sym typeface="Arial"/>
          </a:endParaRPr>
        </a:p>
      </xdr:txBody>
    </xdr:sp>
    <xdr:clientData fLocksWithSheet="0"/>
  </xdr:oneCellAnchor>
  <xdr:oneCellAnchor>
    <xdr:from>
      <xdr:col>25</xdr:col>
      <xdr:colOff>333375</xdr:colOff>
      <xdr:row>50</xdr:row>
      <xdr:rowOff>38100</xdr:rowOff>
    </xdr:from>
    <xdr:ext cx="3267075" cy="491376"/>
    <xdr:sp macro="" textlink="">
      <xdr:nvSpPr>
        <xdr:cNvPr id="263" name="Shape 169">
          <a:extLst>
            <a:ext uri="{FF2B5EF4-FFF2-40B4-BE49-F238E27FC236}">
              <a16:creationId xmlns:a16="http://schemas.microsoft.com/office/drawing/2014/main" id="{00000000-0008-0000-0200-000007010000}"/>
            </a:ext>
          </a:extLst>
        </xdr:cNvPr>
        <xdr:cNvSpPr txBox="1"/>
      </xdr:nvSpPr>
      <xdr:spPr>
        <a:xfrm>
          <a:off x="14859000" y="9839325"/>
          <a:ext cx="3267075"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- 3레벨 업마다 등급 상승 가능 (노말/매직/레어...)</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등급이 오르면 옵션 +1개 (관련옵&amp;모든옵 번갈아 등장)</a:t>
          </a:r>
          <a:endParaRPr sz="1200">
            <a:latin typeface="+mn-ea"/>
            <a:ea typeface="+mn-ea"/>
          </a:endParaRPr>
        </a:p>
      </xdr:txBody>
    </xdr:sp>
    <xdr:clientData fLocksWithSheet="0"/>
  </xdr:oneCellAnchor>
  <xdr:oneCellAnchor>
    <xdr:from>
      <xdr:col>25</xdr:col>
      <xdr:colOff>219075</xdr:colOff>
      <xdr:row>50</xdr:row>
      <xdr:rowOff>9525</xdr:rowOff>
    </xdr:from>
    <xdr:ext cx="209550" cy="200025"/>
    <xdr:grpSp>
      <xdr:nvGrpSpPr>
        <xdr:cNvPr id="264" name="Shape 2">
          <a:extLst>
            <a:ext uri="{FF2B5EF4-FFF2-40B4-BE49-F238E27FC236}">
              <a16:creationId xmlns:a16="http://schemas.microsoft.com/office/drawing/2014/main" id="{00000000-0008-0000-0200-000008010000}"/>
            </a:ext>
          </a:extLst>
        </xdr:cNvPr>
        <xdr:cNvGrpSpPr/>
      </xdr:nvGrpSpPr>
      <xdr:grpSpPr>
        <a:xfrm>
          <a:off x="16649700" y="9877425"/>
          <a:ext cx="209550" cy="200025"/>
          <a:chOff x="5241225" y="3679988"/>
          <a:chExt cx="209550" cy="200025"/>
        </a:xfrm>
      </xdr:grpSpPr>
      <xdr:grpSp>
        <xdr:nvGrpSpPr>
          <xdr:cNvPr id="265" name="Shape 170">
            <a:extLst>
              <a:ext uri="{FF2B5EF4-FFF2-40B4-BE49-F238E27FC236}">
                <a16:creationId xmlns:a16="http://schemas.microsoft.com/office/drawing/2014/main" id="{00000000-0008-0000-0200-000009010000}"/>
              </a:ext>
            </a:extLst>
          </xdr:cNvPr>
          <xdr:cNvGrpSpPr/>
        </xdr:nvGrpSpPr>
        <xdr:grpSpPr>
          <a:xfrm>
            <a:off x="5241225" y="3679988"/>
            <a:ext cx="209550" cy="200025"/>
            <a:chOff x="7174582" y="1217290"/>
            <a:chExt cx="216024" cy="216024"/>
          </a:xfrm>
        </xdr:grpSpPr>
        <xdr:sp macro="" textlink="">
          <xdr:nvSpPr>
            <xdr:cNvPr id="266" name="Shape 7">
              <a:extLst>
                <a:ext uri="{FF2B5EF4-FFF2-40B4-BE49-F238E27FC236}">
                  <a16:creationId xmlns:a16="http://schemas.microsoft.com/office/drawing/2014/main" id="{00000000-0008-0000-0200-00000A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67" name="Shape 171" descr="minus, remove, sign icon">
              <a:extLst>
                <a:ext uri="{FF2B5EF4-FFF2-40B4-BE49-F238E27FC236}">
                  <a16:creationId xmlns:a16="http://schemas.microsoft.com/office/drawing/2014/main" id="{00000000-0008-0000-0200-00000B01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268" name="Shape 172">
              <a:extLst>
                <a:ext uri="{FF2B5EF4-FFF2-40B4-BE49-F238E27FC236}">
                  <a16:creationId xmlns:a16="http://schemas.microsoft.com/office/drawing/2014/main" id="{00000000-0008-0000-0200-00000C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24</xdr:col>
      <xdr:colOff>400050</xdr:colOff>
      <xdr:row>46</xdr:row>
      <xdr:rowOff>95250</xdr:rowOff>
    </xdr:from>
    <xdr:ext cx="190500" cy="200025"/>
    <xdr:grpSp>
      <xdr:nvGrpSpPr>
        <xdr:cNvPr id="269" name="Shape 2">
          <a:extLst>
            <a:ext uri="{FF2B5EF4-FFF2-40B4-BE49-F238E27FC236}">
              <a16:creationId xmlns:a16="http://schemas.microsoft.com/office/drawing/2014/main" id="{00000000-0008-0000-0200-00000D010000}"/>
            </a:ext>
          </a:extLst>
        </xdr:cNvPr>
        <xdr:cNvGrpSpPr/>
      </xdr:nvGrpSpPr>
      <xdr:grpSpPr>
        <a:xfrm>
          <a:off x="16173450" y="9163050"/>
          <a:ext cx="190500" cy="200025"/>
          <a:chOff x="5250750" y="3679988"/>
          <a:chExt cx="190500" cy="200025"/>
        </a:xfrm>
      </xdr:grpSpPr>
      <xdr:grpSp>
        <xdr:nvGrpSpPr>
          <xdr:cNvPr id="270" name="Shape 173">
            <a:extLst>
              <a:ext uri="{FF2B5EF4-FFF2-40B4-BE49-F238E27FC236}">
                <a16:creationId xmlns:a16="http://schemas.microsoft.com/office/drawing/2014/main" id="{00000000-0008-0000-0200-00000E010000}"/>
              </a:ext>
            </a:extLst>
          </xdr:cNvPr>
          <xdr:cNvGrpSpPr/>
        </xdr:nvGrpSpPr>
        <xdr:grpSpPr>
          <a:xfrm>
            <a:off x="5250750" y="3679988"/>
            <a:ext cx="190500" cy="200025"/>
            <a:chOff x="7174582" y="1217290"/>
            <a:chExt cx="216024" cy="216024"/>
          </a:xfrm>
        </xdr:grpSpPr>
        <xdr:sp macro="" textlink="">
          <xdr:nvSpPr>
            <xdr:cNvPr id="271" name="Shape 7">
              <a:extLst>
                <a:ext uri="{FF2B5EF4-FFF2-40B4-BE49-F238E27FC236}">
                  <a16:creationId xmlns:a16="http://schemas.microsoft.com/office/drawing/2014/main" id="{00000000-0008-0000-0200-00000F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72" name="Shape 174" descr="minus, remove, sign icon">
              <a:extLst>
                <a:ext uri="{FF2B5EF4-FFF2-40B4-BE49-F238E27FC236}">
                  <a16:creationId xmlns:a16="http://schemas.microsoft.com/office/drawing/2014/main" id="{00000000-0008-0000-0200-000010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273" name="Shape 175">
              <a:extLst>
                <a:ext uri="{FF2B5EF4-FFF2-40B4-BE49-F238E27FC236}">
                  <a16:creationId xmlns:a16="http://schemas.microsoft.com/office/drawing/2014/main" id="{00000000-0008-0000-0200-000011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23</xdr:col>
      <xdr:colOff>276225</xdr:colOff>
      <xdr:row>54</xdr:row>
      <xdr:rowOff>38100</xdr:rowOff>
    </xdr:from>
    <xdr:ext cx="1257300" cy="371475"/>
    <xdr:sp macro="" textlink="">
      <xdr:nvSpPr>
        <xdr:cNvPr id="274" name="Shape 176">
          <a:extLst>
            <a:ext uri="{FF2B5EF4-FFF2-40B4-BE49-F238E27FC236}">
              <a16:creationId xmlns:a16="http://schemas.microsoft.com/office/drawing/2014/main" id="{00000000-0008-0000-0200-000012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옵션 변경</a:t>
          </a:r>
          <a:endParaRPr sz="1400">
            <a:solidFill>
              <a:srgbClr val="000000"/>
            </a:solidFill>
            <a:latin typeface="+mn-ea"/>
            <a:ea typeface="+mn-ea"/>
          </a:endParaRPr>
        </a:p>
      </xdr:txBody>
    </xdr:sp>
    <xdr:clientData fLocksWithSheet="0"/>
  </xdr:oneCellAnchor>
  <xdr:oneCellAnchor>
    <xdr:from>
      <xdr:col>22</xdr:col>
      <xdr:colOff>381000</xdr:colOff>
      <xdr:row>51</xdr:row>
      <xdr:rowOff>57150</xdr:rowOff>
    </xdr:from>
    <xdr:ext cx="457200" cy="800100"/>
    <xdr:grpSp>
      <xdr:nvGrpSpPr>
        <xdr:cNvPr id="275" name="Shape 2">
          <a:extLst>
            <a:ext uri="{FF2B5EF4-FFF2-40B4-BE49-F238E27FC236}">
              <a16:creationId xmlns:a16="http://schemas.microsoft.com/office/drawing/2014/main" id="{00000000-0008-0000-0200-000013010000}"/>
            </a:ext>
          </a:extLst>
        </xdr:cNvPr>
        <xdr:cNvGrpSpPr/>
      </xdr:nvGrpSpPr>
      <xdr:grpSpPr>
        <a:xfrm>
          <a:off x="14839950" y="10125075"/>
          <a:ext cx="457200" cy="800100"/>
          <a:chOff x="5122163" y="3379950"/>
          <a:chExt cx="447675" cy="800100"/>
        </a:xfrm>
      </xdr:grpSpPr>
      <xdr:cxnSp macro="">
        <xdr:nvCxnSpPr>
          <xdr:cNvPr id="276" name="Shape 177">
            <a:extLst>
              <a:ext uri="{FF2B5EF4-FFF2-40B4-BE49-F238E27FC236}">
                <a16:creationId xmlns:a16="http://schemas.microsoft.com/office/drawing/2014/main" id="{00000000-0008-0000-0200-000014010000}"/>
              </a:ext>
            </a:extLst>
          </xdr:cNvPr>
          <xdr:cNvCxnSpPr/>
        </xdr:nvCxnSpPr>
        <xdr:spPr>
          <a:xfrm>
            <a:off x="5122163" y="3379950"/>
            <a:ext cx="447675" cy="8001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25</xdr:col>
      <xdr:colOff>285750</xdr:colOff>
      <xdr:row>53</xdr:row>
      <xdr:rowOff>76200</xdr:rowOff>
    </xdr:from>
    <xdr:ext cx="209550" cy="200025"/>
    <xdr:grpSp>
      <xdr:nvGrpSpPr>
        <xdr:cNvPr id="277" name="Shape 2">
          <a:extLst>
            <a:ext uri="{FF2B5EF4-FFF2-40B4-BE49-F238E27FC236}">
              <a16:creationId xmlns:a16="http://schemas.microsoft.com/office/drawing/2014/main" id="{00000000-0008-0000-0200-000015010000}"/>
            </a:ext>
          </a:extLst>
        </xdr:cNvPr>
        <xdr:cNvGrpSpPr/>
      </xdr:nvGrpSpPr>
      <xdr:grpSpPr>
        <a:xfrm>
          <a:off x="16716375" y="10544175"/>
          <a:ext cx="209550" cy="200025"/>
          <a:chOff x="5241225" y="3679988"/>
          <a:chExt cx="209550" cy="200025"/>
        </a:xfrm>
      </xdr:grpSpPr>
      <xdr:grpSp>
        <xdr:nvGrpSpPr>
          <xdr:cNvPr id="278" name="Shape 178">
            <a:extLst>
              <a:ext uri="{FF2B5EF4-FFF2-40B4-BE49-F238E27FC236}">
                <a16:creationId xmlns:a16="http://schemas.microsoft.com/office/drawing/2014/main" id="{00000000-0008-0000-0200-000016010000}"/>
              </a:ext>
            </a:extLst>
          </xdr:cNvPr>
          <xdr:cNvGrpSpPr/>
        </xdr:nvGrpSpPr>
        <xdr:grpSpPr>
          <a:xfrm>
            <a:off x="5241225" y="3679988"/>
            <a:ext cx="209550" cy="200025"/>
            <a:chOff x="7174582" y="1217290"/>
            <a:chExt cx="216024" cy="216024"/>
          </a:xfrm>
        </xdr:grpSpPr>
        <xdr:sp macro="" textlink="">
          <xdr:nvSpPr>
            <xdr:cNvPr id="279" name="Shape 7">
              <a:extLst>
                <a:ext uri="{FF2B5EF4-FFF2-40B4-BE49-F238E27FC236}">
                  <a16:creationId xmlns:a16="http://schemas.microsoft.com/office/drawing/2014/main" id="{00000000-0008-0000-0200-000017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80" name="Shape 179" descr="minus, remove, sign icon">
              <a:extLst>
                <a:ext uri="{FF2B5EF4-FFF2-40B4-BE49-F238E27FC236}">
                  <a16:creationId xmlns:a16="http://schemas.microsoft.com/office/drawing/2014/main" id="{00000000-0008-0000-0200-00001801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281" name="Shape 180">
              <a:extLst>
                <a:ext uri="{FF2B5EF4-FFF2-40B4-BE49-F238E27FC236}">
                  <a16:creationId xmlns:a16="http://schemas.microsoft.com/office/drawing/2014/main" id="{00000000-0008-0000-0200-000019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24</xdr:col>
      <xdr:colOff>457200</xdr:colOff>
      <xdr:row>53</xdr:row>
      <xdr:rowOff>66675</xdr:rowOff>
    </xdr:from>
    <xdr:ext cx="190500" cy="200025"/>
    <xdr:grpSp>
      <xdr:nvGrpSpPr>
        <xdr:cNvPr id="282" name="Shape 2">
          <a:extLst>
            <a:ext uri="{FF2B5EF4-FFF2-40B4-BE49-F238E27FC236}">
              <a16:creationId xmlns:a16="http://schemas.microsoft.com/office/drawing/2014/main" id="{00000000-0008-0000-0200-00001A010000}"/>
            </a:ext>
          </a:extLst>
        </xdr:cNvPr>
        <xdr:cNvGrpSpPr/>
      </xdr:nvGrpSpPr>
      <xdr:grpSpPr>
        <a:xfrm>
          <a:off x="16230600" y="10534650"/>
          <a:ext cx="190500" cy="200025"/>
          <a:chOff x="5250750" y="3679988"/>
          <a:chExt cx="190500" cy="200025"/>
        </a:xfrm>
      </xdr:grpSpPr>
      <xdr:grpSp>
        <xdr:nvGrpSpPr>
          <xdr:cNvPr id="283" name="Shape 181">
            <a:extLst>
              <a:ext uri="{FF2B5EF4-FFF2-40B4-BE49-F238E27FC236}">
                <a16:creationId xmlns:a16="http://schemas.microsoft.com/office/drawing/2014/main" id="{00000000-0008-0000-0200-00001B010000}"/>
              </a:ext>
            </a:extLst>
          </xdr:cNvPr>
          <xdr:cNvGrpSpPr/>
        </xdr:nvGrpSpPr>
        <xdr:grpSpPr>
          <a:xfrm>
            <a:off x="5250750" y="3679988"/>
            <a:ext cx="190500" cy="200025"/>
            <a:chOff x="7174582" y="1217290"/>
            <a:chExt cx="216024" cy="216024"/>
          </a:xfrm>
        </xdr:grpSpPr>
        <xdr:sp macro="" textlink="">
          <xdr:nvSpPr>
            <xdr:cNvPr id="284" name="Shape 7">
              <a:extLst>
                <a:ext uri="{FF2B5EF4-FFF2-40B4-BE49-F238E27FC236}">
                  <a16:creationId xmlns:a16="http://schemas.microsoft.com/office/drawing/2014/main" id="{00000000-0008-0000-0200-00001C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85" name="Shape 182" descr="minus, remove, sign icon">
              <a:extLst>
                <a:ext uri="{FF2B5EF4-FFF2-40B4-BE49-F238E27FC236}">
                  <a16:creationId xmlns:a16="http://schemas.microsoft.com/office/drawing/2014/main" id="{00000000-0008-0000-0200-00001D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286" name="Shape 183">
              <a:extLst>
                <a:ext uri="{FF2B5EF4-FFF2-40B4-BE49-F238E27FC236}">
                  <a16:creationId xmlns:a16="http://schemas.microsoft.com/office/drawing/2014/main" id="{00000000-0008-0000-0200-00001E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24</xdr:col>
      <xdr:colOff>590550</xdr:colOff>
      <xdr:row>50</xdr:row>
      <xdr:rowOff>19050</xdr:rowOff>
    </xdr:from>
    <xdr:ext cx="190500" cy="200025"/>
    <xdr:grpSp>
      <xdr:nvGrpSpPr>
        <xdr:cNvPr id="287" name="Shape 2">
          <a:extLst>
            <a:ext uri="{FF2B5EF4-FFF2-40B4-BE49-F238E27FC236}">
              <a16:creationId xmlns:a16="http://schemas.microsoft.com/office/drawing/2014/main" id="{00000000-0008-0000-0200-00001F010000}"/>
            </a:ext>
          </a:extLst>
        </xdr:cNvPr>
        <xdr:cNvGrpSpPr/>
      </xdr:nvGrpSpPr>
      <xdr:grpSpPr>
        <a:xfrm>
          <a:off x="16363950" y="9886950"/>
          <a:ext cx="190500" cy="200025"/>
          <a:chOff x="5250750" y="3679988"/>
          <a:chExt cx="190500" cy="200025"/>
        </a:xfrm>
      </xdr:grpSpPr>
      <xdr:grpSp>
        <xdr:nvGrpSpPr>
          <xdr:cNvPr id="288" name="Shape 184">
            <a:extLst>
              <a:ext uri="{FF2B5EF4-FFF2-40B4-BE49-F238E27FC236}">
                <a16:creationId xmlns:a16="http://schemas.microsoft.com/office/drawing/2014/main" id="{00000000-0008-0000-0200-000020010000}"/>
              </a:ext>
            </a:extLst>
          </xdr:cNvPr>
          <xdr:cNvGrpSpPr/>
        </xdr:nvGrpSpPr>
        <xdr:grpSpPr>
          <a:xfrm>
            <a:off x="5250750" y="3679988"/>
            <a:ext cx="190500" cy="200025"/>
            <a:chOff x="7174582" y="1217290"/>
            <a:chExt cx="216024" cy="216024"/>
          </a:xfrm>
        </xdr:grpSpPr>
        <xdr:sp macro="" textlink="">
          <xdr:nvSpPr>
            <xdr:cNvPr id="289" name="Shape 7">
              <a:extLst>
                <a:ext uri="{FF2B5EF4-FFF2-40B4-BE49-F238E27FC236}">
                  <a16:creationId xmlns:a16="http://schemas.microsoft.com/office/drawing/2014/main" id="{00000000-0008-0000-0200-000021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90" name="Shape 185" descr="minus, remove, sign icon">
              <a:extLst>
                <a:ext uri="{FF2B5EF4-FFF2-40B4-BE49-F238E27FC236}">
                  <a16:creationId xmlns:a16="http://schemas.microsoft.com/office/drawing/2014/main" id="{00000000-0008-0000-0200-00002201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291" name="Shape 186">
              <a:extLst>
                <a:ext uri="{FF2B5EF4-FFF2-40B4-BE49-F238E27FC236}">
                  <a16:creationId xmlns:a16="http://schemas.microsoft.com/office/drawing/2014/main" id="{00000000-0008-0000-0200-000023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25</xdr:col>
      <xdr:colOff>57150</xdr:colOff>
      <xdr:row>53</xdr:row>
      <xdr:rowOff>76200</xdr:rowOff>
    </xdr:from>
    <xdr:ext cx="209550" cy="200025"/>
    <xdr:grpSp>
      <xdr:nvGrpSpPr>
        <xdr:cNvPr id="292" name="Shape 2">
          <a:extLst>
            <a:ext uri="{FF2B5EF4-FFF2-40B4-BE49-F238E27FC236}">
              <a16:creationId xmlns:a16="http://schemas.microsoft.com/office/drawing/2014/main" id="{00000000-0008-0000-0200-000024010000}"/>
            </a:ext>
          </a:extLst>
        </xdr:cNvPr>
        <xdr:cNvGrpSpPr/>
      </xdr:nvGrpSpPr>
      <xdr:grpSpPr>
        <a:xfrm>
          <a:off x="16487775" y="10544175"/>
          <a:ext cx="209550" cy="200025"/>
          <a:chOff x="5241225" y="3679988"/>
          <a:chExt cx="209550" cy="200025"/>
        </a:xfrm>
      </xdr:grpSpPr>
      <xdr:grpSp>
        <xdr:nvGrpSpPr>
          <xdr:cNvPr id="293" name="Shape 187">
            <a:extLst>
              <a:ext uri="{FF2B5EF4-FFF2-40B4-BE49-F238E27FC236}">
                <a16:creationId xmlns:a16="http://schemas.microsoft.com/office/drawing/2014/main" id="{00000000-0008-0000-0200-000025010000}"/>
              </a:ext>
            </a:extLst>
          </xdr:cNvPr>
          <xdr:cNvGrpSpPr/>
        </xdr:nvGrpSpPr>
        <xdr:grpSpPr>
          <a:xfrm>
            <a:off x="5241225" y="3679988"/>
            <a:ext cx="209550" cy="200025"/>
            <a:chOff x="7174582" y="1217290"/>
            <a:chExt cx="216024" cy="216024"/>
          </a:xfrm>
        </xdr:grpSpPr>
        <xdr:sp macro="" textlink="">
          <xdr:nvSpPr>
            <xdr:cNvPr id="294" name="Shape 7">
              <a:extLst>
                <a:ext uri="{FF2B5EF4-FFF2-40B4-BE49-F238E27FC236}">
                  <a16:creationId xmlns:a16="http://schemas.microsoft.com/office/drawing/2014/main" id="{00000000-0008-0000-0200-000026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95" name="Shape 188" descr="minus, remove, sign icon">
              <a:extLst>
                <a:ext uri="{FF2B5EF4-FFF2-40B4-BE49-F238E27FC236}">
                  <a16:creationId xmlns:a16="http://schemas.microsoft.com/office/drawing/2014/main" id="{00000000-0008-0000-0200-00002701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296" name="Shape 189">
              <a:extLst>
                <a:ext uri="{FF2B5EF4-FFF2-40B4-BE49-F238E27FC236}">
                  <a16:creationId xmlns:a16="http://schemas.microsoft.com/office/drawing/2014/main" id="{00000000-0008-0000-0200-000028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24</xdr:col>
      <xdr:colOff>161925</xdr:colOff>
      <xdr:row>46</xdr:row>
      <xdr:rowOff>85725</xdr:rowOff>
    </xdr:from>
    <xdr:ext cx="209550" cy="200025"/>
    <xdr:grpSp>
      <xdr:nvGrpSpPr>
        <xdr:cNvPr id="297" name="Shape 2">
          <a:extLst>
            <a:ext uri="{FF2B5EF4-FFF2-40B4-BE49-F238E27FC236}">
              <a16:creationId xmlns:a16="http://schemas.microsoft.com/office/drawing/2014/main" id="{00000000-0008-0000-0200-000029010000}"/>
            </a:ext>
          </a:extLst>
        </xdr:cNvPr>
        <xdr:cNvGrpSpPr/>
      </xdr:nvGrpSpPr>
      <xdr:grpSpPr>
        <a:xfrm>
          <a:off x="15935325" y="9153525"/>
          <a:ext cx="209550" cy="200025"/>
          <a:chOff x="5241225" y="3679988"/>
          <a:chExt cx="209550" cy="200025"/>
        </a:xfrm>
      </xdr:grpSpPr>
      <xdr:grpSp>
        <xdr:nvGrpSpPr>
          <xdr:cNvPr id="298" name="Shape 190">
            <a:extLst>
              <a:ext uri="{FF2B5EF4-FFF2-40B4-BE49-F238E27FC236}">
                <a16:creationId xmlns:a16="http://schemas.microsoft.com/office/drawing/2014/main" id="{00000000-0008-0000-0200-00002A010000}"/>
              </a:ext>
            </a:extLst>
          </xdr:cNvPr>
          <xdr:cNvGrpSpPr/>
        </xdr:nvGrpSpPr>
        <xdr:grpSpPr>
          <a:xfrm>
            <a:off x="5241225" y="3679988"/>
            <a:ext cx="209550" cy="200025"/>
            <a:chOff x="7174582" y="1217290"/>
            <a:chExt cx="216024" cy="216024"/>
          </a:xfrm>
        </xdr:grpSpPr>
        <xdr:sp macro="" textlink="">
          <xdr:nvSpPr>
            <xdr:cNvPr id="299" name="Shape 7">
              <a:extLst>
                <a:ext uri="{FF2B5EF4-FFF2-40B4-BE49-F238E27FC236}">
                  <a16:creationId xmlns:a16="http://schemas.microsoft.com/office/drawing/2014/main" id="{00000000-0008-0000-0200-00002B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00" name="Shape 191" descr="minus, remove, sign icon">
              <a:extLst>
                <a:ext uri="{FF2B5EF4-FFF2-40B4-BE49-F238E27FC236}">
                  <a16:creationId xmlns:a16="http://schemas.microsoft.com/office/drawing/2014/main" id="{00000000-0008-0000-0200-00002C010000}"/>
                </a:ext>
              </a:extLst>
            </xdr:cNvPr>
            <xdr:cNvPicPr preferRelativeResize="0"/>
          </xdr:nvPicPr>
          <xdr:blipFill rotWithShape="1">
            <a:blip xmlns:r="http://schemas.openxmlformats.org/officeDocument/2006/relationships" r:embed="rId1">
              <a:alphaModFix/>
            </a:blip>
            <a:srcRect/>
            <a:stretch/>
          </xdr:blipFill>
          <xdr:spPr>
            <a:xfrm>
              <a:off x="7212682" y="1255390"/>
              <a:ext cx="144016" cy="144016"/>
            </a:xfrm>
            <a:prstGeom prst="rect">
              <a:avLst/>
            </a:prstGeom>
            <a:noFill/>
            <a:ln>
              <a:noFill/>
            </a:ln>
          </xdr:spPr>
        </xdr:pic>
        <xdr:sp macro="" textlink="">
          <xdr:nvSpPr>
            <xdr:cNvPr id="301" name="Shape 192">
              <a:extLst>
                <a:ext uri="{FF2B5EF4-FFF2-40B4-BE49-F238E27FC236}">
                  <a16:creationId xmlns:a16="http://schemas.microsoft.com/office/drawing/2014/main" id="{00000000-0008-0000-0200-00002D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25</xdr:col>
      <xdr:colOff>419100</xdr:colOff>
      <xdr:row>53</xdr:row>
      <xdr:rowOff>114300</xdr:rowOff>
    </xdr:from>
    <xdr:ext cx="3524250" cy="714375"/>
    <xdr:sp macro="" textlink="">
      <xdr:nvSpPr>
        <xdr:cNvPr id="302" name="Shape 193">
          <a:extLst>
            <a:ext uri="{FF2B5EF4-FFF2-40B4-BE49-F238E27FC236}">
              <a16:creationId xmlns:a16="http://schemas.microsoft.com/office/drawing/2014/main" id="{00000000-0008-0000-0200-00002E010000}"/>
            </a:ext>
          </a:extLst>
        </xdr:cNvPr>
        <xdr:cNvSpPr txBox="1"/>
      </xdr:nvSpPr>
      <xdr:spPr>
        <a:xfrm>
          <a:off x="3588638" y="3427575"/>
          <a:ext cx="3514725" cy="7048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칼레이드박스(가칭)을 이용해 옵션 재설정이 가능</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일부 옵션만 변경이 가능하며, 고정 옵션 수에 따라 소모량 증가</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캐시 아이템으로 특정 옵션 강화도 가능</a:t>
          </a:r>
          <a:endParaRPr sz="900">
            <a:latin typeface="+mn-ea"/>
            <a:ea typeface="+mn-ea"/>
            <a:cs typeface="Arial"/>
            <a:sym typeface="Arial"/>
          </a:endParaRPr>
        </a:p>
      </xdr:txBody>
    </xdr:sp>
    <xdr:clientData fLocksWithSheet="0"/>
  </xdr:oneCellAnchor>
  <xdr:oneCellAnchor>
    <xdr:from>
      <xdr:col>25</xdr:col>
      <xdr:colOff>428625</xdr:colOff>
      <xdr:row>57</xdr:row>
      <xdr:rowOff>28575</xdr:rowOff>
    </xdr:from>
    <xdr:ext cx="4029075" cy="695325"/>
    <xdr:sp macro="" textlink="">
      <xdr:nvSpPr>
        <xdr:cNvPr id="303" name="Shape 194">
          <a:extLst>
            <a:ext uri="{FF2B5EF4-FFF2-40B4-BE49-F238E27FC236}">
              <a16:creationId xmlns:a16="http://schemas.microsoft.com/office/drawing/2014/main" id="{00000000-0008-0000-0200-00002F010000}"/>
            </a:ext>
          </a:extLst>
        </xdr:cNvPr>
        <xdr:cNvSpPr txBox="1"/>
      </xdr:nvSpPr>
      <xdr:spPr>
        <a:xfrm>
          <a:off x="3331463" y="3432338"/>
          <a:ext cx="4029075" cy="695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'모든 스킬 레벨 상승' 등 희귀하고 고급 옵션 보유</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소켓 습득 후 강화, 장착 모두 확률에 따라 진행.</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소켓 제한은 2개로 생각중이나 확장 가능하게 할 생각. (동일옵션 중첩불가)</a:t>
          </a:r>
          <a:endParaRPr sz="1200">
            <a:latin typeface="+mn-ea"/>
            <a:ea typeface="+mn-ea"/>
          </a:endParaRPr>
        </a:p>
      </xdr:txBody>
    </xdr:sp>
    <xdr:clientData fLocksWithSheet="0"/>
  </xdr:oneCellAnchor>
  <xdr:oneCellAnchor>
    <xdr:from>
      <xdr:col>12</xdr:col>
      <xdr:colOff>57150</xdr:colOff>
      <xdr:row>57</xdr:row>
      <xdr:rowOff>38100</xdr:rowOff>
    </xdr:from>
    <xdr:ext cx="1257300" cy="371475"/>
    <xdr:sp macro="" textlink="">
      <xdr:nvSpPr>
        <xdr:cNvPr id="304" name="Shape 195">
          <a:extLst>
            <a:ext uri="{FF2B5EF4-FFF2-40B4-BE49-F238E27FC236}">
              <a16:creationId xmlns:a16="http://schemas.microsoft.com/office/drawing/2014/main" id="{00000000-0008-0000-0200-000030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출석체크</a:t>
          </a:r>
          <a:endParaRPr sz="1050">
            <a:solidFill>
              <a:srgbClr val="000000"/>
            </a:solidFill>
            <a:latin typeface="+mn-ea"/>
            <a:ea typeface="+mn-ea"/>
          </a:endParaRPr>
        </a:p>
      </xdr:txBody>
    </xdr:sp>
    <xdr:clientData fLocksWithSheet="0"/>
  </xdr:oneCellAnchor>
  <xdr:oneCellAnchor>
    <xdr:from>
      <xdr:col>15</xdr:col>
      <xdr:colOff>38100</xdr:colOff>
      <xdr:row>57</xdr:row>
      <xdr:rowOff>28575</xdr:rowOff>
    </xdr:from>
    <xdr:ext cx="1257300" cy="352425"/>
    <xdr:sp macro="" textlink="">
      <xdr:nvSpPr>
        <xdr:cNvPr id="305" name="Shape 196">
          <a:extLst>
            <a:ext uri="{FF2B5EF4-FFF2-40B4-BE49-F238E27FC236}">
              <a16:creationId xmlns:a16="http://schemas.microsoft.com/office/drawing/2014/main" id="{00000000-0008-0000-0200-000031010000}"/>
            </a:ext>
          </a:extLst>
        </xdr:cNvPr>
        <xdr:cNvSpPr/>
      </xdr:nvSpPr>
      <xdr:spPr>
        <a:xfrm>
          <a:off x="4722113" y="3608550"/>
          <a:ext cx="1247775"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데일리 미션</a:t>
          </a:r>
          <a:endParaRPr sz="1050">
            <a:solidFill>
              <a:srgbClr val="000000"/>
            </a:solidFill>
            <a:latin typeface="+mn-ea"/>
            <a:ea typeface="+mn-ea"/>
          </a:endParaRPr>
        </a:p>
      </xdr:txBody>
    </xdr:sp>
    <xdr:clientData fLocksWithSheet="0"/>
  </xdr:oneCellAnchor>
  <xdr:oneCellAnchor>
    <xdr:from>
      <xdr:col>15</xdr:col>
      <xdr:colOff>114300</xdr:colOff>
      <xdr:row>66</xdr:row>
      <xdr:rowOff>76200</xdr:rowOff>
    </xdr:from>
    <xdr:ext cx="1257300" cy="371475"/>
    <xdr:sp macro="" textlink="">
      <xdr:nvSpPr>
        <xdr:cNvPr id="306" name="Shape 197">
          <a:extLst>
            <a:ext uri="{FF2B5EF4-FFF2-40B4-BE49-F238E27FC236}">
              <a16:creationId xmlns:a16="http://schemas.microsoft.com/office/drawing/2014/main" id="{00000000-0008-0000-0200-000032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위클리 미션</a:t>
          </a:r>
          <a:endParaRPr sz="1050">
            <a:solidFill>
              <a:srgbClr val="000000"/>
            </a:solidFill>
            <a:latin typeface="+mn-ea"/>
            <a:ea typeface="+mn-ea"/>
          </a:endParaRPr>
        </a:p>
      </xdr:txBody>
    </xdr:sp>
    <xdr:clientData fLocksWithSheet="0"/>
  </xdr:oneCellAnchor>
  <xdr:oneCellAnchor>
    <xdr:from>
      <xdr:col>13</xdr:col>
      <xdr:colOff>495300</xdr:colOff>
      <xdr:row>56</xdr:row>
      <xdr:rowOff>19050</xdr:rowOff>
    </xdr:from>
    <xdr:ext cx="247650" cy="276225"/>
    <xdr:grpSp>
      <xdr:nvGrpSpPr>
        <xdr:cNvPr id="307" name="Shape 2">
          <a:extLst>
            <a:ext uri="{FF2B5EF4-FFF2-40B4-BE49-F238E27FC236}">
              <a16:creationId xmlns:a16="http://schemas.microsoft.com/office/drawing/2014/main" id="{00000000-0008-0000-0200-000033010000}"/>
            </a:ext>
          </a:extLst>
        </xdr:cNvPr>
        <xdr:cNvGrpSpPr/>
      </xdr:nvGrpSpPr>
      <xdr:grpSpPr>
        <a:xfrm>
          <a:off x="9039225" y="11087100"/>
          <a:ext cx="247650" cy="276225"/>
          <a:chOff x="5222175" y="3641888"/>
          <a:chExt cx="247650" cy="276225"/>
        </a:xfrm>
      </xdr:grpSpPr>
      <xdr:grpSp>
        <xdr:nvGrpSpPr>
          <xdr:cNvPr id="308" name="Shape 198">
            <a:extLst>
              <a:ext uri="{FF2B5EF4-FFF2-40B4-BE49-F238E27FC236}">
                <a16:creationId xmlns:a16="http://schemas.microsoft.com/office/drawing/2014/main" id="{00000000-0008-0000-0200-000034010000}"/>
              </a:ext>
            </a:extLst>
          </xdr:cNvPr>
          <xdr:cNvGrpSpPr/>
        </xdr:nvGrpSpPr>
        <xdr:grpSpPr>
          <a:xfrm>
            <a:off x="5222175" y="3641888"/>
            <a:ext cx="247650" cy="276225"/>
            <a:chOff x="7133101" y="738758"/>
            <a:chExt cx="288032" cy="288032"/>
          </a:xfrm>
        </xdr:grpSpPr>
        <xdr:sp macro="" textlink="">
          <xdr:nvSpPr>
            <xdr:cNvPr id="309" name="Shape 7">
              <a:extLst>
                <a:ext uri="{FF2B5EF4-FFF2-40B4-BE49-F238E27FC236}">
                  <a16:creationId xmlns:a16="http://schemas.microsoft.com/office/drawing/2014/main" id="{00000000-0008-0000-0200-000035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10" name="Shape 199" descr="plus, red icon">
              <a:extLst>
                <a:ext uri="{FF2B5EF4-FFF2-40B4-BE49-F238E27FC236}">
                  <a16:creationId xmlns:a16="http://schemas.microsoft.com/office/drawing/2014/main" id="{00000000-0008-0000-0200-000036010000}"/>
                </a:ext>
              </a:extLst>
            </xdr:cNvPr>
            <xdr:cNvPicPr preferRelativeResize="0"/>
          </xdr:nvPicPr>
          <xdr:blipFill rotWithShape="1">
            <a:blip xmlns:r="http://schemas.openxmlformats.org/officeDocument/2006/relationships" r:embed="rId8">
              <a:alphaModFix/>
            </a:blip>
            <a:srcRect/>
            <a:stretch/>
          </xdr:blipFill>
          <xdr:spPr>
            <a:xfrm>
              <a:off x="7133101" y="738758"/>
              <a:ext cx="288032" cy="288032"/>
            </a:xfrm>
            <a:prstGeom prst="rect">
              <a:avLst/>
            </a:prstGeom>
            <a:noFill/>
            <a:ln>
              <a:noFill/>
            </a:ln>
          </xdr:spPr>
        </xdr:pic>
        <xdr:sp macro="" textlink="">
          <xdr:nvSpPr>
            <xdr:cNvPr id="311" name="Shape 200">
              <a:extLst>
                <a:ext uri="{FF2B5EF4-FFF2-40B4-BE49-F238E27FC236}">
                  <a16:creationId xmlns:a16="http://schemas.microsoft.com/office/drawing/2014/main" id="{00000000-0008-0000-0200-000037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14</xdr:col>
      <xdr:colOff>123825</xdr:colOff>
      <xdr:row>56</xdr:row>
      <xdr:rowOff>19050</xdr:rowOff>
    </xdr:from>
    <xdr:ext cx="266700" cy="276225"/>
    <xdr:grpSp>
      <xdr:nvGrpSpPr>
        <xdr:cNvPr id="312" name="Shape 2">
          <a:extLst>
            <a:ext uri="{FF2B5EF4-FFF2-40B4-BE49-F238E27FC236}">
              <a16:creationId xmlns:a16="http://schemas.microsoft.com/office/drawing/2014/main" id="{00000000-0008-0000-0200-000038010000}"/>
            </a:ext>
          </a:extLst>
        </xdr:cNvPr>
        <xdr:cNvGrpSpPr/>
      </xdr:nvGrpSpPr>
      <xdr:grpSpPr>
        <a:xfrm>
          <a:off x="9324975" y="11087100"/>
          <a:ext cx="266700" cy="276225"/>
          <a:chOff x="5212650" y="3641888"/>
          <a:chExt cx="266700" cy="276225"/>
        </a:xfrm>
      </xdr:grpSpPr>
      <xdr:grpSp>
        <xdr:nvGrpSpPr>
          <xdr:cNvPr id="313" name="Shape 201">
            <a:extLst>
              <a:ext uri="{FF2B5EF4-FFF2-40B4-BE49-F238E27FC236}">
                <a16:creationId xmlns:a16="http://schemas.microsoft.com/office/drawing/2014/main" id="{00000000-0008-0000-0200-000039010000}"/>
              </a:ext>
            </a:extLst>
          </xdr:cNvPr>
          <xdr:cNvGrpSpPr/>
        </xdr:nvGrpSpPr>
        <xdr:grpSpPr>
          <a:xfrm>
            <a:off x="5212650" y="3641888"/>
            <a:ext cx="266700" cy="276225"/>
            <a:chOff x="7133101" y="738758"/>
            <a:chExt cx="288032" cy="288032"/>
          </a:xfrm>
        </xdr:grpSpPr>
        <xdr:sp macro="" textlink="">
          <xdr:nvSpPr>
            <xdr:cNvPr id="314" name="Shape 7">
              <a:extLst>
                <a:ext uri="{FF2B5EF4-FFF2-40B4-BE49-F238E27FC236}">
                  <a16:creationId xmlns:a16="http://schemas.microsoft.com/office/drawing/2014/main" id="{00000000-0008-0000-0200-00003A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15" name="Shape 202" descr="plus, red icon">
              <a:extLst>
                <a:ext uri="{FF2B5EF4-FFF2-40B4-BE49-F238E27FC236}">
                  <a16:creationId xmlns:a16="http://schemas.microsoft.com/office/drawing/2014/main" id="{00000000-0008-0000-0200-00003B01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316" name="Shape 203">
              <a:extLst>
                <a:ext uri="{FF2B5EF4-FFF2-40B4-BE49-F238E27FC236}">
                  <a16:creationId xmlns:a16="http://schemas.microsoft.com/office/drawing/2014/main" id="{00000000-0008-0000-0200-00003C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11</xdr:col>
      <xdr:colOff>314325</xdr:colOff>
      <xdr:row>59</xdr:row>
      <xdr:rowOff>19050</xdr:rowOff>
    </xdr:from>
    <xdr:ext cx="2200275" cy="285750"/>
    <xdr:sp macro="" textlink="">
      <xdr:nvSpPr>
        <xdr:cNvPr id="317" name="Shape 204">
          <a:extLst>
            <a:ext uri="{FF2B5EF4-FFF2-40B4-BE49-F238E27FC236}">
              <a16:creationId xmlns:a16="http://schemas.microsoft.com/office/drawing/2014/main" id="{00000000-0008-0000-0200-00003D010000}"/>
            </a:ext>
          </a:extLst>
        </xdr:cNvPr>
        <xdr:cNvSpPr txBox="1"/>
      </xdr:nvSpPr>
      <xdr:spPr>
        <a:xfrm>
          <a:off x="4250625" y="3637125"/>
          <a:ext cx="2190750" cy="2857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약 500-1000원에 해당하는 가치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Feather +1</a:t>
          </a:r>
          <a:endParaRPr sz="1200">
            <a:latin typeface="+mn-ea"/>
            <a:ea typeface="+mn-ea"/>
          </a:endParaRPr>
        </a:p>
      </xdr:txBody>
    </xdr:sp>
    <xdr:clientData fLocksWithSheet="0"/>
  </xdr:oneCellAnchor>
  <xdr:oneCellAnchor>
    <xdr:from>
      <xdr:col>16</xdr:col>
      <xdr:colOff>466725</xdr:colOff>
      <xdr:row>55</xdr:row>
      <xdr:rowOff>171450</xdr:rowOff>
    </xdr:from>
    <xdr:ext cx="247650" cy="295275"/>
    <xdr:grpSp>
      <xdr:nvGrpSpPr>
        <xdr:cNvPr id="318" name="Shape 2">
          <a:extLst>
            <a:ext uri="{FF2B5EF4-FFF2-40B4-BE49-F238E27FC236}">
              <a16:creationId xmlns:a16="http://schemas.microsoft.com/office/drawing/2014/main" id="{00000000-0008-0000-0200-00003E010000}"/>
            </a:ext>
          </a:extLst>
        </xdr:cNvPr>
        <xdr:cNvGrpSpPr/>
      </xdr:nvGrpSpPr>
      <xdr:grpSpPr>
        <a:xfrm>
          <a:off x="10982325" y="11039475"/>
          <a:ext cx="247650" cy="295275"/>
          <a:chOff x="5222175" y="3632363"/>
          <a:chExt cx="247650" cy="295275"/>
        </a:xfrm>
      </xdr:grpSpPr>
      <xdr:grpSp>
        <xdr:nvGrpSpPr>
          <xdr:cNvPr id="319" name="Shape 205">
            <a:extLst>
              <a:ext uri="{FF2B5EF4-FFF2-40B4-BE49-F238E27FC236}">
                <a16:creationId xmlns:a16="http://schemas.microsoft.com/office/drawing/2014/main" id="{00000000-0008-0000-0200-00003F010000}"/>
              </a:ext>
            </a:extLst>
          </xdr:cNvPr>
          <xdr:cNvGrpSpPr/>
        </xdr:nvGrpSpPr>
        <xdr:grpSpPr>
          <a:xfrm>
            <a:off x="5222175" y="3632363"/>
            <a:ext cx="247650" cy="295275"/>
            <a:chOff x="7133101" y="738758"/>
            <a:chExt cx="288032" cy="288032"/>
          </a:xfrm>
        </xdr:grpSpPr>
        <xdr:sp macro="" textlink="">
          <xdr:nvSpPr>
            <xdr:cNvPr id="320" name="Shape 7">
              <a:extLst>
                <a:ext uri="{FF2B5EF4-FFF2-40B4-BE49-F238E27FC236}">
                  <a16:creationId xmlns:a16="http://schemas.microsoft.com/office/drawing/2014/main" id="{00000000-0008-0000-0200-000040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21" name="Shape 206" descr="plus, red icon">
              <a:extLst>
                <a:ext uri="{FF2B5EF4-FFF2-40B4-BE49-F238E27FC236}">
                  <a16:creationId xmlns:a16="http://schemas.microsoft.com/office/drawing/2014/main" id="{00000000-0008-0000-0200-000041010000}"/>
                </a:ext>
              </a:extLst>
            </xdr:cNvPr>
            <xdr:cNvPicPr preferRelativeResize="0"/>
          </xdr:nvPicPr>
          <xdr:blipFill rotWithShape="1">
            <a:blip xmlns:r="http://schemas.openxmlformats.org/officeDocument/2006/relationships" r:embed="rId8">
              <a:alphaModFix/>
            </a:blip>
            <a:srcRect/>
            <a:stretch/>
          </xdr:blipFill>
          <xdr:spPr>
            <a:xfrm>
              <a:off x="7133101" y="738758"/>
              <a:ext cx="288032" cy="288032"/>
            </a:xfrm>
            <a:prstGeom prst="rect">
              <a:avLst/>
            </a:prstGeom>
            <a:noFill/>
            <a:ln>
              <a:noFill/>
            </a:ln>
          </xdr:spPr>
        </xdr:pic>
        <xdr:sp macro="" textlink="">
          <xdr:nvSpPr>
            <xdr:cNvPr id="322" name="Shape 207">
              <a:extLst>
                <a:ext uri="{FF2B5EF4-FFF2-40B4-BE49-F238E27FC236}">
                  <a16:creationId xmlns:a16="http://schemas.microsoft.com/office/drawing/2014/main" id="{00000000-0008-0000-0200-000042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95250</xdr:colOff>
      <xdr:row>55</xdr:row>
      <xdr:rowOff>171450</xdr:rowOff>
    </xdr:from>
    <xdr:ext cx="266700" cy="295275"/>
    <xdr:grpSp>
      <xdr:nvGrpSpPr>
        <xdr:cNvPr id="323" name="Shape 2">
          <a:extLst>
            <a:ext uri="{FF2B5EF4-FFF2-40B4-BE49-F238E27FC236}">
              <a16:creationId xmlns:a16="http://schemas.microsoft.com/office/drawing/2014/main" id="{00000000-0008-0000-0200-000043010000}"/>
            </a:ext>
          </a:extLst>
        </xdr:cNvPr>
        <xdr:cNvGrpSpPr/>
      </xdr:nvGrpSpPr>
      <xdr:grpSpPr>
        <a:xfrm>
          <a:off x="11268075" y="11039475"/>
          <a:ext cx="266700" cy="295275"/>
          <a:chOff x="5212650" y="3632363"/>
          <a:chExt cx="266700" cy="295275"/>
        </a:xfrm>
      </xdr:grpSpPr>
      <xdr:grpSp>
        <xdr:nvGrpSpPr>
          <xdr:cNvPr id="324" name="Shape 208">
            <a:extLst>
              <a:ext uri="{FF2B5EF4-FFF2-40B4-BE49-F238E27FC236}">
                <a16:creationId xmlns:a16="http://schemas.microsoft.com/office/drawing/2014/main" id="{00000000-0008-0000-0200-000044010000}"/>
              </a:ext>
            </a:extLst>
          </xdr:cNvPr>
          <xdr:cNvGrpSpPr/>
        </xdr:nvGrpSpPr>
        <xdr:grpSpPr>
          <a:xfrm>
            <a:off x="5212650" y="3632363"/>
            <a:ext cx="266700" cy="295275"/>
            <a:chOff x="7133101" y="738758"/>
            <a:chExt cx="288032" cy="288032"/>
          </a:xfrm>
        </xdr:grpSpPr>
        <xdr:sp macro="" textlink="">
          <xdr:nvSpPr>
            <xdr:cNvPr id="325" name="Shape 7">
              <a:extLst>
                <a:ext uri="{FF2B5EF4-FFF2-40B4-BE49-F238E27FC236}">
                  <a16:creationId xmlns:a16="http://schemas.microsoft.com/office/drawing/2014/main" id="{00000000-0008-0000-0200-000045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26" name="Shape 209" descr="plus, red icon">
              <a:extLst>
                <a:ext uri="{FF2B5EF4-FFF2-40B4-BE49-F238E27FC236}">
                  <a16:creationId xmlns:a16="http://schemas.microsoft.com/office/drawing/2014/main" id="{00000000-0008-0000-0200-00004601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327" name="Shape 210">
              <a:extLst>
                <a:ext uri="{FF2B5EF4-FFF2-40B4-BE49-F238E27FC236}">
                  <a16:creationId xmlns:a16="http://schemas.microsoft.com/office/drawing/2014/main" id="{00000000-0008-0000-0200-000047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15</xdr:col>
      <xdr:colOff>19050</xdr:colOff>
      <xdr:row>59</xdr:row>
      <xdr:rowOff>9525</xdr:rowOff>
    </xdr:from>
    <xdr:ext cx="1905000" cy="704850"/>
    <xdr:sp macro="" textlink="">
      <xdr:nvSpPr>
        <xdr:cNvPr id="328" name="Shape 211">
          <a:extLst>
            <a:ext uri="{FF2B5EF4-FFF2-40B4-BE49-F238E27FC236}">
              <a16:creationId xmlns:a16="http://schemas.microsoft.com/office/drawing/2014/main" id="{00000000-0008-0000-0200-000048010000}"/>
            </a:ext>
          </a:extLst>
        </xdr:cNvPr>
        <xdr:cNvSpPr txBox="1"/>
      </xdr:nvSpPr>
      <xdr:spPr>
        <a:xfrm>
          <a:off x="4393500" y="3427575"/>
          <a:ext cx="1905000" cy="7048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약 10분 소요 미션</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- 1000-2000 해당 가치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레이드 티켓 +1</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후원을 통해 추가보상 획득 가능</a:t>
          </a:r>
          <a:endParaRPr sz="900">
            <a:latin typeface="+mn-ea"/>
            <a:ea typeface="+mn-ea"/>
            <a:cs typeface="Arial"/>
            <a:sym typeface="Arial"/>
          </a:endParaRPr>
        </a:p>
      </xdr:txBody>
    </xdr:sp>
    <xdr:clientData fLocksWithSheet="0"/>
  </xdr:oneCellAnchor>
  <xdr:oneCellAnchor>
    <xdr:from>
      <xdr:col>15</xdr:col>
      <xdr:colOff>57150</xdr:colOff>
      <xdr:row>68</xdr:row>
      <xdr:rowOff>57150</xdr:rowOff>
    </xdr:from>
    <xdr:ext cx="1695450" cy="704850"/>
    <xdr:sp macro="" textlink="">
      <xdr:nvSpPr>
        <xdr:cNvPr id="329" name="Shape 212">
          <a:extLst>
            <a:ext uri="{FF2B5EF4-FFF2-40B4-BE49-F238E27FC236}">
              <a16:creationId xmlns:a16="http://schemas.microsoft.com/office/drawing/2014/main" id="{00000000-0008-0000-0200-000049010000}"/>
            </a:ext>
          </a:extLst>
        </xdr:cNvPr>
        <xdr:cNvSpPr txBox="1"/>
      </xdr:nvSpPr>
      <xdr:spPr>
        <a:xfrm>
          <a:off x="4498275" y="3427575"/>
          <a:ext cx="1695450" cy="7048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약 30분 소요 미션</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- 3000-5000 해당 가치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티켓 3장 소모 후 5장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후원을 통해 매일 진행 가능</a:t>
          </a:r>
          <a:endParaRPr sz="900">
            <a:latin typeface="+mn-ea"/>
            <a:ea typeface="+mn-ea"/>
            <a:cs typeface="Arial"/>
            <a:sym typeface="Arial"/>
          </a:endParaRPr>
        </a:p>
      </xdr:txBody>
    </xdr:sp>
    <xdr:clientData fLocksWithSheet="0"/>
  </xdr:oneCellAnchor>
  <xdr:oneCellAnchor>
    <xdr:from>
      <xdr:col>16</xdr:col>
      <xdr:colOff>304800</xdr:colOff>
      <xdr:row>65</xdr:row>
      <xdr:rowOff>57150</xdr:rowOff>
    </xdr:from>
    <xdr:ext cx="209550" cy="200025"/>
    <xdr:grpSp>
      <xdr:nvGrpSpPr>
        <xdr:cNvPr id="330" name="Shape 2">
          <a:extLst>
            <a:ext uri="{FF2B5EF4-FFF2-40B4-BE49-F238E27FC236}">
              <a16:creationId xmlns:a16="http://schemas.microsoft.com/office/drawing/2014/main" id="{00000000-0008-0000-0200-00004A010000}"/>
            </a:ext>
          </a:extLst>
        </xdr:cNvPr>
        <xdr:cNvGrpSpPr/>
      </xdr:nvGrpSpPr>
      <xdr:grpSpPr>
        <a:xfrm>
          <a:off x="10820400" y="12925425"/>
          <a:ext cx="209550" cy="200025"/>
          <a:chOff x="5241225" y="3679988"/>
          <a:chExt cx="209550" cy="200025"/>
        </a:xfrm>
      </xdr:grpSpPr>
      <xdr:grpSp>
        <xdr:nvGrpSpPr>
          <xdr:cNvPr id="331" name="Shape 213">
            <a:extLst>
              <a:ext uri="{FF2B5EF4-FFF2-40B4-BE49-F238E27FC236}">
                <a16:creationId xmlns:a16="http://schemas.microsoft.com/office/drawing/2014/main" id="{00000000-0008-0000-0200-00004B010000}"/>
              </a:ext>
            </a:extLst>
          </xdr:cNvPr>
          <xdr:cNvGrpSpPr/>
        </xdr:nvGrpSpPr>
        <xdr:grpSpPr>
          <a:xfrm>
            <a:off x="5241225" y="3679988"/>
            <a:ext cx="209550" cy="200025"/>
            <a:chOff x="7174582" y="1217290"/>
            <a:chExt cx="216024" cy="216024"/>
          </a:xfrm>
        </xdr:grpSpPr>
        <xdr:sp macro="" textlink="">
          <xdr:nvSpPr>
            <xdr:cNvPr id="332" name="Shape 7">
              <a:extLst>
                <a:ext uri="{FF2B5EF4-FFF2-40B4-BE49-F238E27FC236}">
                  <a16:creationId xmlns:a16="http://schemas.microsoft.com/office/drawing/2014/main" id="{00000000-0008-0000-0200-00004C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33" name="Shape 214" descr="minus, remove, sign icon">
              <a:extLst>
                <a:ext uri="{FF2B5EF4-FFF2-40B4-BE49-F238E27FC236}">
                  <a16:creationId xmlns:a16="http://schemas.microsoft.com/office/drawing/2014/main" id="{00000000-0008-0000-0200-00004D01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334" name="Shape 215">
              <a:extLst>
                <a:ext uri="{FF2B5EF4-FFF2-40B4-BE49-F238E27FC236}">
                  <a16:creationId xmlns:a16="http://schemas.microsoft.com/office/drawing/2014/main" id="{00000000-0008-0000-0200-00004E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16</xdr:col>
      <xdr:colOff>504825</xdr:colOff>
      <xdr:row>65</xdr:row>
      <xdr:rowOff>38100</xdr:rowOff>
    </xdr:from>
    <xdr:ext cx="247650" cy="276225"/>
    <xdr:grpSp>
      <xdr:nvGrpSpPr>
        <xdr:cNvPr id="335" name="Shape 2">
          <a:extLst>
            <a:ext uri="{FF2B5EF4-FFF2-40B4-BE49-F238E27FC236}">
              <a16:creationId xmlns:a16="http://schemas.microsoft.com/office/drawing/2014/main" id="{00000000-0008-0000-0200-00004F010000}"/>
            </a:ext>
          </a:extLst>
        </xdr:cNvPr>
        <xdr:cNvGrpSpPr/>
      </xdr:nvGrpSpPr>
      <xdr:grpSpPr>
        <a:xfrm>
          <a:off x="11020425" y="12906375"/>
          <a:ext cx="247650" cy="276225"/>
          <a:chOff x="5222175" y="3641888"/>
          <a:chExt cx="247650" cy="276225"/>
        </a:xfrm>
      </xdr:grpSpPr>
      <xdr:grpSp>
        <xdr:nvGrpSpPr>
          <xdr:cNvPr id="336" name="Shape 216">
            <a:extLst>
              <a:ext uri="{FF2B5EF4-FFF2-40B4-BE49-F238E27FC236}">
                <a16:creationId xmlns:a16="http://schemas.microsoft.com/office/drawing/2014/main" id="{00000000-0008-0000-0200-000050010000}"/>
              </a:ext>
            </a:extLst>
          </xdr:cNvPr>
          <xdr:cNvGrpSpPr/>
        </xdr:nvGrpSpPr>
        <xdr:grpSpPr>
          <a:xfrm>
            <a:off x="5222175" y="3641888"/>
            <a:ext cx="247650" cy="276225"/>
            <a:chOff x="7133101" y="738758"/>
            <a:chExt cx="288032" cy="288032"/>
          </a:xfrm>
        </xdr:grpSpPr>
        <xdr:sp macro="" textlink="">
          <xdr:nvSpPr>
            <xdr:cNvPr id="337" name="Shape 7">
              <a:extLst>
                <a:ext uri="{FF2B5EF4-FFF2-40B4-BE49-F238E27FC236}">
                  <a16:creationId xmlns:a16="http://schemas.microsoft.com/office/drawing/2014/main" id="{00000000-0008-0000-0200-000051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38" name="Shape 217" descr="plus, red icon">
              <a:extLst>
                <a:ext uri="{FF2B5EF4-FFF2-40B4-BE49-F238E27FC236}">
                  <a16:creationId xmlns:a16="http://schemas.microsoft.com/office/drawing/2014/main" id="{00000000-0008-0000-0200-000052010000}"/>
                </a:ext>
              </a:extLst>
            </xdr:cNvPr>
            <xdr:cNvPicPr preferRelativeResize="0"/>
          </xdr:nvPicPr>
          <xdr:blipFill rotWithShape="1">
            <a:blip xmlns:r="http://schemas.openxmlformats.org/officeDocument/2006/relationships" r:embed="rId8">
              <a:alphaModFix/>
            </a:blip>
            <a:srcRect/>
            <a:stretch/>
          </xdr:blipFill>
          <xdr:spPr>
            <a:xfrm>
              <a:off x="7133101" y="738758"/>
              <a:ext cx="288032" cy="288032"/>
            </a:xfrm>
            <a:prstGeom prst="rect">
              <a:avLst/>
            </a:prstGeom>
            <a:noFill/>
            <a:ln>
              <a:noFill/>
            </a:ln>
          </xdr:spPr>
        </xdr:pic>
        <xdr:sp macro="" textlink="">
          <xdr:nvSpPr>
            <xdr:cNvPr id="339" name="Shape 218">
              <a:extLst>
                <a:ext uri="{FF2B5EF4-FFF2-40B4-BE49-F238E27FC236}">
                  <a16:creationId xmlns:a16="http://schemas.microsoft.com/office/drawing/2014/main" id="{00000000-0008-0000-0200-000053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123825</xdr:colOff>
      <xdr:row>65</xdr:row>
      <xdr:rowOff>19050</xdr:rowOff>
    </xdr:from>
    <xdr:ext cx="266700" cy="276225"/>
    <xdr:grpSp>
      <xdr:nvGrpSpPr>
        <xdr:cNvPr id="340" name="Shape 2">
          <a:extLst>
            <a:ext uri="{FF2B5EF4-FFF2-40B4-BE49-F238E27FC236}">
              <a16:creationId xmlns:a16="http://schemas.microsoft.com/office/drawing/2014/main" id="{00000000-0008-0000-0200-000054010000}"/>
            </a:ext>
          </a:extLst>
        </xdr:cNvPr>
        <xdr:cNvGrpSpPr/>
      </xdr:nvGrpSpPr>
      <xdr:grpSpPr>
        <a:xfrm>
          <a:off x="11296650" y="12887325"/>
          <a:ext cx="266700" cy="276225"/>
          <a:chOff x="5212650" y="3641888"/>
          <a:chExt cx="266700" cy="276225"/>
        </a:xfrm>
      </xdr:grpSpPr>
      <xdr:grpSp>
        <xdr:nvGrpSpPr>
          <xdr:cNvPr id="341" name="Shape 219">
            <a:extLst>
              <a:ext uri="{FF2B5EF4-FFF2-40B4-BE49-F238E27FC236}">
                <a16:creationId xmlns:a16="http://schemas.microsoft.com/office/drawing/2014/main" id="{00000000-0008-0000-0200-000055010000}"/>
              </a:ext>
            </a:extLst>
          </xdr:cNvPr>
          <xdr:cNvGrpSpPr/>
        </xdr:nvGrpSpPr>
        <xdr:grpSpPr>
          <a:xfrm>
            <a:off x="5212650" y="3641888"/>
            <a:ext cx="266700" cy="276225"/>
            <a:chOff x="7133101" y="738758"/>
            <a:chExt cx="288032" cy="288032"/>
          </a:xfrm>
        </xdr:grpSpPr>
        <xdr:sp macro="" textlink="">
          <xdr:nvSpPr>
            <xdr:cNvPr id="342" name="Shape 7">
              <a:extLst>
                <a:ext uri="{FF2B5EF4-FFF2-40B4-BE49-F238E27FC236}">
                  <a16:creationId xmlns:a16="http://schemas.microsoft.com/office/drawing/2014/main" id="{00000000-0008-0000-0200-000056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43" name="Shape 220" descr="plus, red icon">
              <a:extLst>
                <a:ext uri="{FF2B5EF4-FFF2-40B4-BE49-F238E27FC236}">
                  <a16:creationId xmlns:a16="http://schemas.microsoft.com/office/drawing/2014/main" id="{00000000-0008-0000-0200-00005701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344" name="Shape 221">
              <a:extLst>
                <a:ext uri="{FF2B5EF4-FFF2-40B4-BE49-F238E27FC236}">
                  <a16:creationId xmlns:a16="http://schemas.microsoft.com/office/drawing/2014/main" id="{00000000-0008-0000-0200-000058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361950</xdr:colOff>
      <xdr:row>65</xdr:row>
      <xdr:rowOff>38100</xdr:rowOff>
    </xdr:from>
    <xdr:ext cx="209550" cy="200025"/>
    <xdr:grpSp>
      <xdr:nvGrpSpPr>
        <xdr:cNvPr id="345" name="Shape 2">
          <a:extLst>
            <a:ext uri="{FF2B5EF4-FFF2-40B4-BE49-F238E27FC236}">
              <a16:creationId xmlns:a16="http://schemas.microsoft.com/office/drawing/2014/main" id="{00000000-0008-0000-0200-000059010000}"/>
            </a:ext>
          </a:extLst>
        </xdr:cNvPr>
        <xdr:cNvGrpSpPr/>
      </xdr:nvGrpSpPr>
      <xdr:grpSpPr>
        <a:xfrm>
          <a:off x="11534775" y="12906375"/>
          <a:ext cx="209550" cy="200025"/>
          <a:chOff x="5241225" y="3679988"/>
          <a:chExt cx="209550" cy="200025"/>
        </a:xfrm>
      </xdr:grpSpPr>
      <xdr:grpSp>
        <xdr:nvGrpSpPr>
          <xdr:cNvPr id="346" name="Shape 222">
            <a:extLst>
              <a:ext uri="{FF2B5EF4-FFF2-40B4-BE49-F238E27FC236}">
                <a16:creationId xmlns:a16="http://schemas.microsoft.com/office/drawing/2014/main" id="{00000000-0008-0000-0200-00005A010000}"/>
              </a:ext>
            </a:extLst>
          </xdr:cNvPr>
          <xdr:cNvGrpSpPr/>
        </xdr:nvGrpSpPr>
        <xdr:grpSpPr>
          <a:xfrm>
            <a:off x="5241225" y="3679988"/>
            <a:ext cx="209550" cy="200025"/>
            <a:chOff x="7174582" y="1217290"/>
            <a:chExt cx="216024" cy="216024"/>
          </a:xfrm>
        </xdr:grpSpPr>
        <xdr:sp macro="" textlink="">
          <xdr:nvSpPr>
            <xdr:cNvPr id="347" name="Shape 7">
              <a:extLst>
                <a:ext uri="{FF2B5EF4-FFF2-40B4-BE49-F238E27FC236}">
                  <a16:creationId xmlns:a16="http://schemas.microsoft.com/office/drawing/2014/main" id="{00000000-0008-0000-0200-00005B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48" name="Shape 223" descr="minus, remove, sign icon">
              <a:extLst>
                <a:ext uri="{FF2B5EF4-FFF2-40B4-BE49-F238E27FC236}">
                  <a16:creationId xmlns:a16="http://schemas.microsoft.com/office/drawing/2014/main" id="{00000000-0008-0000-0200-00005C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349" name="Shape 224">
              <a:extLst>
                <a:ext uri="{FF2B5EF4-FFF2-40B4-BE49-F238E27FC236}">
                  <a16:creationId xmlns:a16="http://schemas.microsoft.com/office/drawing/2014/main" id="{00000000-0008-0000-0200-00005D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342900</xdr:colOff>
      <xdr:row>55</xdr:row>
      <xdr:rowOff>180975</xdr:rowOff>
    </xdr:from>
    <xdr:ext cx="209550" cy="200025"/>
    <xdr:grpSp>
      <xdr:nvGrpSpPr>
        <xdr:cNvPr id="350" name="Shape 2">
          <a:extLst>
            <a:ext uri="{FF2B5EF4-FFF2-40B4-BE49-F238E27FC236}">
              <a16:creationId xmlns:a16="http://schemas.microsoft.com/office/drawing/2014/main" id="{00000000-0008-0000-0200-00005E010000}"/>
            </a:ext>
          </a:extLst>
        </xdr:cNvPr>
        <xdr:cNvGrpSpPr/>
      </xdr:nvGrpSpPr>
      <xdr:grpSpPr>
        <a:xfrm>
          <a:off x="11515725" y="11049000"/>
          <a:ext cx="209550" cy="200025"/>
          <a:chOff x="5241225" y="3679988"/>
          <a:chExt cx="209550" cy="200025"/>
        </a:xfrm>
      </xdr:grpSpPr>
      <xdr:grpSp>
        <xdr:nvGrpSpPr>
          <xdr:cNvPr id="351" name="Shape 225">
            <a:extLst>
              <a:ext uri="{FF2B5EF4-FFF2-40B4-BE49-F238E27FC236}">
                <a16:creationId xmlns:a16="http://schemas.microsoft.com/office/drawing/2014/main" id="{00000000-0008-0000-0200-00005F010000}"/>
              </a:ext>
            </a:extLst>
          </xdr:cNvPr>
          <xdr:cNvGrpSpPr/>
        </xdr:nvGrpSpPr>
        <xdr:grpSpPr>
          <a:xfrm>
            <a:off x="5241225" y="3679988"/>
            <a:ext cx="209550" cy="200025"/>
            <a:chOff x="7174582" y="1217290"/>
            <a:chExt cx="216024" cy="216024"/>
          </a:xfrm>
        </xdr:grpSpPr>
        <xdr:sp macro="" textlink="">
          <xdr:nvSpPr>
            <xdr:cNvPr id="352" name="Shape 7">
              <a:extLst>
                <a:ext uri="{FF2B5EF4-FFF2-40B4-BE49-F238E27FC236}">
                  <a16:creationId xmlns:a16="http://schemas.microsoft.com/office/drawing/2014/main" id="{00000000-0008-0000-0200-000060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53" name="Shape 226" descr="minus, remove, sign icon">
              <a:extLst>
                <a:ext uri="{FF2B5EF4-FFF2-40B4-BE49-F238E27FC236}">
                  <a16:creationId xmlns:a16="http://schemas.microsoft.com/office/drawing/2014/main" id="{00000000-0008-0000-0200-000061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354" name="Shape 227">
              <a:extLst>
                <a:ext uri="{FF2B5EF4-FFF2-40B4-BE49-F238E27FC236}">
                  <a16:creationId xmlns:a16="http://schemas.microsoft.com/office/drawing/2014/main" id="{00000000-0008-0000-0200-000062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13</xdr:col>
      <xdr:colOff>285750</xdr:colOff>
      <xdr:row>52</xdr:row>
      <xdr:rowOff>114300</xdr:rowOff>
    </xdr:from>
    <xdr:ext cx="85725" cy="857250"/>
    <xdr:grpSp>
      <xdr:nvGrpSpPr>
        <xdr:cNvPr id="355" name="Shape 2">
          <a:extLst>
            <a:ext uri="{FF2B5EF4-FFF2-40B4-BE49-F238E27FC236}">
              <a16:creationId xmlns:a16="http://schemas.microsoft.com/office/drawing/2014/main" id="{00000000-0008-0000-0200-000063010000}"/>
            </a:ext>
          </a:extLst>
        </xdr:cNvPr>
        <xdr:cNvGrpSpPr/>
      </xdr:nvGrpSpPr>
      <xdr:grpSpPr>
        <a:xfrm>
          <a:off x="8829675" y="10382250"/>
          <a:ext cx="85725" cy="857250"/>
          <a:chOff x="5303138" y="3351375"/>
          <a:chExt cx="85725" cy="857250"/>
        </a:xfrm>
      </xdr:grpSpPr>
      <xdr:cxnSp macro="">
        <xdr:nvCxnSpPr>
          <xdr:cNvPr id="356" name="Shape 228">
            <a:extLst>
              <a:ext uri="{FF2B5EF4-FFF2-40B4-BE49-F238E27FC236}">
                <a16:creationId xmlns:a16="http://schemas.microsoft.com/office/drawing/2014/main" id="{00000000-0008-0000-0200-000064010000}"/>
              </a:ext>
            </a:extLst>
          </xdr:cNvPr>
          <xdr:cNvCxnSpPr/>
        </xdr:nvCxnSpPr>
        <xdr:spPr>
          <a:xfrm flipH="1">
            <a:off x="5303138" y="3351375"/>
            <a:ext cx="85725" cy="8572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16</xdr:col>
      <xdr:colOff>28575</xdr:colOff>
      <xdr:row>63</xdr:row>
      <xdr:rowOff>104775</xdr:rowOff>
    </xdr:from>
    <xdr:ext cx="38100" cy="571500"/>
    <xdr:grpSp>
      <xdr:nvGrpSpPr>
        <xdr:cNvPr id="357" name="Shape 2">
          <a:extLst>
            <a:ext uri="{FF2B5EF4-FFF2-40B4-BE49-F238E27FC236}">
              <a16:creationId xmlns:a16="http://schemas.microsoft.com/office/drawing/2014/main" id="{00000000-0008-0000-0200-000065010000}"/>
            </a:ext>
          </a:extLst>
        </xdr:cNvPr>
        <xdr:cNvGrpSpPr/>
      </xdr:nvGrpSpPr>
      <xdr:grpSpPr>
        <a:xfrm>
          <a:off x="10544175" y="12573000"/>
          <a:ext cx="38100" cy="571500"/>
          <a:chOff x="5346000" y="3494250"/>
          <a:chExt cx="0" cy="571500"/>
        </a:xfrm>
      </xdr:grpSpPr>
      <xdr:cxnSp macro="">
        <xdr:nvCxnSpPr>
          <xdr:cNvPr id="358" name="Shape 229">
            <a:extLst>
              <a:ext uri="{FF2B5EF4-FFF2-40B4-BE49-F238E27FC236}">
                <a16:creationId xmlns:a16="http://schemas.microsoft.com/office/drawing/2014/main" id="{00000000-0008-0000-0200-000066010000}"/>
              </a:ext>
            </a:extLst>
          </xdr:cNvPr>
          <xdr:cNvCxnSpPr/>
        </xdr:nvCxnSpPr>
        <xdr:spPr>
          <a:xfrm>
            <a:off x="5346000" y="3494250"/>
            <a:ext cx="0" cy="5715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15</xdr:col>
      <xdr:colOff>0</xdr:colOff>
      <xdr:row>53</xdr:row>
      <xdr:rowOff>19050</xdr:rowOff>
    </xdr:from>
    <xdr:ext cx="581025" cy="704850"/>
    <xdr:grpSp>
      <xdr:nvGrpSpPr>
        <xdr:cNvPr id="359" name="Shape 2">
          <a:extLst>
            <a:ext uri="{FF2B5EF4-FFF2-40B4-BE49-F238E27FC236}">
              <a16:creationId xmlns:a16="http://schemas.microsoft.com/office/drawing/2014/main" id="{00000000-0008-0000-0200-000067010000}"/>
            </a:ext>
          </a:extLst>
        </xdr:cNvPr>
        <xdr:cNvGrpSpPr/>
      </xdr:nvGrpSpPr>
      <xdr:grpSpPr>
        <a:xfrm>
          <a:off x="9858375" y="10487025"/>
          <a:ext cx="581025" cy="704850"/>
          <a:chOff x="5055488" y="3427575"/>
          <a:chExt cx="581025" cy="704850"/>
        </a:xfrm>
      </xdr:grpSpPr>
      <xdr:cxnSp macro="">
        <xdr:nvCxnSpPr>
          <xdr:cNvPr id="360" name="Shape 230">
            <a:extLst>
              <a:ext uri="{FF2B5EF4-FFF2-40B4-BE49-F238E27FC236}">
                <a16:creationId xmlns:a16="http://schemas.microsoft.com/office/drawing/2014/main" id="{00000000-0008-0000-0200-000068010000}"/>
              </a:ext>
            </a:extLst>
          </xdr:cNvPr>
          <xdr:cNvCxnSpPr/>
        </xdr:nvCxnSpPr>
        <xdr:spPr>
          <a:xfrm>
            <a:off x="5055488" y="3427575"/>
            <a:ext cx="581025" cy="7048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180975</xdr:colOff>
      <xdr:row>59</xdr:row>
      <xdr:rowOff>133350</xdr:rowOff>
    </xdr:from>
    <xdr:ext cx="1257300" cy="371475"/>
    <xdr:sp macro="" textlink="">
      <xdr:nvSpPr>
        <xdr:cNvPr id="361" name="Shape 231">
          <a:extLst>
            <a:ext uri="{FF2B5EF4-FFF2-40B4-BE49-F238E27FC236}">
              <a16:creationId xmlns:a16="http://schemas.microsoft.com/office/drawing/2014/main" id="{00000000-0008-0000-0200-000069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몬쓸리 미션</a:t>
          </a:r>
          <a:endParaRPr sz="1050">
            <a:solidFill>
              <a:srgbClr val="000000"/>
            </a:solidFill>
            <a:latin typeface="+mn-ea"/>
            <a:ea typeface="+mn-ea"/>
          </a:endParaRPr>
        </a:p>
      </xdr:txBody>
    </xdr:sp>
    <xdr:clientData fLocksWithSheet="0"/>
  </xdr:oneCellAnchor>
  <xdr:oneCellAnchor>
    <xdr:from>
      <xdr:col>9</xdr:col>
      <xdr:colOff>581025</xdr:colOff>
      <xdr:row>58</xdr:row>
      <xdr:rowOff>123825</xdr:rowOff>
    </xdr:from>
    <xdr:ext cx="190500" cy="200025"/>
    <xdr:grpSp>
      <xdr:nvGrpSpPr>
        <xdr:cNvPr id="362" name="Shape 2">
          <a:extLst>
            <a:ext uri="{FF2B5EF4-FFF2-40B4-BE49-F238E27FC236}">
              <a16:creationId xmlns:a16="http://schemas.microsoft.com/office/drawing/2014/main" id="{00000000-0008-0000-0200-00006A010000}"/>
            </a:ext>
          </a:extLst>
        </xdr:cNvPr>
        <xdr:cNvGrpSpPr/>
      </xdr:nvGrpSpPr>
      <xdr:grpSpPr>
        <a:xfrm>
          <a:off x="6496050" y="11591925"/>
          <a:ext cx="190500" cy="200025"/>
          <a:chOff x="5250750" y="3679988"/>
          <a:chExt cx="190500" cy="200025"/>
        </a:xfrm>
      </xdr:grpSpPr>
      <xdr:grpSp>
        <xdr:nvGrpSpPr>
          <xdr:cNvPr id="363" name="Shape 232">
            <a:extLst>
              <a:ext uri="{FF2B5EF4-FFF2-40B4-BE49-F238E27FC236}">
                <a16:creationId xmlns:a16="http://schemas.microsoft.com/office/drawing/2014/main" id="{00000000-0008-0000-0200-00006B010000}"/>
              </a:ext>
            </a:extLst>
          </xdr:cNvPr>
          <xdr:cNvGrpSpPr/>
        </xdr:nvGrpSpPr>
        <xdr:grpSpPr>
          <a:xfrm>
            <a:off x="5250750" y="3679988"/>
            <a:ext cx="190500" cy="200025"/>
            <a:chOff x="7174582" y="1217290"/>
            <a:chExt cx="216024" cy="216024"/>
          </a:xfrm>
        </xdr:grpSpPr>
        <xdr:sp macro="" textlink="">
          <xdr:nvSpPr>
            <xdr:cNvPr id="364" name="Shape 7">
              <a:extLst>
                <a:ext uri="{FF2B5EF4-FFF2-40B4-BE49-F238E27FC236}">
                  <a16:creationId xmlns:a16="http://schemas.microsoft.com/office/drawing/2014/main" id="{00000000-0008-0000-0200-00006C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65" name="Shape 233" descr="minus, remove, sign icon">
              <a:extLst>
                <a:ext uri="{FF2B5EF4-FFF2-40B4-BE49-F238E27FC236}">
                  <a16:creationId xmlns:a16="http://schemas.microsoft.com/office/drawing/2014/main" id="{00000000-0008-0000-0200-00006D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366" name="Shape 234">
              <a:extLst>
                <a:ext uri="{FF2B5EF4-FFF2-40B4-BE49-F238E27FC236}">
                  <a16:creationId xmlns:a16="http://schemas.microsoft.com/office/drawing/2014/main" id="{00000000-0008-0000-0200-00006E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10</xdr:col>
      <xdr:colOff>190500</xdr:colOff>
      <xdr:row>58</xdr:row>
      <xdr:rowOff>95250</xdr:rowOff>
    </xdr:from>
    <xdr:ext cx="266700" cy="276225"/>
    <xdr:grpSp>
      <xdr:nvGrpSpPr>
        <xdr:cNvPr id="367" name="Shape 2">
          <a:extLst>
            <a:ext uri="{FF2B5EF4-FFF2-40B4-BE49-F238E27FC236}">
              <a16:creationId xmlns:a16="http://schemas.microsoft.com/office/drawing/2014/main" id="{00000000-0008-0000-0200-00006F010000}"/>
            </a:ext>
          </a:extLst>
        </xdr:cNvPr>
        <xdr:cNvGrpSpPr/>
      </xdr:nvGrpSpPr>
      <xdr:grpSpPr>
        <a:xfrm>
          <a:off x="6762750" y="11563350"/>
          <a:ext cx="266700" cy="276225"/>
          <a:chOff x="5212650" y="3641888"/>
          <a:chExt cx="266700" cy="276225"/>
        </a:xfrm>
      </xdr:grpSpPr>
      <xdr:grpSp>
        <xdr:nvGrpSpPr>
          <xdr:cNvPr id="368" name="Shape 235">
            <a:extLst>
              <a:ext uri="{FF2B5EF4-FFF2-40B4-BE49-F238E27FC236}">
                <a16:creationId xmlns:a16="http://schemas.microsoft.com/office/drawing/2014/main" id="{00000000-0008-0000-0200-000070010000}"/>
              </a:ext>
            </a:extLst>
          </xdr:cNvPr>
          <xdr:cNvGrpSpPr/>
        </xdr:nvGrpSpPr>
        <xdr:grpSpPr>
          <a:xfrm>
            <a:off x="5212650" y="3641888"/>
            <a:ext cx="266700" cy="276225"/>
            <a:chOff x="7133101" y="738758"/>
            <a:chExt cx="288032" cy="288032"/>
          </a:xfrm>
        </xdr:grpSpPr>
        <xdr:sp macro="" textlink="">
          <xdr:nvSpPr>
            <xdr:cNvPr id="369" name="Shape 7">
              <a:extLst>
                <a:ext uri="{FF2B5EF4-FFF2-40B4-BE49-F238E27FC236}">
                  <a16:creationId xmlns:a16="http://schemas.microsoft.com/office/drawing/2014/main" id="{00000000-0008-0000-0200-000071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70" name="Shape 236" descr="plus, red icon">
              <a:extLst>
                <a:ext uri="{FF2B5EF4-FFF2-40B4-BE49-F238E27FC236}">
                  <a16:creationId xmlns:a16="http://schemas.microsoft.com/office/drawing/2014/main" id="{00000000-0008-0000-0200-000072010000}"/>
                </a:ext>
              </a:extLst>
            </xdr:cNvPr>
            <xdr:cNvPicPr preferRelativeResize="0"/>
          </xdr:nvPicPr>
          <xdr:blipFill rotWithShape="1">
            <a:blip xmlns:r="http://schemas.openxmlformats.org/officeDocument/2006/relationships" r:embed="rId8">
              <a:alphaModFix/>
            </a:blip>
            <a:srcRect/>
            <a:stretch/>
          </xdr:blipFill>
          <xdr:spPr>
            <a:xfrm>
              <a:off x="7133101" y="738758"/>
              <a:ext cx="288032" cy="288032"/>
            </a:xfrm>
            <a:prstGeom prst="rect">
              <a:avLst/>
            </a:prstGeom>
            <a:noFill/>
            <a:ln>
              <a:noFill/>
            </a:ln>
          </xdr:spPr>
        </xdr:pic>
        <xdr:sp macro="" textlink="">
          <xdr:nvSpPr>
            <xdr:cNvPr id="371" name="Shape 237">
              <a:extLst>
                <a:ext uri="{FF2B5EF4-FFF2-40B4-BE49-F238E27FC236}">
                  <a16:creationId xmlns:a16="http://schemas.microsoft.com/office/drawing/2014/main" id="{00000000-0008-0000-0200-000073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10</xdr:col>
      <xdr:colOff>447675</xdr:colOff>
      <xdr:row>58</xdr:row>
      <xdr:rowOff>114300</xdr:rowOff>
    </xdr:from>
    <xdr:ext cx="190500" cy="200025"/>
    <xdr:grpSp>
      <xdr:nvGrpSpPr>
        <xdr:cNvPr id="372" name="Shape 2">
          <a:extLst>
            <a:ext uri="{FF2B5EF4-FFF2-40B4-BE49-F238E27FC236}">
              <a16:creationId xmlns:a16="http://schemas.microsoft.com/office/drawing/2014/main" id="{00000000-0008-0000-0200-000074010000}"/>
            </a:ext>
          </a:extLst>
        </xdr:cNvPr>
        <xdr:cNvGrpSpPr/>
      </xdr:nvGrpSpPr>
      <xdr:grpSpPr>
        <a:xfrm>
          <a:off x="7019925" y="11582400"/>
          <a:ext cx="190500" cy="200025"/>
          <a:chOff x="5250750" y="3679988"/>
          <a:chExt cx="190500" cy="200025"/>
        </a:xfrm>
      </xdr:grpSpPr>
      <xdr:grpSp>
        <xdr:nvGrpSpPr>
          <xdr:cNvPr id="373" name="Shape 238">
            <a:extLst>
              <a:ext uri="{FF2B5EF4-FFF2-40B4-BE49-F238E27FC236}">
                <a16:creationId xmlns:a16="http://schemas.microsoft.com/office/drawing/2014/main" id="{00000000-0008-0000-0200-000075010000}"/>
              </a:ext>
            </a:extLst>
          </xdr:cNvPr>
          <xdr:cNvGrpSpPr/>
        </xdr:nvGrpSpPr>
        <xdr:grpSpPr>
          <a:xfrm>
            <a:off x="5250750" y="3679988"/>
            <a:ext cx="190500" cy="200025"/>
            <a:chOff x="7174582" y="1217290"/>
            <a:chExt cx="216024" cy="216024"/>
          </a:xfrm>
        </xdr:grpSpPr>
        <xdr:sp macro="" textlink="">
          <xdr:nvSpPr>
            <xdr:cNvPr id="374" name="Shape 7">
              <a:extLst>
                <a:ext uri="{FF2B5EF4-FFF2-40B4-BE49-F238E27FC236}">
                  <a16:creationId xmlns:a16="http://schemas.microsoft.com/office/drawing/2014/main" id="{00000000-0008-0000-0200-000076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75" name="Shape 239" descr="minus, remove, sign icon">
              <a:extLst>
                <a:ext uri="{FF2B5EF4-FFF2-40B4-BE49-F238E27FC236}">
                  <a16:creationId xmlns:a16="http://schemas.microsoft.com/office/drawing/2014/main" id="{00000000-0008-0000-0200-00007701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376" name="Shape 240">
              <a:extLst>
                <a:ext uri="{FF2B5EF4-FFF2-40B4-BE49-F238E27FC236}">
                  <a16:creationId xmlns:a16="http://schemas.microsoft.com/office/drawing/2014/main" id="{00000000-0008-0000-0200-000078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11</xdr:col>
      <xdr:colOff>38100</xdr:colOff>
      <xdr:row>58</xdr:row>
      <xdr:rowOff>95250</xdr:rowOff>
    </xdr:from>
    <xdr:ext cx="266700" cy="276225"/>
    <xdr:grpSp>
      <xdr:nvGrpSpPr>
        <xdr:cNvPr id="377" name="Shape 2">
          <a:extLst>
            <a:ext uri="{FF2B5EF4-FFF2-40B4-BE49-F238E27FC236}">
              <a16:creationId xmlns:a16="http://schemas.microsoft.com/office/drawing/2014/main" id="{00000000-0008-0000-0200-000079010000}"/>
            </a:ext>
          </a:extLst>
        </xdr:cNvPr>
        <xdr:cNvGrpSpPr/>
      </xdr:nvGrpSpPr>
      <xdr:grpSpPr>
        <a:xfrm>
          <a:off x="7267575" y="11563350"/>
          <a:ext cx="266700" cy="276225"/>
          <a:chOff x="5212650" y="3641888"/>
          <a:chExt cx="266700" cy="276225"/>
        </a:xfrm>
      </xdr:grpSpPr>
      <xdr:grpSp>
        <xdr:nvGrpSpPr>
          <xdr:cNvPr id="378" name="Shape 241">
            <a:extLst>
              <a:ext uri="{FF2B5EF4-FFF2-40B4-BE49-F238E27FC236}">
                <a16:creationId xmlns:a16="http://schemas.microsoft.com/office/drawing/2014/main" id="{00000000-0008-0000-0200-00007A010000}"/>
              </a:ext>
            </a:extLst>
          </xdr:cNvPr>
          <xdr:cNvGrpSpPr/>
        </xdr:nvGrpSpPr>
        <xdr:grpSpPr>
          <a:xfrm>
            <a:off x="5212650" y="3641888"/>
            <a:ext cx="266700" cy="276225"/>
            <a:chOff x="7133101" y="738758"/>
            <a:chExt cx="288032" cy="288032"/>
          </a:xfrm>
        </xdr:grpSpPr>
        <xdr:sp macro="" textlink="">
          <xdr:nvSpPr>
            <xdr:cNvPr id="379" name="Shape 7">
              <a:extLst>
                <a:ext uri="{FF2B5EF4-FFF2-40B4-BE49-F238E27FC236}">
                  <a16:creationId xmlns:a16="http://schemas.microsoft.com/office/drawing/2014/main" id="{00000000-0008-0000-0200-00007B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80" name="Shape 242" descr="plus, red icon">
              <a:extLst>
                <a:ext uri="{FF2B5EF4-FFF2-40B4-BE49-F238E27FC236}">
                  <a16:creationId xmlns:a16="http://schemas.microsoft.com/office/drawing/2014/main" id="{00000000-0008-0000-0200-00007C01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381" name="Shape 243">
              <a:extLst>
                <a:ext uri="{FF2B5EF4-FFF2-40B4-BE49-F238E27FC236}">
                  <a16:creationId xmlns:a16="http://schemas.microsoft.com/office/drawing/2014/main" id="{00000000-0008-0000-0200-00007D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8</xdr:col>
      <xdr:colOff>190500</xdr:colOff>
      <xdr:row>61</xdr:row>
      <xdr:rowOff>104775</xdr:rowOff>
    </xdr:from>
    <xdr:ext cx="1885950" cy="723900"/>
    <xdr:sp macro="" textlink="">
      <xdr:nvSpPr>
        <xdr:cNvPr id="382" name="Shape 244">
          <a:extLst>
            <a:ext uri="{FF2B5EF4-FFF2-40B4-BE49-F238E27FC236}">
              <a16:creationId xmlns:a16="http://schemas.microsoft.com/office/drawing/2014/main" id="{00000000-0008-0000-0200-00007E010000}"/>
            </a:ext>
          </a:extLst>
        </xdr:cNvPr>
        <xdr:cNvSpPr txBox="1"/>
      </xdr:nvSpPr>
      <xdr:spPr>
        <a:xfrm>
          <a:off x="4407788" y="3422813"/>
          <a:ext cx="1876425" cy="71437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약 60분 소요 미션 (후원 전용)</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- 7000-10000 해당 가치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티켓 10장 소모 후 15장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후원을 통해서만 진행 가능</a:t>
          </a:r>
          <a:endParaRPr sz="900">
            <a:latin typeface="+mn-ea"/>
            <a:ea typeface="+mn-ea"/>
            <a:cs typeface="Arial"/>
            <a:sym typeface="Arial"/>
          </a:endParaRPr>
        </a:p>
        <a:p>
          <a:pPr marL="0" lvl="0" indent="0" algn="l" rtl="0">
            <a:spcBef>
              <a:spcPts val="0"/>
            </a:spcBef>
            <a:spcAft>
              <a:spcPts val="0"/>
            </a:spcAft>
            <a:buNone/>
          </a:pP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\3300, 영구</a:t>
          </a:r>
          <a:endParaRPr sz="900">
            <a:latin typeface="+mn-ea"/>
            <a:ea typeface="+mn-ea"/>
            <a:cs typeface="Arial"/>
            <a:sym typeface="Arial"/>
          </a:endParaRPr>
        </a:p>
      </xdr:txBody>
    </xdr:sp>
    <xdr:clientData fLocksWithSheet="0"/>
  </xdr:oneCellAnchor>
  <xdr:oneCellAnchor>
    <xdr:from>
      <xdr:col>15</xdr:col>
      <xdr:colOff>361950</xdr:colOff>
      <xdr:row>52</xdr:row>
      <xdr:rowOff>123825</xdr:rowOff>
    </xdr:from>
    <xdr:ext cx="1914525" cy="904875"/>
    <xdr:grpSp>
      <xdr:nvGrpSpPr>
        <xdr:cNvPr id="383" name="Shape 2">
          <a:extLst>
            <a:ext uri="{FF2B5EF4-FFF2-40B4-BE49-F238E27FC236}">
              <a16:creationId xmlns:a16="http://schemas.microsoft.com/office/drawing/2014/main" id="{00000000-0008-0000-0200-00007F010000}"/>
            </a:ext>
          </a:extLst>
        </xdr:cNvPr>
        <xdr:cNvGrpSpPr/>
      </xdr:nvGrpSpPr>
      <xdr:grpSpPr>
        <a:xfrm>
          <a:off x="10220325" y="10391775"/>
          <a:ext cx="1914525" cy="904875"/>
          <a:chOff x="4388738" y="3332325"/>
          <a:chExt cx="1914525" cy="895350"/>
        </a:xfrm>
      </xdr:grpSpPr>
      <xdr:cxnSp macro="">
        <xdr:nvCxnSpPr>
          <xdr:cNvPr id="384" name="Shape 245">
            <a:extLst>
              <a:ext uri="{FF2B5EF4-FFF2-40B4-BE49-F238E27FC236}">
                <a16:creationId xmlns:a16="http://schemas.microsoft.com/office/drawing/2014/main" id="{00000000-0008-0000-0200-000080010000}"/>
              </a:ext>
            </a:extLst>
          </xdr:cNvPr>
          <xdr:cNvCxnSpPr/>
        </xdr:nvCxnSpPr>
        <xdr:spPr>
          <a:xfrm>
            <a:off x="4388738" y="3332325"/>
            <a:ext cx="1914525" cy="8953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18</xdr:col>
      <xdr:colOff>200025</xdr:colOff>
      <xdr:row>57</xdr:row>
      <xdr:rowOff>123825</xdr:rowOff>
    </xdr:from>
    <xdr:ext cx="1257300" cy="371475"/>
    <xdr:sp macro="" textlink="">
      <xdr:nvSpPr>
        <xdr:cNvPr id="385" name="Shape 246">
          <a:extLst>
            <a:ext uri="{FF2B5EF4-FFF2-40B4-BE49-F238E27FC236}">
              <a16:creationId xmlns:a16="http://schemas.microsoft.com/office/drawing/2014/main" id="{00000000-0008-0000-0200-000081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도감 미션</a:t>
          </a:r>
          <a:endParaRPr sz="1050">
            <a:solidFill>
              <a:srgbClr val="000000"/>
            </a:solidFill>
            <a:latin typeface="+mn-ea"/>
            <a:ea typeface="+mn-ea"/>
          </a:endParaRPr>
        </a:p>
      </xdr:txBody>
    </xdr:sp>
    <xdr:clientData fLocksWithSheet="0"/>
  </xdr:oneCellAnchor>
  <xdr:oneCellAnchor>
    <xdr:from>
      <xdr:col>20</xdr:col>
      <xdr:colOff>209550</xdr:colOff>
      <xdr:row>56</xdr:row>
      <xdr:rowOff>95250</xdr:rowOff>
    </xdr:from>
    <xdr:ext cx="209550" cy="200025"/>
    <xdr:grpSp>
      <xdr:nvGrpSpPr>
        <xdr:cNvPr id="386" name="Shape 2">
          <a:extLst>
            <a:ext uri="{FF2B5EF4-FFF2-40B4-BE49-F238E27FC236}">
              <a16:creationId xmlns:a16="http://schemas.microsoft.com/office/drawing/2014/main" id="{00000000-0008-0000-0200-000082010000}"/>
            </a:ext>
          </a:extLst>
        </xdr:cNvPr>
        <xdr:cNvGrpSpPr/>
      </xdr:nvGrpSpPr>
      <xdr:grpSpPr>
        <a:xfrm>
          <a:off x="13354050" y="11163300"/>
          <a:ext cx="209550" cy="200025"/>
          <a:chOff x="5241225" y="3679988"/>
          <a:chExt cx="209550" cy="200025"/>
        </a:xfrm>
      </xdr:grpSpPr>
      <xdr:grpSp>
        <xdr:nvGrpSpPr>
          <xdr:cNvPr id="387" name="Shape 247">
            <a:extLst>
              <a:ext uri="{FF2B5EF4-FFF2-40B4-BE49-F238E27FC236}">
                <a16:creationId xmlns:a16="http://schemas.microsoft.com/office/drawing/2014/main" id="{00000000-0008-0000-0200-000083010000}"/>
              </a:ext>
            </a:extLst>
          </xdr:cNvPr>
          <xdr:cNvGrpSpPr/>
        </xdr:nvGrpSpPr>
        <xdr:grpSpPr>
          <a:xfrm>
            <a:off x="5241225" y="3679988"/>
            <a:ext cx="209550" cy="200025"/>
            <a:chOff x="7174582" y="1217290"/>
            <a:chExt cx="216024" cy="216024"/>
          </a:xfrm>
        </xdr:grpSpPr>
        <xdr:sp macro="" textlink="">
          <xdr:nvSpPr>
            <xdr:cNvPr id="388" name="Shape 7">
              <a:extLst>
                <a:ext uri="{FF2B5EF4-FFF2-40B4-BE49-F238E27FC236}">
                  <a16:creationId xmlns:a16="http://schemas.microsoft.com/office/drawing/2014/main" id="{00000000-0008-0000-0200-000084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89" name="Shape 248" descr="minus, remove, sign icon">
              <a:extLst>
                <a:ext uri="{FF2B5EF4-FFF2-40B4-BE49-F238E27FC236}">
                  <a16:creationId xmlns:a16="http://schemas.microsoft.com/office/drawing/2014/main" id="{00000000-0008-0000-0200-000085010000}"/>
                </a:ext>
              </a:extLst>
            </xdr:cNvPr>
            <xdr:cNvPicPr preferRelativeResize="0"/>
          </xdr:nvPicPr>
          <xdr:blipFill rotWithShape="1">
            <a:blip xmlns:r="http://schemas.openxmlformats.org/officeDocument/2006/relationships" r:embed="rId1">
              <a:alphaModFix/>
            </a:blip>
            <a:srcRect/>
            <a:stretch/>
          </xdr:blipFill>
          <xdr:spPr>
            <a:xfrm>
              <a:off x="7212682" y="1255390"/>
              <a:ext cx="144016" cy="144016"/>
            </a:xfrm>
            <a:prstGeom prst="rect">
              <a:avLst/>
            </a:prstGeom>
            <a:noFill/>
            <a:ln>
              <a:noFill/>
            </a:ln>
          </xdr:spPr>
        </xdr:pic>
        <xdr:sp macro="" textlink="">
          <xdr:nvSpPr>
            <xdr:cNvPr id="390" name="Shape 249">
              <a:extLst>
                <a:ext uri="{FF2B5EF4-FFF2-40B4-BE49-F238E27FC236}">
                  <a16:creationId xmlns:a16="http://schemas.microsoft.com/office/drawing/2014/main" id="{00000000-0008-0000-0200-000086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18</xdr:col>
      <xdr:colOff>142875</xdr:colOff>
      <xdr:row>59</xdr:row>
      <xdr:rowOff>133350</xdr:rowOff>
    </xdr:from>
    <xdr:ext cx="2543175" cy="723900"/>
    <xdr:sp macro="" textlink="">
      <xdr:nvSpPr>
        <xdr:cNvPr id="391" name="Shape 250">
          <a:extLst>
            <a:ext uri="{FF2B5EF4-FFF2-40B4-BE49-F238E27FC236}">
              <a16:creationId xmlns:a16="http://schemas.microsoft.com/office/drawing/2014/main" id="{00000000-0008-0000-0200-000087010000}"/>
            </a:ext>
          </a:extLst>
        </xdr:cNvPr>
        <xdr:cNvSpPr txBox="1"/>
      </xdr:nvSpPr>
      <xdr:spPr>
        <a:xfrm>
          <a:off x="4079175" y="3422813"/>
          <a:ext cx="2533650" cy="71437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각종 퀘스트, 필드&amp;레이드보스  사냥시 진행</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완료시 칭호, 해당 필드 보너스 등으로 보상</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뽐내기가 가능하도록, 100% 이후도 기록</a:t>
          </a:r>
          <a:endParaRPr sz="900">
            <a:latin typeface="+mn-ea"/>
            <a:ea typeface="+mn-ea"/>
            <a:cs typeface="Arial"/>
            <a:sym typeface="Arial"/>
          </a:endParaRPr>
        </a:p>
      </xdr:txBody>
    </xdr:sp>
    <xdr:clientData fLocksWithSheet="0"/>
  </xdr:oneCellAnchor>
  <xdr:oneCellAnchor>
    <xdr:from>
      <xdr:col>9</xdr:col>
      <xdr:colOff>104775</xdr:colOff>
      <xdr:row>29</xdr:row>
      <xdr:rowOff>123825</xdr:rowOff>
    </xdr:from>
    <xdr:ext cx="1257300" cy="371475"/>
    <xdr:sp macro="" textlink="">
      <xdr:nvSpPr>
        <xdr:cNvPr id="392" name="Shape 251">
          <a:extLst>
            <a:ext uri="{FF2B5EF4-FFF2-40B4-BE49-F238E27FC236}">
              <a16:creationId xmlns:a16="http://schemas.microsoft.com/office/drawing/2014/main" id="{00000000-0008-0000-0200-000088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효율 증가</a:t>
          </a:r>
          <a:endParaRPr sz="1200">
            <a:latin typeface="+mn-ea"/>
            <a:ea typeface="+mn-ea"/>
          </a:endParaRPr>
        </a:p>
      </xdr:txBody>
    </xdr:sp>
    <xdr:clientData fLocksWithSheet="0"/>
  </xdr:oneCellAnchor>
  <xdr:oneCellAnchor>
    <xdr:from>
      <xdr:col>10</xdr:col>
      <xdr:colOff>533400</xdr:colOff>
      <xdr:row>40</xdr:row>
      <xdr:rowOff>0</xdr:rowOff>
    </xdr:from>
    <xdr:ext cx="190500" cy="200025"/>
    <xdr:grpSp>
      <xdr:nvGrpSpPr>
        <xdr:cNvPr id="393" name="Shape 2">
          <a:extLst>
            <a:ext uri="{FF2B5EF4-FFF2-40B4-BE49-F238E27FC236}">
              <a16:creationId xmlns:a16="http://schemas.microsoft.com/office/drawing/2014/main" id="{00000000-0008-0000-0200-000089010000}"/>
            </a:ext>
          </a:extLst>
        </xdr:cNvPr>
        <xdr:cNvGrpSpPr/>
      </xdr:nvGrpSpPr>
      <xdr:grpSpPr>
        <a:xfrm>
          <a:off x="7105650" y="7867650"/>
          <a:ext cx="190500" cy="200025"/>
          <a:chOff x="5250750" y="3679988"/>
          <a:chExt cx="190500" cy="200025"/>
        </a:xfrm>
      </xdr:grpSpPr>
      <xdr:grpSp>
        <xdr:nvGrpSpPr>
          <xdr:cNvPr id="394" name="Shape 252">
            <a:extLst>
              <a:ext uri="{FF2B5EF4-FFF2-40B4-BE49-F238E27FC236}">
                <a16:creationId xmlns:a16="http://schemas.microsoft.com/office/drawing/2014/main" id="{00000000-0008-0000-0200-00008A010000}"/>
              </a:ext>
            </a:extLst>
          </xdr:cNvPr>
          <xdr:cNvGrpSpPr/>
        </xdr:nvGrpSpPr>
        <xdr:grpSpPr>
          <a:xfrm>
            <a:off x="5250750" y="3679988"/>
            <a:ext cx="190500" cy="200025"/>
            <a:chOff x="7174582" y="1217290"/>
            <a:chExt cx="216024" cy="216024"/>
          </a:xfrm>
        </xdr:grpSpPr>
        <xdr:sp macro="" textlink="">
          <xdr:nvSpPr>
            <xdr:cNvPr id="395" name="Shape 7">
              <a:extLst>
                <a:ext uri="{FF2B5EF4-FFF2-40B4-BE49-F238E27FC236}">
                  <a16:creationId xmlns:a16="http://schemas.microsoft.com/office/drawing/2014/main" id="{00000000-0008-0000-0200-00008B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96" name="Shape 253" descr="minus, remove, sign icon">
              <a:extLst>
                <a:ext uri="{FF2B5EF4-FFF2-40B4-BE49-F238E27FC236}">
                  <a16:creationId xmlns:a16="http://schemas.microsoft.com/office/drawing/2014/main" id="{00000000-0008-0000-0200-00008C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397" name="Shape 254">
              <a:extLst>
                <a:ext uri="{FF2B5EF4-FFF2-40B4-BE49-F238E27FC236}">
                  <a16:creationId xmlns:a16="http://schemas.microsoft.com/office/drawing/2014/main" id="{00000000-0008-0000-0200-00008D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11</xdr:col>
      <xdr:colOff>123825</xdr:colOff>
      <xdr:row>39</xdr:row>
      <xdr:rowOff>152400</xdr:rowOff>
    </xdr:from>
    <xdr:ext cx="266700" cy="295275"/>
    <xdr:grpSp>
      <xdr:nvGrpSpPr>
        <xdr:cNvPr id="398" name="Shape 2">
          <a:extLst>
            <a:ext uri="{FF2B5EF4-FFF2-40B4-BE49-F238E27FC236}">
              <a16:creationId xmlns:a16="http://schemas.microsoft.com/office/drawing/2014/main" id="{00000000-0008-0000-0200-00008E010000}"/>
            </a:ext>
          </a:extLst>
        </xdr:cNvPr>
        <xdr:cNvGrpSpPr/>
      </xdr:nvGrpSpPr>
      <xdr:grpSpPr>
        <a:xfrm>
          <a:off x="7353300" y="7820025"/>
          <a:ext cx="266700" cy="295275"/>
          <a:chOff x="5212650" y="3632363"/>
          <a:chExt cx="266700" cy="295275"/>
        </a:xfrm>
      </xdr:grpSpPr>
      <xdr:grpSp>
        <xdr:nvGrpSpPr>
          <xdr:cNvPr id="399" name="Shape 255">
            <a:extLst>
              <a:ext uri="{FF2B5EF4-FFF2-40B4-BE49-F238E27FC236}">
                <a16:creationId xmlns:a16="http://schemas.microsoft.com/office/drawing/2014/main" id="{00000000-0008-0000-0200-00008F010000}"/>
              </a:ext>
            </a:extLst>
          </xdr:cNvPr>
          <xdr:cNvGrpSpPr/>
        </xdr:nvGrpSpPr>
        <xdr:grpSpPr>
          <a:xfrm>
            <a:off x="5212650" y="3632363"/>
            <a:ext cx="266700" cy="295275"/>
            <a:chOff x="7133101" y="738758"/>
            <a:chExt cx="288032" cy="288032"/>
          </a:xfrm>
        </xdr:grpSpPr>
        <xdr:sp macro="" textlink="">
          <xdr:nvSpPr>
            <xdr:cNvPr id="400" name="Shape 7">
              <a:extLst>
                <a:ext uri="{FF2B5EF4-FFF2-40B4-BE49-F238E27FC236}">
                  <a16:creationId xmlns:a16="http://schemas.microsoft.com/office/drawing/2014/main" id="{00000000-0008-0000-0200-000090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401" name="Shape 256" descr="plus, red icon">
              <a:extLst>
                <a:ext uri="{FF2B5EF4-FFF2-40B4-BE49-F238E27FC236}">
                  <a16:creationId xmlns:a16="http://schemas.microsoft.com/office/drawing/2014/main" id="{00000000-0008-0000-0200-00009101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402" name="Shape 257">
              <a:extLst>
                <a:ext uri="{FF2B5EF4-FFF2-40B4-BE49-F238E27FC236}">
                  <a16:creationId xmlns:a16="http://schemas.microsoft.com/office/drawing/2014/main" id="{00000000-0008-0000-0200-000092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11</xdr:col>
      <xdr:colOff>352425</xdr:colOff>
      <xdr:row>39</xdr:row>
      <xdr:rowOff>171450</xdr:rowOff>
    </xdr:from>
    <xdr:ext cx="247650" cy="295275"/>
    <xdr:grpSp>
      <xdr:nvGrpSpPr>
        <xdr:cNvPr id="403" name="Shape 2">
          <a:extLst>
            <a:ext uri="{FF2B5EF4-FFF2-40B4-BE49-F238E27FC236}">
              <a16:creationId xmlns:a16="http://schemas.microsoft.com/office/drawing/2014/main" id="{00000000-0008-0000-0200-000093010000}"/>
            </a:ext>
          </a:extLst>
        </xdr:cNvPr>
        <xdr:cNvGrpSpPr/>
      </xdr:nvGrpSpPr>
      <xdr:grpSpPr>
        <a:xfrm>
          <a:off x="7581900" y="7839075"/>
          <a:ext cx="247650" cy="295275"/>
          <a:chOff x="5222175" y="3632363"/>
          <a:chExt cx="247650" cy="295275"/>
        </a:xfrm>
      </xdr:grpSpPr>
      <xdr:grpSp>
        <xdr:nvGrpSpPr>
          <xdr:cNvPr id="404" name="Shape 258">
            <a:extLst>
              <a:ext uri="{FF2B5EF4-FFF2-40B4-BE49-F238E27FC236}">
                <a16:creationId xmlns:a16="http://schemas.microsoft.com/office/drawing/2014/main" id="{00000000-0008-0000-0200-000094010000}"/>
              </a:ext>
            </a:extLst>
          </xdr:cNvPr>
          <xdr:cNvGrpSpPr/>
        </xdr:nvGrpSpPr>
        <xdr:grpSpPr>
          <a:xfrm>
            <a:off x="5222175" y="3632363"/>
            <a:ext cx="247650" cy="295275"/>
            <a:chOff x="7133101" y="738758"/>
            <a:chExt cx="288032" cy="288032"/>
          </a:xfrm>
        </xdr:grpSpPr>
        <xdr:sp macro="" textlink="">
          <xdr:nvSpPr>
            <xdr:cNvPr id="405" name="Shape 7">
              <a:extLst>
                <a:ext uri="{FF2B5EF4-FFF2-40B4-BE49-F238E27FC236}">
                  <a16:creationId xmlns:a16="http://schemas.microsoft.com/office/drawing/2014/main" id="{00000000-0008-0000-0200-000095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406" name="Shape 259" descr="plus, red icon">
              <a:extLst>
                <a:ext uri="{FF2B5EF4-FFF2-40B4-BE49-F238E27FC236}">
                  <a16:creationId xmlns:a16="http://schemas.microsoft.com/office/drawing/2014/main" id="{00000000-0008-0000-0200-00009601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407" name="Shape 260">
              <a:extLst>
                <a:ext uri="{FF2B5EF4-FFF2-40B4-BE49-F238E27FC236}">
                  <a16:creationId xmlns:a16="http://schemas.microsoft.com/office/drawing/2014/main" id="{00000000-0008-0000-0200-000097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11</xdr:col>
      <xdr:colOff>571500</xdr:colOff>
      <xdr:row>39</xdr:row>
      <xdr:rowOff>180975</xdr:rowOff>
    </xdr:from>
    <xdr:ext cx="247650" cy="295275"/>
    <xdr:grpSp>
      <xdr:nvGrpSpPr>
        <xdr:cNvPr id="408" name="Shape 2">
          <a:extLst>
            <a:ext uri="{FF2B5EF4-FFF2-40B4-BE49-F238E27FC236}">
              <a16:creationId xmlns:a16="http://schemas.microsoft.com/office/drawing/2014/main" id="{00000000-0008-0000-0200-000098010000}"/>
            </a:ext>
          </a:extLst>
        </xdr:cNvPr>
        <xdr:cNvGrpSpPr/>
      </xdr:nvGrpSpPr>
      <xdr:grpSpPr>
        <a:xfrm>
          <a:off x="7800975" y="7848600"/>
          <a:ext cx="247650" cy="295275"/>
          <a:chOff x="5222175" y="3632363"/>
          <a:chExt cx="247650" cy="295275"/>
        </a:xfrm>
      </xdr:grpSpPr>
      <xdr:grpSp>
        <xdr:nvGrpSpPr>
          <xdr:cNvPr id="409" name="Shape 261">
            <a:extLst>
              <a:ext uri="{FF2B5EF4-FFF2-40B4-BE49-F238E27FC236}">
                <a16:creationId xmlns:a16="http://schemas.microsoft.com/office/drawing/2014/main" id="{00000000-0008-0000-0200-000099010000}"/>
              </a:ext>
            </a:extLst>
          </xdr:cNvPr>
          <xdr:cNvGrpSpPr/>
        </xdr:nvGrpSpPr>
        <xdr:grpSpPr>
          <a:xfrm>
            <a:off x="5222175" y="3632363"/>
            <a:ext cx="247650" cy="295275"/>
            <a:chOff x="7133101" y="738758"/>
            <a:chExt cx="288032" cy="288032"/>
          </a:xfrm>
        </xdr:grpSpPr>
        <xdr:sp macro="" textlink="">
          <xdr:nvSpPr>
            <xdr:cNvPr id="410" name="Shape 7">
              <a:extLst>
                <a:ext uri="{FF2B5EF4-FFF2-40B4-BE49-F238E27FC236}">
                  <a16:creationId xmlns:a16="http://schemas.microsoft.com/office/drawing/2014/main" id="{00000000-0008-0000-0200-00009A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411" name="Shape 262" descr="plus, red icon">
              <a:extLst>
                <a:ext uri="{FF2B5EF4-FFF2-40B4-BE49-F238E27FC236}">
                  <a16:creationId xmlns:a16="http://schemas.microsoft.com/office/drawing/2014/main" id="{00000000-0008-0000-0200-00009B010000}"/>
                </a:ext>
              </a:extLst>
            </xdr:cNvPr>
            <xdr:cNvPicPr preferRelativeResize="0"/>
          </xdr:nvPicPr>
          <xdr:blipFill rotWithShape="1">
            <a:blip xmlns:r="http://schemas.openxmlformats.org/officeDocument/2006/relationships" r:embed="rId4">
              <a:alphaModFix/>
            </a:blip>
            <a:srcRect/>
            <a:stretch/>
          </xdr:blipFill>
          <xdr:spPr>
            <a:xfrm>
              <a:off x="7133101" y="738758"/>
              <a:ext cx="288032" cy="288032"/>
            </a:xfrm>
            <a:prstGeom prst="rect">
              <a:avLst/>
            </a:prstGeom>
            <a:noFill/>
            <a:ln>
              <a:noFill/>
            </a:ln>
          </xdr:spPr>
        </xdr:pic>
        <xdr:sp macro="" textlink="">
          <xdr:nvSpPr>
            <xdr:cNvPr id="412" name="Shape 263">
              <a:extLst>
                <a:ext uri="{FF2B5EF4-FFF2-40B4-BE49-F238E27FC236}">
                  <a16:creationId xmlns:a16="http://schemas.microsoft.com/office/drawing/2014/main" id="{00000000-0008-0000-0200-00009C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6</xdr:col>
      <xdr:colOff>85725</xdr:colOff>
      <xdr:row>24</xdr:row>
      <xdr:rowOff>152400</xdr:rowOff>
    </xdr:from>
    <xdr:ext cx="1257300" cy="371475"/>
    <xdr:sp macro="" textlink="">
      <xdr:nvSpPr>
        <xdr:cNvPr id="413" name="Shape 264">
          <a:extLst>
            <a:ext uri="{FF2B5EF4-FFF2-40B4-BE49-F238E27FC236}">
              <a16:creationId xmlns:a16="http://schemas.microsoft.com/office/drawing/2014/main" id="{00000000-0008-0000-0200-00009D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경험치% 증가</a:t>
          </a:r>
          <a:endParaRPr sz="1400">
            <a:solidFill>
              <a:srgbClr val="000000"/>
            </a:solidFill>
            <a:latin typeface="+mn-ea"/>
            <a:ea typeface="+mn-ea"/>
          </a:endParaRPr>
        </a:p>
      </xdr:txBody>
    </xdr:sp>
    <xdr:clientData fLocksWithSheet="0"/>
  </xdr:oneCellAnchor>
  <xdr:oneCellAnchor>
    <xdr:from>
      <xdr:col>6</xdr:col>
      <xdr:colOff>95250</xdr:colOff>
      <xdr:row>26</xdr:row>
      <xdr:rowOff>161925</xdr:rowOff>
    </xdr:from>
    <xdr:ext cx="1247775" cy="371475"/>
    <xdr:sp macro="" textlink="">
      <xdr:nvSpPr>
        <xdr:cNvPr id="414" name="Shape 265">
          <a:extLst>
            <a:ext uri="{FF2B5EF4-FFF2-40B4-BE49-F238E27FC236}">
              <a16:creationId xmlns:a16="http://schemas.microsoft.com/office/drawing/2014/main" id="{00000000-0008-0000-0200-00009E010000}"/>
            </a:ext>
          </a:extLst>
        </xdr:cNvPr>
        <xdr:cNvSpPr/>
      </xdr:nvSpPr>
      <xdr:spPr>
        <a:xfrm>
          <a:off x="4726875" y="3603788"/>
          <a:ext cx="1238250"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획득재화 증가</a:t>
          </a:r>
          <a:endParaRPr sz="1200">
            <a:solidFill>
              <a:srgbClr val="000000"/>
            </a:solidFill>
            <a:latin typeface="+mn-ea"/>
            <a:ea typeface="+mn-ea"/>
          </a:endParaRPr>
        </a:p>
      </xdr:txBody>
    </xdr:sp>
    <xdr:clientData fLocksWithSheet="0"/>
  </xdr:oneCellAnchor>
  <xdr:oneCellAnchor>
    <xdr:from>
      <xdr:col>6</xdr:col>
      <xdr:colOff>85725</xdr:colOff>
      <xdr:row>29</xdr:row>
      <xdr:rowOff>0</xdr:rowOff>
    </xdr:from>
    <xdr:ext cx="1257300" cy="352425"/>
    <xdr:sp macro="" textlink="">
      <xdr:nvSpPr>
        <xdr:cNvPr id="415" name="Shape 266">
          <a:extLst>
            <a:ext uri="{FF2B5EF4-FFF2-40B4-BE49-F238E27FC236}">
              <a16:creationId xmlns:a16="http://schemas.microsoft.com/office/drawing/2014/main" id="{00000000-0008-0000-0200-00009F010000}"/>
            </a:ext>
          </a:extLst>
        </xdr:cNvPr>
        <xdr:cNvSpPr/>
      </xdr:nvSpPr>
      <xdr:spPr>
        <a:xfrm>
          <a:off x="4722113" y="3608550"/>
          <a:ext cx="1247775"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강화확률 증가</a:t>
          </a:r>
          <a:endParaRPr sz="1200">
            <a:solidFill>
              <a:srgbClr val="000000"/>
            </a:solidFill>
            <a:latin typeface="+mn-ea"/>
            <a:ea typeface="+mn-ea"/>
          </a:endParaRPr>
        </a:p>
      </xdr:txBody>
    </xdr:sp>
    <xdr:clientData fLocksWithSheet="0"/>
  </xdr:oneCellAnchor>
  <xdr:oneCellAnchor>
    <xdr:from>
      <xdr:col>2</xdr:col>
      <xdr:colOff>133350</xdr:colOff>
      <xdr:row>29</xdr:row>
      <xdr:rowOff>28575</xdr:rowOff>
    </xdr:from>
    <xdr:ext cx="2352675" cy="291834"/>
    <xdr:sp macro="" textlink="">
      <xdr:nvSpPr>
        <xdr:cNvPr id="416" name="Shape 267">
          <a:extLst>
            <a:ext uri="{FF2B5EF4-FFF2-40B4-BE49-F238E27FC236}">
              <a16:creationId xmlns:a16="http://schemas.microsoft.com/office/drawing/2014/main" id="{00000000-0008-0000-0200-0000A0010000}"/>
            </a:ext>
          </a:extLst>
        </xdr:cNvPr>
        <xdr:cNvSpPr txBox="1"/>
      </xdr:nvSpPr>
      <xdr:spPr>
        <a:xfrm>
          <a:off x="1295400" y="5629275"/>
          <a:ext cx="23526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'아이템 레벨 증가' 작업시 성공 확률 증가</a:t>
          </a:r>
          <a:endParaRPr sz="1200">
            <a:latin typeface="+mn-ea"/>
            <a:ea typeface="+mn-ea"/>
          </a:endParaRPr>
        </a:p>
      </xdr:txBody>
    </xdr:sp>
    <xdr:clientData fLocksWithSheet="0"/>
  </xdr:oneCellAnchor>
  <xdr:oneCellAnchor>
    <xdr:from>
      <xdr:col>3</xdr:col>
      <xdr:colOff>276225</xdr:colOff>
      <xdr:row>27</xdr:row>
      <xdr:rowOff>9525</xdr:rowOff>
    </xdr:from>
    <xdr:ext cx="1619250" cy="291834"/>
    <xdr:sp macro="" textlink="">
      <xdr:nvSpPr>
        <xdr:cNvPr id="417" name="Shape 268">
          <a:extLst>
            <a:ext uri="{FF2B5EF4-FFF2-40B4-BE49-F238E27FC236}">
              <a16:creationId xmlns:a16="http://schemas.microsoft.com/office/drawing/2014/main" id="{00000000-0008-0000-0200-0000A1010000}"/>
            </a:ext>
          </a:extLst>
        </xdr:cNvPr>
        <xdr:cNvSpPr txBox="1"/>
      </xdr:nvSpPr>
      <xdr:spPr>
        <a:xfrm>
          <a:off x="2019300" y="5210175"/>
          <a:ext cx="161925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몬스터 재화 드랍 확률 증가</a:t>
          </a:r>
          <a:endParaRPr sz="1200">
            <a:latin typeface="+mn-ea"/>
            <a:ea typeface="+mn-ea"/>
          </a:endParaRPr>
        </a:p>
      </xdr:txBody>
    </xdr:sp>
    <xdr:clientData fLocksWithSheet="0"/>
  </xdr:oneCellAnchor>
  <xdr:oneCellAnchor>
    <xdr:from>
      <xdr:col>3</xdr:col>
      <xdr:colOff>247650</xdr:colOff>
      <xdr:row>24</xdr:row>
      <xdr:rowOff>152400</xdr:rowOff>
    </xdr:from>
    <xdr:ext cx="1628775" cy="291834"/>
    <xdr:sp macro="" textlink="">
      <xdr:nvSpPr>
        <xdr:cNvPr id="418" name="Shape 269">
          <a:extLst>
            <a:ext uri="{FF2B5EF4-FFF2-40B4-BE49-F238E27FC236}">
              <a16:creationId xmlns:a16="http://schemas.microsoft.com/office/drawing/2014/main" id="{00000000-0008-0000-0200-0000A2010000}"/>
            </a:ext>
          </a:extLst>
        </xdr:cNvPr>
        <xdr:cNvSpPr txBox="1"/>
      </xdr:nvSpPr>
      <xdr:spPr>
        <a:xfrm>
          <a:off x="1990725" y="4752975"/>
          <a:ext cx="16287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캐릭터 경험치 획득 % 증가</a:t>
          </a:r>
          <a:endParaRPr sz="1200">
            <a:latin typeface="+mn-ea"/>
            <a:ea typeface="+mn-ea"/>
          </a:endParaRPr>
        </a:p>
      </xdr:txBody>
    </xdr:sp>
    <xdr:clientData fLocksWithSheet="0"/>
  </xdr:oneCellAnchor>
  <xdr:oneCellAnchor>
    <xdr:from>
      <xdr:col>7</xdr:col>
      <xdr:colOff>419100</xdr:colOff>
      <xdr:row>37</xdr:row>
      <xdr:rowOff>85725</xdr:rowOff>
    </xdr:from>
    <xdr:ext cx="1257300" cy="371475"/>
    <xdr:sp macro="" textlink="">
      <xdr:nvSpPr>
        <xdr:cNvPr id="419" name="Shape 270">
          <a:extLst>
            <a:ext uri="{FF2B5EF4-FFF2-40B4-BE49-F238E27FC236}">
              <a16:creationId xmlns:a16="http://schemas.microsoft.com/office/drawing/2014/main" id="{00000000-0008-0000-0200-0000A3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강화 보조</a:t>
          </a:r>
          <a:endParaRPr sz="1200">
            <a:latin typeface="+mn-ea"/>
            <a:ea typeface="+mn-ea"/>
          </a:endParaRPr>
        </a:p>
      </xdr:txBody>
    </xdr:sp>
    <xdr:clientData fLocksWithSheet="0"/>
  </xdr:oneCellAnchor>
  <xdr:oneCellAnchor>
    <xdr:from>
      <xdr:col>4</xdr:col>
      <xdr:colOff>276225</xdr:colOff>
      <xdr:row>31</xdr:row>
      <xdr:rowOff>76200</xdr:rowOff>
    </xdr:from>
    <xdr:ext cx="1257300" cy="533400"/>
    <xdr:sp macro="" textlink="">
      <xdr:nvSpPr>
        <xdr:cNvPr id="420" name="Shape 271">
          <a:extLst>
            <a:ext uri="{FF2B5EF4-FFF2-40B4-BE49-F238E27FC236}">
              <a16:creationId xmlns:a16="http://schemas.microsoft.com/office/drawing/2014/main" id="{00000000-0008-0000-0200-0000A4010000}"/>
            </a:ext>
          </a:extLst>
        </xdr:cNvPr>
        <xdr:cNvSpPr/>
      </xdr:nvSpPr>
      <xdr:spPr>
        <a:xfrm>
          <a:off x="4722113" y="3522825"/>
          <a:ext cx="1247775" cy="51435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a:solidFill>
                <a:srgbClr val="000000"/>
              </a:solidFill>
              <a:latin typeface="+mn-ea"/>
              <a:ea typeface="+mn-ea"/>
              <a:cs typeface="Calibri"/>
              <a:sym typeface="Calibri"/>
            </a:rPr>
            <a:t>전체 옵션 랜덤권</a:t>
          </a:r>
          <a:endParaRPr sz="1050">
            <a:solidFill>
              <a:srgbClr val="000000"/>
            </a:solidFill>
            <a:latin typeface="+mn-ea"/>
            <a:ea typeface="+mn-ea"/>
          </a:endParaRPr>
        </a:p>
        <a:p>
          <a:pPr marL="0" lvl="0" indent="0" algn="ctr" rtl="0">
            <a:spcBef>
              <a:spcPts val="0"/>
            </a:spcBef>
            <a:spcAft>
              <a:spcPts val="0"/>
            </a:spcAft>
            <a:buNone/>
          </a:pPr>
          <a:r>
            <a:rPr lang="en-US" sz="1200">
              <a:solidFill>
                <a:srgbClr val="000000"/>
              </a:solidFill>
              <a:latin typeface="+mn-ea"/>
              <a:ea typeface="+mn-ea"/>
              <a:cs typeface="Calibri"/>
              <a:sym typeface="Calibri"/>
            </a:rPr>
            <a:t>=옵션 리롤</a:t>
          </a:r>
          <a:endParaRPr sz="1400">
            <a:solidFill>
              <a:srgbClr val="000000"/>
            </a:solidFill>
            <a:latin typeface="+mn-ea"/>
            <a:ea typeface="+mn-ea"/>
          </a:endParaRPr>
        </a:p>
      </xdr:txBody>
    </xdr:sp>
    <xdr:clientData fLocksWithSheet="0"/>
  </xdr:oneCellAnchor>
  <xdr:oneCellAnchor>
    <xdr:from>
      <xdr:col>0</xdr:col>
      <xdr:colOff>428625</xdr:colOff>
      <xdr:row>31</xdr:row>
      <xdr:rowOff>66675</xdr:rowOff>
    </xdr:from>
    <xdr:ext cx="2286000" cy="491376"/>
    <xdr:sp macro="" textlink="">
      <xdr:nvSpPr>
        <xdr:cNvPr id="421" name="Shape 272">
          <a:extLst>
            <a:ext uri="{FF2B5EF4-FFF2-40B4-BE49-F238E27FC236}">
              <a16:creationId xmlns:a16="http://schemas.microsoft.com/office/drawing/2014/main" id="{00000000-0008-0000-0200-0000A5010000}"/>
            </a:ext>
          </a:extLst>
        </xdr:cNvPr>
        <xdr:cNvSpPr txBox="1"/>
      </xdr:nvSpPr>
      <xdr:spPr>
        <a:xfrm>
          <a:off x="428625" y="6067425"/>
          <a:ext cx="2286000"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해당 아이템이 가진 옵션을 재설정합니다</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무과금도 쉽게 획득할 수 있는 아이템</a:t>
          </a:r>
          <a:endParaRPr sz="1200">
            <a:latin typeface="+mn-ea"/>
            <a:ea typeface="+mn-ea"/>
          </a:endParaRPr>
        </a:p>
      </xdr:txBody>
    </xdr:sp>
    <xdr:clientData fLocksWithSheet="0"/>
  </xdr:oneCellAnchor>
  <xdr:oneCellAnchor>
    <xdr:from>
      <xdr:col>3</xdr:col>
      <xdr:colOff>485775</xdr:colOff>
      <xdr:row>34</xdr:row>
      <xdr:rowOff>152400</xdr:rowOff>
    </xdr:from>
    <xdr:ext cx="1257300" cy="371475"/>
    <xdr:sp macro="" textlink="">
      <xdr:nvSpPr>
        <xdr:cNvPr id="422" name="Shape 273">
          <a:extLst>
            <a:ext uri="{FF2B5EF4-FFF2-40B4-BE49-F238E27FC236}">
              <a16:creationId xmlns:a16="http://schemas.microsoft.com/office/drawing/2014/main" id="{00000000-0008-0000-0200-0000A6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D등급 이상</a:t>
          </a:r>
          <a:endParaRPr sz="1400">
            <a:solidFill>
              <a:srgbClr val="000000"/>
            </a:solidFill>
            <a:latin typeface="+mn-ea"/>
            <a:ea typeface="+mn-ea"/>
          </a:endParaRPr>
        </a:p>
      </xdr:txBody>
    </xdr:sp>
    <xdr:clientData fLocksWithSheet="0"/>
  </xdr:oneCellAnchor>
  <xdr:oneCellAnchor>
    <xdr:from>
      <xdr:col>3</xdr:col>
      <xdr:colOff>285750</xdr:colOff>
      <xdr:row>36</xdr:row>
      <xdr:rowOff>161925</xdr:rowOff>
    </xdr:from>
    <xdr:ext cx="1257300" cy="371475"/>
    <xdr:sp macro="" textlink="">
      <xdr:nvSpPr>
        <xdr:cNvPr id="423" name="Shape 274">
          <a:extLst>
            <a:ext uri="{FF2B5EF4-FFF2-40B4-BE49-F238E27FC236}">
              <a16:creationId xmlns:a16="http://schemas.microsoft.com/office/drawing/2014/main" id="{00000000-0008-0000-0200-0000A7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C등급 이상</a:t>
          </a:r>
          <a:endParaRPr sz="1400">
            <a:solidFill>
              <a:srgbClr val="000000"/>
            </a:solidFill>
            <a:latin typeface="+mn-ea"/>
            <a:ea typeface="+mn-ea"/>
          </a:endParaRPr>
        </a:p>
      </xdr:txBody>
    </xdr:sp>
    <xdr:clientData fLocksWithSheet="0"/>
  </xdr:oneCellAnchor>
  <xdr:oneCellAnchor>
    <xdr:from>
      <xdr:col>3</xdr:col>
      <xdr:colOff>19050</xdr:colOff>
      <xdr:row>39</xdr:row>
      <xdr:rowOff>57150</xdr:rowOff>
    </xdr:from>
    <xdr:ext cx="1257300" cy="371475"/>
    <xdr:sp macro="" textlink="">
      <xdr:nvSpPr>
        <xdr:cNvPr id="424" name="Shape 275">
          <a:extLst>
            <a:ext uri="{FF2B5EF4-FFF2-40B4-BE49-F238E27FC236}">
              <a16:creationId xmlns:a16="http://schemas.microsoft.com/office/drawing/2014/main" id="{00000000-0008-0000-0200-0000A8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B등급 이상</a:t>
          </a:r>
          <a:endParaRPr sz="1400">
            <a:solidFill>
              <a:srgbClr val="000000"/>
            </a:solidFill>
            <a:latin typeface="+mn-ea"/>
            <a:ea typeface="+mn-ea"/>
          </a:endParaRPr>
        </a:p>
      </xdr:txBody>
    </xdr:sp>
    <xdr:clientData fLocksWithSheet="0"/>
  </xdr:oneCellAnchor>
  <xdr:oneCellAnchor>
    <xdr:from>
      <xdr:col>0</xdr:col>
      <xdr:colOff>123825</xdr:colOff>
      <xdr:row>34</xdr:row>
      <xdr:rowOff>76200</xdr:rowOff>
    </xdr:from>
    <xdr:ext cx="2276475" cy="447005"/>
    <xdr:sp macro="" textlink="">
      <xdr:nvSpPr>
        <xdr:cNvPr id="425" name="Shape 276">
          <a:extLst>
            <a:ext uri="{FF2B5EF4-FFF2-40B4-BE49-F238E27FC236}">
              <a16:creationId xmlns:a16="http://schemas.microsoft.com/office/drawing/2014/main" id="{00000000-0008-0000-0200-0000A9010000}"/>
            </a:ext>
          </a:extLst>
        </xdr:cNvPr>
        <xdr:cNvSpPr txBox="1"/>
      </xdr:nvSpPr>
      <xdr:spPr>
        <a:xfrm>
          <a:off x="123825" y="6677025"/>
          <a:ext cx="2276475" cy="44700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800">
              <a:latin typeface="+mn-ea"/>
              <a:ea typeface="+mn-ea"/>
              <a:cs typeface="Arial"/>
              <a:sym typeface="Arial"/>
            </a:rPr>
            <a:t>상위호환 아이템,</a:t>
          </a:r>
          <a:endParaRPr sz="1100">
            <a:latin typeface="+mn-ea"/>
            <a:ea typeface="+mn-ea"/>
          </a:endParaRPr>
        </a:p>
        <a:p>
          <a:pPr marL="0" lvl="0" indent="0" algn="l" rtl="0">
            <a:spcBef>
              <a:spcPts val="0"/>
            </a:spcBef>
            <a:spcAft>
              <a:spcPts val="0"/>
            </a:spcAft>
            <a:buNone/>
          </a:pPr>
          <a:r>
            <a:rPr lang="en-US" sz="800">
              <a:latin typeface="+mn-ea"/>
              <a:ea typeface="+mn-ea"/>
              <a:cs typeface="Arial"/>
              <a:sym typeface="Arial"/>
            </a:rPr>
            <a:t>F등급 제외, D, D+ C.. S등급으로 재설정</a:t>
          </a:r>
          <a:endParaRPr sz="1100">
            <a:latin typeface="+mn-ea"/>
            <a:ea typeface="+mn-ea"/>
          </a:endParaRPr>
        </a:p>
      </xdr:txBody>
    </xdr:sp>
    <xdr:clientData fLocksWithSheet="0"/>
  </xdr:oneCellAnchor>
  <xdr:oneCellAnchor>
    <xdr:from>
      <xdr:col>5</xdr:col>
      <xdr:colOff>28575</xdr:colOff>
      <xdr:row>33</xdr:row>
      <xdr:rowOff>95250</xdr:rowOff>
    </xdr:from>
    <xdr:ext cx="1038225" cy="291834"/>
    <xdr:sp macro="" textlink="">
      <xdr:nvSpPr>
        <xdr:cNvPr id="426" name="Shape 277">
          <a:extLst>
            <a:ext uri="{FF2B5EF4-FFF2-40B4-BE49-F238E27FC236}">
              <a16:creationId xmlns:a16="http://schemas.microsoft.com/office/drawing/2014/main" id="{00000000-0008-0000-0200-0000AA010000}"/>
            </a:ext>
          </a:extLst>
        </xdr:cNvPr>
        <xdr:cNvSpPr txBox="1"/>
      </xdr:nvSpPr>
      <xdr:spPr>
        <a:xfrm>
          <a:off x="2933700" y="6496050"/>
          <a:ext cx="103822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기준가격 100원</a:t>
          </a:r>
          <a:endParaRPr sz="1200">
            <a:latin typeface="+mn-ea"/>
            <a:ea typeface="+mn-ea"/>
          </a:endParaRPr>
        </a:p>
      </xdr:txBody>
    </xdr:sp>
    <xdr:clientData fLocksWithSheet="0"/>
  </xdr:oneCellAnchor>
  <xdr:oneCellAnchor>
    <xdr:from>
      <xdr:col>4</xdr:col>
      <xdr:colOff>276225</xdr:colOff>
      <xdr:row>35</xdr:row>
      <xdr:rowOff>142875</xdr:rowOff>
    </xdr:from>
    <xdr:ext cx="1019175" cy="291834"/>
    <xdr:sp macro="" textlink="">
      <xdr:nvSpPr>
        <xdr:cNvPr id="427" name="Shape 278">
          <a:extLst>
            <a:ext uri="{FF2B5EF4-FFF2-40B4-BE49-F238E27FC236}">
              <a16:creationId xmlns:a16="http://schemas.microsoft.com/office/drawing/2014/main" id="{00000000-0008-0000-0200-0000AB010000}"/>
            </a:ext>
          </a:extLst>
        </xdr:cNvPr>
        <xdr:cNvSpPr txBox="1"/>
      </xdr:nvSpPr>
      <xdr:spPr>
        <a:xfrm>
          <a:off x="2600325" y="6943725"/>
          <a:ext cx="10191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기준가격 350원</a:t>
          </a:r>
          <a:endParaRPr sz="1200">
            <a:latin typeface="+mn-ea"/>
            <a:ea typeface="+mn-ea"/>
          </a:endParaRPr>
        </a:p>
      </xdr:txBody>
    </xdr:sp>
    <xdr:clientData fLocksWithSheet="0"/>
  </xdr:oneCellAnchor>
  <xdr:oneCellAnchor>
    <xdr:from>
      <xdr:col>4</xdr:col>
      <xdr:colOff>0</xdr:colOff>
      <xdr:row>38</xdr:row>
      <xdr:rowOff>19050</xdr:rowOff>
    </xdr:from>
    <xdr:ext cx="1085850" cy="291834"/>
    <xdr:sp macro="" textlink="">
      <xdr:nvSpPr>
        <xdr:cNvPr id="428" name="Shape 279">
          <a:extLst>
            <a:ext uri="{FF2B5EF4-FFF2-40B4-BE49-F238E27FC236}">
              <a16:creationId xmlns:a16="http://schemas.microsoft.com/office/drawing/2014/main" id="{00000000-0008-0000-0200-0000AC010000}"/>
            </a:ext>
          </a:extLst>
        </xdr:cNvPr>
        <xdr:cNvSpPr txBox="1"/>
      </xdr:nvSpPr>
      <xdr:spPr>
        <a:xfrm>
          <a:off x="2324100" y="7419975"/>
          <a:ext cx="108585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기준가격 1000원</a:t>
          </a:r>
          <a:endParaRPr sz="1200">
            <a:latin typeface="+mn-ea"/>
            <a:ea typeface="+mn-ea"/>
          </a:endParaRPr>
        </a:p>
      </xdr:txBody>
    </xdr:sp>
    <xdr:clientData fLocksWithSheet="0"/>
  </xdr:oneCellAnchor>
  <xdr:oneCellAnchor>
    <xdr:from>
      <xdr:col>3</xdr:col>
      <xdr:colOff>352425</xdr:colOff>
      <xdr:row>40</xdr:row>
      <xdr:rowOff>85725</xdr:rowOff>
    </xdr:from>
    <xdr:ext cx="1085850" cy="269649"/>
    <xdr:sp macro="" textlink="">
      <xdr:nvSpPr>
        <xdr:cNvPr id="429" name="Shape 280">
          <a:extLst>
            <a:ext uri="{FF2B5EF4-FFF2-40B4-BE49-F238E27FC236}">
              <a16:creationId xmlns:a16="http://schemas.microsoft.com/office/drawing/2014/main" id="{00000000-0008-0000-0200-0000AD010000}"/>
            </a:ext>
          </a:extLst>
        </xdr:cNvPr>
        <xdr:cNvSpPr txBox="1"/>
      </xdr:nvSpPr>
      <xdr:spPr>
        <a:xfrm>
          <a:off x="2095500" y="7886700"/>
          <a:ext cx="1085850" cy="269649"/>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800">
              <a:latin typeface="+mn-ea"/>
              <a:ea typeface="+mn-ea"/>
              <a:cs typeface="Arial"/>
              <a:sym typeface="Arial"/>
            </a:rPr>
            <a:t>기준가격 3300원</a:t>
          </a:r>
          <a:endParaRPr sz="1100">
            <a:latin typeface="+mn-ea"/>
            <a:ea typeface="+mn-ea"/>
          </a:endParaRPr>
        </a:p>
      </xdr:txBody>
    </xdr:sp>
    <xdr:clientData fLocksWithSheet="0"/>
  </xdr:oneCellAnchor>
  <xdr:oneCellAnchor>
    <xdr:from>
      <xdr:col>0</xdr:col>
      <xdr:colOff>0</xdr:colOff>
      <xdr:row>36</xdr:row>
      <xdr:rowOff>152400</xdr:rowOff>
    </xdr:from>
    <xdr:ext cx="2295525" cy="491376"/>
    <xdr:sp macro="" textlink="">
      <xdr:nvSpPr>
        <xdr:cNvPr id="430" name="Shape 281">
          <a:extLst>
            <a:ext uri="{FF2B5EF4-FFF2-40B4-BE49-F238E27FC236}">
              <a16:creationId xmlns:a16="http://schemas.microsoft.com/office/drawing/2014/main" id="{00000000-0008-0000-0200-0000AE010000}"/>
            </a:ext>
          </a:extLst>
        </xdr:cNvPr>
        <xdr:cNvSpPr txBox="1"/>
      </xdr:nvSpPr>
      <xdr:spPr>
        <a:xfrm>
          <a:off x="0" y="7153275"/>
          <a:ext cx="2295525"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상상위호환 아이템,</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F,D,D+등급 제외, C.. S등급으로 재설정</a:t>
          </a:r>
          <a:endParaRPr sz="1200">
            <a:latin typeface="+mn-ea"/>
            <a:ea typeface="+mn-ea"/>
          </a:endParaRPr>
        </a:p>
      </xdr:txBody>
    </xdr:sp>
    <xdr:clientData fLocksWithSheet="0"/>
  </xdr:oneCellAnchor>
  <xdr:oneCellAnchor>
    <xdr:from>
      <xdr:col>0</xdr:col>
      <xdr:colOff>438150</xdr:colOff>
      <xdr:row>39</xdr:row>
      <xdr:rowOff>9525</xdr:rowOff>
    </xdr:from>
    <xdr:ext cx="1552575" cy="491376"/>
    <xdr:sp macro="" textlink="">
      <xdr:nvSpPr>
        <xdr:cNvPr id="431" name="Shape 282">
          <a:extLst>
            <a:ext uri="{FF2B5EF4-FFF2-40B4-BE49-F238E27FC236}">
              <a16:creationId xmlns:a16="http://schemas.microsoft.com/office/drawing/2014/main" id="{00000000-0008-0000-0200-0000AF010000}"/>
            </a:ext>
          </a:extLst>
        </xdr:cNvPr>
        <xdr:cNvSpPr txBox="1"/>
      </xdr:nvSpPr>
      <xdr:spPr>
        <a:xfrm>
          <a:off x="438150" y="7610475"/>
          <a:ext cx="1552575"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최상위호환 아이템,</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B, B+.. S등급으로 재설정</a:t>
          </a:r>
          <a:endParaRPr sz="1200">
            <a:latin typeface="+mn-ea"/>
            <a:ea typeface="+mn-ea"/>
          </a:endParaRPr>
        </a:p>
      </xdr:txBody>
    </xdr:sp>
    <xdr:clientData fLocksWithSheet="0"/>
  </xdr:oneCellAnchor>
  <xdr:oneCellAnchor>
    <xdr:from>
      <xdr:col>11</xdr:col>
      <xdr:colOff>428625</xdr:colOff>
      <xdr:row>86</xdr:row>
      <xdr:rowOff>0</xdr:rowOff>
    </xdr:from>
    <xdr:ext cx="142875" cy="400050"/>
    <xdr:grpSp>
      <xdr:nvGrpSpPr>
        <xdr:cNvPr id="432" name="Shape 2">
          <a:extLst>
            <a:ext uri="{FF2B5EF4-FFF2-40B4-BE49-F238E27FC236}">
              <a16:creationId xmlns:a16="http://schemas.microsoft.com/office/drawing/2014/main" id="{00000000-0008-0000-0200-0000B0010000}"/>
            </a:ext>
          </a:extLst>
        </xdr:cNvPr>
        <xdr:cNvGrpSpPr/>
      </xdr:nvGrpSpPr>
      <xdr:grpSpPr>
        <a:xfrm>
          <a:off x="7658100" y="17068800"/>
          <a:ext cx="142875" cy="400050"/>
          <a:chOff x="5279325" y="3579975"/>
          <a:chExt cx="133350" cy="400050"/>
        </a:xfrm>
      </xdr:grpSpPr>
      <xdr:cxnSp macro="">
        <xdr:nvCxnSpPr>
          <xdr:cNvPr id="433" name="Shape 70">
            <a:extLst>
              <a:ext uri="{FF2B5EF4-FFF2-40B4-BE49-F238E27FC236}">
                <a16:creationId xmlns:a16="http://schemas.microsoft.com/office/drawing/2014/main" id="{00000000-0008-0000-0200-0000B1010000}"/>
              </a:ext>
            </a:extLst>
          </xdr:cNvPr>
          <xdr:cNvCxnSpPr/>
        </xdr:nvCxnSpPr>
        <xdr:spPr>
          <a:xfrm rot="10800000">
            <a:off x="5279325" y="3579975"/>
            <a:ext cx="133350" cy="4000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276225</xdr:colOff>
      <xdr:row>26</xdr:row>
      <xdr:rowOff>38100</xdr:rowOff>
    </xdr:from>
    <xdr:ext cx="409575" cy="723900"/>
    <xdr:grpSp>
      <xdr:nvGrpSpPr>
        <xdr:cNvPr id="434" name="Shape 2">
          <a:extLst>
            <a:ext uri="{FF2B5EF4-FFF2-40B4-BE49-F238E27FC236}">
              <a16:creationId xmlns:a16="http://schemas.microsoft.com/office/drawing/2014/main" id="{00000000-0008-0000-0200-0000B2010000}"/>
            </a:ext>
          </a:extLst>
        </xdr:cNvPr>
        <xdr:cNvGrpSpPr/>
      </xdr:nvGrpSpPr>
      <xdr:grpSpPr>
        <a:xfrm>
          <a:off x="5534025" y="5105400"/>
          <a:ext cx="409575" cy="723900"/>
          <a:chOff x="5145975" y="3418050"/>
          <a:chExt cx="400050" cy="723900"/>
        </a:xfrm>
      </xdr:grpSpPr>
      <xdr:cxnSp macro="">
        <xdr:nvCxnSpPr>
          <xdr:cNvPr id="435" name="Shape 283">
            <a:extLst>
              <a:ext uri="{FF2B5EF4-FFF2-40B4-BE49-F238E27FC236}">
                <a16:creationId xmlns:a16="http://schemas.microsoft.com/office/drawing/2014/main" id="{00000000-0008-0000-0200-0000B3010000}"/>
              </a:ext>
            </a:extLst>
          </xdr:cNvPr>
          <xdr:cNvCxnSpPr/>
        </xdr:nvCxnSpPr>
        <xdr:spPr>
          <a:xfrm rot="10800000">
            <a:off x="5145975" y="3418050"/>
            <a:ext cx="400050" cy="7239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238125</xdr:colOff>
      <xdr:row>28</xdr:row>
      <xdr:rowOff>9525</xdr:rowOff>
    </xdr:from>
    <xdr:ext cx="457200" cy="495300"/>
    <xdr:grpSp>
      <xdr:nvGrpSpPr>
        <xdr:cNvPr id="436" name="Shape 2">
          <a:extLst>
            <a:ext uri="{FF2B5EF4-FFF2-40B4-BE49-F238E27FC236}">
              <a16:creationId xmlns:a16="http://schemas.microsoft.com/office/drawing/2014/main" id="{00000000-0008-0000-0200-0000B4010000}"/>
            </a:ext>
          </a:extLst>
        </xdr:cNvPr>
        <xdr:cNvGrpSpPr/>
      </xdr:nvGrpSpPr>
      <xdr:grpSpPr>
        <a:xfrm>
          <a:off x="5495925" y="5476875"/>
          <a:ext cx="457200" cy="495300"/>
          <a:chOff x="5122238" y="3537188"/>
          <a:chExt cx="447600" cy="485700"/>
        </a:xfrm>
      </xdr:grpSpPr>
      <xdr:cxnSp macro="">
        <xdr:nvCxnSpPr>
          <xdr:cNvPr id="437" name="Shape 284">
            <a:extLst>
              <a:ext uri="{FF2B5EF4-FFF2-40B4-BE49-F238E27FC236}">
                <a16:creationId xmlns:a16="http://schemas.microsoft.com/office/drawing/2014/main" id="{00000000-0008-0000-0200-0000B5010000}"/>
              </a:ext>
            </a:extLst>
          </xdr:cNvPr>
          <xdr:cNvCxnSpPr>
            <a:stCxn id="251" idx="1"/>
          </xdr:cNvCxnSpPr>
        </xdr:nvCxnSpPr>
        <xdr:spPr>
          <a:xfrm rot="10800000">
            <a:off x="5122238" y="3537188"/>
            <a:ext cx="447600" cy="4857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238125</xdr:colOff>
      <xdr:row>30</xdr:row>
      <xdr:rowOff>76200</xdr:rowOff>
    </xdr:from>
    <xdr:ext cx="457200" cy="38100"/>
    <xdr:grpSp>
      <xdr:nvGrpSpPr>
        <xdr:cNvPr id="438" name="Shape 2">
          <a:extLst>
            <a:ext uri="{FF2B5EF4-FFF2-40B4-BE49-F238E27FC236}">
              <a16:creationId xmlns:a16="http://schemas.microsoft.com/office/drawing/2014/main" id="{00000000-0008-0000-0200-0000B6010000}"/>
            </a:ext>
          </a:extLst>
        </xdr:cNvPr>
        <xdr:cNvGrpSpPr/>
      </xdr:nvGrpSpPr>
      <xdr:grpSpPr>
        <a:xfrm>
          <a:off x="5495925" y="5943600"/>
          <a:ext cx="457200" cy="38100"/>
          <a:chOff x="5117400" y="3770325"/>
          <a:chExt cx="457200" cy="19200"/>
        </a:xfrm>
      </xdr:grpSpPr>
      <xdr:cxnSp macro="">
        <xdr:nvCxnSpPr>
          <xdr:cNvPr id="439" name="Shape 285">
            <a:extLst>
              <a:ext uri="{FF2B5EF4-FFF2-40B4-BE49-F238E27FC236}">
                <a16:creationId xmlns:a16="http://schemas.microsoft.com/office/drawing/2014/main" id="{00000000-0008-0000-0200-0000B7010000}"/>
              </a:ext>
            </a:extLst>
          </xdr:cNvPr>
          <xdr:cNvCxnSpPr>
            <a:stCxn id="251" idx="1"/>
          </xdr:cNvCxnSpPr>
        </xdr:nvCxnSpPr>
        <xdr:spPr>
          <a:xfrm rot="10800000">
            <a:off x="5117400" y="3770325"/>
            <a:ext cx="457200" cy="192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6</xdr:col>
      <xdr:colOff>457200</xdr:colOff>
      <xdr:row>32</xdr:row>
      <xdr:rowOff>104775</xdr:rowOff>
    </xdr:from>
    <xdr:ext cx="638175" cy="895350"/>
    <xdr:grpSp>
      <xdr:nvGrpSpPr>
        <xdr:cNvPr id="440" name="Shape 2">
          <a:extLst>
            <a:ext uri="{FF2B5EF4-FFF2-40B4-BE49-F238E27FC236}">
              <a16:creationId xmlns:a16="http://schemas.microsoft.com/office/drawing/2014/main" id="{00000000-0008-0000-0200-0000B8010000}"/>
            </a:ext>
          </a:extLst>
        </xdr:cNvPr>
        <xdr:cNvGrpSpPr/>
      </xdr:nvGrpSpPr>
      <xdr:grpSpPr>
        <a:xfrm>
          <a:off x="4400550" y="6372225"/>
          <a:ext cx="638175" cy="895350"/>
          <a:chOff x="5031675" y="3337088"/>
          <a:chExt cx="628650" cy="885825"/>
        </a:xfrm>
      </xdr:grpSpPr>
      <xdr:cxnSp macro="">
        <xdr:nvCxnSpPr>
          <xdr:cNvPr id="441" name="Shape 286">
            <a:extLst>
              <a:ext uri="{FF2B5EF4-FFF2-40B4-BE49-F238E27FC236}">
                <a16:creationId xmlns:a16="http://schemas.microsoft.com/office/drawing/2014/main" id="{00000000-0008-0000-0200-0000B9010000}"/>
              </a:ext>
            </a:extLst>
          </xdr:cNvPr>
          <xdr:cNvCxnSpPr/>
        </xdr:nvCxnSpPr>
        <xdr:spPr>
          <a:xfrm rot="10800000">
            <a:off x="5031675" y="3337088"/>
            <a:ext cx="628650" cy="8858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6</xdr:col>
      <xdr:colOff>28575</xdr:colOff>
      <xdr:row>35</xdr:row>
      <xdr:rowOff>171450</xdr:rowOff>
    </xdr:from>
    <xdr:ext cx="895350" cy="352425"/>
    <xdr:grpSp>
      <xdr:nvGrpSpPr>
        <xdr:cNvPr id="442" name="Shape 2">
          <a:extLst>
            <a:ext uri="{FF2B5EF4-FFF2-40B4-BE49-F238E27FC236}">
              <a16:creationId xmlns:a16="http://schemas.microsoft.com/office/drawing/2014/main" id="{00000000-0008-0000-0200-0000BA010000}"/>
            </a:ext>
          </a:extLst>
        </xdr:cNvPr>
        <xdr:cNvGrpSpPr/>
      </xdr:nvGrpSpPr>
      <xdr:grpSpPr>
        <a:xfrm>
          <a:off x="3971925" y="7038975"/>
          <a:ext cx="895350" cy="352425"/>
          <a:chOff x="4903088" y="3608550"/>
          <a:chExt cx="885825" cy="342900"/>
        </a:xfrm>
      </xdr:grpSpPr>
      <xdr:cxnSp macro="">
        <xdr:nvCxnSpPr>
          <xdr:cNvPr id="443" name="Shape 287">
            <a:extLst>
              <a:ext uri="{FF2B5EF4-FFF2-40B4-BE49-F238E27FC236}">
                <a16:creationId xmlns:a16="http://schemas.microsoft.com/office/drawing/2014/main" id="{00000000-0008-0000-0200-0000BB010000}"/>
              </a:ext>
            </a:extLst>
          </xdr:cNvPr>
          <xdr:cNvCxnSpPr/>
        </xdr:nvCxnSpPr>
        <xdr:spPr>
          <a:xfrm rot="10800000">
            <a:off x="4903088" y="3608550"/>
            <a:ext cx="885825" cy="3429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438150</xdr:colOff>
      <xdr:row>38</xdr:row>
      <xdr:rowOff>19050</xdr:rowOff>
    </xdr:from>
    <xdr:ext cx="990600" cy="47625"/>
    <xdr:grpSp>
      <xdr:nvGrpSpPr>
        <xdr:cNvPr id="444" name="Shape 2">
          <a:extLst>
            <a:ext uri="{FF2B5EF4-FFF2-40B4-BE49-F238E27FC236}">
              <a16:creationId xmlns:a16="http://schemas.microsoft.com/office/drawing/2014/main" id="{00000000-0008-0000-0200-0000BC010000}"/>
            </a:ext>
          </a:extLst>
        </xdr:cNvPr>
        <xdr:cNvGrpSpPr/>
      </xdr:nvGrpSpPr>
      <xdr:grpSpPr>
        <a:xfrm>
          <a:off x="3724275" y="7486650"/>
          <a:ext cx="990600" cy="47625"/>
          <a:chOff x="4855463" y="3760950"/>
          <a:chExt cx="981075" cy="38100"/>
        </a:xfrm>
      </xdr:grpSpPr>
      <xdr:cxnSp macro="">
        <xdr:nvCxnSpPr>
          <xdr:cNvPr id="445" name="Shape 288">
            <a:extLst>
              <a:ext uri="{FF2B5EF4-FFF2-40B4-BE49-F238E27FC236}">
                <a16:creationId xmlns:a16="http://schemas.microsoft.com/office/drawing/2014/main" id="{00000000-0008-0000-0200-0000BD010000}"/>
              </a:ext>
            </a:extLst>
          </xdr:cNvPr>
          <xdr:cNvCxnSpPr/>
        </xdr:nvCxnSpPr>
        <xdr:spPr>
          <a:xfrm rot="10800000">
            <a:off x="4855463" y="3760950"/>
            <a:ext cx="981075" cy="381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4</xdr:col>
      <xdr:colOff>285750</xdr:colOff>
      <xdr:row>43</xdr:row>
      <xdr:rowOff>66675</xdr:rowOff>
    </xdr:from>
    <xdr:ext cx="1257300" cy="514350"/>
    <xdr:sp macro="" textlink="">
      <xdr:nvSpPr>
        <xdr:cNvPr id="446" name="Shape 289">
          <a:extLst>
            <a:ext uri="{FF2B5EF4-FFF2-40B4-BE49-F238E27FC236}">
              <a16:creationId xmlns:a16="http://schemas.microsoft.com/office/drawing/2014/main" id="{00000000-0008-0000-0200-0000BE010000}"/>
            </a:ext>
          </a:extLst>
        </xdr:cNvPr>
        <xdr:cNvSpPr/>
      </xdr:nvSpPr>
      <xdr:spPr>
        <a:xfrm>
          <a:off x="4722113" y="3527588"/>
          <a:ext cx="1247775" cy="5048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a:solidFill>
                <a:srgbClr val="000000"/>
              </a:solidFill>
              <a:latin typeface="+mn-ea"/>
              <a:ea typeface="+mn-ea"/>
              <a:cs typeface="Calibri"/>
              <a:sym typeface="Calibri"/>
            </a:rPr>
            <a:t>랜덤 옵션 보조제</a:t>
          </a:r>
          <a:endParaRPr sz="1050">
            <a:solidFill>
              <a:srgbClr val="000000"/>
            </a:solidFill>
            <a:latin typeface="+mn-ea"/>
            <a:ea typeface="+mn-ea"/>
          </a:endParaRPr>
        </a:p>
      </xdr:txBody>
    </xdr:sp>
    <xdr:clientData fLocksWithSheet="0"/>
  </xdr:oneCellAnchor>
  <xdr:oneCellAnchor>
    <xdr:from>
      <xdr:col>5</xdr:col>
      <xdr:colOff>238125</xdr:colOff>
      <xdr:row>39</xdr:row>
      <xdr:rowOff>28575</xdr:rowOff>
    </xdr:from>
    <xdr:ext cx="1257300" cy="209550"/>
    <xdr:grpSp>
      <xdr:nvGrpSpPr>
        <xdr:cNvPr id="447" name="Shape 2">
          <a:extLst>
            <a:ext uri="{FF2B5EF4-FFF2-40B4-BE49-F238E27FC236}">
              <a16:creationId xmlns:a16="http://schemas.microsoft.com/office/drawing/2014/main" id="{00000000-0008-0000-0200-0000BF010000}"/>
            </a:ext>
          </a:extLst>
        </xdr:cNvPr>
        <xdr:cNvGrpSpPr/>
      </xdr:nvGrpSpPr>
      <xdr:grpSpPr>
        <a:xfrm>
          <a:off x="3524250" y="7696200"/>
          <a:ext cx="1257300" cy="209550"/>
          <a:chOff x="4717350" y="3675225"/>
          <a:chExt cx="1257300" cy="209550"/>
        </a:xfrm>
      </xdr:grpSpPr>
      <xdr:cxnSp macro="">
        <xdr:nvCxnSpPr>
          <xdr:cNvPr id="448" name="Shape 290">
            <a:extLst>
              <a:ext uri="{FF2B5EF4-FFF2-40B4-BE49-F238E27FC236}">
                <a16:creationId xmlns:a16="http://schemas.microsoft.com/office/drawing/2014/main" id="{00000000-0008-0000-0200-0000C0010000}"/>
              </a:ext>
            </a:extLst>
          </xdr:cNvPr>
          <xdr:cNvCxnSpPr/>
        </xdr:nvCxnSpPr>
        <xdr:spPr>
          <a:xfrm flipH="1">
            <a:off x="4717350" y="3675225"/>
            <a:ext cx="1257300" cy="2095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0</xdr:col>
      <xdr:colOff>0</xdr:colOff>
      <xdr:row>43</xdr:row>
      <xdr:rowOff>66675</xdr:rowOff>
    </xdr:from>
    <xdr:ext cx="2781300" cy="491376"/>
    <xdr:sp macro="" textlink="">
      <xdr:nvSpPr>
        <xdr:cNvPr id="449" name="Shape 291">
          <a:extLst>
            <a:ext uri="{FF2B5EF4-FFF2-40B4-BE49-F238E27FC236}">
              <a16:creationId xmlns:a16="http://schemas.microsoft.com/office/drawing/2014/main" id="{00000000-0008-0000-0200-0000C1010000}"/>
            </a:ext>
          </a:extLst>
        </xdr:cNvPr>
        <xdr:cNvSpPr txBox="1"/>
      </xdr:nvSpPr>
      <xdr:spPr>
        <a:xfrm>
          <a:off x="0" y="8467725"/>
          <a:ext cx="2781300"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'전체~B등급 옵션 랜덤권' 사용시 일부 옵션 고정</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고정 개수에 따라 1/2/4/8..장 필요</a:t>
          </a:r>
          <a:endParaRPr sz="1200">
            <a:latin typeface="+mn-ea"/>
            <a:ea typeface="+mn-ea"/>
          </a:endParaRPr>
        </a:p>
      </xdr:txBody>
    </xdr:sp>
    <xdr:clientData fLocksWithSheet="0"/>
  </xdr:oneCellAnchor>
  <xdr:oneCellAnchor>
    <xdr:from>
      <xdr:col>6</xdr:col>
      <xdr:colOff>180975</xdr:colOff>
      <xdr:row>40</xdr:row>
      <xdr:rowOff>0</xdr:rowOff>
    </xdr:from>
    <xdr:ext cx="981075" cy="581025"/>
    <xdr:grpSp>
      <xdr:nvGrpSpPr>
        <xdr:cNvPr id="450" name="Shape 2">
          <a:extLst>
            <a:ext uri="{FF2B5EF4-FFF2-40B4-BE49-F238E27FC236}">
              <a16:creationId xmlns:a16="http://schemas.microsoft.com/office/drawing/2014/main" id="{00000000-0008-0000-0200-0000C2010000}"/>
            </a:ext>
          </a:extLst>
        </xdr:cNvPr>
        <xdr:cNvGrpSpPr/>
      </xdr:nvGrpSpPr>
      <xdr:grpSpPr>
        <a:xfrm>
          <a:off x="4124325" y="7867650"/>
          <a:ext cx="981075" cy="581025"/>
          <a:chOff x="4855463" y="3489488"/>
          <a:chExt cx="981075" cy="581025"/>
        </a:xfrm>
      </xdr:grpSpPr>
      <xdr:cxnSp macro="">
        <xdr:nvCxnSpPr>
          <xdr:cNvPr id="451" name="Shape 292">
            <a:extLst>
              <a:ext uri="{FF2B5EF4-FFF2-40B4-BE49-F238E27FC236}">
                <a16:creationId xmlns:a16="http://schemas.microsoft.com/office/drawing/2014/main" id="{00000000-0008-0000-0200-0000C3010000}"/>
              </a:ext>
            </a:extLst>
          </xdr:cNvPr>
          <xdr:cNvCxnSpPr/>
        </xdr:nvCxnSpPr>
        <xdr:spPr>
          <a:xfrm flipH="1">
            <a:off x="4855463" y="3489488"/>
            <a:ext cx="981075" cy="5810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4</xdr:col>
      <xdr:colOff>161925</xdr:colOff>
      <xdr:row>48</xdr:row>
      <xdr:rowOff>9525</xdr:rowOff>
    </xdr:from>
    <xdr:ext cx="1257300" cy="514350"/>
    <xdr:sp macro="" textlink="">
      <xdr:nvSpPr>
        <xdr:cNvPr id="452" name="Shape 293">
          <a:extLst>
            <a:ext uri="{FF2B5EF4-FFF2-40B4-BE49-F238E27FC236}">
              <a16:creationId xmlns:a16="http://schemas.microsoft.com/office/drawing/2014/main" id="{00000000-0008-0000-0200-0000C4010000}"/>
            </a:ext>
          </a:extLst>
        </xdr:cNvPr>
        <xdr:cNvSpPr/>
      </xdr:nvSpPr>
      <xdr:spPr>
        <a:xfrm>
          <a:off x="4722113" y="3527588"/>
          <a:ext cx="1247775" cy="5048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a:solidFill>
                <a:srgbClr val="000000"/>
              </a:solidFill>
              <a:latin typeface="+mn-ea"/>
              <a:ea typeface="+mn-ea"/>
              <a:cs typeface="Calibri"/>
              <a:sym typeface="Calibri"/>
            </a:rPr>
            <a:t>옵션 등급 강화권</a:t>
          </a:r>
          <a:endParaRPr sz="1050">
            <a:solidFill>
              <a:srgbClr val="000000"/>
            </a:solidFill>
            <a:latin typeface="+mn-ea"/>
            <a:ea typeface="+mn-ea"/>
          </a:endParaRPr>
        </a:p>
      </xdr:txBody>
    </xdr:sp>
    <xdr:clientData fLocksWithSheet="0"/>
  </xdr:oneCellAnchor>
  <xdr:oneCellAnchor>
    <xdr:from>
      <xdr:col>0</xdr:col>
      <xdr:colOff>447675</xdr:colOff>
      <xdr:row>48</xdr:row>
      <xdr:rowOff>19050</xdr:rowOff>
    </xdr:from>
    <xdr:ext cx="2114550" cy="491376"/>
    <xdr:sp macro="" textlink="">
      <xdr:nvSpPr>
        <xdr:cNvPr id="453" name="Shape 294">
          <a:extLst>
            <a:ext uri="{FF2B5EF4-FFF2-40B4-BE49-F238E27FC236}">
              <a16:creationId xmlns:a16="http://schemas.microsoft.com/office/drawing/2014/main" id="{00000000-0008-0000-0200-0000C5010000}"/>
            </a:ext>
          </a:extLst>
        </xdr:cNvPr>
        <xdr:cNvSpPr txBox="1"/>
      </xdr:nvSpPr>
      <xdr:spPr>
        <a:xfrm>
          <a:off x="447675" y="9420225"/>
          <a:ext cx="2114550"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원하는 1가지 옵션 강화 가능</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옵션 등급에 따라 1/2/4...256장 필요</a:t>
          </a:r>
          <a:endParaRPr sz="1200">
            <a:latin typeface="+mn-ea"/>
            <a:ea typeface="+mn-ea"/>
          </a:endParaRPr>
        </a:p>
      </xdr:txBody>
    </xdr:sp>
    <xdr:clientData fLocksWithSheet="0"/>
  </xdr:oneCellAnchor>
  <xdr:oneCellAnchor>
    <xdr:from>
      <xdr:col>4</xdr:col>
      <xdr:colOff>0</xdr:colOff>
      <xdr:row>45</xdr:row>
      <xdr:rowOff>104775</xdr:rowOff>
    </xdr:from>
    <xdr:ext cx="1809750" cy="291834"/>
    <xdr:sp macro="" textlink="">
      <xdr:nvSpPr>
        <xdr:cNvPr id="454" name="Shape 295">
          <a:extLst>
            <a:ext uri="{FF2B5EF4-FFF2-40B4-BE49-F238E27FC236}">
              <a16:creationId xmlns:a16="http://schemas.microsoft.com/office/drawing/2014/main" id="{00000000-0008-0000-0200-0000C6010000}"/>
            </a:ext>
          </a:extLst>
        </xdr:cNvPr>
        <xdr:cNvSpPr txBox="1"/>
      </xdr:nvSpPr>
      <xdr:spPr>
        <a:xfrm>
          <a:off x="2324100" y="8905875"/>
          <a:ext cx="180975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전체 옵션 랜덤권 x10 합성가능</a:t>
          </a:r>
          <a:endParaRPr sz="1200">
            <a:latin typeface="+mn-ea"/>
            <a:ea typeface="+mn-ea"/>
          </a:endParaRPr>
        </a:p>
      </xdr:txBody>
    </xdr:sp>
    <xdr:clientData fLocksWithSheet="0"/>
  </xdr:oneCellAnchor>
  <xdr:oneCellAnchor>
    <xdr:from>
      <xdr:col>5</xdr:col>
      <xdr:colOff>0</xdr:colOff>
      <xdr:row>50</xdr:row>
      <xdr:rowOff>66675</xdr:rowOff>
    </xdr:from>
    <xdr:ext cx="1038225" cy="291834"/>
    <xdr:sp macro="" textlink="">
      <xdr:nvSpPr>
        <xdr:cNvPr id="455" name="Shape 296">
          <a:extLst>
            <a:ext uri="{FF2B5EF4-FFF2-40B4-BE49-F238E27FC236}">
              <a16:creationId xmlns:a16="http://schemas.microsoft.com/office/drawing/2014/main" id="{00000000-0008-0000-0200-0000C7010000}"/>
            </a:ext>
          </a:extLst>
        </xdr:cNvPr>
        <xdr:cNvSpPr txBox="1"/>
      </xdr:nvSpPr>
      <xdr:spPr>
        <a:xfrm>
          <a:off x="2905125" y="9867900"/>
          <a:ext cx="103822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기준가격 200원</a:t>
          </a:r>
          <a:endParaRPr sz="1200">
            <a:latin typeface="+mn-ea"/>
            <a:ea typeface="+mn-ea"/>
          </a:endParaRPr>
        </a:p>
      </xdr:txBody>
    </xdr:sp>
    <xdr:clientData fLocksWithSheet="0"/>
  </xdr:oneCellAnchor>
  <xdr:oneCellAnchor>
    <xdr:from>
      <xdr:col>10</xdr:col>
      <xdr:colOff>247650</xdr:colOff>
      <xdr:row>32</xdr:row>
      <xdr:rowOff>9525</xdr:rowOff>
    </xdr:from>
    <xdr:ext cx="161925" cy="1704975"/>
    <xdr:grpSp>
      <xdr:nvGrpSpPr>
        <xdr:cNvPr id="456" name="Shape 2">
          <a:extLst>
            <a:ext uri="{FF2B5EF4-FFF2-40B4-BE49-F238E27FC236}">
              <a16:creationId xmlns:a16="http://schemas.microsoft.com/office/drawing/2014/main" id="{00000000-0008-0000-0200-0000C8010000}"/>
            </a:ext>
          </a:extLst>
        </xdr:cNvPr>
        <xdr:cNvGrpSpPr/>
      </xdr:nvGrpSpPr>
      <xdr:grpSpPr>
        <a:xfrm>
          <a:off x="6819900" y="6276975"/>
          <a:ext cx="161925" cy="1704975"/>
          <a:chOff x="5265038" y="2932275"/>
          <a:chExt cx="161925" cy="1695450"/>
        </a:xfrm>
      </xdr:grpSpPr>
      <xdr:cxnSp macro="">
        <xdr:nvCxnSpPr>
          <xdr:cNvPr id="457" name="Shape 297">
            <a:extLst>
              <a:ext uri="{FF2B5EF4-FFF2-40B4-BE49-F238E27FC236}">
                <a16:creationId xmlns:a16="http://schemas.microsoft.com/office/drawing/2014/main" id="{00000000-0008-0000-0200-0000C9010000}"/>
              </a:ext>
            </a:extLst>
          </xdr:cNvPr>
          <xdr:cNvCxnSpPr/>
        </xdr:nvCxnSpPr>
        <xdr:spPr>
          <a:xfrm rot="10800000">
            <a:off x="5265038" y="2932275"/>
            <a:ext cx="161925" cy="16954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9</xdr:col>
      <xdr:colOff>561975</xdr:colOff>
      <xdr:row>38</xdr:row>
      <xdr:rowOff>0</xdr:rowOff>
    </xdr:from>
    <xdr:ext cx="333375" cy="514350"/>
    <xdr:grpSp>
      <xdr:nvGrpSpPr>
        <xdr:cNvPr id="458" name="Shape 2">
          <a:extLst>
            <a:ext uri="{FF2B5EF4-FFF2-40B4-BE49-F238E27FC236}">
              <a16:creationId xmlns:a16="http://schemas.microsoft.com/office/drawing/2014/main" id="{00000000-0008-0000-0200-0000CA010000}"/>
            </a:ext>
          </a:extLst>
        </xdr:cNvPr>
        <xdr:cNvGrpSpPr/>
      </xdr:nvGrpSpPr>
      <xdr:grpSpPr>
        <a:xfrm>
          <a:off x="6477000" y="7467600"/>
          <a:ext cx="333375" cy="514350"/>
          <a:chOff x="5184075" y="3527588"/>
          <a:chExt cx="323850" cy="504825"/>
        </a:xfrm>
      </xdr:grpSpPr>
      <xdr:cxnSp macro="">
        <xdr:nvCxnSpPr>
          <xdr:cNvPr id="459" name="Shape 298">
            <a:extLst>
              <a:ext uri="{FF2B5EF4-FFF2-40B4-BE49-F238E27FC236}">
                <a16:creationId xmlns:a16="http://schemas.microsoft.com/office/drawing/2014/main" id="{00000000-0008-0000-0200-0000CB010000}"/>
              </a:ext>
            </a:extLst>
          </xdr:cNvPr>
          <xdr:cNvCxnSpPr/>
        </xdr:nvCxnSpPr>
        <xdr:spPr>
          <a:xfrm rot="10800000">
            <a:off x="5184075" y="3527588"/>
            <a:ext cx="323850" cy="5048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10</xdr:col>
      <xdr:colOff>590550</xdr:colOff>
      <xdr:row>44</xdr:row>
      <xdr:rowOff>171450</xdr:rowOff>
    </xdr:from>
    <xdr:ext cx="1152525" cy="1247775"/>
    <xdr:grpSp>
      <xdr:nvGrpSpPr>
        <xdr:cNvPr id="460" name="Shape 2">
          <a:extLst>
            <a:ext uri="{FF2B5EF4-FFF2-40B4-BE49-F238E27FC236}">
              <a16:creationId xmlns:a16="http://schemas.microsoft.com/office/drawing/2014/main" id="{00000000-0008-0000-0200-0000CC010000}"/>
            </a:ext>
          </a:extLst>
        </xdr:cNvPr>
        <xdr:cNvGrpSpPr/>
      </xdr:nvGrpSpPr>
      <xdr:grpSpPr>
        <a:xfrm>
          <a:off x="7162800" y="8839200"/>
          <a:ext cx="1152525" cy="1247775"/>
          <a:chOff x="4774500" y="3160875"/>
          <a:chExt cx="1143000" cy="1238250"/>
        </a:xfrm>
      </xdr:grpSpPr>
      <xdr:cxnSp macro="">
        <xdr:nvCxnSpPr>
          <xdr:cNvPr id="461" name="Shape 299">
            <a:extLst>
              <a:ext uri="{FF2B5EF4-FFF2-40B4-BE49-F238E27FC236}">
                <a16:creationId xmlns:a16="http://schemas.microsoft.com/office/drawing/2014/main" id="{00000000-0008-0000-0200-0000CD010000}"/>
              </a:ext>
            </a:extLst>
          </xdr:cNvPr>
          <xdr:cNvCxnSpPr/>
        </xdr:nvCxnSpPr>
        <xdr:spPr>
          <a:xfrm>
            <a:off x="4774500" y="3160875"/>
            <a:ext cx="1143000" cy="1238250"/>
          </a:xfrm>
          <a:prstGeom prst="straightConnector1">
            <a:avLst/>
          </a:prstGeom>
          <a:noFill/>
          <a:ln w="9525" cap="flat" cmpd="sng">
            <a:solidFill>
              <a:schemeClr val="dk1"/>
            </a:solidFill>
            <a:prstDash val="solid"/>
            <a:miter lim="800000"/>
            <a:headEnd type="none" w="sm" len="sm"/>
            <a:tailEnd type="none" w="sm" len="sm"/>
          </a:ln>
        </xdr:spPr>
      </xdr:cxnSp>
    </xdr:grpSp>
    <xdr:clientData fLocksWithSheet="0"/>
  </xdr:oneCellAnchor>
  <xdr:oneCellAnchor>
    <xdr:from>
      <xdr:col>9</xdr:col>
      <xdr:colOff>342900</xdr:colOff>
      <xdr:row>49</xdr:row>
      <xdr:rowOff>28575</xdr:rowOff>
    </xdr:from>
    <xdr:ext cx="1581150" cy="2019300"/>
    <xdr:grpSp>
      <xdr:nvGrpSpPr>
        <xdr:cNvPr id="462" name="Shape 2">
          <a:extLst>
            <a:ext uri="{FF2B5EF4-FFF2-40B4-BE49-F238E27FC236}">
              <a16:creationId xmlns:a16="http://schemas.microsoft.com/office/drawing/2014/main" id="{00000000-0008-0000-0200-0000CE010000}"/>
            </a:ext>
          </a:extLst>
        </xdr:cNvPr>
        <xdr:cNvGrpSpPr/>
      </xdr:nvGrpSpPr>
      <xdr:grpSpPr>
        <a:xfrm>
          <a:off x="6257925" y="9696450"/>
          <a:ext cx="1581150" cy="2019300"/>
          <a:chOff x="4560188" y="2770350"/>
          <a:chExt cx="1571625" cy="2019300"/>
        </a:xfrm>
      </xdr:grpSpPr>
      <xdr:cxnSp macro="">
        <xdr:nvCxnSpPr>
          <xdr:cNvPr id="463" name="Shape 300">
            <a:extLst>
              <a:ext uri="{FF2B5EF4-FFF2-40B4-BE49-F238E27FC236}">
                <a16:creationId xmlns:a16="http://schemas.microsoft.com/office/drawing/2014/main" id="{00000000-0008-0000-0200-0000CF010000}"/>
              </a:ext>
            </a:extLst>
          </xdr:cNvPr>
          <xdr:cNvCxnSpPr/>
        </xdr:nvCxnSpPr>
        <xdr:spPr>
          <a:xfrm flipH="1">
            <a:off x="4560188" y="2770350"/>
            <a:ext cx="1571625" cy="20193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6</xdr:col>
      <xdr:colOff>314325</xdr:colOff>
      <xdr:row>40</xdr:row>
      <xdr:rowOff>0</xdr:rowOff>
    </xdr:from>
    <xdr:ext cx="1085850" cy="1600200"/>
    <xdr:grpSp>
      <xdr:nvGrpSpPr>
        <xdr:cNvPr id="464" name="Shape 2">
          <a:extLst>
            <a:ext uri="{FF2B5EF4-FFF2-40B4-BE49-F238E27FC236}">
              <a16:creationId xmlns:a16="http://schemas.microsoft.com/office/drawing/2014/main" id="{00000000-0008-0000-0200-0000D0010000}"/>
            </a:ext>
          </a:extLst>
        </xdr:cNvPr>
        <xdr:cNvGrpSpPr/>
      </xdr:nvGrpSpPr>
      <xdr:grpSpPr>
        <a:xfrm>
          <a:off x="4257675" y="7867650"/>
          <a:ext cx="1085850" cy="1600200"/>
          <a:chOff x="4807838" y="2984663"/>
          <a:chExt cx="1076325" cy="1590675"/>
        </a:xfrm>
      </xdr:grpSpPr>
      <xdr:cxnSp macro="">
        <xdr:nvCxnSpPr>
          <xdr:cNvPr id="465" name="Shape 301">
            <a:extLst>
              <a:ext uri="{FF2B5EF4-FFF2-40B4-BE49-F238E27FC236}">
                <a16:creationId xmlns:a16="http://schemas.microsoft.com/office/drawing/2014/main" id="{00000000-0008-0000-0200-0000D1010000}"/>
              </a:ext>
            </a:extLst>
          </xdr:cNvPr>
          <xdr:cNvCxnSpPr/>
        </xdr:nvCxnSpPr>
        <xdr:spPr>
          <a:xfrm flipH="1">
            <a:off x="4807838" y="2984663"/>
            <a:ext cx="1076325" cy="15906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6</xdr:col>
      <xdr:colOff>0</xdr:colOff>
      <xdr:row>57</xdr:row>
      <xdr:rowOff>133350</xdr:rowOff>
    </xdr:from>
    <xdr:ext cx="1257300" cy="371475"/>
    <xdr:sp macro="" textlink="">
      <xdr:nvSpPr>
        <xdr:cNvPr id="466" name="Shape 302">
          <a:extLst>
            <a:ext uri="{FF2B5EF4-FFF2-40B4-BE49-F238E27FC236}">
              <a16:creationId xmlns:a16="http://schemas.microsoft.com/office/drawing/2014/main" id="{00000000-0008-0000-0200-0000D2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시간여행</a:t>
          </a:r>
          <a:endParaRPr sz="1050">
            <a:solidFill>
              <a:srgbClr val="000000"/>
            </a:solidFill>
            <a:latin typeface="+mn-ea"/>
            <a:ea typeface="+mn-ea"/>
          </a:endParaRPr>
        </a:p>
      </xdr:txBody>
    </xdr:sp>
    <xdr:clientData fLocksWithSheet="0"/>
  </xdr:oneCellAnchor>
  <xdr:oneCellAnchor>
    <xdr:from>
      <xdr:col>3</xdr:col>
      <xdr:colOff>466725</xdr:colOff>
      <xdr:row>55</xdr:row>
      <xdr:rowOff>47625</xdr:rowOff>
    </xdr:from>
    <xdr:ext cx="1257300" cy="371475"/>
    <xdr:sp macro="" textlink="">
      <xdr:nvSpPr>
        <xdr:cNvPr id="467" name="Shape 303">
          <a:extLst>
            <a:ext uri="{FF2B5EF4-FFF2-40B4-BE49-F238E27FC236}">
              <a16:creationId xmlns:a16="http://schemas.microsoft.com/office/drawing/2014/main" id="{00000000-0008-0000-0200-0000D3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욕심쟁이</a:t>
          </a:r>
          <a:endParaRPr sz="1050">
            <a:solidFill>
              <a:srgbClr val="000000"/>
            </a:solidFill>
            <a:latin typeface="+mn-ea"/>
            <a:ea typeface="+mn-ea"/>
          </a:endParaRPr>
        </a:p>
      </xdr:txBody>
    </xdr:sp>
    <xdr:clientData fLocksWithSheet="0"/>
  </xdr:oneCellAnchor>
  <xdr:oneCellAnchor>
    <xdr:from>
      <xdr:col>7</xdr:col>
      <xdr:colOff>533400</xdr:colOff>
      <xdr:row>48</xdr:row>
      <xdr:rowOff>9525</xdr:rowOff>
    </xdr:from>
    <xdr:ext cx="2352675" cy="1847850"/>
    <xdr:grpSp>
      <xdr:nvGrpSpPr>
        <xdr:cNvPr id="468" name="Shape 2">
          <a:extLst>
            <a:ext uri="{FF2B5EF4-FFF2-40B4-BE49-F238E27FC236}">
              <a16:creationId xmlns:a16="http://schemas.microsoft.com/office/drawing/2014/main" id="{00000000-0008-0000-0200-0000D4010000}"/>
            </a:ext>
          </a:extLst>
        </xdr:cNvPr>
        <xdr:cNvGrpSpPr/>
      </xdr:nvGrpSpPr>
      <xdr:grpSpPr>
        <a:xfrm>
          <a:off x="5133975" y="9477375"/>
          <a:ext cx="2352675" cy="1847850"/>
          <a:chOff x="4169663" y="2856075"/>
          <a:chExt cx="2352675" cy="1847850"/>
        </a:xfrm>
      </xdr:grpSpPr>
      <xdr:cxnSp macro="">
        <xdr:nvCxnSpPr>
          <xdr:cNvPr id="469" name="Shape 304">
            <a:extLst>
              <a:ext uri="{FF2B5EF4-FFF2-40B4-BE49-F238E27FC236}">
                <a16:creationId xmlns:a16="http://schemas.microsoft.com/office/drawing/2014/main" id="{00000000-0008-0000-0200-0000D5010000}"/>
              </a:ext>
            </a:extLst>
          </xdr:cNvPr>
          <xdr:cNvCxnSpPr/>
        </xdr:nvCxnSpPr>
        <xdr:spPr>
          <a:xfrm flipH="1">
            <a:off x="4169663" y="2856075"/>
            <a:ext cx="2352675" cy="18478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333375</xdr:colOff>
      <xdr:row>46</xdr:row>
      <xdr:rowOff>161925</xdr:rowOff>
    </xdr:from>
    <xdr:ext cx="3495675" cy="1657350"/>
    <xdr:grpSp>
      <xdr:nvGrpSpPr>
        <xdr:cNvPr id="470" name="Shape 2">
          <a:extLst>
            <a:ext uri="{FF2B5EF4-FFF2-40B4-BE49-F238E27FC236}">
              <a16:creationId xmlns:a16="http://schemas.microsoft.com/office/drawing/2014/main" id="{00000000-0008-0000-0200-0000D6010000}"/>
            </a:ext>
          </a:extLst>
        </xdr:cNvPr>
        <xdr:cNvGrpSpPr/>
      </xdr:nvGrpSpPr>
      <xdr:grpSpPr>
        <a:xfrm>
          <a:off x="3619500" y="9229725"/>
          <a:ext cx="3495675" cy="1657350"/>
          <a:chOff x="3602925" y="2956088"/>
          <a:chExt cx="3486150" cy="1647825"/>
        </a:xfrm>
      </xdr:grpSpPr>
      <xdr:cxnSp macro="">
        <xdr:nvCxnSpPr>
          <xdr:cNvPr id="471" name="Shape 305">
            <a:extLst>
              <a:ext uri="{FF2B5EF4-FFF2-40B4-BE49-F238E27FC236}">
                <a16:creationId xmlns:a16="http://schemas.microsoft.com/office/drawing/2014/main" id="{00000000-0008-0000-0200-0000D7010000}"/>
              </a:ext>
            </a:extLst>
          </xdr:cNvPr>
          <xdr:cNvCxnSpPr/>
        </xdr:nvCxnSpPr>
        <xdr:spPr>
          <a:xfrm flipH="1">
            <a:off x="3602925" y="2956088"/>
            <a:ext cx="3486150" cy="16478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466725</xdr:colOff>
      <xdr:row>59</xdr:row>
      <xdr:rowOff>95250</xdr:rowOff>
    </xdr:from>
    <xdr:ext cx="1419225" cy="590550"/>
    <xdr:sp macro="" textlink="">
      <xdr:nvSpPr>
        <xdr:cNvPr id="472" name="Shape 306">
          <a:extLst>
            <a:ext uri="{FF2B5EF4-FFF2-40B4-BE49-F238E27FC236}">
              <a16:creationId xmlns:a16="http://schemas.microsoft.com/office/drawing/2014/main" id="{00000000-0008-0000-0200-0000D8010000}"/>
            </a:ext>
          </a:extLst>
        </xdr:cNvPr>
        <xdr:cNvSpPr txBox="1"/>
      </xdr:nvSpPr>
      <xdr:spPr>
        <a:xfrm>
          <a:off x="4636388" y="3489488"/>
          <a:ext cx="1419225" cy="5810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매일매일 위클리 미션 진행 가능</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몬쓸리 미션 주기 30일 → 10일</a:t>
          </a:r>
          <a:endParaRPr sz="900">
            <a:latin typeface="+mn-ea"/>
            <a:ea typeface="+mn-ea"/>
            <a:cs typeface="Arial"/>
            <a:sym typeface="Arial"/>
          </a:endParaRPr>
        </a:p>
        <a:p>
          <a:pPr marL="0" lvl="0" indent="0" algn="l" rtl="0">
            <a:spcBef>
              <a:spcPts val="0"/>
            </a:spcBef>
            <a:spcAft>
              <a:spcPts val="0"/>
            </a:spcAft>
            <a:buNone/>
          </a:pP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\1000 (1일)</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\5000 (30일)</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\10000 (영구)</a:t>
          </a:r>
          <a:endParaRPr sz="1200">
            <a:latin typeface="+mn-ea"/>
            <a:ea typeface="+mn-ea"/>
          </a:endParaRPr>
        </a:p>
      </xdr:txBody>
    </xdr:sp>
    <xdr:clientData fLocksWithSheet="0"/>
  </xdr:oneCellAnchor>
  <xdr:oneCellAnchor>
    <xdr:from>
      <xdr:col>3</xdr:col>
      <xdr:colOff>257175</xdr:colOff>
      <xdr:row>57</xdr:row>
      <xdr:rowOff>0</xdr:rowOff>
    </xdr:from>
    <xdr:ext cx="1371600" cy="571500"/>
    <xdr:sp macro="" textlink="">
      <xdr:nvSpPr>
        <xdr:cNvPr id="473" name="Shape 307">
          <a:extLst>
            <a:ext uri="{FF2B5EF4-FFF2-40B4-BE49-F238E27FC236}">
              <a16:creationId xmlns:a16="http://schemas.microsoft.com/office/drawing/2014/main" id="{00000000-0008-0000-0200-0000D9010000}"/>
            </a:ext>
          </a:extLst>
        </xdr:cNvPr>
        <xdr:cNvSpPr txBox="1"/>
      </xdr:nvSpPr>
      <xdr:spPr>
        <a:xfrm>
          <a:off x="4664963" y="3494250"/>
          <a:ext cx="1362075" cy="5715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출석체크 및 데일리류 미션 보상 한번 더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이벤트로 자주 뿌림 (보유시 +500마일리지)</a:t>
          </a:r>
          <a:endParaRPr sz="1200">
            <a:latin typeface="+mn-ea"/>
            <a:ea typeface="+mn-ea"/>
          </a:endParaRPr>
        </a:p>
        <a:p>
          <a:pPr marL="0" lvl="0" indent="0" algn="l" rtl="0">
            <a:spcBef>
              <a:spcPts val="0"/>
            </a:spcBef>
            <a:spcAft>
              <a:spcPts val="0"/>
            </a:spcAft>
            <a:buNone/>
          </a:pP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\500 (1일)</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\3300 (30일)</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\5000 (영구)</a:t>
          </a:r>
          <a:endParaRPr sz="1200">
            <a:latin typeface="+mn-ea"/>
            <a:ea typeface="+mn-ea"/>
          </a:endParaRPr>
        </a:p>
      </xdr:txBody>
    </xdr:sp>
    <xdr:clientData fLocksWithSheet="0"/>
  </xdr:oneCellAnchor>
  <xdr:oneCellAnchor>
    <xdr:from>
      <xdr:col>11</xdr:col>
      <xdr:colOff>9525</xdr:colOff>
      <xdr:row>44</xdr:row>
      <xdr:rowOff>123825</xdr:rowOff>
    </xdr:from>
    <xdr:ext cx="1152525" cy="1228725"/>
    <xdr:grpSp>
      <xdr:nvGrpSpPr>
        <xdr:cNvPr id="474" name="Shape 2">
          <a:extLst>
            <a:ext uri="{FF2B5EF4-FFF2-40B4-BE49-F238E27FC236}">
              <a16:creationId xmlns:a16="http://schemas.microsoft.com/office/drawing/2014/main" id="{00000000-0008-0000-0200-0000DA010000}"/>
            </a:ext>
          </a:extLst>
        </xdr:cNvPr>
        <xdr:cNvGrpSpPr/>
      </xdr:nvGrpSpPr>
      <xdr:grpSpPr>
        <a:xfrm>
          <a:off x="7239000" y="8791575"/>
          <a:ext cx="1152525" cy="1228725"/>
          <a:chOff x="4774500" y="3165638"/>
          <a:chExt cx="1143000" cy="1228725"/>
        </a:xfrm>
      </xdr:grpSpPr>
      <xdr:cxnSp macro="">
        <xdr:nvCxnSpPr>
          <xdr:cNvPr id="475" name="Shape 308">
            <a:extLst>
              <a:ext uri="{FF2B5EF4-FFF2-40B4-BE49-F238E27FC236}">
                <a16:creationId xmlns:a16="http://schemas.microsoft.com/office/drawing/2014/main" id="{00000000-0008-0000-0200-0000DB010000}"/>
              </a:ext>
            </a:extLst>
          </xdr:cNvPr>
          <xdr:cNvCxnSpPr/>
        </xdr:nvCxnSpPr>
        <xdr:spPr>
          <a:xfrm>
            <a:off x="4774500" y="3165638"/>
            <a:ext cx="1143000" cy="1228725"/>
          </a:xfrm>
          <a:prstGeom prst="straightConnector1">
            <a:avLst/>
          </a:prstGeom>
          <a:noFill/>
          <a:ln w="9525" cap="flat" cmpd="sng">
            <a:solidFill>
              <a:schemeClr val="dk1"/>
            </a:solidFill>
            <a:prstDash val="solid"/>
            <a:miter lim="800000"/>
            <a:headEnd type="none" w="sm" len="sm"/>
            <a:tailEnd type="none" w="sm" len="sm"/>
          </a:ln>
        </xdr:spPr>
      </xdr:cxnSp>
    </xdr:grp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9</xdr:col>
      <xdr:colOff>57150</xdr:colOff>
      <xdr:row>11</xdr:row>
      <xdr:rowOff>76200</xdr:rowOff>
    </xdr:from>
    <xdr:ext cx="514350" cy="466725"/>
    <xdr:grpSp>
      <xdr:nvGrpSpPr>
        <xdr:cNvPr id="2" name="Shape 2">
          <a:extLst>
            <a:ext uri="{FF2B5EF4-FFF2-40B4-BE49-F238E27FC236}">
              <a16:creationId xmlns:a16="http://schemas.microsoft.com/office/drawing/2014/main" id="{00000000-0008-0000-0C00-000002000000}"/>
            </a:ext>
          </a:extLst>
        </xdr:cNvPr>
        <xdr:cNvGrpSpPr/>
      </xdr:nvGrpSpPr>
      <xdr:grpSpPr>
        <a:xfrm>
          <a:off x="5972175" y="2371725"/>
          <a:ext cx="514350" cy="466725"/>
          <a:chOff x="5093588" y="3551400"/>
          <a:chExt cx="504825" cy="457200"/>
        </a:xfrm>
      </xdr:grpSpPr>
      <xdr:cxnSp macro="">
        <xdr:nvCxnSpPr>
          <xdr:cNvPr id="309" name="Shape 309">
            <a:extLst>
              <a:ext uri="{FF2B5EF4-FFF2-40B4-BE49-F238E27FC236}">
                <a16:creationId xmlns:a16="http://schemas.microsoft.com/office/drawing/2014/main" id="{00000000-0008-0000-0C00-000035010000}"/>
              </a:ext>
            </a:extLst>
          </xdr:cNvPr>
          <xdr:cNvCxnSpPr/>
        </xdr:nvCxnSpPr>
        <xdr:spPr>
          <a:xfrm rot="10800000" flipH="1">
            <a:off x="5093588" y="3551400"/>
            <a:ext cx="504825" cy="457200"/>
          </a:xfrm>
          <a:prstGeom prst="straightConnector1">
            <a:avLst/>
          </a:prstGeom>
          <a:noFill/>
          <a:ln w="9525" cap="flat" cmpd="sng">
            <a:solidFill>
              <a:schemeClr val="accent1"/>
            </a:solidFill>
            <a:prstDash val="solid"/>
            <a:miter lim="800000"/>
            <a:headEnd type="none" w="sm" len="sm"/>
            <a:tailEnd type="triangle" w="med" len="med"/>
          </a:ln>
        </xdr:spPr>
      </xdr:cxnSp>
    </xdr:grpSp>
    <xdr:clientData fLocksWithSheet="0"/>
  </xdr:oneCellAnchor>
  <xdr:oneCellAnchor>
    <xdr:from>
      <xdr:col>10</xdr:col>
      <xdr:colOff>219075</xdr:colOff>
      <xdr:row>16</xdr:row>
      <xdr:rowOff>390525</xdr:rowOff>
    </xdr:from>
    <xdr:ext cx="361950" cy="390525"/>
    <xdr:pic>
      <xdr:nvPicPr>
        <xdr:cNvPr id="3" name="image2.png">
          <a:extLst>
            <a:ext uri="{FF2B5EF4-FFF2-40B4-BE49-F238E27FC236}">
              <a16:creationId xmlns:a16="http://schemas.microsoft.com/office/drawing/2014/main" id="{00000000-0008-0000-0C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104775</xdr:colOff>
      <xdr:row>12</xdr:row>
      <xdr:rowOff>276225</xdr:rowOff>
    </xdr:from>
    <xdr:ext cx="457200" cy="190500"/>
    <xdr:pic>
      <xdr:nvPicPr>
        <xdr:cNvPr id="4" name="image3.png">
          <a:extLst>
            <a:ext uri="{FF2B5EF4-FFF2-40B4-BE49-F238E27FC236}">
              <a16:creationId xmlns:a16="http://schemas.microsoft.com/office/drawing/2014/main" id="{00000000-0008-0000-0C00-00000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123825</xdr:colOff>
      <xdr:row>12</xdr:row>
      <xdr:rowOff>295275</xdr:rowOff>
    </xdr:from>
    <xdr:ext cx="381000" cy="152400"/>
    <xdr:pic>
      <xdr:nvPicPr>
        <xdr:cNvPr id="5" name="image1.png">
          <a:extLst>
            <a:ext uri="{FF2B5EF4-FFF2-40B4-BE49-F238E27FC236}">
              <a16:creationId xmlns:a16="http://schemas.microsoft.com/office/drawing/2014/main" id="{00000000-0008-0000-0C00-000005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219075</xdr:colOff>
      <xdr:row>11</xdr:row>
      <xdr:rowOff>133350</xdr:rowOff>
    </xdr:from>
    <xdr:ext cx="219075" cy="133350"/>
    <xdr:pic>
      <xdr:nvPicPr>
        <xdr:cNvPr id="6" name="image4.png">
          <a:extLst>
            <a:ext uri="{FF2B5EF4-FFF2-40B4-BE49-F238E27FC236}">
              <a16:creationId xmlns:a16="http://schemas.microsoft.com/office/drawing/2014/main" id="{00000000-0008-0000-0C00-000006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10</xdr:col>
      <xdr:colOff>0</xdr:colOff>
      <xdr:row>8</xdr:row>
      <xdr:rowOff>0</xdr:rowOff>
    </xdr:from>
    <xdr:ext cx="590550" cy="619125"/>
    <xdr:pic>
      <xdr:nvPicPr>
        <xdr:cNvPr id="7" name="image12.png">
          <a:extLst>
            <a:ext uri="{FF2B5EF4-FFF2-40B4-BE49-F238E27FC236}">
              <a16:creationId xmlns:a16="http://schemas.microsoft.com/office/drawing/2014/main" id="{00000000-0008-0000-0C00-000007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10</xdr:col>
      <xdr:colOff>209550</xdr:colOff>
      <xdr:row>23</xdr:row>
      <xdr:rowOff>190500</xdr:rowOff>
    </xdr:from>
    <xdr:ext cx="390525" cy="219075"/>
    <xdr:pic>
      <xdr:nvPicPr>
        <xdr:cNvPr id="8" name="image4.png">
          <a:extLst>
            <a:ext uri="{FF2B5EF4-FFF2-40B4-BE49-F238E27FC236}">
              <a16:creationId xmlns:a16="http://schemas.microsoft.com/office/drawing/2014/main" id="{00000000-0008-0000-0C00-000008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10</xdr:col>
      <xdr:colOff>219075</xdr:colOff>
      <xdr:row>26</xdr:row>
      <xdr:rowOff>390525</xdr:rowOff>
    </xdr:from>
    <xdr:ext cx="381000" cy="381000"/>
    <xdr:pic>
      <xdr:nvPicPr>
        <xdr:cNvPr id="9" name="image2.png">
          <a:extLst>
            <a:ext uri="{FF2B5EF4-FFF2-40B4-BE49-F238E27FC236}">
              <a16:creationId xmlns:a16="http://schemas.microsoft.com/office/drawing/2014/main" id="{00000000-0008-0000-0C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12</xdr:row>
      <xdr:rowOff>0</xdr:rowOff>
    </xdr:from>
    <xdr:ext cx="390525" cy="390525"/>
    <xdr:pic>
      <xdr:nvPicPr>
        <xdr:cNvPr id="10" name="image5.png">
          <a:extLst>
            <a:ext uri="{FF2B5EF4-FFF2-40B4-BE49-F238E27FC236}">
              <a16:creationId xmlns:a16="http://schemas.microsoft.com/office/drawing/2014/main" id="{00000000-0008-0000-0C00-00000A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10</xdr:col>
      <xdr:colOff>0</xdr:colOff>
      <xdr:row>15</xdr:row>
      <xdr:rowOff>0</xdr:rowOff>
    </xdr:from>
    <xdr:ext cx="381000" cy="390525"/>
    <xdr:pic>
      <xdr:nvPicPr>
        <xdr:cNvPr id="11" name="image6.png">
          <a:extLst>
            <a:ext uri="{FF2B5EF4-FFF2-40B4-BE49-F238E27FC236}">
              <a16:creationId xmlns:a16="http://schemas.microsoft.com/office/drawing/2014/main" id="{00000000-0008-0000-0C00-00000B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10</xdr:col>
      <xdr:colOff>0</xdr:colOff>
      <xdr:row>16</xdr:row>
      <xdr:rowOff>0</xdr:rowOff>
    </xdr:from>
    <xdr:ext cx="381000" cy="390525"/>
    <xdr:pic>
      <xdr:nvPicPr>
        <xdr:cNvPr id="12" name="image7.png">
          <a:extLst>
            <a:ext uri="{FF2B5EF4-FFF2-40B4-BE49-F238E27FC236}">
              <a16:creationId xmlns:a16="http://schemas.microsoft.com/office/drawing/2014/main" id="{00000000-0008-0000-0C00-00000C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10</xdr:col>
      <xdr:colOff>0</xdr:colOff>
      <xdr:row>21</xdr:row>
      <xdr:rowOff>0</xdr:rowOff>
    </xdr:from>
    <xdr:ext cx="381000" cy="390525"/>
    <xdr:pic>
      <xdr:nvPicPr>
        <xdr:cNvPr id="13" name="image7.png">
          <a:extLst>
            <a:ext uri="{FF2B5EF4-FFF2-40B4-BE49-F238E27FC236}">
              <a16:creationId xmlns:a16="http://schemas.microsoft.com/office/drawing/2014/main" id="{00000000-0008-0000-0C00-00000D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10</xdr:col>
      <xdr:colOff>0</xdr:colOff>
      <xdr:row>25</xdr:row>
      <xdr:rowOff>0</xdr:rowOff>
    </xdr:from>
    <xdr:ext cx="381000" cy="390525"/>
    <xdr:pic>
      <xdr:nvPicPr>
        <xdr:cNvPr id="14" name="image6.png">
          <a:extLst>
            <a:ext uri="{FF2B5EF4-FFF2-40B4-BE49-F238E27FC236}">
              <a16:creationId xmlns:a16="http://schemas.microsoft.com/office/drawing/2014/main" id="{00000000-0008-0000-0C00-00000E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10</xdr:col>
      <xdr:colOff>0</xdr:colOff>
      <xdr:row>26</xdr:row>
      <xdr:rowOff>0</xdr:rowOff>
    </xdr:from>
    <xdr:ext cx="381000" cy="390525"/>
    <xdr:pic>
      <xdr:nvPicPr>
        <xdr:cNvPr id="15" name="image7.png">
          <a:extLst>
            <a:ext uri="{FF2B5EF4-FFF2-40B4-BE49-F238E27FC236}">
              <a16:creationId xmlns:a16="http://schemas.microsoft.com/office/drawing/2014/main" id="{00000000-0008-0000-0C00-00000F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40</xdr:col>
      <xdr:colOff>148458</xdr:colOff>
      <xdr:row>30</xdr:row>
      <xdr:rowOff>193785</xdr:rowOff>
    </xdr:from>
    <xdr:ext cx="390525" cy="390525"/>
    <xdr:pic>
      <xdr:nvPicPr>
        <xdr:cNvPr id="14" name="image5.png">
          <a:extLst>
            <a:ext uri="{FF2B5EF4-FFF2-40B4-BE49-F238E27FC236}">
              <a16:creationId xmlns:a16="http://schemas.microsoft.com/office/drawing/2014/main" id="{27094368-0EF0-4183-A78C-43A4ABD6F394}"/>
            </a:ext>
          </a:extLst>
        </xdr:cNvPr>
        <xdr:cNvPicPr preferRelativeResize="0"/>
      </xdr:nvPicPr>
      <xdr:blipFill>
        <a:blip xmlns:r="http://schemas.openxmlformats.org/officeDocument/2006/relationships" r:embed="rId1" cstate="print"/>
        <a:stretch>
          <a:fillRect/>
        </a:stretch>
      </xdr:blipFill>
      <xdr:spPr>
        <a:xfrm>
          <a:off x="30885633" y="6718410"/>
          <a:ext cx="390525" cy="390525"/>
        </a:xfrm>
        <a:prstGeom prst="rect">
          <a:avLst/>
        </a:prstGeom>
        <a:noFill/>
      </xdr:spPr>
    </xdr:pic>
    <xdr:clientData fLocksWithSheet="0"/>
  </xdr:oneCellAnchor>
  <xdr:twoCellAnchor>
    <xdr:from>
      <xdr:col>29</xdr:col>
      <xdr:colOff>523875</xdr:colOff>
      <xdr:row>5</xdr:row>
      <xdr:rowOff>304800</xdr:rowOff>
    </xdr:from>
    <xdr:to>
      <xdr:col>34</xdr:col>
      <xdr:colOff>161925</xdr:colOff>
      <xdr:row>23</xdr:row>
      <xdr:rowOff>142875</xdr:rowOff>
    </xdr:to>
    <xdr:sp macro="" textlink="">
      <xdr:nvSpPr>
        <xdr:cNvPr id="2" name="직사각형 1">
          <a:extLst>
            <a:ext uri="{FF2B5EF4-FFF2-40B4-BE49-F238E27FC236}">
              <a16:creationId xmlns:a16="http://schemas.microsoft.com/office/drawing/2014/main" id="{184160E6-2FD8-4115-B047-83641B977A3F}"/>
            </a:ext>
          </a:extLst>
        </xdr:cNvPr>
        <xdr:cNvSpPr/>
      </xdr:nvSpPr>
      <xdr:spPr>
        <a:xfrm>
          <a:off x="17468850" y="1562100"/>
          <a:ext cx="3067050" cy="3629025"/>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40</xdr:col>
      <xdr:colOff>219075</xdr:colOff>
      <xdr:row>30</xdr:row>
      <xdr:rowOff>133350</xdr:rowOff>
    </xdr:from>
    <xdr:ext cx="219075" cy="133350"/>
    <xdr:pic>
      <xdr:nvPicPr>
        <xdr:cNvPr id="13" name="image4.png">
          <a:extLst>
            <a:ext uri="{FF2B5EF4-FFF2-40B4-BE49-F238E27FC236}">
              <a16:creationId xmlns:a16="http://schemas.microsoft.com/office/drawing/2014/main" id="{9E410C6F-26A0-43D8-9171-DB722FFEA0FB}"/>
            </a:ext>
          </a:extLst>
        </xdr:cNvPr>
        <xdr:cNvPicPr preferRelativeResize="0"/>
      </xdr:nvPicPr>
      <xdr:blipFill>
        <a:blip xmlns:r="http://schemas.openxmlformats.org/officeDocument/2006/relationships" r:embed="rId2" cstate="print"/>
        <a:stretch>
          <a:fillRect/>
        </a:stretch>
      </xdr:blipFill>
      <xdr:spPr>
        <a:xfrm>
          <a:off x="31058094" y="6734908"/>
          <a:ext cx="219075" cy="133350"/>
        </a:xfrm>
        <a:prstGeom prst="rect">
          <a:avLst/>
        </a:prstGeom>
        <a:noFill/>
      </xdr:spPr>
    </xdr:pic>
    <xdr:clientData fLocksWithSheet="0"/>
  </xdr:oneCellAnchor>
  <xdr:twoCellAnchor>
    <xdr:from>
      <xdr:col>43</xdr:col>
      <xdr:colOff>628650</xdr:colOff>
      <xdr:row>27</xdr:row>
      <xdr:rowOff>180976</xdr:rowOff>
    </xdr:from>
    <xdr:to>
      <xdr:col>47</xdr:col>
      <xdr:colOff>47625</xdr:colOff>
      <xdr:row>37</xdr:row>
      <xdr:rowOff>47625</xdr:rowOff>
    </xdr:to>
    <xdr:sp macro="" textlink="">
      <xdr:nvSpPr>
        <xdr:cNvPr id="17" name="직사각형 16">
          <a:extLst>
            <a:ext uri="{FF2B5EF4-FFF2-40B4-BE49-F238E27FC236}">
              <a16:creationId xmlns:a16="http://schemas.microsoft.com/office/drawing/2014/main" id="{5EC458D8-8245-4058-8154-CA76F9D83AE8}"/>
            </a:ext>
          </a:extLst>
        </xdr:cNvPr>
        <xdr:cNvSpPr/>
      </xdr:nvSpPr>
      <xdr:spPr>
        <a:xfrm>
          <a:off x="33423225" y="6076951"/>
          <a:ext cx="2162175" cy="1962149"/>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40</xdr:col>
      <xdr:colOff>538983</xdr:colOff>
      <xdr:row>27</xdr:row>
      <xdr:rowOff>200025</xdr:rowOff>
    </xdr:from>
    <xdr:to>
      <xdr:col>43</xdr:col>
      <xdr:colOff>552450</xdr:colOff>
      <xdr:row>31</xdr:row>
      <xdr:rowOff>179498</xdr:rowOff>
    </xdr:to>
    <xdr:cxnSp macro="">
      <xdr:nvCxnSpPr>
        <xdr:cNvPr id="19" name="직선 화살표 연결선 18">
          <a:extLst>
            <a:ext uri="{FF2B5EF4-FFF2-40B4-BE49-F238E27FC236}">
              <a16:creationId xmlns:a16="http://schemas.microsoft.com/office/drawing/2014/main" id="{D0DBE3DE-4DA0-4593-8489-909620CC7AA1}"/>
            </a:ext>
          </a:extLst>
        </xdr:cNvPr>
        <xdr:cNvCxnSpPr>
          <a:stCxn id="14" idx="3"/>
        </xdr:cNvCxnSpPr>
      </xdr:nvCxnSpPr>
      <xdr:spPr>
        <a:xfrm flipV="1">
          <a:off x="31276158" y="6096000"/>
          <a:ext cx="2070867" cy="8176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552450</xdr:colOff>
      <xdr:row>26</xdr:row>
      <xdr:rowOff>133350</xdr:rowOff>
    </xdr:from>
    <xdr:to>
      <xdr:col>40</xdr:col>
      <xdr:colOff>148458</xdr:colOff>
      <xdr:row>31</xdr:row>
      <xdr:rowOff>179498</xdr:rowOff>
    </xdr:to>
    <xdr:cxnSp macro="">
      <xdr:nvCxnSpPr>
        <xdr:cNvPr id="20" name="직선 화살표 연결선 19">
          <a:extLst>
            <a:ext uri="{FF2B5EF4-FFF2-40B4-BE49-F238E27FC236}">
              <a16:creationId xmlns:a16="http://schemas.microsoft.com/office/drawing/2014/main" id="{9F1F7705-CA24-4F7B-A001-848695DE19E3}"/>
            </a:ext>
          </a:extLst>
        </xdr:cNvPr>
        <xdr:cNvCxnSpPr>
          <a:endCxn id="14" idx="1"/>
        </xdr:cNvCxnSpPr>
      </xdr:nvCxnSpPr>
      <xdr:spPr>
        <a:xfrm>
          <a:off x="28546425" y="5810250"/>
          <a:ext cx="2339208" cy="11034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657225</xdr:colOff>
      <xdr:row>39</xdr:row>
      <xdr:rowOff>200026</xdr:rowOff>
    </xdr:from>
    <xdr:to>
      <xdr:col>47</xdr:col>
      <xdr:colOff>76200</xdr:colOff>
      <xdr:row>49</xdr:row>
      <xdr:rowOff>66675</xdr:rowOff>
    </xdr:to>
    <xdr:sp macro="" textlink="">
      <xdr:nvSpPr>
        <xdr:cNvPr id="23" name="직사각형 22">
          <a:extLst>
            <a:ext uri="{FF2B5EF4-FFF2-40B4-BE49-F238E27FC236}">
              <a16:creationId xmlns:a16="http://schemas.microsoft.com/office/drawing/2014/main" id="{CF7EFD24-7E7D-470D-B81D-199FD06FFFEC}"/>
            </a:ext>
          </a:extLst>
        </xdr:cNvPr>
        <xdr:cNvSpPr/>
      </xdr:nvSpPr>
      <xdr:spPr>
        <a:xfrm>
          <a:off x="36318825" y="11163301"/>
          <a:ext cx="2162175" cy="1971674"/>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41</xdr:col>
      <xdr:colOff>571500</xdr:colOff>
      <xdr:row>41</xdr:row>
      <xdr:rowOff>28575</xdr:rowOff>
    </xdr:from>
    <xdr:to>
      <xdr:col>44</xdr:col>
      <xdr:colOff>209550</xdr:colOff>
      <xdr:row>43</xdr:row>
      <xdr:rowOff>133350</xdr:rowOff>
    </xdr:to>
    <xdr:cxnSp macro="">
      <xdr:nvCxnSpPr>
        <xdr:cNvPr id="24" name="직선 화살표 연결선 23">
          <a:extLst>
            <a:ext uri="{FF2B5EF4-FFF2-40B4-BE49-F238E27FC236}">
              <a16:creationId xmlns:a16="http://schemas.microsoft.com/office/drawing/2014/main" id="{C3C046F1-CE8D-4085-97FF-B51D4AC6F9E7}"/>
            </a:ext>
          </a:extLst>
        </xdr:cNvPr>
        <xdr:cNvCxnSpPr/>
      </xdr:nvCxnSpPr>
      <xdr:spPr>
        <a:xfrm flipV="1">
          <a:off x="34175700" y="9296400"/>
          <a:ext cx="1695450" cy="5238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0</xdr:colOff>
      <xdr:row>49</xdr:row>
      <xdr:rowOff>115956</xdr:rowOff>
    </xdr:from>
    <xdr:ext cx="457200" cy="190500"/>
    <xdr:pic>
      <xdr:nvPicPr>
        <xdr:cNvPr id="28" name="image3.png">
          <a:extLst>
            <a:ext uri="{FF2B5EF4-FFF2-40B4-BE49-F238E27FC236}">
              <a16:creationId xmlns:a16="http://schemas.microsoft.com/office/drawing/2014/main" id="{7B9AF6F5-96E1-4842-B10E-A93D15248056}"/>
            </a:ext>
          </a:extLst>
        </xdr:cNvPr>
        <xdr:cNvPicPr preferRelativeResize="0"/>
      </xdr:nvPicPr>
      <xdr:blipFill>
        <a:blip xmlns:r="http://schemas.openxmlformats.org/officeDocument/2006/relationships" r:embed="rId3" cstate="print"/>
        <a:stretch>
          <a:fillRect/>
        </a:stretch>
      </xdr:blipFill>
      <xdr:spPr>
        <a:xfrm>
          <a:off x="35537775" y="8526531"/>
          <a:ext cx="457200" cy="190500"/>
        </a:xfrm>
        <a:prstGeom prst="rect">
          <a:avLst/>
        </a:prstGeom>
        <a:noFill/>
      </xdr:spPr>
    </xdr:pic>
    <xdr:clientData fLocksWithSheet="0"/>
  </xdr:oneCellAnchor>
  <xdr:oneCellAnchor>
    <xdr:from>
      <xdr:col>55</xdr:col>
      <xdr:colOff>25675</xdr:colOff>
      <xdr:row>49</xdr:row>
      <xdr:rowOff>0</xdr:rowOff>
    </xdr:from>
    <xdr:ext cx="381000" cy="152400"/>
    <xdr:pic>
      <xdr:nvPicPr>
        <xdr:cNvPr id="29" name="image1.png">
          <a:extLst>
            <a:ext uri="{FF2B5EF4-FFF2-40B4-BE49-F238E27FC236}">
              <a16:creationId xmlns:a16="http://schemas.microsoft.com/office/drawing/2014/main" id="{4CE25583-3258-4E7D-A9D0-F58EC58314A2}"/>
            </a:ext>
          </a:extLst>
        </xdr:cNvPr>
        <xdr:cNvPicPr preferRelativeResize="0"/>
      </xdr:nvPicPr>
      <xdr:blipFill>
        <a:blip xmlns:r="http://schemas.openxmlformats.org/officeDocument/2006/relationships" r:embed="rId4" cstate="print"/>
        <a:stretch>
          <a:fillRect/>
        </a:stretch>
      </xdr:blipFill>
      <xdr:spPr>
        <a:xfrm>
          <a:off x="35563450" y="8410575"/>
          <a:ext cx="381000" cy="152400"/>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twoCellAnchor editAs="oneCell">
    <xdr:from>
      <xdr:col>23</xdr:col>
      <xdr:colOff>114300</xdr:colOff>
      <xdr:row>29</xdr:row>
      <xdr:rowOff>57150</xdr:rowOff>
    </xdr:from>
    <xdr:to>
      <xdr:col>39</xdr:col>
      <xdr:colOff>646262</xdr:colOff>
      <xdr:row>57</xdr:row>
      <xdr:rowOff>104036</xdr:rowOff>
    </xdr:to>
    <xdr:pic>
      <xdr:nvPicPr>
        <xdr:cNvPr id="2" name="그림 1">
          <a:extLst>
            <a:ext uri="{FF2B5EF4-FFF2-40B4-BE49-F238E27FC236}">
              <a16:creationId xmlns:a16="http://schemas.microsoft.com/office/drawing/2014/main" id="{E605C209-AEA3-4817-AABD-45E178D69A7F}"/>
            </a:ext>
          </a:extLst>
        </xdr:cNvPr>
        <xdr:cNvPicPr>
          <a:picLocks noChangeAspect="1"/>
        </xdr:cNvPicPr>
      </xdr:nvPicPr>
      <xdr:blipFill>
        <a:blip xmlns:r="http://schemas.openxmlformats.org/officeDocument/2006/relationships" r:embed="rId1"/>
        <a:stretch>
          <a:fillRect/>
        </a:stretch>
      </xdr:blipFill>
      <xdr:spPr>
        <a:xfrm>
          <a:off x="15887700" y="6134100"/>
          <a:ext cx="11504762" cy="5914286"/>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6" Type="http://schemas.openxmlformats.org/officeDocument/2006/relationships/hyperlink" Target="https://cafe.naver.com/w3umf/129601" TargetMode="External"/><Relationship Id="rId21" Type="http://schemas.openxmlformats.org/officeDocument/2006/relationships/hyperlink" Target="https://cafe.naver.com/w3umf/131132" TargetMode="External"/><Relationship Id="rId34" Type="http://schemas.openxmlformats.org/officeDocument/2006/relationships/hyperlink" Target="https://cafe.naver.com/w3umf/118769" TargetMode="External"/><Relationship Id="rId42" Type="http://schemas.openxmlformats.org/officeDocument/2006/relationships/hyperlink" Target="https://cafe.naver.com/w3umf/112989" TargetMode="External"/><Relationship Id="rId47" Type="http://schemas.openxmlformats.org/officeDocument/2006/relationships/hyperlink" Target="https://cafe.naver.com/w3umf/129518" TargetMode="External"/><Relationship Id="rId50" Type="http://schemas.openxmlformats.org/officeDocument/2006/relationships/hyperlink" Target="https://cafe.naver.com/w3umf/137737" TargetMode="External"/><Relationship Id="rId55" Type="http://schemas.openxmlformats.org/officeDocument/2006/relationships/hyperlink" Target="https://cafe.naver.com/w3umf/137374" TargetMode="External"/><Relationship Id="rId63" Type="http://schemas.openxmlformats.org/officeDocument/2006/relationships/hyperlink" Target="https://www.hiveworkshop.com/threads/new-bonus-vjass-lua.324058/" TargetMode="External"/><Relationship Id="rId7" Type="http://schemas.openxmlformats.org/officeDocument/2006/relationships/hyperlink" Target="https://cafe.naver.com/w3umf/132201" TargetMode="External"/><Relationship Id="rId2" Type="http://schemas.openxmlformats.org/officeDocument/2006/relationships/hyperlink" Target="https://cafe.naver.com/w3umf/134735" TargetMode="External"/><Relationship Id="rId16" Type="http://schemas.openxmlformats.org/officeDocument/2006/relationships/hyperlink" Target="https://cafe.naver.com/w3umf/113035" TargetMode="External"/><Relationship Id="rId29" Type="http://schemas.openxmlformats.org/officeDocument/2006/relationships/hyperlink" Target="https://cafe.naver.com/w3umf/134734" TargetMode="External"/><Relationship Id="rId11" Type="http://schemas.openxmlformats.org/officeDocument/2006/relationships/hyperlink" Target="https://cafe.naver.com/w3umf/130911" TargetMode="External"/><Relationship Id="rId24" Type="http://schemas.openxmlformats.org/officeDocument/2006/relationships/hyperlink" Target="https://cafe.naver.com/w3umf/130323" TargetMode="External"/><Relationship Id="rId32" Type="http://schemas.openxmlformats.org/officeDocument/2006/relationships/hyperlink" Target="https://cafe.naver.com/w3umf/124100" TargetMode="External"/><Relationship Id="rId37" Type="http://schemas.openxmlformats.org/officeDocument/2006/relationships/hyperlink" Target="https://cafe.naver.com/w3umf/117649" TargetMode="External"/><Relationship Id="rId40" Type="http://schemas.openxmlformats.org/officeDocument/2006/relationships/hyperlink" Target="https://cafe.naver.com/w3umf/115891" TargetMode="External"/><Relationship Id="rId45" Type="http://schemas.openxmlformats.org/officeDocument/2006/relationships/hyperlink" Target="https://cafe.naver.com/w3umf/111265" TargetMode="External"/><Relationship Id="rId53" Type="http://schemas.openxmlformats.org/officeDocument/2006/relationships/hyperlink" Target="https://cafe.naver.com/w3umf/130939" TargetMode="External"/><Relationship Id="rId58" Type="http://schemas.openxmlformats.org/officeDocument/2006/relationships/hyperlink" Target="https://cafe.naver.com/w3umf/111777" TargetMode="External"/><Relationship Id="rId66" Type="http://schemas.openxmlformats.org/officeDocument/2006/relationships/hyperlink" Target="https://cafe.naver.com/w3umf/138782" TargetMode="External"/><Relationship Id="rId5" Type="http://schemas.openxmlformats.org/officeDocument/2006/relationships/hyperlink" Target="https://cafe.naver.com/w3umf/132272" TargetMode="External"/><Relationship Id="rId61" Type="http://schemas.openxmlformats.org/officeDocument/2006/relationships/hyperlink" Target="https://cafe.naver.com/w3umf/136920" TargetMode="External"/><Relationship Id="rId19" Type="http://schemas.openxmlformats.org/officeDocument/2006/relationships/hyperlink" Target="https://cafe.naver.com/w3umf/131174" TargetMode="External"/><Relationship Id="rId14" Type="http://schemas.openxmlformats.org/officeDocument/2006/relationships/hyperlink" Target="https://cafe.naver.com/w3umf/130899" TargetMode="External"/><Relationship Id="rId22" Type="http://schemas.openxmlformats.org/officeDocument/2006/relationships/hyperlink" Target="https://cafe.naver.com/w3umf/130834" TargetMode="External"/><Relationship Id="rId27" Type="http://schemas.openxmlformats.org/officeDocument/2006/relationships/hyperlink" Target="https://cafe.naver.com/w3umf/129570" TargetMode="External"/><Relationship Id="rId30" Type="http://schemas.openxmlformats.org/officeDocument/2006/relationships/hyperlink" Target="https://cafe.naver.com/w3umf/126949" TargetMode="External"/><Relationship Id="rId35" Type="http://schemas.openxmlformats.org/officeDocument/2006/relationships/hyperlink" Target="https://cafe.naver.com/w3umf/119696" TargetMode="External"/><Relationship Id="rId43" Type="http://schemas.openxmlformats.org/officeDocument/2006/relationships/hyperlink" Target="https://cafe.naver.com/ddahe/28820" TargetMode="External"/><Relationship Id="rId48" Type="http://schemas.openxmlformats.org/officeDocument/2006/relationships/hyperlink" Target="https://cafe.naver.com/w3umf/134818" TargetMode="External"/><Relationship Id="rId56" Type="http://schemas.openxmlformats.org/officeDocument/2006/relationships/hyperlink" Target="https://github.com/UnryzeC/MemHackAPI/blob/main/Addons/AntiHackv11_Free.j" TargetMode="External"/><Relationship Id="rId64" Type="http://schemas.openxmlformats.org/officeDocument/2006/relationships/hyperlink" Target="https://cafe.naver.com/w3umf/102583" TargetMode="External"/><Relationship Id="rId8" Type="http://schemas.openxmlformats.org/officeDocument/2006/relationships/hyperlink" Target="https://cafe.naver.com/w3umf/132422" TargetMode="External"/><Relationship Id="rId51" Type="http://schemas.openxmlformats.org/officeDocument/2006/relationships/hyperlink" Target="https://www.hiveworkshop.com/threads/bankai-v-3-00.257706/" TargetMode="External"/><Relationship Id="rId3" Type="http://schemas.openxmlformats.org/officeDocument/2006/relationships/hyperlink" Target="https://cafe.naver.com/w3umf/134409" TargetMode="External"/><Relationship Id="rId12" Type="http://schemas.openxmlformats.org/officeDocument/2006/relationships/hyperlink" Target="https://cafe.naver.com/w3umf/131753" TargetMode="External"/><Relationship Id="rId17" Type="http://schemas.openxmlformats.org/officeDocument/2006/relationships/hyperlink" Target="https://cafe.naver.com/w3umf/112238" TargetMode="External"/><Relationship Id="rId25" Type="http://schemas.openxmlformats.org/officeDocument/2006/relationships/hyperlink" Target="https://cafe.naver.com/w3umf/130094" TargetMode="External"/><Relationship Id="rId33" Type="http://schemas.openxmlformats.org/officeDocument/2006/relationships/hyperlink" Target="https://cafe.naver.com/w3umf/119062" TargetMode="External"/><Relationship Id="rId38" Type="http://schemas.openxmlformats.org/officeDocument/2006/relationships/hyperlink" Target="https://cafe.naver.com/w3umf/117300" TargetMode="External"/><Relationship Id="rId46" Type="http://schemas.openxmlformats.org/officeDocument/2006/relationships/hyperlink" Target="https://cafe.naver.com/w3umf/134744" TargetMode="External"/><Relationship Id="rId59" Type="http://schemas.openxmlformats.org/officeDocument/2006/relationships/hyperlink" Target="https://cafe.naver.com/w3umf/111880" TargetMode="External"/><Relationship Id="rId67" Type="http://schemas.openxmlformats.org/officeDocument/2006/relationships/printerSettings" Target="../printerSettings/printerSettings2.bin"/><Relationship Id="rId20" Type="http://schemas.openxmlformats.org/officeDocument/2006/relationships/hyperlink" Target="https://cafe.naver.com/w3umf/131173" TargetMode="External"/><Relationship Id="rId41" Type="http://schemas.openxmlformats.org/officeDocument/2006/relationships/hyperlink" Target="https://cafe.naver.com/w3umf/114197" TargetMode="External"/><Relationship Id="rId54" Type="http://schemas.openxmlformats.org/officeDocument/2006/relationships/hyperlink" Target="https://cafe.naver.com/w3umf/133119" TargetMode="External"/><Relationship Id="rId62" Type="http://schemas.openxmlformats.org/officeDocument/2006/relationships/hyperlink" Target="https://cafe.naver.com/w3umf/138449" TargetMode="External"/><Relationship Id="rId1" Type="http://schemas.openxmlformats.org/officeDocument/2006/relationships/hyperlink" Target="https://cafe.naver.com/w3umf/134738" TargetMode="External"/><Relationship Id="rId6" Type="http://schemas.openxmlformats.org/officeDocument/2006/relationships/hyperlink" Target="https://cafe.naver.com/w3umf/131955" TargetMode="External"/><Relationship Id="rId15" Type="http://schemas.openxmlformats.org/officeDocument/2006/relationships/hyperlink" Target="https://cafe.naver.com/w3umf/121985" TargetMode="External"/><Relationship Id="rId23" Type="http://schemas.openxmlformats.org/officeDocument/2006/relationships/hyperlink" Target="https://cafe.naver.com/w3umf/130148" TargetMode="External"/><Relationship Id="rId28" Type="http://schemas.openxmlformats.org/officeDocument/2006/relationships/hyperlink" Target="https://cafe.naver.com/w3umf/128435" TargetMode="External"/><Relationship Id="rId36" Type="http://schemas.openxmlformats.org/officeDocument/2006/relationships/hyperlink" Target="https://cafe.naver.com/w3umf/118465" TargetMode="External"/><Relationship Id="rId49" Type="http://schemas.openxmlformats.org/officeDocument/2006/relationships/hyperlink" Target="https://cafe.naver.com/w3umf/135586" TargetMode="External"/><Relationship Id="rId57" Type="http://schemas.openxmlformats.org/officeDocument/2006/relationships/hyperlink" Target="https://www.hiveworkshop.com/threads/memory-hack-api-description.289823/" TargetMode="External"/><Relationship Id="rId10" Type="http://schemas.openxmlformats.org/officeDocument/2006/relationships/hyperlink" Target="https://cafe.naver.com/w3umf/131144" TargetMode="External"/><Relationship Id="rId31" Type="http://schemas.openxmlformats.org/officeDocument/2006/relationships/hyperlink" Target="https://cafe.naver.com/w3umf/124706" TargetMode="External"/><Relationship Id="rId44" Type="http://schemas.openxmlformats.org/officeDocument/2006/relationships/hyperlink" Target="https://cafe.naver.com/w3umf/111764" TargetMode="External"/><Relationship Id="rId52" Type="http://schemas.openxmlformats.org/officeDocument/2006/relationships/hyperlink" Target="https://cafe.naver.com/w3umf/117713" TargetMode="External"/><Relationship Id="rId60" Type="http://schemas.openxmlformats.org/officeDocument/2006/relationships/hyperlink" Target="https://cafe.naver.com/w3umf/133086" TargetMode="External"/><Relationship Id="rId65" Type="http://schemas.openxmlformats.org/officeDocument/2006/relationships/hyperlink" Target="https://cafe.naver.com/scv3m/45607" TargetMode="External"/><Relationship Id="rId4" Type="http://schemas.openxmlformats.org/officeDocument/2006/relationships/hyperlink" Target="https://cafe.naver.com/w3umf/133875" TargetMode="External"/><Relationship Id="rId9" Type="http://schemas.openxmlformats.org/officeDocument/2006/relationships/hyperlink" Target="https://cafe.naver.com/w3umf/131145" TargetMode="External"/><Relationship Id="rId13" Type="http://schemas.openxmlformats.org/officeDocument/2006/relationships/hyperlink" Target="https://cafe.naver.com/w3umf/130991" TargetMode="External"/><Relationship Id="rId18" Type="http://schemas.openxmlformats.org/officeDocument/2006/relationships/hyperlink" Target="https://cafe.naver.com/w3umf/101906" TargetMode="External"/><Relationship Id="rId39" Type="http://schemas.openxmlformats.org/officeDocument/2006/relationships/hyperlink" Target="https://cafe.naver.com/w3umf/116727" TargetMode="External"/></Relationships>
</file>

<file path=xl/worksheets/_rels/sheet1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_rels/sheet1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3186E-330A-4379-BC30-3FF7760365C3}">
  <dimension ref="C5:Q33"/>
  <sheetViews>
    <sheetView zoomScale="130" zoomScaleNormal="130" workbookViewId="0">
      <selection activeCell="L14" sqref="L14"/>
    </sheetView>
  </sheetViews>
  <sheetFormatPr defaultRowHeight="16.5"/>
  <cols>
    <col min="4" max="4" width="3.625" customWidth="1"/>
    <col min="5" max="5" width="22.5" customWidth="1"/>
    <col min="6" max="6" width="9" style="147"/>
    <col min="10" max="10" width="3.625" style="115" customWidth="1"/>
  </cols>
  <sheetData>
    <row r="5" spans="3:10">
      <c r="D5" s="115"/>
      <c r="J5"/>
    </row>
    <row r="6" spans="3:10" ht="17.25" thickBot="1">
      <c r="D6" s="115"/>
      <c r="J6"/>
    </row>
    <row r="7" spans="3:10">
      <c r="C7" s="116"/>
      <c r="D7" s="117"/>
      <c r="E7" s="118"/>
      <c r="F7" s="148"/>
      <c r="G7" s="118"/>
      <c r="H7" s="118"/>
      <c r="I7" s="119"/>
      <c r="J7"/>
    </row>
    <row r="8" spans="3:10">
      <c r="C8" s="120"/>
      <c r="D8" s="121">
        <v>1</v>
      </c>
      <c r="E8" s="490" t="s">
        <v>2631</v>
      </c>
      <c r="F8" s="149" t="s">
        <v>2632</v>
      </c>
      <c r="G8" s="123"/>
      <c r="H8" s="123"/>
      <c r="I8" s="124"/>
      <c r="J8"/>
    </row>
    <row r="9" spans="3:10">
      <c r="C9" s="120"/>
      <c r="D9" s="121">
        <v>2</v>
      </c>
      <c r="E9" s="490"/>
      <c r="F9" s="149" t="s">
        <v>2633</v>
      </c>
      <c r="G9" s="123"/>
      <c r="H9" s="123"/>
      <c r="I9" s="124"/>
      <c r="J9"/>
    </row>
    <row r="10" spans="3:10">
      <c r="C10" s="120"/>
      <c r="D10" s="121">
        <v>3</v>
      </c>
      <c r="E10" s="122" t="s">
        <v>2630</v>
      </c>
      <c r="F10" s="149"/>
      <c r="G10" s="123"/>
      <c r="H10" s="123"/>
      <c r="I10" s="124"/>
      <c r="J10"/>
    </row>
    <row r="11" spans="3:10">
      <c r="C11" s="120"/>
      <c r="D11" s="121">
        <v>4</v>
      </c>
      <c r="E11" s="122" t="s">
        <v>2625</v>
      </c>
      <c r="F11" s="149"/>
      <c r="G11" s="123"/>
      <c r="H11" s="123"/>
      <c r="I11" s="124"/>
      <c r="J11"/>
    </row>
    <row r="12" spans="3:10">
      <c r="C12" s="120"/>
      <c r="D12" s="121">
        <v>5</v>
      </c>
      <c r="E12" s="125" t="s">
        <v>2626</v>
      </c>
      <c r="F12" s="150" t="s">
        <v>2627</v>
      </c>
      <c r="G12" s="123"/>
      <c r="H12" s="123"/>
      <c r="I12" s="124"/>
      <c r="J12"/>
    </row>
    <row r="13" spans="3:10">
      <c r="C13" s="120"/>
      <c r="D13" s="121">
        <v>6</v>
      </c>
      <c r="E13" s="125" t="s">
        <v>2895</v>
      </c>
      <c r="F13" s="150" t="s">
        <v>2896</v>
      </c>
      <c r="G13" s="123"/>
      <c r="H13" s="123"/>
      <c r="I13" s="124"/>
      <c r="J13"/>
    </row>
    <row r="14" spans="3:10">
      <c r="C14" s="120"/>
      <c r="D14" s="126"/>
      <c r="E14" s="123"/>
      <c r="F14" s="151"/>
      <c r="G14" s="123"/>
      <c r="H14" s="123"/>
      <c r="I14" s="124"/>
      <c r="J14"/>
    </row>
    <row r="15" spans="3:10">
      <c r="C15" s="120"/>
      <c r="D15" s="121">
        <v>7</v>
      </c>
      <c r="E15" s="127" t="s">
        <v>2628</v>
      </c>
      <c r="F15" s="151"/>
      <c r="G15" s="123"/>
      <c r="H15" s="123"/>
      <c r="I15" s="124"/>
      <c r="J15"/>
    </row>
    <row r="16" spans="3:10">
      <c r="C16" s="120"/>
      <c r="D16" s="121">
        <v>8</v>
      </c>
      <c r="E16" s="127" t="s">
        <v>2629</v>
      </c>
      <c r="F16" s="151"/>
      <c r="G16" s="123"/>
      <c r="H16" s="123"/>
      <c r="I16" s="124"/>
      <c r="J16"/>
    </row>
    <row r="17" spans="3:17">
      <c r="C17" s="120"/>
      <c r="D17" s="121">
        <v>9</v>
      </c>
      <c r="E17" s="125" t="s">
        <v>2634</v>
      </c>
      <c r="F17" s="150" t="s">
        <v>2635</v>
      </c>
      <c r="G17" s="123"/>
      <c r="H17" s="123"/>
      <c r="I17" s="124"/>
      <c r="J17"/>
    </row>
    <row r="18" spans="3:17">
      <c r="C18" s="120"/>
      <c r="D18" s="126"/>
      <c r="E18" s="123"/>
      <c r="F18" s="151"/>
      <c r="G18" s="123"/>
      <c r="H18" s="123"/>
      <c r="I18" s="124"/>
      <c r="J18"/>
    </row>
    <row r="19" spans="3:17">
      <c r="C19" s="120"/>
      <c r="D19" s="121">
        <v>10</v>
      </c>
      <c r="E19" s="125" t="s">
        <v>2637</v>
      </c>
      <c r="F19" s="151"/>
      <c r="G19" s="123"/>
      <c r="H19" s="123"/>
      <c r="I19" s="124"/>
      <c r="J19"/>
    </row>
    <row r="20" spans="3:17">
      <c r="C20" s="120"/>
      <c r="D20" s="121">
        <v>11</v>
      </c>
      <c r="E20" s="491" t="s">
        <v>2636</v>
      </c>
      <c r="F20" s="150" t="s">
        <v>2638</v>
      </c>
      <c r="G20" s="123"/>
      <c r="H20" s="123"/>
      <c r="I20" s="124"/>
      <c r="J20"/>
    </row>
    <row r="21" spans="3:17">
      <c r="C21" s="120"/>
      <c r="D21" s="121">
        <v>12</v>
      </c>
      <c r="E21" s="491"/>
      <c r="F21" s="150" t="s">
        <v>2639</v>
      </c>
      <c r="G21" s="123"/>
      <c r="H21" s="123"/>
      <c r="I21" s="124"/>
      <c r="J21"/>
    </row>
    <row r="22" spans="3:17" ht="17.25" thickBot="1">
      <c r="C22" s="128"/>
      <c r="D22" s="129"/>
      <c r="E22" s="130"/>
      <c r="F22" s="152"/>
      <c r="G22" s="130"/>
      <c r="H22" s="130"/>
      <c r="I22" s="131"/>
      <c r="J22"/>
      <c r="Q22" s="132"/>
    </row>
    <row r="23" spans="3:17">
      <c r="D23" s="115"/>
      <c r="J23"/>
      <c r="Q23" s="132"/>
    </row>
    <row r="24" spans="3:17">
      <c r="D24" s="115"/>
      <c r="J24"/>
    </row>
    <row r="26" spans="3:17">
      <c r="Q26" s="132"/>
    </row>
    <row r="30" spans="3:17">
      <c r="Q30" s="132"/>
    </row>
    <row r="31" spans="3:17">
      <c r="Q31" s="132"/>
    </row>
    <row r="32" spans="3:17">
      <c r="Q32" s="132"/>
    </row>
    <row r="33" spans="17:17">
      <c r="Q33" s="132"/>
    </row>
  </sheetData>
  <mergeCells count="2">
    <mergeCell ref="E8:E9"/>
    <mergeCell ref="E20:E21"/>
  </mergeCells>
  <phoneticPr fontId="38" type="noConversion"/>
  <hyperlinks>
    <hyperlink ref="D12" location="'idea of raw'!A1" display="'idea of raw'!A1" xr:uid="{48AACB8D-B539-4F8C-B549-7312CF64EA36}"/>
    <hyperlink ref="D11" location="'마을, 사냥터 설계'!A1" display="'마을, 사냥터 설계'!A1" xr:uid="{6004EA7C-9E47-4878-974A-BF78ADCEF93B}"/>
    <hyperlink ref="D15" location="'콘텐츠 순환 구조'!A1" display="'콘텐츠 순환 구조'!A1" xr:uid="{2FC3F5C6-8914-40BE-B32D-79D7697688EC}"/>
    <hyperlink ref="D16" location="'시스템 기획(시스템 정리)'!A1" display="'시스템 기획(시스템 정리)'!A1" xr:uid="{CBCB3787-D6DF-4C9A-9BC5-7D3B8C81D439}"/>
    <hyperlink ref="D8" location="'스텟 종류'!A1" display="'스텟 종류'!A1" xr:uid="{76471221-A5C0-47D4-A0E6-FD78C9F369AD}"/>
    <hyperlink ref="D10" location="Mix!A1" display="Mix!A1" xr:uid="{52879720-3B41-440A-B041-A4061C5DD1DD}"/>
    <hyperlink ref="D9" location="Mix!A1" display="Mix!A1" xr:uid="{477ACAB4-2D70-4E26-9019-4609B49C9362}"/>
    <hyperlink ref="D17" location="Setting!A1" display="Setting!A1" xr:uid="{3B85D724-1D21-44C4-85DA-05F49F6E7EC2}"/>
    <hyperlink ref="D20" location="스킬!A1" display="스킬!A1" xr:uid="{212B829B-8B7A-4F0D-8BEC-F76BDA2AB315}"/>
    <hyperlink ref="D19" location="등장인물!A1" display="등장인물!A1" xr:uid="{89DD14BC-04EB-4F8E-AF2E-3F603D0F13AD}"/>
    <hyperlink ref="D21" location="스킬트리!A1" display="스킬트리!A1" xr:uid="{D33D66E9-9E06-4731-BE5B-003710CE3254}"/>
    <hyperlink ref="D13" location="Reference!A1" display="Reference!A1" xr:uid="{1C746E39-ECA9-466B-BAB0-64C21071DBD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95"/>
  <sheetViews>
    <sheetView topLeftCell="A28" workbookViewId="0">
      <selection activeCell="F71" sqref="F71"/>
    </sheetView>
  </sheetViews>
  <sheetFormatPr defaultColWidth="14.375" defaultRowHeight="15" customHeight="1"/>
  <cols>
    <col min="1" max="25" width="8.875" customWidth="1"/>
    <col min="26" max="26" width="8.625" customWidth="1"/>
  </cols>
  <sheetData>
    <row r="1" spans="1:26" ht="16.5" customHeight="1">
      <c r="A1" s="21"/>
      <c r="B1" s="21"/>
      <c r="C1" s="21"/>
      <c r="D1" s="21"/>
      <c r="E1" s="21"/>
      <c r="F1" s="21"/>
      <c r="G1" s="21"/>
      <c r="H1" s="21"/>
      <c r="I1" s="21"/>
      <c r="J1" s="21"/>
      <c r="K1" s="21"/>
      <c r="L1" s="21"/>
      <c r="M1" s="21"/>
      <c r="N1" s="21"/>
      <c r="O1" s="21"/>
      <c r="P1" s="21"/>
      <c r="Q1" s="21"/>
      <c r="R1" s="21"/>
      <c r="S1" s="21"/>
      <c r="T1" s="21"/>
      <c r="U1" s="21"/>
      <c r="V1" s="21"/>
      <c r="W1" s="21"/>
      <c r="X1" s="21"/>
      <c r="Y1" s="21"/>
      <c r="Z1" s="21"/>
    </row>
    <row r="2" spans="1:26" ht="16.5" customHeight="1">
      <c r="A2" s="21"/>
      <c r="B2" s="21"/>
      <c r="C2" s="21"/>
      <c r="D2" s="21"/>
      <c r="E2" s="21"/>
      <c r="F2" s="21"/>
      <c r="G2" s="21"/>
      <c r="H2" s="21"/>
      <c r="I2" s="21"/>
      <c r="J2" s="21"/>
      <c r="K2" s="21"/>
      <c r="L2" s="21"/>
      <c r="M2" s="21"/>
      <c r="N2" s="21"/>
      <c r="O2" s="21"/>
      <c r="P2" s="21"/>
      <c r="Q2" s="21"/>
      <c r="R2" s="21"/>
      <c r="S2" s="21"/>
      <c r="T2" s="21"/>
      <c r="U2" s="21"/>
      <c r="V2" s="21"/>
      <c r="W2" s="21"/>
      <c r="X2" s="21"/>
      <c r="Y2" s="21"/>
      <c r="Z2" s="21"/>
    </row>
    <row r="3" spans="1:26" ht="16.5" customHeight="1">
      <c r="A3" s="21"/>
      <c r="B3" s="21"/>
      <c r="C3" s="21"/>
      <c r="D3" s="21"/>
      <c r="E3" s="21"/>
      <c r="F3" s="21"/>
      <c r="G3" s="21"/>
      <c r="H3" s="21"/>
      <c r="I3" s="21"/>
      <c r="J3" s="21"/>
      <c r="K3" s="21"/>
      <c r="L3" s="21"/>
      <c r="M3" s="21"/>
      <c r="N3" s="21"/>
      <c r="O3" s="21"/>
      <c r="P3" s="21"/>
      <c r="Q3" s="21"/>
      <c r="R3" s="21"/>
      <c r="S3" s="21"/>
      <c r="T3" s="21"/>
      <c r="U3" s="21"/>
      <c r="V3" s="21"/>
      <c r="W3" s="21"/>
      <c r="X3" s="21"/>
      <c r="Y3" s="21"/>
      <c r="Z3" s="21"/>
    </row>
    <row r="4" spans="1:26" ht="16.5" customHeight="1">
      <c r="A4" s="21"/>
      <c r="B4" s="21"/>
      <c r="C4" s="21"/>
      <c r="D4" s="21"/>
      <c r="E4" s="554" t="s">
        <v>541</v>
      </c>
      <c r="F4" s="507"/>
      <c r="G4" s="507"/>
      <c r="H4" s="507"/>
      <c r="I4" s="507"/>
      <c r="J4" s="507"/>
      <c r="K4" s="507"/>
      <c r="L4" s="507"/>
      <c r="M4" s="507"/>
      <c r="N4" s="21"/>
      <c r="O4" s="21"/>
      <c r="P4" s="21"/>
      <c r="Q4" s="21"/>
      <c r="R4" s="21"/>
      <c r="S4" s="21"/>
      <c r="T4" s="21"/>
      <c r="U4" s="21"/>
      <c r="V4" s="21"/>
      <c r="W4" s="21"/>
      <c r="X4" s="21"/>
      <c r="Y4" s="21"/>
      <c r="Z4" s="21"/>
    </row>
    <row r="5" spans="1:26" ht="16.5" customHeight="1">
      <c r="A5" s="21"/>
      <c r="B5" s="21"/>
      <c r="C5" s="21"/>
      <c r="D5" s="21"/>
      <c r="E5" s="507"/>
      <c r="F5" s="507"/>
      <c r="G5" s="507"/>
      <c r="H5" s="507"/>
      <c r="I5" s="507"/>
      <c r="J5" s="507"/>
      <c r="K5" s="507"/>
      <c r="L5" s="507"/>
      <c r="M5" s="507"/>
      <c r="N5" s="21"/>
      <c r="O5" s="21"/>
      <c r="P5" s="21"/>
      <c r="Q5" s="21"/>
      <c r="R5" s="21"/>
      <c r="S5" s="21"/>
      <c r="T5" s="21"/>
      <c r="U5" s="21"/>
      <c r="V5" s="21"/>
      <c r="W5" s="21"/>
      <c r="X5" s="21"/>
      <c r="Y5" s="21"/>
      <c r="Z5" s="21"/>
    </row>
    <row r="6" spans="1:26" ht="16.5" customHeight="1">
      <c r="A6" s="21"/>
      <c r="B6" s="21"/>
      <c r="C6" s="21"/>
      <c r="D6" s="21"/>
      <c r="E6" s="507"/>
      <c r="F6" s="507"/>
      <c r="G6" s="507"/>
      <c r="H6" s="507"/>
      <c r="I6" s="507"/>
      <c r="J6" s="507"/>
      <c r="K6" s="507"/>
      <c r="L6" s="507"/>
      <c r="M6" s="507"/>
      <c r="N6" s="21"/>
      <c r="O6" s="21"/>
      <c r="P6" s="21"/>
      <c r="Q6" s="21"/>
      <c r="R6" s="21"/>
      <c r="S6" s="21"/>
      <c r="T6" s="21"/>
      <c r="U6" s="21"/>
      <c r="V6" s="21"/>
      <c r="W6" s="21"/>
      <c r="X6" s="21"/>
      <c r="Y6" s="21"/>
      <c r="Z6" s="21"/>
    </row>
    <row r="7" spans="1:26" ht="16.5" customHeight="1">
      <c r="A7" s="21"/>
      <c r="B7" s="21"/>
      <c r="C7" s="21"/>
      <c r="D7" s="21"/>
      <c r="E7" s="21" t="s">
        <v>542</v>
      </c>
      <c r="F7" s="21"/>
      <c r="G7" s="21"/>
      <c r="H7" s="21"/>
      <c r="I7" s="21"/>
      <c r="J7" s="21"/>
      <c r="K7" s="21"/>
      <c r="L7" s="21"/>
      <c r="M7" s="21"/>
      <c r="N7" s="21"/>
      <c r="O7" s="21"/>
      <c r="P7" s="21"/>
      <c r="Q7" s="21"/>
      <c r="R7" s="21"/>
      <c r="S7" s="21"/>
      <c r="T7" s="21"/>
      <c r="U7" s="21"/>
      <c r="V7" s="21"/>
      <c r="W7" s="21"/>
      <c r="X7" s="21"/>
      <c r="Y7" s="21"/>
      <c r="Z7" s="21"/>
    </row>
    <row r="8" spans="1:26" ht="16.5" customHeight="1">
      <c r="A8" s="21"/>
      <c r="B8" s="21"/>
      <c r="C8" s="21"/>
      <c r="D8" s="21"/>
      <c r="E8" s="21"/>
      <c r="F8" s="21"/>
      <c r="G8" s="21"/>
      <c r="H8" s="21"/>
      <c r="I8" s="21"/>
      <c r="J8" s="21"/>
      <c r="K8" s="21"/>
      <c r="L8" s="21"/>
      <c r="M8" s="21"/>
      <c r="N8" s="21"/>
      <c r="O8" s="21"/>
      <c r="P8" s="21"/>
      <c r="Q8" s="21"/>
      <c r="R8" s="21"/>
      <c r="S8" s="21"/>
      <c r="T8" s="21"/>
      <c r="U8" s="21"/>
      <c r="V8" s="21"/>
      <c r="W8" s="21"/>
      <c r="X8" s="21"/>
      <c r="Y8" s="21"/>
      <c r="Z8" s="21"/>
    </row>
    <row r="9" spans="1:26" ht="16.5" customHeight="1">
      <c r="A9" s="21"/>
      <c r="B9" s="21"/>
      <c r="C9" s="21"/>
      <c r="D9" s="21"/>
      <c r="E9" s="21"/>
      <c r="F9" s="21" t="s">
        <v>543</v>
      </c>
      <c r="G9" s="21" t="s">
        <v>544</v>
      </c>
      <c r="H9" s="21" t="s">
        <v>545</v>
      </c>
      <c r="I9" s="550" t="s">
        <v>546</v>
      </c>
      <c r="J9" s="507"/>
      <c r="K9" s="507"/>
      <c r="L9" s="21" t="s">
        <v>547</v>
      </c>
      <c r="M9" s="21"/>
      <c r="N9" s="21"/>
      <c r="O9" s="21"/>
      <c r="P9" s="21"/>
      <c r="Q9" s="21"/>
      <c r="R9" s="21"/>
      <c r="S9" s="21"/>
      <c r="T9" s="21"/>
      <c r="U9" s="21"/>
      <c r="V9" s="21"/>
      <c r="W9" s="21"/>
      <c r="X9" s="21"/>
      <c r="Y9" s="21"/>
      <c r="Z9" s="21"/>
    </row>
    <row r="10" spans="1:26" ht="16.5" customHeight="1">
      <c r="A10" s="21"/>
      <c r="B10" s="21"/>
      <c r="C10" s="21"/>
      <c r="D10" s="21"/>
      <c r="E10" s="550" t="s">
        <v>426</v>
      </c>
      <c r="F10" s="550" t="s">
        <v>548</v>
      </c>
      <c r="G10" s="550" t="s">
        <v>549</v>
      </c>
      <c r="H10" s="21" t="s">
        <v>550</v>
      </c>
      <c r="I10" s="21" t="s">
        <v>551</v>
      </c>
      <c r="J10" s="21" t="s">
        <v>552</v>
      </c>
      <c r="K10" s="21"/>
      <c r="L10" s="21"/>
      <c r="M10" s="21"/>
      <c r="N10" s="21"/>
      <c r="O10" s="21"/>
      <c r="P10" s="21"/>
      <c r="Q10" s="21"/>
      <c r="R10" s="21"/>
      <c r="S10" s="21"/>
      <c r="T10" s="21"/>
      <c r="U10" s="21"/>
      <c r="V10" s="21"/>
      <c r="W10" s="21"/>
      <c r="X10" s="21"/>
      <c r="Y10" s="21"/>
      <c r="Z10" s="21"/>
    </row>
    <row r="11" spans="1:26" ht="16.5" customHeight="1">
      <c r="A11" s="21"/>
      <c r="B11" s="21"/>
      <c r="C11" s="21"/>
      <c r="D11" s="21"/>
      <c r="E11" s="507"/>
      <c r="F11" s="507"/>
      <c r="G11" s="507"/>
      <c r="H11" s="21" t="s">
        <v>553</v>
      </c>
      <c r="I11" s="21" t="s">
        <v>551</v>
      </c>
      <c r="J11" s="21" t="s">
        <v>554</v>
      </c>
      <c r="K11" s="21"/>
      <c r="L11" s="21"/>
      <c r="M11" s="21"/>
      <c r="N11" s="21"/>
      <c r="O11" s="21"/>
      <c r="P11" s="21"/>
      <c r="Q11" s="21"/>
      <c r="R11" s="21"/>
      <c r="S11" s="21"/>
      <c r="T11" s="21"/>
      <c r="U11" s="21"/>
      <c r="V11" s="21"/>
      <c r="W11" s="21"/>
      <c r="X11" s="21"/>
      <c r="Y11" s="21"/>
      <c r="Z11" s="21"/>
    </row>
    <row r="12" spans="1:26" ht="16.5" customHeight="1">
      <c r="A12" s="21"/>
      <c r="B12" s="21"/>
      <c r="C12" s="21"/>
      <c r="D12" s="21"/>
      <c r="E12" s="507"/>
      <c r="F12" s="507"/>
      <c r="G12" s="507"/>
      <c r="H12" s="21" t="s">
        <v>555</v>
      </c>
      <c r="I12" s="21" t="s">
        <v>556</v>
      </c>
      <c r="J12" s="21" t="s">
        <v>554</v>
      </c>
      <c r="K12" s="21"/>
      <c r="L12" s="21"/>
      <c r="M12" s="21"/>
      <c r="N12" s="21"/>
      <c r="O12" s="21"/>
      <c r="P12" s="21"/>
      <c r="Q12" s="21"/>
      <c r="R12" s="21"/>
      <c r="S12" s="21"/>
      <c r="T12" s="21"/>
      <c r="U12" s="21"/>
      <c r="V12" s="21"/>
      <c r="W12" s="21"/>
      <c r="X12" s="21"/>
      <c r="Y12" s="21"/>
      <c r="Z12" s="21"/>
    </row>
    <row r="13" spans="1:26" ht="16.5" customHeight="1">
      <c r="A13" s="21"/>
      <c r="B13" s="21"/>
      <c r="C13" s="21"/>
      <c r="D13" s="21"/>
      <c r="E13" s="507"/>
      <c r="F13" s="507"/>
      <c r="G13" s="507"/>
      <c r="H13" s="21" t="s">
        <v>557</v>
      </c>
      <c r="I13" s="21" t="s">
        <v>556</v>
      </c>
      <c r="J13" s="21" t="s">
        <v>558</v>
      </c>
      <c r="K13" s="21"/>
      <c r="L13" s="21"/>
      <c r="M13" s="21"/>
      <c r="N13" s="21"/>
      <c r="O13" s="21"/>
      <c r="P13" s="21"/>
      <c r="Q13" s="21"/>
      <c r="R13" s="21"/>
      <c r="S13" s="21"/>
      <c r="T13" s="21"/>
      <c r="U13" s="21"/>
      <c r="V13" s="21"/>
      <c r="W13" s="21"/>
      <c r="X13" s="21"/>
      <c r="Y13" s="21"/>
      <c r="Z13" s="21"/>
    </row>
    <row r="14" spans="1:26" ht="16.5" customHeight="1">
      <c r="A14" s="21"/>
      <c r="B14" s="21"/>
      <c r="C14" s="21"/>
      <c r="D14" s="21"/>
      <c r="E14" s="507"/>
      <c r="F14" s="550" t="s">
        <v>559</v>
      </c>
      <c r="G14" s="550" t="s">
        <v>560</v>
      </c>
      <c r="H14" s="21" t="s">
        <v>561</v>
      </c>
      <c r="I14" s="21" t="s">
        <v>562</v>
      </c>
      <c r="J14" s="21"/>
      <c r="K14" s="21"/>
      <c r="L14" s="21"/>
      <c r="M14" s="21"/>
      <c r="N14" s="21" t="s">
        <v>563</v>
      </c>
      <c r="O14" s="21"/>
      <c r="P14" s="21"/>
      <c r="Q14" s="21"/>
      <c r="R14" s="21"/>
      <c r="S14" s="21"/>
      <c r="T14" s="21"/>
      <c r="U14" s="21"/>
      <c r="V14" s="21"/>
      <c r="W14" s="21"/>
      <c r="X14" s="21"/>
      <c r="Y14" s="21"/>
      <c r="Z14" s="21"/>
    </row>
    <row r="15" spans="1:26" ht="16.5" customHeight="1">
      <c r="A15" s="21"/>
      <c r="B15" s="21"/>
      <c r="C15" s="21"/>
      <c r="D15" s="21"/>
      <c r="E15" s="507"/>
      <c r="F15" s="507"/>
      <c r="G15" s="507"/>
      <c r="H15" s="21" t="s">
        <v>564</v>
      </c>
      <c r="I15" s="21" t="s">
        <v>565</v>
      </c>
      <c r="J15" s="21"/>
      <c r="K15" s="21"/>
      <c r="L15" s="21" t="s">
        <v>566</v>
      </c>
      <c r="M15" s="21"/>
      <c r="N15" s="21" t="s">
        <v>567</v>
      </c>
      <c r="O15" s="21"/>
      <c r="P15" s="21"/>
      <c r="Q15" s="21"/>
      <c r="R15" s="21"/>
      <c r="S15" s="21"/>
      <c r="T15" s="21"/>
      <c r="U15" s="21"/>
      <c r="V15" s="21"/>
      <c r="W15" s="21"/>
      <c r="X15" s="21"/>
      <c r="Y15" s="21"/>
      <c r="Z15" s="21"/>
    </row>
    <row r="16" spans="1:26" ht="16.5" customHeight="1">
      <c r="A16" s="21"/>
      <c r="B16" s="21"/>
      <c r="C16" s="21"/>
      <c r="D16" s="21"/>
      <c r="E16" s="507"/>
      <c r="F16" s="507"/>
      <c r="G16" s="507"/>
      <c r="H16" s="21" t="s">
        <v>568</v>
      </c>
      <c r="I16" s="21" t="s">
        <v>565</v>
      </c>
      <c r="J16" s="21" t="s">
        <v>569</v>
      </c>
      <c r="K16" s="21" t="s">
        <v>570</v>
      </c>
      <c r="L16" s="21" t="s">
        <v>571</v>
      </c>
      <c r="M16" s="21"/>
      <c r="N16" s="21" t="s">
        <v>572</v>
      </c>
      <c r="O16" s="21"/>
      <c r="P16" s="21"/>
      <c r="Q16" s="21"/>
      <c r="R16" s="21"/>
      <c r="S16" s="21"/>
      <c r="T16" s="21"/>
      <c r="U16" s="21"/>
      <c r="V16" s="21"/>
      <c r="W16" s="21"/>
      <c r="X16" s="21"/>
      <c r="Y16" s="21"/>
      <c r="Z16" s="21"/>
    </row>
    <row r="17" spans="1:26" ht="16.5" customHeight="1">
      <c r="A17" s="21"/>
      <c r="B17" s="21"/>
      <c r="C17" s="21"/>
      <c r="D17" s="21"/>
      <c r="E17" s="507"/>
      <c r="F17" s="507"/>
      <c r="G17" s="507"/>
      <c r="H17" s="21" t="s">
        <v>573</v>
      </c>
      <c r="I17" s="21" t="s">
        <v>562</v>
      </c>
      <c r="J17" s="21" t="s">
        <v>569</v>
      </c>
      <c r="K17" s="21" t="s">
        <v>574</v>
      </c>
      <c r="L17" s="21" t="s">
        <v>575</v>
      </c>
      <c r="M17" s="21"/>
      <c r="N17" s="21" t="s">
        <v>576</v>
      </c>
      <c r="O17" s="21"/>
      <c r="P17" s="21"/>
      <c r="Q17" s="21"/>
      <c r="R17" s="21"/>
      <c r="S17" s="21"/>
      <c r="T17" s="21"/>
      <c r="U17" s="21"/>
      <c r="V17" s="21"/>
      <c r="W17" s="21"/>
      <c r="X17" s="21"/>
      <c r="Y17" s="21"/>
      <c r="Z17" s="21"/>
    </row>
    <row r="18" spans="1:26" ht="16.5" customHeight="1">
      <c r="A18" s="21"/>
      <c r="B18" s="21"/>
      <c r="C18" s="21"/>
      <c r="D18" s="21"/>
      <c r="E18" s="507"/>
      <c r="F18" s="507"/>
      <c r="G18" s="507"/>
      <c r="H18" s="21" t="s">
        <v>577</v>
      </c>
      <c r="I18" s="21" t="s">
        <v>565</v>
      </c>
      <c r="J18" s="21"/>
      <c r="K18" s="21" t="s">
        <v>578</v>
      </c>
      <c r="L18" s="21"/>
      <c r="M18" s="21"/>
      <c r="N18" s="21" t="s">
        <v>579</v>
      </c>
      <c r="O18" s="21"/>
      <c r="P18" s="21"/>
      <c r="Q18" s="21"/>
      <c r="R18" s="21"/>
      <c r="S18" s="21"/>
      <c r="T18" s="21"/>
      <c r="U18" s="21"/>
      <c r="V18" s="21"/>
      <c r="W18" s="21"/>
      <c r="X18" s="21"/>
      <c r="Y18" s="21"/>
      <c r="Z18" s="21"/>
    </row>
    <row r="19" spans="1:26" ht="16.5" customHeight="1">
      <c r="A19" s="21"/>
      <c r="B19" s="21"/>
      <c r="C19" s="21"/>
      <c r="D19" s="21"/>
      <c r="E19" s="507"/>
      <c r="F19" s="507"/>
      <c r="G19" s="507"/>
      <c r="H19" s="21" t="s">
        <v>580</v>
      </c>
      <c r="I19" s="21" t="s">
        <v>562</v>
      </c>
      <c r="J19" s="21" t="s">
        <v>581</v>
      </c>
      <c r="K19" s="21"/>
      <c r="L19" s="21" t="s">
        <v>582</v>
      </c>
      <c r="M19" s="21"/>
      <c r="N19" s="21"/>
      <c r="O19" s="21"/>
      <c r="P19" s="21"/>
      <c r="Q19" s="21"/>
      <c r="R19" s="21"/>
      <c r="S19" s="21"/>
      <c r="T19" s="21"/>
      <c r="U19" s="21"/>
      <c r="V19" s="21"/>
      <c r="W19" s="21"/>
      <c r="X19" s="21"/>
      <c r="Y19" s="21"/>
      <c r="Z19" s="21"/>
    </row>
    <row r="20" spans="1:26" ht="16.5" customHeight="1">
      <c r="A20" s="21"/>
      <c r="B20" s="21"/>
      <c r="C20" s="21"/>
      <c r="D20" s="21"/>
      <c r="E20" s="507"/>
      <c r="F20" s="507"/>
      <c r="G20" s="507"/>
      <c r="H20" s="21" t="s">
        <v>583</v>
      </c>
      <c r="I20" s="21" t="s">
        <v>562</v>
      </c>
      <c r="J20" s="21" t="s">
        <v>569</v>
      </c>
      <c r="K20" s="21" t="s">
        <v>584</v>
      </c>
      <c r="L20" s="21" t="s">
        <v>585</v>
      </c>
      <c r="M20" s="21"/>
      <c r="N20" s="21" t="s">
        <v>586</v>
      </c>
      <c r="O20" s="21"/>
      <c r="P20" s="21"/>
      <c r="Q20" s="21"/>
      <c r="R20" s="21"/>
      <c r="S20" s="21"/>
      <c r="T20" s="21"/>
      <c r="U20" s="21"/>
      <c r="V20" s="21"/>
      <c r="W20" s="21"/>
      <c r="X20" s="21"/>
      <c r="Y20" s="21"/>
      <c r="Z20" s="21"/>
    </row>
    <row r="21" spans="1:26" ht="16.5" customHeight="1">
      <c r="A21" s="21"/>
      <c r="B21" s="21"/>
      <c r="C21" s="21"/>
      <c r="D21" s="21"/>
      <c r="E21" s="507"/>
      <c r="F21" s="507"/>
      <c r="G21" s="507"/>
      <c r="H21" s="21" t="s">
        <v>587</v>
      </c>
      <c r="I21" s="21" t="s">
        <v>562</v>
      </c>
      <c r="J21" s="21" t="s">
        <v>569</v>
      </c>
      <c r="K21" s="21" t="s">
        <v>578</v>
      </c>
      <c r="L21" s="21"/>
      <c r="M21" s="21"/>
      <c r="N21" s="21" t="s">
        <v>588</v>
      </c>
      <c r="O21" s="21"/>
      <c r="P21" s="21"/>
      <c r="Q21" s="21"/>
      <c r="R21" s="21"/>
      <c r="S21" s="21"/>
      <c r="T21" s="21"/>
      <c r="U21" s="21"/>
      <c r="V21" s="21"/>
      <c r="W21" s="21"/>
      <c r="X21" s="21"/>
      <c r="Y21" s="21"/>
      <c r="Z21" s="21"/>
    </row>
    <row r="22" spans="1:26" ht="16.5" customHeight="1">
      <c r="A22" s="21"/>
      <c r="B22" s="21"/>
      <c r="C22" s="21"/>
      <c r="D22" s="21"/>
      <c r="E22" s="507"/>
      <c r="F22" s="507"/>
      <c r="G22" s="507"/>
      <c r="H22" s="21" t="s">
        <v>589</v>
      </c>
      <c r="I22" s="21" t="s">
        <v>562</v>
      </c>
      <c r="J22" s="21"/>
      <c r="K22" s="21"/>
      <c r="L22" s="21" t="s">
        <v>566</v>
      </c>
      <c r="M22" s="21"/>
      <c r="N22" s="21"/>
      <c r="O22" s="21"/>
      <c r="P22" s="21"/>
      <c r="Q22" s="21"/>
      <c r="R22" s="21"/>
      <c r="S22" s="21"/>
      <c r="T22" s="21"/>
      <c r="U22" s="21"/>
      <c r="V22" s="21"/>
      <c r="W22" s="21"/>
      <c r="X22" s="21"/>
      <c r="Y22" s="21"/>
      <c r="Z22" s="21"/>
    </row>
    <row r="23" spans="1:26" ht="16.5" customHeight="1">
      <c r="A23" s="21"/>
      <c r="B23" s="21"/>
      <c r="C23" s="21"/>
      <c r="D23" s="21"/>
      <c r="E23" s="507"/>
      <c r="F23" s="507"/>
      <c r="G23" s="507"/>
      <c r="H23" s="21" t="s">
        <v>590</v>
      </c>
      <c r="I23" s="21" t="s">
        <v>565</v>
      </c>
      <c r="J23" s="21" t="s">
        <v>591</v>
      </c>
      <c r="K23" s="21" t="s">
        <v>592</v>
      </c>
      <c r="L23" s="21"/>
      <c r="M23" s="21"/>
      <c r="N23" s="21"/>
      <c r="O23" s="21"/>
      <c r="P23" s="21"/>
      <c r="Q23" s="21"/>
      <c r="R23" s="21"/>
      <c r="S23" s="21"/>
      <c r="T23" s="21"/>
      <c r="U23" s="21"/>
      <c r="V23" s="21"/>
      <c r="W23" s="21"/>
      <c r="X23" s="21"/>
      <c r="Y23" s="21"/>
      <c r="Z23" s="21"/>
    </row>
    <row r="24" spans="1:26" ht="16.5" customHeight="1">
      <c r="A24" s="21"/>
      <c r="B24" s="21"/>
      <c r="C24" s="21"/>
      <c r="D24" s="21"/>
      <c r="E24" s="507"/>
      <c r="F24" s="507"/>
      <c r="G24" s="507"/>
      <c r="H24" s="21" t="s">
        <v>593</v>
      </c>
      <c r="I24" s="21" t="s">
        <v>565</v>
      </c>
      <c r="J24" s="21" t="s">
        <v>594</v>
      </c>
      <c r="K24" s="21" t="s">
        <v>595</v>
      </c>
      <c r="L24" s="21"/>
      <c r="M24" s="21"/>
      <c r="N24" s="21"/>
      <c r="O24" s="21"/>
      <c r="P24" s="21"/>
      <c r="Q24" s="21"/>
      <c r="R24" s="21"/>
      <c r="S24" s="21"/>
      <c r="T24" s="21"/>
      <c r="U24" s="21"/>
      <c r="V24" s="21"/>
      <c r="W24" s="21"/>
      <c r="X24" s="21"/>
      <c r="Y24" s="21"/>
      <c r="Z24" s="21"/>
    </row>
    <row r="25" spans="1:26" ht="16.5" customHeight="1">
      <c r="A25" s="21"/>
      <c r="B25" s="21"/>
      <c r="C25" s="21"/>
      <c r="D25" s="21"/>
      <c r="E25" s="507"/>
      <c r="F25" s="507"/>
      <c r="G25" s="507"/>
      <c r="H25" s="21" t="s">
        <v>596</v>
      </c>
      <c r="I25" s="21" t="s">
        <v>562</v>
      </c>
      <c r="J25" s="21"/>
      <c r="K25" s="21"/>
      <c r="L25" s="21" t="s">
        <v>597</v>
      </c>
      <c r="M25" s="21"/>
      <c r="N25" s="21" t="s">
        <v>598</v>
      </c>
      <c r="O25" s="21"/>
      <c r="P25" s="21"/>
      <c r="Q25" s="21"/>
      <c r="R25" s="21"/>
      <c r="S25" s="21"/>
      <c r="T25" s="21"/>
      <c r="U25" s="21"/>
      <c r="V25" s="21"/>
      <c r="W25" s="21"/>
      <c r="X25" s="21"/>
      <c r="Y25" s="21"/>
      <c r="Z25" s="21"/>
    </row>
    <row r="26" spans="1:26" ht="16.5" customHeight="1">
      <c r="A26" s="21"/>
      <c r="B26" s="21"/>
      <c r="C26" s="21"/>
      <c r="D26" s="21"/>
      <c r="E26" s="507"/>
      <c r="F26" s="550" t="s">
        <v>599</v>
      </c>
      <c r="G26" s="550" t="s">
        <v>600</v>
      </c>
      <c r="H26" s="21" t="s">
        <v>599</v>
      </c>
      <c r="I26" s="21" t="s">
        <v>601</v>
      </c>
      <c r="J26" s="21"/>
      <c r="K26" s="21"/>
      <c r="L26" s="21"/>
      <c r="M26" s="21"/>
      <c r="N26" s="21"/>
      <c r="O26" s="21"/>
      <c r="P26" s="21"/>
      <c r="Q26" s="21"/>
      <c r="R26" s="21"/>
      <c r="S26" s="21"/>
      <c r="T26" s="21"/>
      <c r="U26" s="21"/>
      <c r="V26" s="21"/>
      <c r="W26" s="21"/>
      <c r="X26" s="21"/>
      <c r="Y26" s="21"/>
      <c r="Z26" s="21"/>
    </row>
    <row r="27" spans="1:26" ht="16.5" customHeight="1">
      <c r="A27" s="21"/>
      <c r="B27" s="21"/>
      <c r="C27" s="21"/>
      <c r="D27" s="21"/>
      <c r="E27" s="507"/>
      <c r="F27" s="507"/>
      <c r="G27" s="507"/>
      <c r="H27" s="21" t="s">
        <v>602</v>
      </c>
      <c r="I27" s="21" t="s">
        <v>603</v>
      </c>
      <c r="J27" s="21"/>
      <c r="K27" s="21"/>
      <c r="L27" s="21"/>
      <c r="M27" s="21"/>
      <c r="N27" s="21"/>
      <c r="O27" s="21"/>
      <c r="P27" s="21"/>
      <c r="Q27" s="21"/>
      <c r="R27" s="21"/>
      <c r="S27" s="21"/>
      <c r="T27" s="21"/>
      <c r="U27" s="21"/>
      <c r="V27" s="21"/>
      <c r="W27" s="21"/>
      <c r="X27" s="21"/>
      <c r="Y27" s="21"/>
      <c r="Z27" s="21"/>
    </row>
    <row r="28" spans="1:26" ht="16.5" customHeight="1">
      <c r="A28" s="21"/>
      <c r="B28" s="21"/>
      <c r="C28" s="21"/>
      <c r="D28" s="21"/>
      <c r="E28" s="507"/>
      <c r="F28" s="507"/>
      <c r="G28" s="507"/>
      <c r="H28" s="21" t="s">
        <v>604</v>
      </c>
      <c r="I28" s="21" t="s">
        <v>582</v>
      </c>
      <c r="J28" s="21"/>
      <c r="K28" s="21"/>
      <c r="L28" s="21"/>
      <c r="M28" s="21"/>
      <c r="N28" s="21" t="s">
        <v>605</v>
      </c>
      <c r="O28" s="21"/>
      <c r="P28" s="21"/>
      <c r="Q28" s="21"/>
      <c r="R28" s="21"/>
      <c r="S28" s="21"/>
      <c r="T28" s="21"/>
      <c r="U28" s="21"/>
      <c r="V28" s="21"/>
      <c r="W28" s="21"/>
      <c r="X28" s="21"/>
      <c r="Y28" s="21"/>
      <c r="Z28" s="21"/>
    </row>
    <row r="29" spans="1:26" ht="16.5" customHeight="1">
      <c r="A29" s="21"/>
      <c r="B29" s="21"/>
      <c r="C29" s="21"/>
      <c r="D29" s="21"/>
      <c r="E29" s="507"/>
      <c r="F29" s="20" t="s">
        <v>606</v>
      </c>
      <c r="G29" s="20"/>
      <c r="H29" s="21" t="s">
        <v>607</v>
      </c>
      <c r="I29" s="21"/>
      <c r="J29" s="21"/>
      <c r="K29" s="21"/>
      <c r="L29" s="21"/>
      <c r="M29" s="21"/>
      <c r="N29" s="21"/>
      <c r="O29" s="21"/>
      <c r="P29" s="21"/>
      <c r="Q29" s="21"/>
      <c r="R29" s="21"/>
      <c r="S29" s="21"/>
      <c r="T29" s="21"/>
      <c r="U29" s="21"/>
      <c r="V29" s="21"/>
      <c r="W29" s="21"/>
      <c r="X29" s="21"/>
      <c r="Y29" s="21"/>
      <c r="Z29" s="21"/>
    </row>
    <row r="30" spans="1:26" ht="16.5" customHeight="1">
      <c r="A30" s="21"/>
      <c r="B30" s="21"/>
      <c r="C30" s="21"/>
      <c r="D30" s="21"/>
      <c r="E30" s="21"/>
      <c r="F30" s="20"/>
      <c r="G30" s="20"/>
      <c r="H30" s="21"/>
      <c r="I30" s="21"/>
      <c r="J30" s="21"/>
      <c r="K30" s="21"/>
      <c r="L30" s="21"/>
      <c r="M30" s="21"/>
      <c r="N30" s="21"/>
      <c r="O30" s="21"/>
      <c r="P30" s="21"/>
      <c r="Q30" s="21"/>
      <c r="R30" s="21"/>
      <c r="S30" s="21"/>
      <c r="T30" s="21"/>
      <c r="U30" s="21"/>
      <c r="V30" s="21"/>
      <c r="W30" s="21"/>
      <c r="X30" s="21"/>
      <c r="Y30" s="21"/>
      <c r="Z30" s="21"/>
    </row>
    <row r="31" spans="1:26" ht="16.5" customHeight="1">
      <c r="A31" s="21"/>
      <c r="B31" s="21"/>
      <c r="C31" s="21"/>
      <c r="D31" s="21"/>
      <c r="E31" s="550" t="s">
        <v>608</v>
      </c>
      <c r="F31" s="555" t="s">
        <v>3137</v>
      </c>
      <c r="G31" s="21"/>
      <c r="H31" s="21" t="s">
        <v>609</v>
      </c>
      <c r="I31" s="21"/>
      <c r="J31" s="552" t="s">
        <v>610</v>
      </c>
      <c r="K31" s="507"/>
      <c r="L31" s="507"/>
      <c r="M31" s="507"/>
      <c r="N31" s="21"/>
      <c r="O31" s="21"/>
      <c r="P31" s="21"/>
      <c r="Q31" s="21"/>
      <c r="R31" s="21"/>
      <c r="S31" s="21"/>
      <c r="T31" s="21"/>
      <c r="U31" s="21"/>
      <c r="V31" s="21"/>
      <c r="W31" s="21"/>
      <c r="X31" s="21"/>
      <c r="Y31" s="21"/>
      <c r="Z31" s="21"/>
    </row>
    <row r="32" spans="1:26" ht="16.5" customHeight="1">
      <c r="A32" s="21"/>
      <c r="B32" s="21"/>
      <c r="C32" s="21"/>
      <c r="D32" s="21"/>
      <c r="E32" s="507"/>
      <c r="F32" s="523"/>
      <c r="G32" s="21"/>
      <c r="H32" s="21" t="s">
        <v>611</v>
      </c>
      <c r="I32" s="21"/>
      <c r="J32" s="507"/>
      <c r="K32" s="507"/>
      <c r="L32" s="507"/>
      <c r="M32" s="507"/>
      <c r="N32" s="21"/>
      <c r="O32" s="21"/>
      <c r="P32" s="21"/>
      <c r="Q32" s="21"/>
      <c r="R32" s="21"/>
      <c r="S32" s="21"/>
      <c r="T32" s="21"/>
      <c r="U32" s="21"/>
      <c r="V32" s="21"/>
      <c r="W32" s="21"/>
      <c r="X32" s="21"/>
      <c r="Y32" s="21"/>
      <c r="Z32" s="21"/>
    </row>
    <row r="33" spans="1:26" ht="16.5" customHeight="1">
      <c r="A33" s="21"/>
      <c r="B33" s="21"/>
      <c r="C33" s="21"/>
      <c r="D33" s="21"/>
      <c r="E33" s="507"/>
      <c r="F33" s="523"/>
      <c r="G33" s="26"/>
      <c r="H33" s="21" t="s">
        <v>612</v>
      </c>
      <c r="I33" s="21"/>
      <c r="J33" s="507"/>
      <c r="K33" s="507"/>
      <c r="L33" s="507"/>
      <c r="M33" s="507"/>
      <c r="N33" s="21"/>
      <c r="O33" s="21"/>
      <c r="P33" s="21"/>
      <c r="Q33" s="21"/>
      <c r="R33" s="21"/>
      <c r="S33" s="21"/>
      <c r="T33" s="21"/>
      <c r="U33" s="21"/>
      <c r="V33" s="21"/>
      <c r="W33" s="21"/>
      <c r="X33" s="21"/>
      <c r="Y33" s="21"/>
      <c r="Z33" s="21"/>
    </row>
    <row r="34" spans="1:26" ht="16.5" customHeight="1">
      <c r="A34" s="21"/>
      <c r="B34" s="21"/>
      <c r="C34" s="21"/>
      <c r="D34" s="21"/>
      <c r="E34" s="507"/>
      <c r="F34" s="523"/>
      <c r="G34" s="21"/>
      <c r="H34" s="21" t="s">
        <v>613</v>
      </c>
      <c r="I34" s="21"/>
      <c r="J34" s="507"/>
      <c r="K34" s="507"/>
      <c r="L34" s="507"/>
      <c r="M34" s="507"/>
      <c r="N34" s="21"/>
      <c r="O34" s="21"/>
      <c r="P34" s="21"/>
      <c r="Q34" s="21"/>
      <c r="R34" s="21"/>
      <c r="S34" s="21"/>
      <c r="T34" s="21"/>
      <c r="U34" s="21"/>
      <c r="V34" s="21"/>
      <c r="W34" s="21"/>
      <c r="X34" s="21"/>
      <c r="Y34" s="21"/>
      <c r="Z34" s="21"/>
    </row>
    <row r="35" spans="1:26" ht="16.5" customHeight="1">
      <c r="A35" s="21"/>
      <c r="B35" s="21"/>
      <c r="C35" s="21"/>
      <c r="D35" s="21"/>
      <c r="E35" s="507"/>
      <c r="F35" s="523"/>
      <c r="G35" s="21"/>
      <c r="H35" s="21" t="s">
        <v>614</v>
      </c>
      <c r="I35" s="21"/>
      <c r="J35" s="507"/>
      <c r="K35" s="507"/>
      <c r="L35" s="507"/>
      <c r="M35" s="507"/>
      <c r="N35" s="21"/>
      <c r="O35" s="21"/>
      <c r="P35" s="21"/>
      <c r="Q35" s="21"/>
      <c r="R35" s="21"/>
      <c r="S35" s="21"/>
      <c r="T35" s="21"/>
      <c r="U35" s="21"/>
      <c r="V35" s="21"/>
      <c r="W35" s="21"/>
      <c r="X35" s="21"/>
      <c r="Y35" s="21"/>
      <c r="Z35" s="21"/>
    </row>
    <row r="36" spans="1:26" ht="16.5" customHeight="1">
      <c r="A36" s="21"/>
      <c r="B36" s="21"/>
      <c r="C36" s="21"/>
      <c r="D36" s="21"/>
      <c r="E36" s="507"/>
      <c r="F36" s="523"/>
      <c r="G36" s="21"/>
      <c r="H36" s="21" t="s">
        <v>615</v>
      </c>
      <c r="I36" s="21"/>
      <c r="J36" s="507"/>
      <c r="K36" s="507"/>
      <c r="L36" s="507"/>
      <c r="M36" s="507"/>
      <c r="N36" s="21"/>
      <c r="O36" s="21"/>
      <c r="P36" s="21"/>
      <c r="Q36" s="21"/>
      <c r="R36" s="21"/>
      <c r="S36" s="21"/>
      <c r="T36" s="21"/>
      <c r="U36" s="21"/>
      <c r="V36" s="21"/>
      <c r="W36" s="21"/>
      <c r="X36" s="21"/>
      <c r="Y36" s="21"/>
      <c r="Z36" s="21"/>
    </row>
    <row r="37" spans="1:26" ht="16.5" customHeight="1">
      <c r="A37" s="21"/>
      <c r="B37" s="21"/>
      <c r="C37" s="21"/>
      <c r="D37" s="21"/>
      <c r="E37" s="507"/>
      <c r="F37" s="523"/>
      <c r="G37" s="21"/>
      <c r="H37" s="21" t="s">
        <v>616</v>
      </c>
      <c r="I37" s="21"/>
      <c r="J37" s="507"/>
      <c r="K37" s="507"/>
      <c r="L37" s="507"/>
      <c r="M37" s="507"/>
      <c r="N37" s="21"/>
      <c r="O37" s="21"/>
      <c r="P37" s="21"/>
      <c r="Q37" s="21"/>
      <c r="R37" s="21"/>
      <c r="S37" s="21"/>
      <c r="T37" s="21"/>
      <c r="U37" s="21"/>
      <c r="V37" s="21"/>
      <c r="W37" s="21"/>
      <c r="X37" s="21"/>
      <c r="Y37" s="21"/>
      <c r="Z37" s="21"/>
    </row>
    <row r="38" spans="1:26" ht="16.5" customHeight="1">
      <c r="A38" s="21"/>
      <c r="B38" s="21"/>
      <c r="C38" s="21"/>
      <c r="D38" s="21"/>
      <c r="E38" s="507"/>
      <c r="F38" s="550" t="s">
        <v>617</v>
      </c>
      <c r="G38" s="21"/>
      <c r="H38" s="550" t="s">
        <v>618</v>
      </c>
      <c r="I38" s="21"/>
      <c r="J38" s="21" t="s">
        <v>619</v>
      </c>
      <c r="K38" s="21"/>
      <c r="L38" s="21"/>
      <c r="M38" s="21"/>
      <c r="N38" s="21"/>
      <c r="O38" s="21"/>
      <c r="P38" s="21"/>
      <c r="Q38" s="21"/>
      <c r="R38" s="21"/>
      <c r="S38" s="21"/>
      <c r="T38" s="21"/>
      <c r="U38" s="21"/>
      <c r="V38" s="21"/>
      <c r="W38" s="21"/>
      <c r="X38" s="21"/>
      <c r="Y38" s="21"/>
      <c r="Z38" s="21"/>
    </row>
    <row r="39" spans="1:26" ht="16.5" customHeight="1">
      <c r="A39" s="21"/>
      <c r="B39" s="21"/>
      <c r="C39" s="21"/>
      <c r="D39" s="21"/>
      <c r="E39" s="507"/>
      <c r="F39" s="507"/>
      <c r="G39" s="21"/>
      <c r="H39" s="507"/>
      <c r="I39" s="21"/>
      <c r="J39" s="21" t="s">
        <v>620</v>
      </c>
      <c r="K39" s="21"/>
      <c r="L39" s="21"/>
      <c r="M39" s="21"/>
      <c r="N39" s="21"/>
      <c r="O39" s="21"/>
      <c r="P39" s="21"/>
      <c r="Q39" s="21"/>
      <c r="R39" s="21"/>
      <c r="S39" s="21"/>
      <c r="T39" s="21"/>
      <c r="U39" s="21"/>
      <c r="V39" s="21"/>
      <c r="W39" s="21"/>
      <c r="X39" s="21"/>
      <c r="Y39" s="21"/>
      <c r="Z39" s="21"/>
    </row>
    <row r="40" spans="1:26" ht="16.5" customHeight="1">
      <c r="A40" s="21"/>
      <c r="B40" s="21"/>
      <c r="C40" s="21"/>
      <c r="D40" s="21"/>
      <c r="E40" s="507"/>
      <c r="F40" s="507"/>
      <c r="G40" s="21"/>
      <c r="H40" s="21" t="s">
        <v>621</v>
      </c>
      <c r="I40" s="21"/>
      <c r="J40" s="21" t="s">
        <v>622</v>
      </c>
      <c r="K40" s="21"/>
      <c r="L40" s="21"/>
      <c r="M40" s="21"/>
      <c r="N40" s="21"/>
      <c r="O40" s="21"/>
      <c r="P40" s="21"/>
      <c r="Q40" s="21"/>
      <c r="R40" s="21"/>
      <c r="S40" s="553"/>
      <c r="T40" s="507"/>
      <c r="U40" s="507"/>
      <c r="V40" s="507"/>
      <c r="W40" s="507"/>
      <c r="X40" s="507"/>
      <c r="Y40" s="507"/>
      <c r="Z40" s="21"/>
    </row>
    <row r="41" spans="1:26" ht="16.5" customHeight="1">
      <c r="A41" s="21"/>
      <c r="B41" s="21"/>
      <c r="C41" s="21"/>
      <c r="D41" s="21"/>
      <c r="E41" s="21"/>
      <c r="F41" s="21"/>
      <c r="G41" s="21"/>
      <c r="H41" s="21"/>
      <c r="I41" s="21"/>
      <c r="J41" s="21"/>
      <c r="K41" s="21"/>
      <c r="L41" s="21"/>
      <c r="M41" s="21"/>
      <c r="N41" s="21"/>
      <c r="O41" s="21"/>
      <c r="P41" s="21"/>
      <c r="Q41" s="21"/>
      <c r="R41" s="21"/>
      <c r="S41" s="507"/>
      <c r="T41" s="507"/>
      <c r="U41" s="507"/>
      <c r="V41" s="507"/>
      <c r="W41" s="507"/>
      <c r="X41" s="507"/>
      <c r="Y41" s="507"/>
      <c r="Z41" s="21"/>
    </row>
    <row r="42" spans="1:26" ht="16.5" customHeight="1">
      <c r="A42" s="21"/>
      <c r="B42" s="21"/>
      <c r="C42" s="21"/>
      <c r="D42" s="21"/>
      <c r="E42" s="550" t="s">
        <v>382</v>
      </c>
      <c r="F42" s="550" t="s">
        <v>623</v>
      </c>
      <c r="G42" s="2" t="s">
        <v>624</v>
      </c>
      <c r="H42" s="21"/>
      <c r="I42" s="21"/>
      <c r="J42" s="2" t="s">
        <v>625</v>
      </c>
      <c r="K42" s="21"/>
      <c r="L42" s="27"/>
      <c r="M42" s="27"/>
      <c r="N42" s="21"/>
      <c r="O42" s="21"/>
      <c r="P42" s="21"/>
      <c r="Q42" s="21"/>
      <c r="R42" s="21"/>
      <c r="S42" s="21"/>
      <c r="T42" s="21"/>
      <c r="U42" s="21"/>
      <c r="V42" s="21"/>
      <c r="W42" s="21"/>
      <c r="X42" s="21"/>
      <c r="Y42" s="21"/>
      <c r="Z42" s="21"/>
    </row>
    <row r="43" spans="1:26" ht="16.5" customHeight="1">
      <c r="A43" s="21"/>
      <c r="B43" s="21"/>
      <c r="C43" s="21"/>
      <c r="D43" s="21"/>
      <c r="E43" s="507"/>
      <c r="F43" s="507"/>
      <c r="G43" s="21" t="s">
        <v>626</v>
      </c>
      <c r="H43" s="21"/>
      <c r="I43" s="21"/>
      <c r="J43" s="21" t="s">
        <v>627</v>
      </c>
      <c r="L43" s="27"/>
      <c r="M43" s="27"/>
      <c r="N43" s="21"/>
      <c r="O43" s="21"/>
      <c r="P43" s="21"/>
      <c r="Q43" s="21"/>
      <c r="R43" s="21"/>
      <c r="S43" s="21"/>
      <c r="T43" s="21"/>
      <c r="U43" s="21"/>
      <c r="V43" s="21"/>
      <c r="W43" s="21"/>
      <c r="X43" s="21"/>
      <c r="Y43" s="21"/>
      <c r="Z43" s="21"/>
    </row>
    <row r="44" spans="1:26" ht="16.5" customHeight="1">
      <c r="A44" s="21"/>
      <c r="B44" s="21"/>
      <c r="C44" s="21"/>
      <c r="D44" s="21"/>
      <c r="E44" s="507"/>
      <c r="F44" s="507"/>
      <c r="G44" s="21" t="s">
        <v>628</v>
      </c>
      <c r="H44" s="21"/>
      <c r="I44" s="21"/>
      <c r="J44" s="21" t="s">
        <v>629</v>
      </c>
      <c r="L44" s="27"/>
      <c r="M44" s="27"/>
      <c r="N44" s="21"/>
      <c r="O44" s="21"/>
      <c r="P44" s="21"/>
      <c r="Q44" s="21"/>
      <c r="R44" s="21"/>
      <c r="S44" s="21"/>
      <c r="T44" s="21"/>
      <c r="U44" s="21"/>
      <c r="V44" s="21"/>
      <c r="W44" s="21"/>
      <c r="X44" s="21"/>
      <c r="Y44" s="21"/>
      <c r="Z44" s="21"/>
    </row>
    <row r="45" spans="1:26" ht="16.5" customHeight="1">
      <c r="A45" s="21"/>
      <c r="B45" s="21"/>
      <c r="C45" s="21"/>
      <c r="D45" s="21"/>
      <c r="E45" s="507"/>
      <c r="F45" s="507"/>
      <c r="G45" s="21" t="s">
        <v>630</v>
      </c>
      <c r="H45" s="21"/>
      <c r="I45" s="21"/>
      <c r="J45" s="21" t="s">
        <v>631</v>
      </c>
      <c r="L45" s="27"/>
      <c r="M45" s="27"/>
      <c r="N45" s="21"/>
      <c r="O45" s="21"/>
      <c r="P45" s="21"/>
      <c r="Q45" s="21"/>
      <c r="R45" s="21"/>
      <c r="S45" s="21"/>
      <c r="T45" s="21"/>
      <c r="U45" s="21"/>
      <c r="V45" s="21"/>
      <c r="W45" s="21"/>
      <c r="X45" s="21"/>
      <c r="Y45" s="21"/>
      <c r="Z45" s="21"/>
    </row>
    <row r="46" spans="1:26" ht="16.5" customHeight="1">
      <c r="A46" s="21"/>
      <c r="B46" s="21"/>
      <c r="C46" s="21"/>
      <c r="D46" s="21"/>
      <c r="E46" s="507"/>
      <c r="F46" s="507"/>
      <c r="G46" s="21"/>
      <c r="H46" s="21"/>
      <c r="I46" s="21"/>
      <c r="J46" s="21" t="s">
        <v>632</v>
      </c>
      <c r="L46" s="27"/>
      <c r="M46" s="27"/>
      <c r="N46" s="21"/>
      <c r="O46" s="21"/>
      <c r="P46" s="21"/>
      <c r="Q46" s="21"/>
      <c r="R46" s="21"/>
      <c r="S46" s="21"/>
      <c r="T46" s="21"/>
      <c r="U46" s="21"/>
      <c r="V46" s="21"/>
      <c r="W46" s="21"/>
      <c r="X46" s="21"/>
      <c r="Y46" s="21"/>
      <c r="Z46" s="21"/>
    </row>
    <row r="47" spans="1:26" ht="16.5" customHeight="1">
      <c r="A47" s="21"/>
      <c r="B47" s="21"/>
      <c r="C47" s="21"/>
      <c r="D47" s="21"/>
      <c r="E47" s="507"/>
      <c r="F47" s="28" t="s">
        <v>633</v>
      </c>
      <c r="G47" s="20"/>
      <c r="H47" s="20"/>
      <c r="I47" s="21"/>
      <c r="J47" s="21" t="s">
        <v>634</v>
      </c>
      <c r="L47" s="27"/>
      <c r="M47" s="27"/>
      <c r="N47" s="21"/>
      <c r="O47" s="21"/>
      <c r="P47" s="21"/>
      <c r="Q47" s="21"/>
      <c r="R47" s="21"/>
      <c r="S47" s="21"/>
      <c r="T47" s="21"/>
      <c r="U47" s="21"/>
      <c r="V47" s="21"/>
      <c r="W47" s="21"/>
      <c r="X47" s="21"/>
      <c r="Y47" s="21"/>
      <c r="Z47" s="21"/>
    </row>
    <row r="48" spans="1:26" ht="16.5" customHeight="1">
      <c r="A48" s="21"/>
      <c r="B48" s="21"/>
      <c r="C48" s="21"/>
      <c r="D48" s="21"/>
      <c r="E48" s="507"/>
      <c r="F48" s="550" t="s">
        <v>635</v>
      </c>
      <c r="G48" s="20" t="s">
        <v>636</v>
      </c>
      <c r="H48" s="21"/>
      <c r="I48" s="21"/>
      <c r="J48" s="21" t="s">
        <v>637</v>
      </c>
      <c r="L48" s="27"/>
      <c r="M48" s="27"/>
      <c r="N48" s="21"/>
      <c r="O48" s="21"/>
      <c r="P48" s="21"/>
      <c r="Q48" s="21"/>
      <c r="R48" s="21"/>
      <c r="S48" s="21"/>
      <c r="T48" s="21"/>
      <c r="U48" s="21"/>
      <c r="V48" s="21"/>
      <c r="W48" s="21"/>
      <c r="X48" s="21"/>
      <c r="Y48" s="21"/>
      <c r="Z48" s="21"/>
    </row>
    <row r="49" spans="1:26" ht="16.5" customHeight="1">
      <c r="A49" s="21"/>
      <c r="B49" s="21"/>
      <c r="C49" s="21"/>
      <c r="D49" s="21"/>
      <c r="E49" s="507"/>
      <c r="F49" s="507"/>
      <c r="G49" s="28" t="s">
        <v>638</v>
      </c>
      <c r="H49" s="21"/>
      <c r="J49" s="21" t="s">
        <v>639</v>
      </c>
      <c r="N49" s="21"/>
      <c r="O49" s="21"/>
      <c r="P49" s="21"/>
      <c r="Q49" s="21"/>
      <c r="R49" s="21"/>
      <c r="S49" s="21"/>
      <c r="T49" s="21"/>
      <c r="U49" s="21"/>
      <c r="V49" s="21"/>
      <c r="W49" s="21"/>
      <c r="X49" s="21"/>
      <c r="Y49" s="21"/>
      <c r="Z49" s="21"/>
    </row>
    <row r="50" spans="1:26" ht="16.5" customHeight="1">
      <c r="A50" s="21"/>
      <c r="B50" s="21"/>
      <c r="C50" s="21"/>
      <c r="D50" s="21"/>
      <c r="E50" s="507"/>
      <c r="F50" s="507"/>
      <c r="G50" s="28" t="s">
        <v>27</v>
      </c>
      <c r="H50" s="21"/>
      <c r="J50" s="21"/>
      <c r="N50" s="21"/>
      <c r="O50" s="21"/>
      <c r="P50" s="21"/>
      <c r="Q50" s="21"/>
      <c r="R50" s="21"/>
      <c r="S50" s="21"/>
      <c r="T50" s="21"/>
      <c r="U50" s="21"/>
      <c r="V50" s="21"/>
      <c r="W50" s="21"/>
      <c r="X50" s="21"/>
      <c r="Y50" s="21"/>
      <c r="Z50" s="21"/>
    </row>
    <row r="51" spans="1:26" ht="16.5" customHeight="1">
      <c r="A51" s="21"/>
      <c r="B51" s="21"/>
      <c r="C51" s="21"/>
      <c r="D51" s="21"/>
      <c r="E51" s="507"/>
      <c r="F51" s="507"/>
      <c r="G51" s="28" t="s">
        <v>640</v>
      </c>
      <c r="H51" s="21"/>
      <c r="N51" s="21"/>
      <c r="O51" s="21"/>
      <c r="P51" s="21"/>
      <c r="Q51" s="21"/>
      <c r="R51" s="21"/>
      <c r="S51" s="21"/>
      <c r="T51" s="21"/>
      <c r="U51" s="21"/>
      <c r="V51" s="21"/>
      <c r="W51" s="21"/>
      <c r="X51" s="21"/>
      <c r="Y51" s="21"/>
      <c r="Z51" s="21"/>
    </row>
    <row r="52" spans="1:26" ht="16.5" customHeight="1">
      <c r="A52" s="21"/>
      <c r="B52" s="21"/>
      <c r="C52" s="21"/>
      <c r="D52" s="21"/>
      <c r="E52" s="507"/>
      <c r="F52" s="507"/>
      <c r="G52" s="550" t="s">
        <v>420</v>
      </c>
      <c r="H52" s="21"/>
      <c r="J52" s="21" t="s">
        <v>641</v>
      </c>
      <c r="L52" s="21"/>
      <c r="M52" s="21"/>
      <c r="N52" s="21"/>
      <c r="O52" s="21"/>
      <c r="P52" s="21"/>
      <c r="Q52" s="21"/>
      <c r="R52" s="21"/>
      <c r="S52" s="21"/>
      <c r="T52" s="21"/>
      <c r="U52" s="21"/>
      <c r="V52" s="21"/>
      <c r="W52" s="21"/>
      <c r="X52" s="21"/>
      <c r="Y52" s="21"/>
      <c r="Z52" s="21"/>
    </row>
    <row r="53" spans="1:26" ht="16.5" customHeight="1">
      <c r="A53" s="21"/>
      <c r="B53" s="21"/>
      <c r="C53" s="21"/>
      <c r="D53" s="21"/>
      <c r="E53" s="507"/>
      <c r="F53" s="507"/>
      <c r="G53" s="507"/>
      <c r="H53" s="21"/>
      <c r="J53" s="21" t="s">
        <v>642</v>
      </c>
      <c r="L53" s="21"/>
      <c r="M53" s="21"/>
      <c r="N53" s="21"/>
      <c r="O53" s="21"/>
      <c r="P53" s="21"/>
      <c r="Q53" s="21"/>
      <c r="R53" s="21"/>
      <c r="S53" s="21"/>
      <c r="T53" s="21"/>
      <c r="U53" s="21"/>
      <c r="V53" s="21"/>
      <c r="W53" s="21"/>
      <c r="X53" s="21"/>
      <c r="Y53" s="21"/>
      <c r="Z53" s="21"/>
    </row>
    <row r="54" spans="1:26" ht="16.5" customHeight="1">
      <c r="A54" s="21"/>
      <c r="B54" s="21"/>
      <c r="C54" s="21"/>
      <c r="D54" s="21"/>
      <c r="E54" s="507"/>
      <c r="F54" s="507"/>
      <c r="G54" s="507"/>
      <c r="H54" s="21"/>
      <c r="J54" s="21" t="s">
        <v>643</v>
      </c>
      <c r="L54" s="21"/>
      <c r="M54" s="21"/>
      <c r="N54" s="21"/>
      <c r="O54" s="21"/>
      <c r="P54" s="21"/>
      <c r="Q54" s="21"/>
      <c r="R54" s="21"/>
      <c r="S54" s="21"/>
      <c r="T54" s="21"/>
      <c r="U54" s="21"/>
      <c r="V54" s="21"/>
      <c r="W54" s="21"/>
      <c r="X54" s="21"/>
      <c r="Y54" s="21"/>
      <c r="Z54" s="21"/>
    </row>
    <row r="55" spans="1:26" ht="16.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spans="1:26" ht="16.5" customHeight="1">
      <c r="A56" s="21"/>
      <c r="B56" s="21"/>
      <c r="C56" s="21"/>
      <c r="D56" s="21"/>
      <c r="E56" s="550" t="s">
        <v>566</v>
      </c>
      <c r="F56" s="550" t="s">
        <v>351</v>
      </c>
      <c r="G56" s="21"/>
      <c r="H56" s="21"/>
      <c r="I56" s="21"/>
      <c r="J56" s="21" t="s">
        <v>644</v>
      </c>
      <c r="K56" s="21"/>
      <c r="L56" s="21"/>
      <c r="M56" s="21"/>
      <c r="N56" s="21"/>
      <c r="O56" s="21"/>
      <c r="P56" s="21"/>
      <c r="Q56" s="21"/>
      <c r="R56" s="21"/>
      <c r="S56" s="21"/>
      <c r="T56" s="21"/>
      <c r="U56" s="21"/>
      <c r="V56" s="21"/>
      <c r="W56" s="21"/>
      <c r="X56" s="21"/>
      <c r="Y56" s="21"/>
      <c r="Z56" s="21"/>
    </row>
    <row r="57" spans="1:26" ht="16.5" customHeight="1">
      <c r="A57" s="21"/>
      <c r="B57" s="21"/>
      <c r="C57" s="21"/>
      <c r="D57" s="21"/>
      <c r="E57" s="507"/>
      <c r="F57" s="507"/>
      <c r="G57" s="21"/>
      <c r="H57" s="21" t="s">
        <v>448</v>
      </c>
      <c r="I57" s="21"/>
      <c r="J57" s="2" t="s">
        <v>449</v>
      </c>
      <c r="K57" s="21"/>
      <c r="L57" s="21"/>
      <c r="M57" s="21"/>
      <c r="N57" s="21"/>
      <c r="O57" s="21"/>
      <c r="P57" s="21"/>
      <c r="Q57" s="21"/>
      <c r="R57" s="21"/>
      <c r="S57" s="21"/>
      <c r="T57" s="21"/>
      <c r="U57" s="21"/>
      <c r="V57" s="21"/>
      <c r="W57" s="21"/>
      <c r="X57" s="21"/>
      <c r="Y57" s="21"/>
      <c r="Z57" s="21"/>
    </row>
    <row r="58" spans="1:26" ht="16.5" customHeight="1">
      <c r="A58" s="21"/>
      <c r="B58" s="21"/>
      <c r="C58" s="21"/>
      <c r="D58" s="21"/>
      <c r="E58" s="507"/>
      <c r="F58" s="550" t="s">
        <v>506</v>
      </c>
      <c r="G58" s="21"/>
      <c r="J58" s="2" t="s">
        <v>645</v>
      </c>
      <c r="N58" s="21"/>
      <c r="O58" s="21"/>
      <c r="P58" s="21"/>
      <c r="Q58" s="21"/>
      <c r="R58" s="21"/>
      <c r="S58" s="21"/>
      <c r="T58" s="21"/>
      <c r="U58" s="21"/>
      <c r="V58" s="21"/>
      <c r="W58" s="21"/>
      <c r="X58" s="21"/>
      <c r="Y58" s="21"/>
      <c r="Z58" s="21"/>
    </row>
    <row r="59" spans="1:26" ht="16.5" customHeight="1">
      <c r="A59" s="21"/>
      <c r="B59" s="21"/>
      <c r="C59" s="21"/>
      <c r="D59" s="21"/>
      <c r="E59" s="507"/>
      <c r="F59" s="507"/>
      <c r="G59" s="21"/>
      <c r="H59" s="21"/>
      <c r="I59" s="21"/>
      <c r="J59" s="2" t="s">
        <v>646</v>
      </c>
      <c r="N59" s="21"/>
      <c r="O59" s="21"/>
      <c r="P59" s="21"/>
      <c r="Q59" s="21"/>
      <c r="R59" s="21"/>
      <c r="S59" s="21"/>
      <c r="T59" s="21"/>
      <c r="U59" s="21"/>
      <c r="V59" s="21"/>
      <c r="W59" s="21"/>
      <c r="X59" s="21"/>
      <c r="Y59" s="21"/>
      <c r="Z59" s="21"/>
    </row>
    <row r="60" spans="1:26" ht="16.5" customHeight="1">
      <c r="A60" s="21"/>
      <c r="B60" s="21"/>
      <c r="C60" s="21"/>
      <c r="D60" s="21"/>
      <c r="E60" s="507"/>
      <c r="F60" s="550" t="s">
        <v>647</v>
      </c>
      <c r="G60" s="21" t="s">
        <v>486</v>
      </c>
      <c r="H60" s="21"/>
      <c r="I60" s="21"/>
      <c r="J60" s="21" t="s">
        <v>648</v>
      </c>
      <c r="L60" s="21"/>
      <c r="M60" s="21"/>
      <c r="N60" s="21"/>
      <c r="O60" s="21"/>
      <c r="P60" s="21"/>
      <c r="Q60" s="21"/>
      <c r="R60" s="21"/>
      <c r="S60" s="21"/>
      <c r="T60" s="21"/>
      <c r="U60" s="21"/>
      <c r="V60" s="21"/>
      <c r="W60" s="21"/>
      <c r="X60" s="21"/>
      <c r="Y60" s="21"/>
      <c r="Z60" s="21"/>
    </row>
    <row r="61" spans="1:26" ht="16.5" customHeight="1">
      <c r="A61" s="21"/>
      <c r="B61" s="21"/>
      <c r="C61" s="21"/>
      <c r="D61" s="21"/>
      <c r="E61" s="507"/>
      <c r="F61" s="507"/>
      <c r="G61" s="21" t="s">
        <v>462</v>
      </c>
      <c r="H61" s="26"/>
      <c r="I61" s="21"/>
      <c r="J61" s="21" t="s">
        <v>649</v>
      </c>
      <c r="K61" s="21"/>
      <c r="L61" s="21"/>
      <c r="M61" s="21"/>
      <c r="N61" s="21"/>
      <c r="O61" s="21"/>
      <c r="P61" s="21"/>
      <c r="Q61" s="21"/>
      <c r="R61" s="21"/>
      <c r="S61" s="21"/>
      <c r="T61" s="21"/>
      <c r="U61" s="21"/>
      <c r="V61" s="21"/>
      <c r="W61" s="21"/>
      <c r="X61" s="21"/>
      <c r="Y61" s="21"/>
      <c r="Z61" s="21"/>
    </row>
    <row r="62" spans="1:26" ht="16.5" customHeight="1">
      <c r="A62" s="21"/>
      <c r="B62" s="21"/>
      <c r="C62" s="21"/>
      <c r="D62" s="21"/>
      <c r="E62" s="507"/>
      <c r="F62" s="507"/>
      <c r="G62" s="21"/>
      <c r="H62" s="21"/>
      <c r="I62" s="21"/>
      <c r="J62" s="21" t="s">
        <v>650</v>
      </c>
      <c r="K62" s="21"/>
      <c r="L62" s="21"/>
      <c r="M62" s="21"/>
      <c r="N62" s="21"/>
      <c r="O62" s="21"/>
      <c r="P62" s="21"/>
      <c r="Q62" s="21"/>
      <c r="R62" s="21"/>
      <c r="S62" s="21"/>
      <c r="T62" s="21"/>
      <c r="U62" s="21"/>
      <c r="V62" s="21"/>
      <c r="W62" s="21"/>
      <c r="X62" s="21"/>
      <c r="Y62" s="21"/>
      <c r="Z62" s="21"/>
    </row>
    <row r="63" spans="1:26" ht="16.5" customHeight="1">
      <c r="A63" s="21"/>
      <c r="B63" s="21"/>
      <c r="C63" s="21"/>
      <c r="D63" s="21"/>
      <c r="E63" s="507"/>
      <c r="F63" s="507"/>
      <c r="G63" s="21"/>
      <c r="H63" s="21"/>
      <c r="I63" s="21"/>
      <c r="J63" s="21" t="s">
        <v>651</v>
      </c>
      <c r="K63" s="21"/>
      <c r="L63" s="21"/>
      <c r="M63" s="21"/>
      <c r="N63" s="21"/>
      <c r="O63" s="21"/>
      <c r="P63" s="21"/>
      <c r="Q63" s="21"/>
      <c r="R63" s="21"/>
      <c r="S63" s="21"/>
      <c r="T63" s="21"/>
      <c r="U63" s="21"/>
      <c r="V63" s="21"/>
      <c r="W63" s="21"/>
      <c r="X63" s="21"/>
      <c r="Y63" s="21"/>
      <c r="Z63" s="21"/>
    </row>
    <row r="64" spans="1:26" ht="16.5" customHeight="1">
      <c r="A64" s="21"/>
      <c r="B64" s="21"/>
      <c r="C64" s="21"/>
      <c r="D64" s="21"/>
      <c r="E64" s="507"/>
      <c r="F64" s="507"/>
      <c r="G64" s="21"/>
      <c r="H64" s="21"/>
      <c r="I64" s="21"/>
      <c r="J64" s="2" t="s">
        <v>652</v>
      </c>
      <c r="K64" s="21"/>
      <c r="L64" s="21"/>
      <c r="M64" s="21"/>
      <c r="N64" s="21"/>
      <c r="O64" s="21"/>
      <c r="P64" s="21"/>
      <c r="Q64" s="21"/>
      <c r="R64" s="21"/>
      <c r="S64" s="21"/>
      <c r="T64" s="21"/>
      <c r="U64" s="21"/>
      <c r="V64" s="21"/>
      <c r="W64" s="21"/>
      <c r="X64" s="21"/>
      <c r="Y64" s="21"/>
      <c r="Z64" s="21"/>
    </row>
    <row r="65" spans="1:26" ht="16.5" customHeight="1">
      <c r="A65" s="21"/>
      <c r="B65" s="21"/>
      <c r="C65" s="21"/>
      <c r="D65" s="21"/>
      <c r="E65" s="507"/>
      <c r="F65" s="550" t="s">
        <v>653</v>
      </c>
      <c r="G65" s="21" t="s">
        <v>654</v>
      </c>
      <c r="H65" s="21"/>
      <c r="I65" s="21" t="s">
        <v>655</v>
      </c>
      <c r="J65" s="21" t="s">
        <v>656</v>
      </c>
      <c r="K65" s="21"/>
      <c r="L65" s="21"/>
      <c r="M65" s="21"/>
      <c r="N65" s="21"/>
      <c r="O65" s="21"/>
      <c r="P65" s="21"/>
      <c r="Q65" s="21"/>
      <c r="R65" s="21"/>
      <c r="S65" s="21"/>
      <c r="T65" s="21"/>
      <c r="U65" s="21"/>
      <c r="V65" s="21"/>
      <c r="W65" s="21"/>
      <c r="X65" s="21"/>
      <c r="Y65" s="21"/>
      <c r="Z65" s="21"/>
    </row>
    <row r="66" spans="1:26" ht="16.5" customHeight="1">
      <c r="A66" s="21"/>
      <c r="B66" s="21"/>
      <c r="C66" s="21"/>
      <c r="D66" s="21"/>
      <c r="E66" s="507"/>
      <c r="F66" s="507"/>
      <c r="G66" s="21" t="s">
        <v>657</v>
      </c>
      <c r="H66" s="21"/>
      <c r="I66" s="21"/>
      <c r="J66" s="21" t="s">
        <v>658</v>
      </c>
      <c r="K66" s="21"/>
      <c r="L66" s="21"/>
      <c r="M66" s="21"/>
      <c r="N66" s="21"/>
      <c r="O66" s="21"/>
      <c r="P66" s="21"/>
      <c r="Q66" s="21"/>
      <c r="R66" s="21"/>
      <c r="S66" s="21"/>
      <c r="T66" s="21"/>
      <c r="U66" s="21"/>
      <c r="V66" s="21"/>
      <c r="W66" s="21"/>
      <c r="X66" s="21"/>
      <c r="Y66" s="21"/>
      <c r="Z66" s="21"/>
    </row>
    <row r="67" spans="1:26" ht="16.5" customHeight="1">
      <c r="A67" s="21"/>
      <c r="B67" s="21"/>
      <c r="C67" s="21"/>
      <c r="D67" s="21"/>
      <c r="E67" s="507"/>
      <c r="F67" s="507"/>
      <c r="G67" s="21" t="s">
        <v>659</v>
      </c>
      <c r="H67" s="21"/>
      <c r="I67" s="21"/>
      <c r="J67" s="21" t="s">
        <v>660</v>
      </c>
      <c r="K67" s="21"/>
      <c r="L67" s="21"/>
      <c r="M67" s="21"/>
      <c r="N67" s="21"/>
      <c r="O67" s="21"/>
      <c r="P67" s="21"/>
      <c r="Q67" s="21"/>
      <c r="R67" s="21"/>
      <c r="S67" s="21"/>
      <c r="T67" s="21"/>
      <c r="U67" s="21"/>
      <c r="V67" s="21"/>
      <c r="W67" s="21"/>
      <c r="X67" s="21"/>
      <c r="Y67" s="21"/>
      <c r="Z67" s="21"/>
    </row>
    <row r="68" spans="1:26" ht="16.5" customHeight="1">
      <c r="A68" s="21"/>
      <c r="B68" s="21"/>
      <c r="C68" s="21"/>
      <c r="D68" s="21"/>
      <c r="E68" s="507"/>
      <c r="F68" s="550" t="s">
        <v>451</v>
      </c>
      <c r="G68" s="21" t="s">
        <v>448</v>
      </c>
      <c r="H68" s="21"/>
      <c r="I68" s="21"/>
      <c r="J68" s="21"/>
      <c r="K68" s="21"/>
      <c r="L68" s="21"/>
      <c r="M68" s="21"/>
      <c r="N68" s="21"/>
      <c r="O68" s="21"/>
      <c r="P68" s="21"/>
      <c r="Q68" s="21"/>
      <c r="R68" s="21"/>
      <c r="S68" s="21"/>
      <c r="T68" s="21"/>
      <c r="U68" s="21"/>
      <c r="V68" s="21"/>
      <c r="W68" s="21"/>
      <c r="X68" s="21"/>
      <c r="Y68" s="21"/>
      <c r="Z68" s="21"/>
    </row>
    <row r="69" spans="1:26" ht="16.5" customHeight="1">
      <c r="A69" s="21"/>
      <c r="B69" s="21"/>
      <c r="C69" s="21"/>
      <c r="D69" s="21"/>
      <c r="E69" s="507"/>
      <c r="F69" s="507"/>
      <c r="G69" s="21" t="s">
        <v>661</v>
      </c>
      <c r="H69" s="21"/>
      <c r="I69" s="21"/>
      <c r="J69" s="21" t="s">
        <v>662</v>
      </c>
      <c r="K69" s="21"/>
      <c r="L69" s="21"/>
      <c r="M69" s="21"/>
      <c r="N69" s="21"/>
      <c r="O69" s="21"/>
      <c r="P69" s="21"/>
      <c r="Q69" s="21"/>
      <c r="R69" s="21"/>
      <c r="S69" s="21"/>
      <c r="T69" s="21"/>
      <c r="U69" s="21"/>
      <c r="V69" s="21"/>
      <c r="W69" s="21"/>
      <c r="X69" s="21"/>
      <c r="Y69" s="21"/>
      <c r="Z69" s="21"/>
    </row>
    <row r="70" spans="1:26" ht="16.5" customHeight="1">
      <c r="A70" s="21"/>
      <c r="B70" s="21"/>
      <c r="C70" s="21"/>
      <c r="D70" s="21"/>
      <c r="E70" s="507"/>
      <c r="F70" s="20" t="s">
        <v>663</v>
      </c>
      <c r="G70" s="21"/>
      <c r="H70" s="21"/>
      <c r="I70" s="21"/>
      <c r="J70" s="21" t="s">
        <v>664</v>
      </c>
      <c r="K70" s="21"/>
      <c r="L70" s="21"/>
      <c r="M70" s="21"/>
      <c r="N70" s="21"/>
      <c r="O70" s="21"/>
      <c r="P70" s="21"/>
      <c r="Q70" s="21"/>
      <c r="R70" s="21"/>
      <c r="S70" s="21"/>
      <c r="T70" s="21"/>
      <c r="U70" s="21"/>
      <c r="V70" s="21"/>
      <c r="W70" s="21"/>
      <c r="X70" s="21"/>
      <c r="Y70" s="21"/>
      <c r="Z70" s="21"/>
    </row>
    <row r="71" spans="1:26" ht="16.5" customHeight="1">
      <c r="A71" s="21"/>
      <c r="B71" s="21"/>
      <c r="C71" s="21"/>
      <c r="D71" s="21"/>
      <c r="E71" s="21"/>
      <c r="F71" s="21" t="s">
        <v>665</v>
      </c>
      <c r="G71" s="21"/>
      <c r="H71" s="21"/>
      <c r="I71" s="21"/>
      <c r="J71" s="21" t="s">
        <v>666</v>
      </c>
      <c r="K71" s="21"/>
      <c r="L71" s="21"/>
      <c r="M71" s="21"/>
      <c r="N71" s="21"/>
      <c r="O71" s="21"/>
      <c r="P71" s="21"/>
      <c r="Q71" s="21"/>
      <c r="R71" s="21"/>
      <c r="S71" s="21"/>
      <c r="T71" s="21"/>
      <c r="U71" s="21"/>
      <c r="V71" s="21"/>
      <c r="W71" s="21"/>
      <c r="X71" s="21"/>
      <c r="Y71" s="21"/>
      <c r="Z71" s="21"/>
    </row>
    <row r="72" spans="1:26" ht="16.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spans="1:26" ht="16.5" customHeight="1">
      <c r="A73" s="21"/>
      <c r="B73" s="21"/>
      <c r="C73" s="21"/>
      <c r="D73" s="21"/>
      <c r="E73" s="21"/>
      <c r="K73" s="21"/>
      <c r="L73" s="21"/>
      <c r="M73" s="21"/>
      <c r="N73" s="21"/>
      <c r="O73" s="21"/>
      <c r="P73" s="21"/>
      <c r="Q73" s="21"/>
      <c r="R73" s="21"/>
      <c r="S73" s="21"/>
      <c r="T73" s="21"/>
      <c r="U73" s="21"/>
      <c r="V73" s="21"/>
      <c r="W73" s="21"/>
      <c r="X73" s="21"/>
      <c r="Y73" s="21"/>
      <c r="Z73" s="21"/>
    </row>
    <row r="74" spans="1:26" ht="16.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spans="1:26" ht="16.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spans="1:26" ht="16.5" customHeight="1">
      <c r="A76" s="21"/>
      <c r="B76" s="21"/>
      <c r="C76" s="21"/>
      <c r="D76" s="21"/>
      <c r="E76" s="21"/>
      <c r="K76" s="21"/>
      <c r="L76" s="21"/>
      <c r="M76" s="21"/>
      <c r="N76" s="21"/>
      <c r="O76" s="21"/>
      <c r="P76" s="21"/>
      <c r="Q76" s="21"/>
      <c r="R76" s="21"/>
      <c r="S76" s="21"/>
      <c r="T76" s="21"/>
      <c r="U76" s="21"/>
      <c r="V76" s="21"/>
      <c r="W76" s="21"/>
      <c r="X76" s="21"/>
      <c r="Y76" s="21"/>
      <c r="Z76" s="21"/>
    </row>
    <row r="77" spans="1:26" ht="16.5" customHeight="1">
      <c r="A77" s="21"/>
      <c r="B77" s="21"/>
      <c r="C77" s="21"/>
      <c r="D77" s="21"/>
      <c r="E77" s="21"/>
      <c r="K77" s="21"/>
      <c r="L77" s="21"/>
      <c r="M77" s="21"/>
      <c r="N77" s="21"/>
      <c r="O77" s="21"/>
      <c r="P77" s="21"/>
      <c r="Q77" s="21"/>
      <c r="R77" s="21"/>
      <c r="S77" s="21"/>
      <c r="T77" s="21"/>
      <c r="U77" s="21"/>
      <c r="V77" s="21"/>
      <c r="W77" s="21"/>
      <c r="X77" s="21"/>
      <c r="Y77" s="21"/>
      <c r="Z77" s="21"/>
    </row>
    <row r="78" spans="1:26" ht="16.5" customHeight="1">
      <c r="A78" s="21"/>
      <c r="B78" s="21"/>
      <c r="C78" s="21"/>
      <c r="D78" s="21"/>
      <c r="E78" s="21"/>
      <c r="K78" s="21"/>
      <c r="L78" s="21"/>
      <c r="M78" s="21"/>
      <c r="N78" s="21"/>
      <c r="O78" s="21"/>
      <c r="P78" s="21"/>
      <c r="Q78" s="21"/>
      <c r="R78" s="21"/>
      <c r="S78" s="21"/>
      <c r="T78" s="21"/>
      <c r="U78" s="21"/>
      <c r="V78" s="21"/>
      <c r="W78" s="21"/>
      <c r="X78" s="21"/>
      <c r="Y78" s="21"/>
      <c r="Z78" s="21"/>
    </row>
    <row r="79" spans="1:26" ht="16.5" customHeight="1">
      <c r="A79" s="21"/>
      <c r="B79" s="21"/>
      <c r="C79" s="21"/>
      <c r="D79" s="21"/>
      <c r="E79" s="21"/>
      <c r="K79" s="21"/>
      <c r="L79" s="21"/>
      <c r="M79" s="21"/>
      <c r="N79" s="21"/>
      <c r="O79" s="21"/>
      <c r="P79" s="21"/>
      <c r="Q79" s="21"/>
      <c r="R79" s="21"/>
      <c r="S79" s="21"/>
      <c r="T79" s="21"/>
      <c r="U79" s="21"/>
      <c r="V79" s="21"/>
      <c r="W79" s="21"/>
      <c r="X79" s="21"/>
      <c r="Y79" s="21"/>
      <c r="Z79" s="21"/>
    </row>
    <row r="80" spans="1:26" ht="16.5" customHeight="1">
      <c r="A80" s="21"/>
      <c r="B80" s="21"/>
      <c r="C80" s="21"/>
      <c r="D80" s="21"/>
      <c r="E80" s="21"/>
      <c r="K80" s="21"/>
      <c r="L80" s="21"/>
      <c r="M80" s="21"/>
      <c r="N80" s="21"/>
      <c r="O80" s="21"/>
      <c r="P80" s="21"/>
      <c r="Q80" s="21"/>
      <c r="R80" s="21"/>
      <c r="S80" s="21"/>
      <c r="T80" s="21"/>
      <c r="U80" s="21"/>
      <c r="V80" s="21"/>
      <c r="W80" s="21"/>
      <c r="X80" s="21"/>
      <c r="Y80" s="21"/>
      <c r="Z80" s="21"/>
    </row>
    <row r="81" spans="1:26" ht="16.5" customHeight="1">
      <c r="A81" s="21"/>
      <c r="B81" s="21"/>
      <c r="C81" s="21"/>
      <c r="D81" s="21"/>
      <c r="E81" s="21"/>
      <c r="K81" s="21"/>
      <c r="L81" s="21"/>
      <c r="M81" s="21"/>
      <c r="N81" s="21"/>
      <c r="O81" s="21"/>
      <c r="P81" s="21"/>
      <c r="Q81" s="21"/>
      <c r="R81" s="21"/>
      <c r="S81" s="21"/>
      <c r="T81" s="21"/>
      <c r="U81" s="21"/>
      <c r="V81" s="21"/>
      <c r="W81" s="21"/>
      <c r="X81" s="21"/>
      <c r="Y81" s="21"/>
      <c r="Z81" s="21"/>
    </row>
    <row r="82" spans="1:26" ht="16.5" customHeight="1">
      <c r="A82" s="21"/>
      <c r="B82" s="21"/>
      <c r="C82" s="21"/>
      <c r="D82" s="21"/>
      <c r="E82" s="21"/>
      <c r="K82" s="21"/>
      <c r="L82" s="21"/>
      <c r="M82" s="21"/>
      <c r="N82" s="21"/>
      <c r="O82" s="21"/>
      <c r="P82" s="21"/>
      <c r="Q82" s="21"/>
      <c r="R82" s="21"/>
      <c r="S82" s="21"/>
      <c r="T82" s="21"/>
      <c r="U82" s="21"/>
      <c r="V82" s="21"/>
      <c r="W82" s="21"/>
      <c r="X82" s="21"/>
      <c r="Y82" s="21"/>
      <c r="Z82" s="21"/>
    </row>
    <row r="83" spans="1:26" ht="16.5" customHeight="1">
      <c r="A83" s="21"/>
      <c r="B83" s="21"/>
      <c r="C83" s="21"/>
      <c r="D83" s="21"/>
      <c r="E83" s="21"/>
      <c r="K83" s="21"/>
      <c r="L83" s="21"/>
      <c r="M83" s="21"/>
      <c r="N83" s="21"/>
      <c r="O83" s="21"/>
      <c r="P83" s="21"/>
      <c r="Q83" s="21"/>
      <c r="R83" s="21"/>
      <c r="S83" s="21"/>
      <c r="T83" s="21"/>
      <c r="U83" s="21"/>
      <c r="V83" s="21"/>
      <c r="W83" s="21"/>
      <c r="X83" s="21"/>
      <c r="Y83" s="21"/>
      <c r="Z83" s="21"/>
    </row>
    <row r="84" spans="1:26" ht="16.5" customHeight="1">
      <c r="A84" s="21"/>
      <c r="B84" s="21"/>
      <c r="C84" s="21"/>
      <c r="D84" s="21"/>
      <c r="E84" s="21"/>
      <c r="H84" s="21"/>
      <c r="K84" s="21"/>
      <c r="L84" s="21"/>
      <c r="M84" s="21"/>
      <c r="N84" s="21"/>
      <c r="O84" s="21"/>
      <c r="P84" s="21"/>
      <c r="Q84" s="21"/>
      <c r="R84" s="21"/>
      <c r="S84" s="21"/>
      <c r="T84" s="21"/>
      <c r="U84" s="21"/>
      <c r="V84" s="21"/>
      <c r="W84" s="21"/>
      <c r="X84" s="21"/>
      <c r="Y84" s="21"/>
      <c r="Z84" s="21"/>
    </row>
    <row r="85" spans="1:26" ht="16.5" customHeight="1">
      <c r="A85" s="21"/>
      <c r="B85" s="21"/>
      <c r="C85" s="21"/>
      <c r="D85" s="21"/>
      <c r="E85" s="21"/>
      <c r="K85" s="21"/>
      <c r="L85" s="21"/>
      <c r="M85" s="21"/>
      <c r="N85" s="21"/>
      <c r="O85" s="21"/>
      <c r="P85" s="21"/>
      <c r="Q85" s="21"/>
      <c r="R85" s="21"/>
      <c r="S85" s="21"/>
      <c r="T85" s="21"/>
      <c r="U85" s="21"/>
      <c r="V85" s="21"/>
      <c r="W85" s="21"/>
      <c r="X85" s="21"/>
      <c r="Y85" s="21"/>
      <c r="Z85" s="21"/>
    </row>
    <row r="86" spans="1:26" ht="16.5" customHeight="1">
      <c r="A86" s="21"/>
      <c r="B86" s="21"/>
      <c r="C86" s="21"/>
      <c r="D86" s="21"/>
      <c r="E86" s="21"/>
      <c r="K86" s="21"/>
      <c r="L86" s="21"/>
      <c r="M86" s="21"/>
      <c r="N86" s="21"/>
      <c r="O86" s="21"/>
      <c r="P86" s="21"/>
      <c r="Q86" s="21"/>
      <c r="R86" s="21"/>
      <c r="S86" s="21"/>
      <c r="T86" s="21"/>
      <c r="U86" s="21"/>
      <c r="V86" s="21"/>
      <c r="W86" s="21"/>
      <c r="X86" s="21"/>
      <c r="Y86" s="21"/>
      <c r="Z86" s="21"/>
    </row>
    <row r="87" spans="1:26" ht="16.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spans="1:26" ht="16.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spans="1:26" ht="16.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spans="1:26" ht="16.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spans="1:26" ht="16.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spans="1:26" ht="16.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spans="1:26" ht="16.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spans="1:26" ht="16.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spans="1:26" ht="16.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spans="1:26" ht="16.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spans="1:26" ht="16.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spans="1:26" ht="16.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spans="1:26" ht="16.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spans="1:26" ht="16.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16.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16.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16.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16.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16.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16.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16.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16.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16.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16.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16.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16.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16.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16.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16.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16.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6.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16.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16.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16.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6.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6.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6.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6.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6.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6.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6.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6.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6.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6.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6.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6.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6.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6.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6.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6.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6.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6.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6.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6.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6.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6.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6.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6.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6.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6.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6.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6.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6.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6.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6.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6.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6.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6.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6.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6.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6.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6.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6.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6.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6.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6.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6.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6.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6.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6.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6.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6.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6.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6.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6.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6.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6.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6.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6.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6.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6.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6.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6.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6.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6.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6.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6.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6.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6.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6.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6.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6.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6.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6.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6.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6.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6.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6.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6.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6.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6.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6.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6.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6.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6.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6.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6.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6.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6.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6.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6.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6.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6.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6.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6.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6.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6.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6.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6.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6.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6.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6.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6.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6.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6.5"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6.5"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6.5"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6.5"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6.5"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6.5"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6.5"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6.5"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6.5"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6.5"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6.5"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6.5"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6.5"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6.5"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6.5"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6.5"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6.5"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6.5"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6.5"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6.5"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6.5"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6.5"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6.5"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6.5"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6.5"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6.5"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6.5"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6.5"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6.5"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6.5"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6.5"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6.5"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6.5"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6.5"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6.5"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6.5"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6.5"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6.5"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6.5"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6.5" customHeight="1">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6.5" customHeight="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6.5" customHeight="1">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6.5"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6.5"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6.5" customHeight="1">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6.5" customHeight="1">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6.5"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6.5" customHeight="1">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6.5" customHeight="1">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6.5" customHeight="1">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6.5" customHeight="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25">
    <mergeCell ref="H38:H39"/>
    <mergeCell ref="S40:Y41"/>
    <mergeCell ref="E4:M6"/>
    <mergeCell ref="I9:K9"/>
    <mergeCell ref="F10:F13"/>
    <mergeCell ref="G10:G13"/>
    <mergeCell ref="F14:F25"/>
    <mergeCell ref="G14:G25"/>
    <mergeCell ref="J31:M37"/>
    <mergeCell ref="E10:E29"/>
    <mergeCell ref="F26:F28"/>
    <mergeCell ref="G26:G28"/>
    <mergeCell ref="E31:E40"/>
    <mergeCell ref="F31:F37"/>
    <mergeCell ref="F38:F40"/>
    <mergeCell ref="E42:E54"/>
    <mergeCell ref="F42:F46"/>
    <mergeCell ref="F48:F54"/>
    <mergeCell ref="G52:G54"/>
    <mergeCell ref="E56:E70"/>
    <mergeCell ref="F56:F57"/>
    <mergeCell ref="F58:F59"/>
    <mergeCell ref="F60:F64"/>
    <mergeCell ref="F65:F67"/>
    <mergeCell ref="F68:F69"/>
  </mergeCells>
  <phoneticPr fontId="38" type="noConversion"/>
  <pageMargins left="0.7" right="0.7" top="0.75" bottom="0.75" header="0" footer="0"/>
  <pageSetup paperSize="9" orientation="portrai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D998"/>
  <sheetViews>
    <sheetView zoomScaleNormal="100" workbookViewId="0">
      <pane ySplit="1" topLeftCell="A12" activePane="bottomLeft" state="frozen"/>
      <selection pane="bottomLeft" activeCell="I41" sqref="I41"/>
    </sheetView>
  </sheetViews>
  <sheetFormatPr defaultColWidth="14.375" defaultRowHeight="15" customHeight="1"/>
  <cols>
    <col min="1" max="5" width="8.875" customWidth="1"/>
    <col min="6" max="6" width="13.5" customWidth="1"/>
    <col min="7" max="7" width="12.375" customWidth="1"/>
    <col min="8" max="8" width="9.625" customWidth="1"/>
    <col min="9" max="23" width="8.875" customWidth="1"/>
    <col min="24" max="26" width="8.625" customWidth="1"/>
  </cols>
  <sheetData>
    <row r="1" spans="1:26" ht="33" customHeight="1">
      <c r="A1" s="37"/>
      <c r="B1" s="37"/>
      <c r="C1" s="230"/>
      <c r="D1" s="231" t="s">
        <v>3315</v>
      </c>
      <c r="E1" s="231" t="s">
        <v>3316</v>
      </c>
      <c r="F1" s="566" t="s">
        <v>3317</v>
      </c>
      <c r="G1" s="565"/>
      <c r="H1" s="565"/>
      <c r="I1" s="565"/>
      <c r="J1" s="565"/>
      <c r="K1" s="230"/>
      <c r="L1" s="230"/>
      <c r="M1" s="230"/>
      <c r="N1" s="230"/>
      <c r="O1" s="37"/>
      <c r="P1" s="37"/>
      <c r="Q1" s="37"/>
      <c r="R1" s="37" t="s">
        <v>870</v>
      </c>
      <c r="S1" s="37"/>
      <c r="T1" s="37"/>
      <c r="U1" s="37"/>
      <c r="V1" s="37"/>
      <c r="W1" s="37"/>
      <c r="X1" s="37"/>
      <c r="Y1" s="37"/>
      <c r="Z1" s="37"/>
    </row>
    <row r="2" spans="1:26" ht="16.5" customHeight="1">
      <c r="A2" s="21"/>
      <c r="B2" s="21"/>
      <c r="C2" s="223"/>
      <c r="D2" s="556" t="s">
        <v>3318</v>
      </c>
      <c r="E2" s="556" t="s">
        <v>3319</v>
      </c>
      <c r="F2" s="556"/>
      <c r="G2" s="223" t="s">
        <v>3320</v>
      </c>
      <c r="H2" s="223" t="s">
        <v>3321</v>
      </c>
      <c r="I2" s="223" t="s">
        <v>3322</v>
      </c>
      <c r="J2" s="556" t="s">
        <v>3323</v>
      </c>
      <c r="K2" s="565"/>
      <c r="L2" s="565"/>
      <c r="M2" s="565"/>
      <c r="N2" s="565"/>
      <c r="O2" s="21"/>
      <c r="P2" s="21"/>
      <c r="Q2" s="21"/>
      <c r="R2" s="21"/>
      <c r="S2" s="21"/>
      <c r="T2" s="21"/>
      <c r="U2" s="21"/>
      <c r="V2" s="21"/>
      <c r="W2" s="21"/>
      <c r="X2" s="21"/>
      <c r="Y2" s="21"/>
      <c r="Z2" s="21"/>
    </row>
    <row r="3" spans="1:26" ht="16.5" customHeight="1">
      <c r="A3" s="21"/>
      <c r="B3" s="21"/>
      <c r="C3" s="223"/>
      <c r="D3" s="565"/>
      <c r="E3" s="565"/>
      <c r="F3" s="565"/>
      <c r="G3" s="223" t="s">
        <v>3324</v>
      </c>
      <c r="H3" s="223" t="s">
        <v>3321</v>
      </c>
      <c r="I3" s="223" t="s">
        <v>3325</v>
      </c>
      <c r="J3" s="565"/>
      <c r="K3" s="565"/>
      <c r="L3" s="565"/>
      <c r="M3" s="565"/>
      <c r="N3" s="565"/>
      <c r="O3" s="21"/>
      <c r="P3" s="21"/>
      <c r="Q3" s="21"/>
      <c r="R3" s="21"/>
      <c r="S3" s="21"/>
      <c r="T3" s="21"/>
      <c r="U3" s="21"/>
      <c r="V3" s="21"/>
      <c r="W3" s="21"/>
      <c r="X3" s="21"/>
      <c r="Y3" s="21"/>
      <c r="Z3" s="21"/>
    </row>
    <row r="4" spans="1:26" ht="16.5" customHeight="1">
      <c r="A4" s="21"/>
      <c r="B4" s="21"/>
      <c r="C4" s="223"/>
      <c r="D4" s="565"/>
      <c r="E4" s="565"/>
      <c r="F4" s="565"/>
      <c r="G4" s="223" t="s">
        <v>3326</v>
      </c>
      <c r="H4" s="223" t="s">
        <v>3327</v>
      </c>
      <c r="I4" s="223" t="s">
        <v>3325</v>
      </c>
      <c r="J4" s="565"/>
      <c r="K4" s="565"/>
      <c r="L4" s="565"/>
      <c r="M4" s="565"/>
      <c r="N4" s="565"/>
      <c r="O4" s="21"/>
      <c r="P4" s="21"/>
      <c r="Q4" s="21"/>
      <c r="R4" s="21"/>
      <c r="S4" s="21"/>
      <c r="T4" s="21"/>
      <c r="U4" s="21"/>
      <c r="V4" s="21"/>
      <c r="W4" s="21"/>
      <c r="X4" s="21"/>
      <c r="Y4" s="21"/>
      <c r="Z4" s="21"/>
    </row>
    <row r="5" spans="1:26" ht="16.5" customHeight="1">
      <c r="A5" s="21"/>
      <c r="B5" s="21"/>
      <c r="C5" s="223"/>
      <c r="D5" s="565"/>
      <c r="E5" s="565"/>
      <c r="F5" s="565"/>
      <c r="G5" s="223" t="s">
        <v>3328</v>
      </c>
      <c r="H5" s="223" t="s">
        <v>3327</v>
      </c>
      <c r="I5" s="223" t="s">
        <v>3329</v>
      </c>
      <c r="J5" s="565"/>
      <c r="K5" s="565"/>
      <c r="L5" s="565"/>
      <c r="M5" s="565"/>
      <c r="N5" s="565"/>
      <c r="O5" s="21"/>
      <c r="P5" s="21"/>
      <c r="Q5" s="21"/>
      <c r="R5" s="21"/>
      <c r="S5" s="21"/>
      <c r="T5" s="21"/>
      <c r="U5" s="21"/>
      <c r="V5" s="21"/>
      <c r="W5" s="21"/>
      <c r="X5" s="21"/>
      <c r="Y5" s="21"/>
      <c r="Z5" s="21"/>
    </row>
    <row r="6" spans="1:26" ht="16.5" customHeight="1">
      <c r="A6" s="21"/>
      <c r="B6" s="21"/>
      <c r="C6" s="223"/>
      <c r="D6" s="556" t="s">
        <v>3330</v>
      </c>
      <c r="E6" s="556" t="s">
        <v>3331</v>
      </c>
      <c r="F6" s="223" t="s">
        <v>3332</v>
      </c>
      <c r="G6" s="229" t="s">
        <v>3333</v>
      </c>
      <c r="H6" s="233" t="s">
        <v>3334</v>
      </c>
      <c r="I6" s="223"/>
      <c r="J6" s="223"/>
      <c r="K6" s="223"/>
      <c r="L6" s="223"/>
      <c r="M6" s="223"/>
      <c r="N6" s="223"/>
      <c r="O6" s="21"/>
      <c r="P6" s="21"/>
      <c r="Q6" s="21"/>
      <c r="R6" s="21"/>
      <c r="S6" s="21"/>
      <c r="T6" s="21"/>
      <c r="U6" s="21"/>
      <c r="V6" s="21"/>
      <c r="W6" s="21"/>
      <c r="X6" s="21"/>
      <c r="Y6" s="21"/>
      <c r="Z6" s="21"/>
    </row>
    <row r="7" spans="1:26" ht="16.5" customHeight="1">
      <c r="A7" s="21"/>
      <c r="B7" s="21"/>
      <c r="C7" s="223"/>
      <c r="D7" s="565"/>
      <c r="E7" s="565"/>
      <c r="F7" s="223" t="s">
        <v>3335</v>
      </c>
      <c r="G7" s="229" t="s">
        <v>3336</v>
      </c>
      <c r="H7" s="233" t="s">
        <v>3337</v>
      </c>
      <c r="I7" s="223"/>
      <c r="J7" s="223"/>
      <c r="K7" s="223"/>
      <c r="L7" s="223"/>
      <c r="M7" s="223"/>
      <c r="N7" s="223"/>
      <c r="O7" s="21"/>
      <c r="P7" s="21"/>
      <c r="Q7" s="21"/>
      <c r="R7" s="21"/>
      <c r="S7" s="21"/>
      <c r="T7" s="21"/>
      <c r="U7" s="21"/>
      <c r="V7" s="21"/>
      <c r="W7" s="21"/>
      <c r="X7" s="21"/>
      <c r="Y7" s="21"/>
      <c r="Z7" s="21"/>
    </row>
    <row r="8" spans="1:26" ht="16.5" customHeight="1">
      <c r="A8" s="21"/>
      <c r="B8" s="21"/>
      <c r="C8" s="223"/>
      <c r="D8" s="565"/>
      <c r="E8" s="565"/>
      <c r="F8" s="233" t="s">
        <v>3338</v>
      </c>
      <c r="G8" s="229" t="s">
        <v>3339</v>
      </c>
      <c r="H8" s="223" t="s">
        <v>3338</v>
      </c>
      <c r="I8" s="223"/>
      <c r="J8" s="223"/>
      <c r="K8" s="223"/>
      <c r="L8" s="223"/>
      <c r="M8" s="223"/>
      <c r="N8" s="223"/>
      <c r="O8" s="21"/>
      <c r="P8" s="21"/>
      <c r="Q8" s="21"/>
      <c r="R8" s="21"/>
      <c r="S8" s="21"/>
      <c r="T8" s="21"/>
      <c r="U8" s="21"/>
      <c r="V8" s="21"/>
      <c r="W8" s="21"/>
      <c r="X8" s="21"/>
      <c r="Y8" s="21"/>
      <c r="Z8" s="21"/>
    </row>
    <row r="9" spans="1:26" ht="16.5" customHeight="1">
      <c r="A9" s="21"/>
      <c r="B9" s="21"/>
      <c r="C9" s="223"/>
      <c r="D9" s="565"/>
      <c r="E9" s="565"/>
      <c r="F9" s="223" t="s">
        <v>3335</v>
      </c>
      <c r="G9" s="229" t="s">
        <v>3340</v>
      </c>
      <c r="H9" s="223" t="s">
        <v>3341</v>
      </c>
      <c r="I9" s="223"/>
      <c r="J9" s="223"/>
      <c r="K9" s="223"/>
      <c r="L9" s="223"/>
      <c r="M9" s="223"/>
      <c r="N9" s="223"/>
      <c r="O9" s="21"/>
      <c r="P9" s="21"/>
      <c r="Q9" s="21"/>
      <c r="R9" s="21"/>
      <c r="S9" s="21"/>
      <c r="T9" s="21"/>
      <c r="U9" s="21"/>
      <c r="V9" s="21"/>
      <c r="W9" s="21"/>
      <c r="X9" s="21"/>
      <c r="Y9" s="21"/>
      <c r="Z9" s="21"/>
    </row>
    <row r="10" spans="1:26" ht="16.5" customHeight="1">
      <c r="A10" s="21"/>
      <c r="B10" s="21"/>
      <c r="C10" s="556" t="s">
        <v>3342</v>
      </c>
      <c r="D10" s="556" t="s">
        <v>3343</v>
      </c>
      <c r="E10" s="556" t="s">
        <v>3344</v>
      </c>
      <c r="F10" s="559" t="s">
        <v>3345</v>
      </c>
      <c r="G10" s="223" t="s">
        <v>3346</v>
      </c>
      <c r="H10" s="223" t="s">
        <v>3347</v>
      </c>
      <c r="I10" s="223"/>
      <c r="J10" s="223"/>
      <c r="K10" s="223"/>
      <c r="L10" s="223" t="s">
        <v>3348</v>
      </c>
      <c r="M10" s="223"/>
      <c r="N10" s="223"/>
      <c r="O10" s="21"/>
      <c r="P10" s="21"/>
      <c r="Q10" s="21"/>
      <c r="R10" s="21" t="s">
        <v>872</v>
      </c>
      <c r="S10" s="21"/>
      <c r="T10" s="21"/>
      <c r="U10" s="21"/>
      <c r="V10" s="21"/>
      <c r="W10" s="21"/>
      <c r="X10" s="21"/>
      <c r="Y10" s="21"/>
      <c r="Z10" s="21"/>
    </row>
    <row r="11" spans="1:26" ht="16.5" customHeight="1">
      <c r="A11" s="21"/>
      <c r="B11" s="21"/>
      <c r="C11" s="565"/>
      <c r="D11" s="565"/>
      <c r="E11" s="565"/>
      <c r="F11" s="565"/>
      <c r="G11" s="223" t="s">
        <v>3349</v>
      </c>
      <c r="H11" s="223" t="s">
        <v>3350</v>
      </c>
      <c r="I11" s="223"/>
      <c r="J11" s="223"/>
      <c r="K11" s="223" t="s">
        <v>3351</v>
      </c>
      <c r="L11" s="223" t="s">
        <v>3352</v>
      </c>
      <c r="M11" s="223"/>
      <c r="N11" s="223"/>
      <c r="O11" s="21"/>
      <c r="P11" s="21"/>
      <c r="Q11" s="21"/>
      <c r="R11" s="21" t="s">
        <v>873</v>
      </c>
      <c r="S11" s="21"/>
      <c r="T11" s="21"/>
      <c r="U11" s="21"/>
      <c r="V11" s="21"/>
      <c r="W11" s="21"/>
      <c r="X11" s="21"/>
      <c r="Y11" s="21"/>
      <c r="Z11" s="21"/>
    </row>
    <row r="12" spans="1:26" ht="16.5" customHeight="1">
      <c r="A12" s="21"/>
      <c r="B12" s="21"/>
      <c r="C12" s="565"/>
      <c r="D12" s="565"/>
      <c r="E12" s="565"/>
      <c r="F12" s="565"/>
      <c r="G12" s="223" t="s">
        <v>3353</v>
      </c>
      <c r="H12" s="223" t="s">
        <v>3350</v>
      </c>
      <c r="I12" s="223" t="s">
        <v>3354</v>
      </c>
      <c r="J12" s="223" t="s">
        <v>3355</v>
      </c>
      <c r="K12" s="223" t="s">
        <v>3356</v>
      </c>
      <c r="L12" s="223" t="s">
        <v>3357</v>
      </c>
      <c r="M12" s="223"/>
      <c r="N12" s="223"/>
      <c r="O12" s="21"/>
      <c r="P12" s="21"/>
      <c r="Q12" s="21"/>
      <c r="R12" s="21" t="s">
        <v>874</v>
      </c>
      <c r="S12" s="21"/>
      <c r="T12" s="21"/>
      <c r="U12" s="21"/>
      <c r="V12" s="21"/>
      <c r="W12" s="21"/>
      <c r="X12" s="21"/>
      <c r="Y12" s="21"/>
      <c r="Z12" s="21"/>
    </row>
    <row r="13" spans="1:26" ht="16.5" customHeight="1">
      <c r="A13" s="21"/>
      <c r="B13" s="21"/>
      <c r="C13" s="565"/>
      <c r="D13" s="565"/>
      <c r="E13" s="565"/>
      <c r="F13" s="565"/>
      <c r="G13" s="223" t="s">
        <v>3358</v>
      </c>
      <c r="H13" s="223" t="s">
        <v>3347</v>
      </c>
      <c r="I13" s="223" t="s">
        <v>3354</v>
      </c>
      <c r="J13" s="223" t="s">
        <v>3359</v>
      </c>
      <c r="K13" s="223" t="s">
        <v>3360</v>
      </c>
      <c r="L13" s="223" t="s">
        <v>3361</v>
      </c>
      <c r="M13" s="223"/>
      <c r="N13" s="223"/>
      <c r="O13" s="21"/>
      <c r="P13" s="21"/>
      <c r="Q13" s="21"/>
      <c r="R13" s="21" t="s">
        <v>875</v>
      </c>
      <c r="S13" s="21"/>
      <c r="T13" s="21"/>
      <c r="U13" s="21"/>
      <c r="V13" s="21"/>
      <c r="W13" s="21"/>
      <c r="X13" s="21"/>
      <c r="Y13" s="21"/>
      <c r="Z13" s="21"/>
    </row>
    <row r="14" spans="1:26" ht="16.5" customHeight="1">
      <c r="A14" s="21"/>
      <c r="B14" s="21"/>
      <c r="C14" s="565"/>
      <c r="D14" s="565"/>
      <c r="E14" s="565"/>
      <c r="F14" s="565"/>
      <c r="G14" s="223" t="s">
        <v>3362</v>
      </c>
      <c r="H14" s="223" t="s">
        <v>3350</v>
      </c>
      <c r="I14" s="223"/>
      <c r="J14" s="223" t="s">
        <v>3363</v>
      </c>
      <c r="K14" s="223"/>
      <c r="L14" s="223" t="s">
        <v>3364</v>
      </c>
      <c r="M14" s="223"/>
      <c r="N14" s="223"/>
      <c r="O14" s="21"/>
      <c r="P14" s="21"/>
      <c r="Q14" s="21"/>
      <c r="R14" s="21" t="s">
        <v>876</v>
      </c>
      <c r="S14" s="21"/>
      <c r="T14" s="21"/>
      <c r="U14" s="21"/>
      <c r="V14" s="21"/>
      <c r="W14" s="21"/>
      <c r="X14" s="21"/>
      <c r="Y14" s="21"/>
      <c r="Z14" s="21"/>
    </row>
    <row r="15" spans="1:26" ht="16.5" customHeight="1">
      <c r="A15" s="21"/>
      <c r="B15" s="21"/>
      <c r="C15" s="565"/>
      <c r="D15" s="565"/>
      <c r="E15" s="565"/>
      <c r="F15" s="565"/>
      <c r="G15" s="223" t="s">
        <v>3365</v>
      </c>
      <c r="H15" s="223" t="s">
        <v>3347</v>
      </c>
      <c r="I15" s="223" t="s">
        <v>3366</v>
      </c>
      <c r="J15" s="223"/>
      <c r="K15" s="223" t="s">
        <v>3367</v>
      </c>
      <c r="L15" s="223"/>
      <c r="M15" s="223"/>
      <c r="N15" s="223"/>
      <c r="O15" s="21"/>
      <c r="P15" s="21"/>
      <c r="Q15" s="21"/>
      <c r="R15" s="21" t="s">
        <v>877</v>
      </c>
      <c r="S15" s="21"/>
      <c r="T15" s="21"/>
      <c r="U15" s="21"/>
      <c r="V15" s="21"/>
      <c r="W15" s="21"/>
      <c r="X15" s="21"/>
      <c r="Y15" s="21"/>
      <c r="Z15" s="21"/>
    </row>
    <row r="16" spans="1:26" ht="16.5" customHeight="1">
      <c r="A16" s="21"/>
      <c r="B16" s="21"/>
      <c r="C16" s="565"/>
      <c r="D16" s="565"/>
      <c r="E16" s="565"/>
      <c r="F16" s="565"/>
      <c r="G16" s="223" t="s">
        <v>3368</v>
      </c>
      <c r="H16" s="223" t="s">
        <v>3347</v>
      </c>
      <c r="I16" s="223" t="s">
        <v>3354</v>
      </c>
      <c r="J16" s="223" t="s">
        <v>3369</v>
      </c>
      <c r="K16" s="223" t="s">
        <v>3370</v>
      </c>
      <c r="L16" s="223" t="s">
        <v>3371</v>
      </c>
      <c r="M16" s="223"/>
      <c r="N16" s="223"/>
      <c r="O16" s="21"/>
      <c r="P16" s="21"/>
      <c r="Q16" s="21"/>
      <c r="R16" s="21" t="s">
        <v>878</v>
      </c>
      <c r="S16" s="21"/>
      <c r="T16" s="21"/>
      <c r="U16" s="21"/>
      <c r="V16" s="21"/>
      <c r="W16" s="21"/>
      <c r="X16" s="21"/>
      <c r="Y16" s="21"/>
      <c r="Z16" s="21"/>
    </row>
    <row r="17" spans="1:26" ht="16.5" customHeight="1">
      <c r="A17" s="21"/>
      <c r="B17" s="21"/>
      <c r="C17" s="565"/>
      <c r="D17" s="565"/>
      <c r="E17" s="565"/>
      <c r="F17" s="565"/>
      <c r="G17" s="223" t="s">
        <v>3372</v>
      </c>
      <c r="H17" s="223" t="s">
        <v>3347</v>
      </c>
      <c r="I17" s="223" t="s">
        <v>3354</v>
      </c>
      <c r="J17" s="223" t="s">
        <v>3363</v>
      </c>
      <c r="K17" s="223"/>
      <c r="L17" s="223" t="s">
        <v>3373</v>
      </c>
      <c r="M17" s="223"/>
      <c r="N17" s="223"/>
      <c r="O17" s="21"/>
      <c r="P17" s="21"/>
      <c r="Q17" s="21"/>
      <c r="R17" s="21" t="s">
        <v>879</v>
      </c>
      <c r="S17" s="21"/>
      <c r="T17" s="21"/>
      <c r="U17" s="21"/>
      <c r="V17" s="21"/>
      <c r="W17" s="21"/>
      <c r="X17" s="21"/>
      <c r="Y17" s="21"/>
      <c r="Z17" s="21"/>
    </row>
    <row r="18" spans="1:26" ht="16.5" customHeight="1">
      <c r="A18" s="21"/>
      <c r="B18" s="21"/>
      <c r="C18" s="565"/>
      <c r="D18" s="565"/>
      <c r="E18" s="565"/>
      <c r="F18" s="565"/>
      <c r="G18" s="223" t="s">
        <v>3374</v>
      </c>
      <c r="H18" s="223" t="s">
        <v>3347</v>
      </c>
      <c r="I18" s="223"/>
      <c r="J18" s="223"/>
      <c r="K18" s="223" t="s">
        <v>3351</v>
      </c>
      <c r="L18" s="223"/>
      <c r="M18" s="223"/>
      <c r="N18" s="223"/>
      <c r="O18" s="21"/>
      <c r="P18" s="21"/>
      <c r="Q18" s="21"/>
      <c r="R18" s="21" t="s">
        <v>880</v>
      </c>
      <c r="S18" s="21"/>
      <c r="T18" s="21"/>
      <c r="U18" s="21"/>
      <c r="V18" s="21"/>
      <c r="W18" s="21"/>
      <c r="X18" s="21"/>
      <c r="Y18" s="21"/>
      <c r="Z18" s="21"/>
    </row>
    <row r="19" spans="1:26" ht="16.5" customHeight="1">
      <c r="A19" s="21"/>
      <c r="B19" s="21"/>
      <c r="C19" s="565"/>
      <c r="D19" s="565"/>
      <c r="E19" s="565"/>
      <c r="F19" s="565"/>
      <c r="G19" s="223" t="s">
        <v>3375</v>
      </c>
      <c r="H19" s="223" t="s">
        <v>3350</v>
      </c>
      <c r="I19" s="223" t="s">
        <v>3376</v>
      </c>
      <c r="J19" s="223" t="s">
        <v>3377</v>
      </c>
      <c r="K19" s="223"/>
      <c r="L19" s="223"/>
      <c r="M19" s="223"/>
      <c r="N19" s="223"/>
      <c r="O19" s="21"/>
      <c r="P19" s="21"/>
      <c r="Q19" s="21"/>
      <c r="R19" s="21" t="s">
        <v>881</v>
      </c>
      <c r="S19" s="21"/>
      <c r="T19" s="21"/>
      <c r="U19" s="21"/>
      <c r="V19" s="21"/>
      <c r="W19" s="21"/>
      <c r="X19" s="21"/>
      <c r="Y19" s="21"/>
      <c r="Z19" s="21"/>
    </row>
    <row r="20" spans="1:26" ht="16.5" customHeight="1">
      <c r="A20" s="21"/>
      <c r="B20" s="21"/>
      <c r="C20" s="565"/>
      <c r="D20" s="565"/>
      <c r="E20" s="565"/>
      <c r="F20" s="565"/>
      <c r="G20" s="223" t="s">
        <v>3378</v>
      </c>
      <c r="H20" s="223" t="s">
        <v>3350</v>
      </c>
      <c r="I20" s="223" t="s">
        <v>3379</v>
      </c>
      <c r="J20" s="223" t="s">
        <v>3380</v>
      </c>
      <c r="K20" s="223"/>
      <c r="L20" s="223"/>
      <c r="M20" s="223"/>
      <c r="N20" s="223"/>
      <c r="O20" s="21"/>
      <c r="P20" s="21"/>
      <c r="Q20" s="21"/>
      <c r="R20" s="21" t="s">
        <v>882</v>
      </c>
      <c r="S20" s="21"/>
      <c r="T20" s="21"/>
      <c r="U20" s="21"/>
      <c r="V20" s="21"/>
      <c r="W20" s="21"/>
      <c r="X20" s="21"/>
      <c r="Y20" s="21"/>
      <c r="Z20" s="21"/>
    </row>
    <row r="21" spans="1:26" ht="16.5" customHeight="1">
      <c r="A21" s="21"/>
      <c r="B21" s="21"/>
      <c r="C21" s="565"/>
      <c r="D21" s="565"/>
      <c r="E21" s="565"/>
      <c r="F21" s="565"/>
      <c r="G21" s="223" t="s">
        <v>3381</v>
      </c>
      <c r="H21" s="223" t="s">
        <v>3347</v>
      </c>
      <c r="I21" s="223"/>
      <c r="J21" s="223"/>
      <c r="K21" s="223" t="s">
        <v>3382</v>
      </c>
      <c r="L21" s="223"/>
      <c r="M21" s="223" t="s">
        <v>3383</v>
      </c>
      <c r="N21" s="223"/>
      <c r="O21" s="21"/>
      <c r="P21" s="21"/>
      <c r="Q21" s="21"/>
      <c r="R21" s="21" t="s">
        <v>883</v>
      </c>
      <c r="S21" s="21"/>
      <c r="T21" s="21"/>
      <c r="U21" s="21"/>
      <c r="V21" s="21"/>
      <c r="W21" s="21"/>
      <c r="X21" s="21"/>
      <c r="Y21" s="21"/>
      <c r="Z21" s="21"/>
    </row>
    <row r="22" spans="1:26" ht="51" customHeight="1">
      <c r="A22" s="21"/>
      <c r="B22" s="21"/>
      <c r="C22" s="565"/>
      <c r="D22" s="567" t="s">
        <v>3384</v>
      </c>
      <c r="E22" s="556" t="s">
        <v>3385</v>
      </c>
      <c r="F22" s="556" t="s">
        <v>3384</v>
      </c>
      <c r="G22" s="556" t="s">
        <v>3386</v>
      </c>
      <c r="H22" s="223" t="s">
        <v>3387</v>
      </c>
      <c r="I22" s="223" t="s">
        <v>3388</v>
      </c>
      <c r="J22" s="223"/>
      <c r="K22" s="223"/>
      <c r="L22" s="223"/>
      <c r="M22" s="223"/>
      <c r="N22" s="223"/>
      <c r="O22" s="21"/>
      <c r="P22" s="21"/>
      <c r="Q22" s="21"/>
      <c r="R22" s="21" t="s">
        <v>884</v>
      </c>
      <c r="S22" s="21"/>
      <c r="T22" s="21"/>
      <c r="U22" s="21"/>
      <c r="V22" s="21"/>
      <c r="W22" s="21"/>
      <c r="X22" s="21"/>
      <c r="Y22" s="21"/>
      <c r="Z22" s="21"/>
    </row>
    <row r="23" spans="1:26" ht="16.5" customHeight="1">
      <c r="A23" s="21"/>
      <c r="B23" s="21"/>
      <c r="C23" s="565"/>
      <c r="D23" s="565"/>
      <c r="E23" s="565"/>
      <c r="F23" s="565"/>
      <c r="G23" s="565"/>
      <c r="H23" s="223" t="s">
        <v>3389</v>
      </c>
      <c r="I23" s="223" t="s">
        <v>3390</v>
      </c>
      <c r="J23" s="223"/>
      <c r="K23" s="223"/>
      <c r="L23" s="223"/>
      <c r="M23" s="223"/>
      <c r="N23" s="223"/>
      <c r="O23" s="21"/>
      <c r="P23" s="21"/>
      <c r="Q23" s="21"/>
      <c r="R23" s="21"/>
      <c r="S23" s="21"/>
      <c r="T23" s="21"/>
      <c r="U23" s="21"/>
      <c r="V23" s="21"/>
      <c r="W23" s="21"/>
      <c r="X23" s="21"/>
      <c r="Y23" s="21"/>
      <c r="Z23" s="21"/>
    </row>
    <row r="24" spans="1:26" ht="16.5" customHeight="1">
      <c r="A24" s="21"/>
      <c r="B24" s="21"/>
      <c r="C24" s="565"/>
      <c r="D24" s="565"/>
      <c r="E24" s="565"/>
      <c r="F24" s="565"/>
      <c r="G24" s="556" t="s">
        <v>3391</v>
      </c>
      <c r="H24" s="223" t="s">
        <v>3392</v>
      </c>
      <c r="I24" s="223" t="s">
        <v>3393</v>
      </c>
      <c r="J24" s="223"/>
      <c r="K24" s="223"/>
      <c r="L24" s="223"/>
      <c r="M24" s="223"/>
      <c r="N24" s="223"/>
      <c r="O24" s="21"/>
      <c r="P24" s="21"/>
      <c r="Q24" s="21"/>
      <c r="R24" s="21"/>
      <c r="S24" s="21"/>
      <c r="T24" s="21"/>
      <c r="U24" s="21"/>
      <c r="V24" s="21"/>
      <c r="W24" s="21"/>
      <c r="X24" s="21"/>
      <c r="Y24" s="21"/>
      <c r="Z24" s="21"/>
    </row>
    <row r="25" spans="1:26" ht="16.5" customHeight="1">
      <c r="A25" s="21"/>
      <c r="B25" s="21"/>
      <c r="C25" s="565"/>
      <c r="D25" s="565"/>
      <c r="E25" s="565"/>
      <c r="F25" s="565"/>
      <c r="G25" s="565"/>
      <c r="H25" s="223" t="s">
        <v>3394</v>
      </c>
      <c r="I25" s="223" t="s">
        <v>3395</v>
      </c>
      <c r="J25" s="223"/>
      <c r="K25" s="223"/>
      <c r="L25" s="223"/>
      <c r="M25" s="223"/>
      <c r="N25" s="223"/>
      <c r="O25" s="21"/>
      <c r="P25" s="21"/>
      <c r="Q25" s="21"/>
      <c r="R25" s="21"/>
      <c r="S25" s="21"/>
      <c r="T25" s="21"/>
      <c r="U25" s="21"/>
      <c r="V25" s="21"/>
      <c r="W25" s="21"/>
      <c r="X25" s="21"/>
      <c r="Y25" s="21"/>
      <c r="Z25" s="21"/>
    </row>
    <row r="26" spans="1:26" ht="16.5" customHeight="1">
      <c r="A26" s="21"/>
      <c r="B26" s="21"/>
      <c r="C26" s="565"/>
      <c r="D26" s="565"/>
      <c r="E26" s="565"/>
      <c r="F26" s="565"/>
      <c r="G26" s="556" t="s">
        <v>3396</v>
      </c>
      <c r="H26" s="223" t="s">
        <v>3397</v>
      </c>
      <c r="I26" s="223" t="s">
        <v>3398</v>
      </c>
      <c r="J26" s="223"/>
      <c r="K26" s="223"/>
      <c r="L26" s="223"/>
      <c r="M26" s="223"/>
      <c r="N26" s="223"/>
      <c r="O26" s="21"/>
      <c r="P26" s="21"/>
      <c r="Q26" s="21"/>
      <c r="R26" s="21"/>
      <c r="S26" s="21"/>
      <c r="T26" s="21"/>
      <c r="U26" s="21"/>
      <c r="V26" s="21"/>
      <c r="W26" s="21"/>
      <c r="X26" s="21"/>
      <c r="Y26" s="21"/>
      <c r="Z26" s="21"/>
    </row>
    <row r="27" spans="1:26" ht="16.5" customHeight="1">
      <c r="A27" s="21"/>
      <c r="B27" s="21"/>
      <c r="C27" s="565"/>
      <c r="D27" s="565"/>
      <c r="E27" s="565"/>
      <c r="F27" s="565"/>
      <c r="G27" s="565"/>
      <c r="H27" s="223" t="s">
        <v>3399</v>
      </c>
      <c r="I27" s="223" t="s">
        <v>3400</v>
      </c>
      <c r="J27" s="223"/>
      <c r="K27" s="223"/>
      <c r="L27" s="223"/>
      <c r="M27" s="223"/>
      <c r="N27" s="223"/>
      <c r="O27" s="21"/>
      <c r="P27" s="21"/>
      <c r="Q27" s="21"/>
      <c r="R27" s="21"/>
      <c r="S27" s="21"/>
      <c r="T27" s="21"/>
      <c r="U27" s="21"/>
      <c r="V27" s="21"/>
      <c r="W27" s="21"/>
      <c r="X27" s="21"/>
      <c r="Y27" s="21"/>
      <c r="Z27" s="21"/>
    </row>
    <row r="28" spans="1:26" ht="16.5" customHeight="1">
      <c r="A28" s="21"/>
      <c r="B28" s="21"/>
      <c r="C28" s="565"/>
      <c r="D28" s="565"/>
      <c r="E28" s="565"/>
      <c r="F28" s="565"/>
      <c r="G28" s="556" t="s">
        <v>3401</v>
      </c>
      <c r="H28" s="565"/>
      <c r="I28" s="223" t="s">
        <v>3402</v>
      </c>
      <c r="J28" s="223"/>
      <c r="K28" s="223"/>
      <c r="L28" s="223"/>
      <c r="M28" s="223"/>
      <c r="N28" s="223"/>
      <c r="O28" s="21"/>
      <c r="P28" s="21"/>
      <c r="Q28" s="21"/>
      <c r="R28" s="21"/>
      <c r="S28" s="21"/>
      <c r="T28" s="21"/>
      <c r="U28" s="21"/>
      <c r="V28" s="21"/>
      <c r="W28" s="21"/>
      <c r="X28" s="21"/>
      <c r="Y28" s="21"/>
      <c r="Z28" s="21"/>
    </row>
    <row r="29" spans="1:26" ht="16.5" customHeight="1">
      <c r="A29" s="21"/>
      <c r="B29" s="21"/>
      <c r="C29" s="565"/>
      <c r="D29" s="565"/>
      <c r="E29" s="565"/>
      <c r="F29" s="565"/>
      <c r="G29" s="556" t="s">
        <v>3403</v>
      </c>
      <c r="H29" s="565"/>
      <c r="I29" s="223" t="s">
        <v>3404</v>
      </c>
      <c r="J29" s="223"/>
      <c r="K29" s="223"/>
      <c r="L29" s="223"/>
      <c r="M29" s="223"/>
      <c r="N29" s="223"/>
      <c r="O29" s="21"/>
      <c r="P29" s="21"/>
      <c r="Q29" s="21"/>
      <c r="R29" s="21"/>
      <c r="S29" s="21"/>
      <c r="T29" s="21"/>
      <c r="U29" s="21"/>
      <c r="V29" s="21"/>
      <c r="W29" s="21"/>
      <c r="X29" s="21"/>
      <c r="Y29" s="21"/>
      <c r="Z29" s="21"/>
    </row>
    <row r="30" spans="1:26" ht="16.5" customHeight="1">
      <c r="A30" s="21"/>
      <c r="B30" s="21"/>
      <c r="C30" s="565"/>
      <c r="D30" s="565"/>
      <c r="E30" s="565"/>
      <c r="F30" s="556" t="s">
        <v>3405</v>
      </c>
      <c r="G30" s="556" t="s">
        <v>3406</v>
      </c>
      <c r="H30" s="565"/>
      <c r="I30" s="223" t="s">
        <v>3407</v>
      </c>
      <c r="J30" s="223"/>
      <c r="K30" s="223"/>
      <c r="L30" s="223"/>
      <c r="M30" s="223"/>
      <c r="N30" s="223"/>
      <c r="O30" s="21"/>
      <c r="P30" s="21"/>
      <c r="Q30" s="21"/>
      <c r="R30" s="21"/>
      <c r="S30" s="21"/>
      <c r="T30" s="21"/>
      <c r="U30" s="21"/>
      <c r="V30" s="21"/>
      <c r="W30" s="21"/>
      <c r="X30" s="21"/>
      <c r="Y30" s="21"/>
      <c r="Z30" s="21"/>
    </row>
    <row r="31" spans="1:26" ht="16.5" customHeight="1">
      <c r="A31" s="21"/>
      <c r="B31" s="21"/>
      <c r="C31" s="565"/>
      <c r="D31" s="565"/>
      <c r="E31" s="565"/>
      <c r="F31" s="565"/>
      <c r="G31" s="556" t="s">
        <v>3408</v>
      </c>
      <c r="H31" s="565"/>
      <c r="I31" s="223" t="s">
        <v>3409</v>
      </c>
      <c r="J31" s="223"/>
      <c r="K31" s="223"/>
      <c r="L31" s="223"/>
      <c r="M31" s="223"/>
      <c r="N31" s="223"/>
      <c r="O31" s="21"/>
      <c r="P31" s="21"/>
      <c r="Q31" s="21"/>
      <c r="R31" s="21"/>
      <c r="S31" s="21"/>
      <c r="T31" s="21"/>
      <c r="U31" s="21"/>
      <c r="V31" s="21"/>
      <c r="W31" s="21"/>
      <c r="X31" s="21"/>
      <c r="Y31" s="21"/>
      <c r="Z31" s="21"/>
    </row>
    <row r="32" spans="1:26" ht="16.5" customHeight="1">
      <c r="A32" s="21"/>
      <c r="B32" s="21"/>
      <c r="C32" s="565"/>
      <c r="D32" s="565"/>
      <c r="E32" s="565"/>
      <c r="F32" s="565"/>
      <c r="G32" s="556" t="s">
        <v>3410</v>
      </c>
      <c r="H32" s="565"/>
      <c r="I32" s="223" t="s">
        <v>3411</v>
      </c>
      <c r="J32" s="223"/>
      <c r="K32" s="223"/>
      <c r="L32" s="223"/>
      <c r="M32" s="223"/>
      <c r="N32" s="223"/>
      <c r="O32" s="21"/>
      <c r="P32" s="21"/>
      <c r="Q32" s="21"/>
      <c r="R32" s="21"/>
      <c r="S32" s="21"/>
      <c r="T32" s="21"/>
      <c r="U32" s="21"/>
      <c r="V32" s="21"/>
      <c r="W32" s="21"/>
      <c r="X32" s="21"/>
      <c r="Y32" s="21"/>
      <c r="Z32" s="21"/>
    </row>
    <row r="33" spans="1:26" ht="16.5" customHeight="1">
      <c r="A33" s="21"/>
      <c r="B33" s="21"/>
      <c r="C33" s="565"/>
      <c r="D33" s="565"/>
      <c r="E33" s="565"/>
      <c r="F33" s="565"/>
      <c r="G33" s="556" t="s">
        <v>3412</v>
      </c>
      <c r="H33" s="223" t="s">
        <v>3412</v>
      </c>
      <c r="I33" s="223" t="s">
        <v>3413</v>
      </c>
      <c r="J33" s="223"/>
      <c r="K33" s="223"/>
      <c r="L33" s="223"/>
      <c r="M33" s="223"/>
      <c r="N33" s="223"/>
      <c r="O33" s="21"/>
      <c r="P33" s="21"/>
      <c r="Q33" s="21"/>
      <c r="R33" s="21"/>
      <c r="S33" s="21"/>
      <c r="T33" s="21"/>
      <c r="U33" s="21"/>
      <c r="V33" s="21"/>
      <c r="W33" s="21"/>
      <c r="X33" s="21"/>
      <c r="Y33" s="21"/>
      <c r="Z33" s="21"/>
    </row>
    <row r="34" spans="1:26" ht="16.5" customHeight="1">
      <c r="A34" s="21"/>
      <c r="B34" s="21"/>
      <c r="C34" s="565"/>
      <c r="D34" s="565"/>
      <c r="E34" s="565"/>
      <c r="F34" s="565"/>
      <c r="G34" s="565"/>
      <c r="H34" s="223" t="s">
        <v>3414</v>
      </c>
      <c r="I34" s="223" t="s">
        <v>3415</v>
      </c>
      <c r="J34" s="223"/>
      <c r="K34" s="223"/>
      <c r="L34" s="223"/>
      <c r="M34" s="223"/>
      <c r="N34" s="223"/>
      <c r="O34" s="21"/>
      <c r="P34" s="21"/>
      <c r="Q34" s="21"/>
      <c r="R34" s="21"/>
      <c r="S34" s="21"/>
      <c r="T34" s="21"/>
      <c r="U34" s="21"/>
      <c r="V34" s="21"/>
      <c r="W34" s="21"/>
      <c r="X34" s="21"/>
      <c r="Y34" s="21"/>
      <c r="Z34" s="21"/>
    </row>
    <row r="35" spans="1:26" ht="16.5" customHeight="1">
      <c r="A35" s="21"/>
      <c r="B35" s="21"/>
      <c r="C35" s="565"/>
      <c r="D35" s="565"/>
      <c r="E35" s="565"/>
      <c r="F35" s="565"/>
      <c r="G35" s="565"/>
      <c r="H35" s="223" t="s">
        <v>3416</v>
      </c>
      <c r="I35" s="223" t="s">
        <v>3367</v>
      </c>
      <c r="J35" s="223"/>
      <c r="K35" s="223"/>
      <c r="L35" s="223"/>
      <c r="M35" s="223"/>
      <c r="N35" s="223"/>
      <c r="O35" s="21"/>
      <c r="P35" s="21"/>
      <c r="Q35" s="21"/>
      <c r="R35" s="21"/>
      <c r="S35" s="21"/>
      <c r="T35" s="21"/>
      <c r="U35" s="21"/>
      <c r="V35" s="21"/>
      <c r="W35" s="21"/>
      <c r="X35" s="21"/>
      <c r="Y35" s="21"/>
      <c r="Z35" s="21"/>
    </row>
    <row r="36" spans="1:26" ht="16.5" customHeight="1">
      <c r="A36" s="21"/>
      <c r="B36" s="21"/>
      <c r="C36" s="565"/>
      <c r="D36" s="565"/>
      <c r="E36" s="559" t="s">
        <v>3417</v>
      </c>
      <c r="F36" s="556" t="s">
        <v>3418</v>
      </c>
      <c r="G36" s="223" t="s">
        <v>3419</v>
      </c>
      <c r="H36" s="223" t="s">
        <v>3420</v>
      </c>
      <c r="I36" s="223" t="s">
        <v>3421</v>
      </c>
      <c r="J36" s="223"/>
      <c r="K36" s="223"/>
      <c r="L36" s="223"/>
      <c r="M36" s="223"/>
      <c r="N36" s="223"/>
      <c r="O36" s="21"/>
      <c r="P36" s="21"/>
      <c r="Q36" s="21"/>
      <c r="R36" s="21" t="s">
        <v>885</v>
      </c>
      <c r="S36" s="21"/>
      <c r="T36" s="21"/>
      <c r="U36" s="21"/>
      <c r="V36" s="21"/>
      <c r="W36" s="21"/>
      <c r="X36" s="21"/>
      <c r="Y36" s="21"/>
      <c r="Z36" s="21"/>
    </row>
    <row r="37" spans="1:26" ht="16.5" customHeight="1">
      <c r="A37" s="21"/>
      <c r="B37" s="21"/>
      <c r="C37" s="565"/>
      <c r="D37" s="565"/>
      <c r="E37" s="565"/>
      <c r="F37" s="565"/>
      <c r="G37" s="223" t="s">
        <v>3422</v>
      </c>
      <c r="H37" s="223"/>
      <c r="I37" s="223" t="s">
        <v>3423</v>
      </c>
      <c r="J37" s="223"/>
      <c r="K37" s="223"/>
      <c r="L37" s="223"/>
      <c r="M37" s="234"/>
      <c r="N37" s="223"/>
      <c r="O37" s="21"/>
      <c r="P37" s="21"/>
      <c r="Q37" s="21"/>
      <c r="R37" s="21"/>
      <c r="S37" s="21"/>
      <c r="T37" s="21"/>
      <c r="U37" s="21"/>
      <c r="V37" s="21"/>
      <c r="W37" s="21"/>
      <c r="X37" s="21"/>
      <c r="Y37" s="21"/>
      <c r="Z37" s="21"/>
    </row>
    <row r="38" spans="1:26" ht="16.5" customHeight="1">
      <c r="A38" s="21"/>
      <c r="B38" s="21"/>
      <c r="C38" s="565"/>
      <c r="D38" s="565"/>
      <c r="E38" s="565"/>
      <c r="F38" s="565"/>
      <c r="G38" s="223" t="s">
        <v>3424</v>
      </c>
      <c r="H38" s="223" t="s">
        <v>3420</v>
      </c>
      <c r="I38" s="223" t="s">
        <v>3425</v>
      </c>
      <c r="J38" s="223"/>
      <c r="K38" s="223"/>
      <c r="L38" s="223"/>
      <c r="M38" s="223"/>
      <c r="N38" s="223"/>
      <c r="O38" s="21"/>
      <c r="P38" s="21"/>
      <c r="Q38" s="21"/>
      <c r="R38" s="21"/>
      <c r="S38" s="21"/>
      <c r="T38" s="21"/>
      <c r="U38" s="21"/>
      <c r="V38" s="21"/>
      <c r="W38" s="21"/>
      <c r="X38" s="21"/>
      <c r="Y38" s="21"/>
      <c r="Z38" s="21"/>
    </row>
    <row r="39" spans="1:26" ht="16.5" customHeight="1">
      <c r="A39" s="21"/>
      <c r="B39" s="21"/>
      <c r="C39" s="565"/>
      <c r="D39" s="565"/>
      <c r="E39" s="565"/>
      <c r="F39" s="565"/>
      <c r="G39" s="223" t="s">
        <v>3426</v>
      </c>
      <c r="H39" s="223"/>
      <c r="I39" s="223" t="s">
        <v>3427</v>
      </c>
      <c r="J39" s="223"/>
      <c r="K39" s="223"/>
      <c r="L39" s="223"/>
      <c r="M39" s="223"/>
      <c r="N39" s="223"/>
      <c r="O39" s="21"/>
      <c r="P39" s="21"/>
      <c r="Q39" s="21"/>
      <c r="R39" s="21"/>
      <c r="S39" s="21"/>
      <c r="T39" s="21"/>
      <c r="U39" s="21"/>
      <c r="V39" s="21"/>
      <c r="W39" s="21"/>
      <c r="X39" s="21"/>
      <c r="Y39" s="21"/>
      <c r="Z39" s="21"/>
    </row>
    <row r="40" spans="1:26" ht="16.5" customHeight="1">
      <c r="A40" s="21"/>
      <c r="B40" s="21"/>
      <c r="C40" s="556" t="s">
        <v>3428</v>
      </c>
      <c r="D40" s="556" t="s">
        <v>3429</v>
      </c>
      <c r="E40" s="559" t="s">
        <v>3430</v>
      </c>
      <c r="F40" s="559" t="s">
        <v>3431</v>
      </c>
      <c r="G40" s="229" t="s">
        <v>3432</v>
      </c>
      <c r="H40" s="223"/>
      <c r="I40" s="223" t="s">
        <v>3433</v>
      </c>
      <c r="J40" s="223"/>
      <c r="K40" s="223"/>
      <c r="L40" s="223"/>
      <c r="M40" s="223"/>
      <c r="N40" s="223"/>
      <c r="O40" s="21"/>
      <c r="P40" s="21"/>
      <c r="Q40" s="21"/>
      <c r="R40" s="21"/>
      <c r="S40" s="21"/>
      <c r="T40" s="21"/>
      <c r="U40" s="21"/>
      <c r="V40" s="21"/>
      <c r="W40" s="21"/>
      <c r="X40" s="21"/>
      <c r="Y40" s="21"/>
      <c r="Z40" s="21"/>
    </row>
    <row r="41" spans="1:26" ht="16.5" customHeight="1">
      <c r="A41" s="21"/>
      <c r="B41" s="21"/>
      <c r="C41" s="565"/>
      <c r="D41" s="565"/>
      <c r="E41" s="565"/>
      <c r="F41" s="565"/>
      <c r="G41" s="235" t="s">
        <v>3434</v>
      </c>
      <c r="H41" s="223"/>
      <c r="I41" s="223" t="s">
        <v>3435</v>
      </c>
      <c r="J41" s="223"/>
      <c r="K41" s="223"/>
      <c r="L41" s="223"/>
      <c r="M41" s="223"/>
      <c r="N41" s="223"/>
      <c r="O41" s="21"/>
      <c r="P41" s="21"/>
      <c r="Q41" s="21"/>
      <c r="R41" s="21"/>
      <c r="S41" s="21"/>
      <c r="T41" s="21"/>
      <c r="U41" s="21"/>
      <c r="V41" s="21"/>
      <c r="W41" s="21"/>
      <c r="X41" s="21"/>
      <c r="Y41" s="21"/>
      <c r="Z41" s="21"/>
    </row>
    <row r="42" spans="1:26" ht="16.5" customHeight="1">
      <c r="A42" s="21"/>
      <c r="B42" s="21"/>
      <c r="C42" s="565"/>
      <c r="D42" s="565"/>
      <c r="E42" s="565"/>
      <c r="F42" s="565"/>
      <c r="G42" s="235" t="s">
        <v>3436</v>
      </c>
      <c r="H42" s="234"/>
      <c r="I42" s="223" t="s">
        <v>3437</v>
      </c>
      <c r="J42" s="223"/>
      <c r="K42" s="223"/>
      <c r="L42" s="223"/>
      <c r="M42" s="223"/>
      <c r="N42" s="223"/>
      <c r="O42" s="21"/>
      <c r="P42" s="21"/>
      <c r="Q42" s="21"/>
      <c r="R42" s="21"/>
      <c r="S42" s="21"/>
      <c r="T42" s="21"/>
      <c r="U42" s="21"/>
      <c r="V42" s="21"/>
      <c r="W42" s="21"/>
      <c r="X42" s="21"/>
      <c r="Y42" s="21"/>
      <c r="Z42" s="21"/>
    </row>
    <row r="43" spans="1:26" ht="16.5" customHeight="1">
      <c r="A43" s="21"/>
      <c r="B43" s="21"/>
      <c r="C43" s="565"/>
      <c r="D43" s="565"/>
      <c r="E43" s="565"/>
      <c r="F43" s="559" t="s">
        <v>3438</v>
      </c>
      <c r="G43" s="559" t="s">
        <v>3439</v>
      </c>
      <c r="H43" s="223" t="s">
        <v>3351</v>
      </c>
      <c r="I43" s="223"/>
      <c r="J43" s="223"/>
      <c r="K43" s="223"/>
      <c r="L43" s="223"/>
      <c r="M43" s="223"/>
      <c r="N43" s="223"/>
      <c r="O43" s="21"/>
      <c r="P43" s="21"/>
      <c r="Q43" s="21"/>
      <c r="R43" s="21"/>
      <c r="S43" s="21"/>
      <c r="T43" s="21"/>
      <c r="U43" s="21"/>
      <c r="V43" s="21"/>
      <c r="W43" s="21"/>
      <c r="X43" s="21"/>
      <c r="Y43" s="21"/>
      <c r="Z43" s="21"/>
    </row>
    <row r="44" spans="1:26" ht="16.5" customHeight="1">
      <c r="A44" s="21"/>
      <c r="B44" s="21"/>
      <c r="C44" s="565"/>
      <c r="D44" s="565"/>
      <c r="E44" s="565"/>
      <c r="F44" s="565"/>
      <c r="G44" s="565"/>
      <c r="H44" s="223" t="s">
        <v>3440</v>
      </c>
      <c r="I44" s="223" t="s">
        <v>3441</v>
      </c>
      <c r="J44" s="223"/>
      <c r="K44" s="223"/>
      <c r="L44" s="223"/>
      <c r="M44" s="223"/>
      <c r="N44" s="223"/>
      <c r="O44" s="21"/>
      <c r="P44" s="21"/>
      <c r="Q44" s="21"/>
      <c r="R44" s="21"/>
      <c r="S44" s="21"/>
      <c r="T44" s="21"/>
      <c r="U44" s="21"/>
      <c r="V44" s="21"/>
      <c r="W44" s="21"/>
      <c r="X44" s="21"/>
      <c r="Y44" s="21"/>
      <c r="Z44" s="21"/>
    </row>
    <row r="45" spans="1:26" ht="16.5" customHeight="1">
      <c r="A45" s="21"/>
      <c r="B45" s="21"/>
      <c r="C45" s="565"/>
      <c r="D45" s="565"/>
      <c r="E45" s="565"/>
      <c r="F45" s="565"/>
      <c r="G45" s="559" t="s">
        <v>3442</v>
      </c>
      <c r="H45" s="223" t="s">
        <v>3443</v>
      </c>
      <c r="I45" s="223" t="s">
        <v>3444</v>
      </c>
      <c r="J45" s="223"/>
      <c r="K45" s="223"/>
      <c r="L45" s="223"/>
      <c r="M45" s="223"/>
      <c r="N45" s="223"/>
      <c r="O45" s="21"/>
      <c r="P45" s="21"/>
      <c r="Q45" s="21"/>
      <c r="R45" s="21"/>
      <c r="S45" s="21"/>
      <c r="T45" s="21"/>
      <c r="U45" s="21"/>
      <c r="V45" s="21"/>
      <c r="W45" s="21"/>
      <c r="X45" s="21"/>
      <c r="Y45" s="21"/>
      <c r="Z45" s="21"/>
    </row>
    <row r="46" spans="1:26" ht="16.5" customHeight="1">
      <c r="A46" s="21"/>
      <c r="B46" s="21"/>
      <c r="C46" s="565"/>
      <c r="D46" s="565"/>
      <c r="E46" s="565"/>
      <c r="F46" s="565"/>
      <c r="G46" s="565"/>
      <c r="H46" s="223" t="s">
        <v>3445</v>
      </c>
      <c r="I46" s="223"/>
      <c r="J46" s="223"/>
      <c r="K46" s="223"/>
      <c r="L46" s="223"/>
      <c r="M46" s="223"/>
      <c r="N46" s="223"/>
      <c r="O46" s="21"/>
      <c r="P46" s="21"/>
      <c r="Q46" s="21"/>
      <c r="R46" s="21"/>
      <c r="S46" s="21"/>
      <c r="T46" s="21"/>
      <c r="U46" s="21"/>
      <c r="V46" s="21"/>
      <c r="W46" s="21"/>
      <c r="X46" s="21"/>
      <c r="Y46" s="21"/>
      <c r="Z46" s="21"/>
    </row>
    <row r="47" spans="1:26" ht="16.5" customHeight="1">
      <c r="A47" s="21"/>
      <c r="B47" s="21"/>
      <c r="C47" s="565"/>
      <c r="D47" s="565"/>
      <c r="E47" s="565"/>
      <c r="F47" s="565"/>
      <c r="G47" s="559" t="s">
        <v>3446</v>
      </c>
      <c r="H47" s="223" t="s">
        <v>3443</v>
      </c>
      <c r="I47" s="223" t="s">
        <v>3447</v>
      </c>
      <c r="J47" s="223"/>
      <c r="K47" s="223"/>
      <c r="L47" s="223"/>
      <c r="M47" s="223"/>
      <c r="N47" s="223"/>
      <c r="O47" s="21"/>
      <c r="P47" s="21"/>
      <c r="Q47" s="21"/>
      <c r="R47" s="21"/>
      <c r="S47" s="21"/>
      <c r="T47" s="21"/>
      <c r="U47" s="21"/>
      <c r="V47" s="21"/>
      <c r="W47" s="21"/>
      <c r="X47" s="21"/>
      <c r="Y47" s="21"/>
      <c r="Z47" s="21"/>
    </row>
    <row r="48" spans="1:26" ht="16.5" customHeight="1">
      <c r="A48" s="21"/>
      <c r="B48" s="21"/>
      <c r="C48" s="565"/>
      <c r="D48" s="565"/>
      <c r="E48" s="565"/>
      <c r="F48" s="565"/>
      <c r="G48" s="565"/>
      <c r="H48" s="223" t="s">
        <v>3445</v>
      </c>
      <c r="I48" s="223"/>
      <c r="J48" s="223"/>
      <c r="K48" s="223"/>
      <c r="L48" s="223"/>
      <c r="M48" s="223"/>
      <c r="N48" s="223"/>
      <c r="O48" s="21"/>
      <c r="P48" s="21"/>
      <c r="Q48" s="21"/>
      <c r="R48" s="21"/>
      <c r="S48" s="485" t="s">
        <v>4445</v>
      </c>
      <c r="T48" s="21"/>
      <c r="U48" s="21"/>
      <c r="V48" s="21"/>
      <c r="W48" s="21"/>
      <c r="X48" s="21"/>
      <c r="Y48" s="21"/>
      <c r="Z48" s="21"/>
    </row>
    <row r="49" spans="1:26" ht="16.5" customHeight="1">
      <c r="A49" s="21"/>
      <c r="B49" s="21"/>
      <c r="C49" s="565"/>
      <c r="D49" s="565"/>
      <c r="E49" s="565"/>
      <c r="F49" s="565"/>
      <c r="G49" s="235" t="s">
        <v>3448</v>
      </c>
      <c r="H49" s="223" t="s">
        <v>3367</v>
      </c>
      <c r="I49" s="223" t="s">
        <v>3449</v>
      </c>
      <c r="J49" s="223"/>
      <c r="K49" s="223"/>
      <c r="L49" s="223"/>
      <c r="M49" s="223"/>
      <c r="N49" s="223"/>
      <c r="O49" s="21"/>
      <c r="P49" s="21"/>
      <c r="Q49" s="21"/>
      <c r="R49" s="21"/>
      <c r="S49" s="21"/>
      <c r="T49" s="21"/>
      <c r="U49" s="21"/>
      <c r="V49" s="21"/>
      <c r="W49" s="21"/>
      <c r="X49" s="21"/>
      <c r="Y49" s="21"/>
      <c r="Z49" s="21"/>
    </row>
    <row r="50" spans="1:26" ht="16.5" customHeight="1">
      <c r="A50" s="21"/>
      <c r="B50" s="21"/>
      <c r="C50" s="565"/>
      <c r="D50" s="565"/>
      <c r="E50" s="565"/>
      <c r="F50" s="565"/>
      <c r="G50" s="235" t="s">
        <v>3450</v>
      </c>
      <c r="H50" s="223"/>
      <c r="I50" s="223"/>
      <c r="J50" s="223"/>
      <c r="K50" s="223"/>
      <c r="L50" s="223"/>
      <c r="M50" s="223"/>
      <c r="N50" s="223"/>
      <c r="O50" s="21"/>
      <c r="P50" s="21"/>
      <c r="Q50" s="21"/>
      <c r="R50" s="21"/>
      <c r="S50" s="21"/>
      <c r="T50" s="21"/>
      <c r="U50" s="21"/>
      <c r="V50" s="21"/>
      <c r="W50" s="21"/>
      <c r="X50" s="21"/>
      <c r="Y50" s="21"/>
      <c r="Z50" s="21"/>
    </row>
    <row r="51" spans="1:26" ht="16.5" customHeight="1">
      <c r="A51" s="21"/>
      <c r="B51" s="21"/>
      <c r="C51" s="565"/>
      <c r="D51" s="565"/>
      <c r="E51" s="565"/>
      <c r="F51" s="565"/>
      <c r="G51" s="235" t="s">
        <v>3451</v>
      </c>
      <c r="H51" s="223"/>
      <c r="I51" s="223"/>
      <c r="J51" s="223"/>
      <c r="K51" s="223"/>
      <c r="L51" s="223"/>
      <c r="M51" s="223"/>
      <c r="N51" s="223"/>
      <c r="O51" s="21"/>
      <c r="P51" s="21"/>
      <c r="Q51" s="21"/>
      <c r="R51" s="21"/>
      <c r="S51" s="21"/>
      <c r="T51" s="21"/>
      <c r="U51" s="21"/>
      <c r="V51" s="21"/>
      <c r="W51" s="21"/>
      <c r="X51" s="21"/>
      <c r="Y51" s="21"/>
      <c r="Z51" s="21"/>
    </row>
    <row r="52" spans="1:26" ht="16.5" customHeight="1">
      <c r="A52" s="21"/>
      <c r="B52" s="21"/>
      <c r="C52" s="565"/>
      <c r="D52" s="565"/>
      <c r="E52" s="565"/>
      <c r="F52" s="565"/>
      <c r="G52" s="556" t="s">
        <v>3452</v>
      </c>
      <c r="H52" s="223" t="s">
        <v>3443</v>
      </c>
      <c r="I52" s="223" t="s">
        <v>3413</v>
      </c>
      <c r="J52" s="223"/>
      <c r="K52" s="223"/>
      <c r="L52" s="223"/>
      <c r="M52" s="223"/>
      <c r="N52" s="223"/>
      <c r="O52" s="21"/>
      <c r="P52" s="21"/>
      <c r="Q52" s="21"/>
      <c r="R52" s="21"/>
      <c r="S52" s="21"/>
      <c r="T52" s="21"/>
      <c r="U52" s="21"/>
      <c r="V52" s="21"/>
      <c r="W52" s="21"/>
      <c r="X52" s="21"/>
      <c r="Y52" s="21"/>
      <c r="Z52" s="21"/>
    </row>
    <row r="53" spans="1:26" ht="16.5" customHeight="1">
      <c r="A53" s="21"/>
      <c r="B53" s="21"/>
      <c r="C53" s="565"/>
      <c r="D53" s="565"/>
      <c r="E53" s="565"/>
      <c r="F53" s="565"/>
      <c r="G53" s="565"/>
      <c r="H53" s="223" t="s">
        <v>3445</v>
      </c>
      <c r="I53" s="223" t="s">
        <v>3453</v>
      </c>
      <c r="J53" s="223"/>
      <c r="K53" s="223"/>
      <c r="L53" s="223"/>
      <c r="M53" s="223"/>
      <c r="N53" s="223"/>
      <c r="O53" s="21"/>
      <c r="P53" s="21"/>
      <c r="Q53" s="21"/>
      <c r="R53" s="21"/>
      <c r="S53" s="21"/>
      <c r="T53" s="21"/>
      <c r="U53" s="21"/>
      <c r="V53" s="21"/>
      <c r="W53" s="21"/>
      <c r="X53" s="21"/>
      <c r="Y53" s="21"/>
      <c r="Z53" s="21"/>
    </row>
    <row r="54" spans="1:26" ht="16.5" customHeight="1">
      <c r="A54" s="21"/>
      <c r="B54" s="21"/>
      <c r="C54" s="565"/>
      <c r="D54" s="565"/>
      <c r="E54" s="565"/>
      <c r="F54" s="565"/>
      <c r="G54" s="565"/>
      <c r="H54" s="223" t="s">
        <v>3367</v>
      </c>
      <c r="I54" s="223" t="s">
        <v>3454</v>
      </c>
      <c r="J54" s="223"/>
      <c r="K54" s="223"/>
      <c r="L54" s="223"/>
      <c r="M54" s="223"/>
      <c r="N54" s="223"/>
      <c r="O54" s="21"/>
      <c r="P54" s="21"/>
      <c r="Q54" s="21"/>
      <c r="R54" s="21"/>
      <c r="S54" s="21"/>
      <c r="T54" s="21"/>
      <c r="U54" s="21"/>
      <c r="V54" s="21"/>
      <c r="W54" s="21"/>
      <c r="X54" s="21"/>
      <c r="Y54" s="21"/>
      <c r="Z54" s="21"/>
    </row>
    <row r="55" spans="1:26" ht="16.5" customHeight="1">
      <c r="A55" s="21"/>
      <c r="B55" s="21"/>
      <c r="C55" s="565"/>
      <c r="D55" s="565"/>
      <c r="E55" s="565"/>
      <c r="F55" s="565"/>
      <c r="G55" s="229" t="s">
        <v>3455</v>
      </c>
      <c r="H55" s="223"/>
      <c r="I55" s="223" t="s">
        <v>3456</v>
      </c>
      <c r="J55" s="223"/>
      <c r="K55" s="223"/>
      <c r="L55" s="223"/>
      <c r="M55" s="223"/>
      <c r="N55" s="223"/>
      <c r="O55" s="21"/>
      <c r="P55" s="21"/>
      <c r="Q55" s="21"/>
      <c r="R55" s="21"/>
      <c r="S55" s="21"/>
      <c r="T55" s="21"/>
      <c r="U55" s="21"/>
      <c r="V55" s="21"/>
      <c r="W55" s="21"/>
      <c r="X55" s="21"/>
      <c r="Y55" s="21"/>
      <c r="Z55" s="21"/>
    </row>
    <row r="56" spans="1:26" ht="16.5" customHeight="1">
      <c r="A56" s="21"/>
      <c r="B56" s="21"/>
      <c r="C56" s="565"/>
      <c r="D56" s="565"/>
      <c r="E56" s="565"/>
      <c r="F56" s="565"/>
      <c r="G56" s="556" t="s">
        <v>3457</v>
      </c>
      <c r="H56" s="223" t="s">
        <v>3458</v>
      </c>
      <c r="I56" s="223"/>
      <c r="J56" s="223"/>
      <c r="K56" s="223"/>
      <c r="L56" s="223"/>
      <c r="M56" s="223"/>
      <c r="N56" s="223"/>
      <c r="O56" s="21"/>
      <c r="P56" s="21"/>
      <c r="Q56" s="21"/>
      <c r="R56" s="21"/>
      <c r="S56" s="21"/>
      <c r="T56" s="21"/>
      <c r="U56" s="21"/>
      <c r="V56" s="21"/>
      <c r="W56" s="21"/>
      <c r="X56" s="21"/>
      <c r="Y56" s="21"/>
      <c r="Z56" s="21"/>
    </row>
    <row r="57" spans="1:26" ht="16.5" customHeight="1">
      <c r="A57" s="21"/>
      <c r="B57" s="21"/>
      <c r="C57" s="565"/>
      <c r="D57" s="565"/>
      <c r="E57" s="565"/>
      <c r="F57" s="565"/>
      <c r="G57" s="565"/>
      <c r="H57" s="223" t="s">
        <v>3459</v>
      </c>
      <c r="I57" s="223"/>
      <c r="J57" s="223"/>
      <c r="K57" s="223"/>
      <c r="L57" s="223"/>
      <c r="M57" s="223"/>
      <c r="N57" s="223"/>
      <c r="O57" s="21"/>
      <c r="P57" s="21"/>
      <c r="Q57" s="21"/>
      <c r="R57" s="21"/>
      <c r="S57" s="21"/>
      <c r="T57" s="21"/>
      <c r="U57" s="21"/>
      <c r="V57" s="21"/>
      <c r="W57" s="21"/>
      <c r="X57" s="21"/>
      <c r="Y57" s="21"/>
      <c r="Z57" s="21"/>
    </row>
    <row r="58" spans="1:26" ht="16.5" customHeight="1">
      <c r="A58" s="21"/>
      <c r="B58" s="21"/>
      <c r="C58" s="565"/>
      <c r="D58" s="565"/>
      <c r="E58" s="565"/>
      <c r="F58" s="565"/>
      <c r="G58" s="556" t="s">
        <v>3460</v>
      </c>
      <c r="H58" s="223" t="s">
        <v>3461</v>
      </c>
      <c r="I58" s="223" t="s">
        <v>3462</v>
      </c>
      <c r="J58" s="223"/>
      <c r="K58" s="223"/>
      <c r="L58" s="223"/>
      <c r="M58" s="223"/>
      <c r="N58" s="223"/>
      <c r="O58" s="21"/>
      <c r="P58" s="21"/>
      <c r="Q58" s="21"/>
      <c r="R58" s="21"/>
      <c r="S58" s="21"/>
      <c r="T58" s="21"/>
      <c r="U58" s="21"/>
      <c r="V58" s="21"/>
      <c r="W58" s="21"/>
      <c r="X58" s="21"/>
      <c r="Y58" s="21"/>
      <c r="Z58" s="21"/>
    </row>
    <row r="59" spans="1:26" ht="16.5" customHeight="1">
      <c r="A59" s="21"/>
      <c r="B59" s="21"/>
      <c r="C59" s="565"/>
      <c r="D59" s="565"/>
      <c r="E59" s="565"/>
      <c r="F59" s="565"/>
      <c r="G59" s="565"/>
      <c r="H59" s="223" t="s">
        <v>3463</v>
      </c>
      <c r="I59" s="223"/>
      <c r="J59" s="223"/>
      <c r="K59" s="223"/>
      <c r="L59" s="223"/>
      <c r="M59" s="223"/>
      <c r="N59" s="223"/>
      <c r="O59" s="21"/>
      <c r="P59" s="21"/>
      <c r="Q59" s="21"/>
      <c r="R59" s="21"/>
      <c r="S59" s="21"/>
      <c r="T59" s="21"/>
      <c r="U59" s="21"/>
      <c r="V59" s="21"/>
      <c r="W59" s="21"/>
      <c r="X59" s="21"/>
      <c r="Y59" s="21"/>
      <c r="Z59" s="21"/>
    </row>
    <row r="60" spans="1:26" ht="16.5" customHeight="1">
      <c r="A60" s="21"/>
      <c r="B60" s="21"/>
      <c r="C60" s="565"/>
      <c r="D60" s="565"/>
      <c r="E60" s="565"/>
      <c r="F60" s="565"/>
      <c r="G60" s="556" t="s">
        <v>3464</v>
      </c>
      <c r="H60" s="223" t="s">
        <v>3465</v>
      </c>
      <c r="I60" s="223"/>
      <c r="J60" s="223"/>
      <c r="K60" s="223"/>
      <c r="L60" s="223"/>
      <c r="M60" s="223"/>
      <c r="N60" s="223"/>
      <c r="O60" s="21"/>
      <c r="P60" s="21"/>
      <c r="Q60" s="21"/>
      <c r="R60" s="21"/>
      <c r="S60" s="21"/>
      <c r="T60" s="21"/>
      <c r="U60" s="21"/>
      <c r="V60" s="21"/>
      <c r="W60" s="21"/>
      <c r="X60" s="21"/>
      <c r="Y60" s="21"/>
      <c r="Z60" s="21"/>
    </row>
    <row r="61" spans="1:26" ht="16.5" customHeight="1">
      <c r="A61" s="21"/>
      <c r="B61" s="21"/>
      <c r="C61" s="565"/>
      <c r="D61" s="565"/>
      <c r="E61" s="565"/>
      <c r="F61" s="565"/>
      <c r="G61" s="565"/>
      <c r="H61" s="223" t="s">
        <v>3466</v>
      </c>
      <c r="I61" s="223"/>
      <c r="J61" s="223"/>
      <c r="K61" s="223"/>
      <c r="L61" s="223"/>
      <c r="M61" s="223"/>
      <c r="N61" s="223"/>
      <c r="O61" s="21"/>
      <c r="P61" s="21"/>
      <c r="Q61" s="21"/>
      <c r="R61" s="21"/>
      <c r="S61" s="21"/>
      <c r="T61" s="21"/>
      <c r="U61" s="21"/>
      <c r="V61" s="21"/>
      <c r="W61" s="21"/>
      <c r="X61" s="21"/>
      <c r="Y61" s="21"/>
      <c r="Z61" s="21"/>
    </row>
    <row r="62" spans="1:26" ht="16.5" customHeight="1">
      <c r="A62" s="21"/>
      <c r="B62" s="21"/>
      <c r="C62" s="565"/>
      <c r="D62" s="565"/>
      <c r="E62" s="565"/>
      <c r="F62" s="565"/>
      <c r="G62" s="565"/>
      <c r="H62" s="223" t="s">
        <v>3467</v>
      </c>
      <c r="I62" s="223"/>
      <c r="J62" s="223"/>
      <c r="K62" s="223"/>
      <c r="L62" s="223"/>
      <c r="M62" s="223"/>
      <c r="N62" s="223"/>
      <c r="O62" s="21"/>
      <c r="P62" s="21"/>
      <c r="Q62" s="21"/>
      <c r="R62" s="21"/>
      <c r="S62" s="21"/>
      <c r="T62" s="21"/>
      <c r="U62" s="21"/>
      <c r="V62" s="21"/>
      <c r="W62" s="21"/>
      <c r="X62" s="21"/>
      <c r="Y62" s="21"/>
      <c r="Z62" s="21"/>
    </row>
    <row r="63" spans="1:26" ht="16.5" customHeight="1">
      <c r="A63" s="21"/>
      <c r="B63" s="21"/>
      <c r="C63" s="565"/>
      <c r="D63" s="565"/>
      <c r="E63" s="565"/>
      <c r="F63" s="565"/>
      <c r="G63" s="556" t="s">
        <v>3330</v>
      </c>
      <c r="H63" s="223" t="s">
        <v>3468</v>
      </c>
      <c r="I63" s="223" t="s">
        <v>3469</v>
      </c>
      <c r="J63" s="223"/>
      <c r="K63" s="223"/>
      <c r="L63" s="223"/>
      <c r="M63" s="223"/>
      <c r="N63" s="223"/>
      <c r="O63" s="21"/>
      <c r="P63" s="21"/>
      <c r="Q63" s="21"/>
      <c r="R63" s="21"/>
      <c r="S63" s="21"/>
      <c r="T63" s="21"/>
      <c r="U63" s="21"/>
      <c r="V63" s="21"/>
      <c r="W63" s="21"/>
      <c r="X63" s="21"/>
      <c r="Y63" s="21"/>
      <c r="Z63" s="21"/>
    </row>
    <row r="64" spans="1:26" ht="16.5" customHeight="1">
      <c r="A64" s="21"/>
      <c r="B64" s="21"/>
      <c r="C64" s="565"/>
      <c r="D64" s="565"/>
      <c r="E64" s="565"/>
      <c r="F64" s="565"/>
      <c r="G64" s="565"/>
      <c r="H64" s="223" t="s">
        <v>3470</v>
      </c>
      <c r="I64" s="223" t="s">
        <v>3471</v>
      </c>
      <c r="J64" s="223"/>
      <c r="K64" s="223"/>
      <c r="L64" s="223"/>
      <c r="M64" s="223"/>
      <c r="N64" s="223"/>
      <c r="O64" s="21"/>
      <c r="P64" s="21"/>
      <c r="Q64" s="21"/>
      <c r="R64" s="21"/>
      <c r="S64" s="21"/>
      <c r="T64" s="21"/>
      <c r="U64" s="21"/>
      <c r="V64" s="21"/>
      <c r="W64" s="21"/>
      <c r="X64" s="21"/>
      <c r="Y64" s="21"/>
      <c r="Z64" s="21"/>
    </row>
    <row r="65" spans="1:26" ht="16.5" customHeight="1">
      <c r="A65" s="21"/>
      <c r="B65" s="21"/>
      <c r="C65" s="565"/>
      <c r="D65" s="565"/>
      <c r="E65" s="565"/>
      <c r="F65" s="565"/>
      <c r="G65" s="556" t="s">
        <v>3445</v>
      </c>
      <c r="H65" s="229" t="s">
        <v>3472</v>
      </c>
      <c r="I65" s="223"/>
      <c r="J65" s="223" t="s">
        <v>3473</v>
      </c>
      <c r="K65" s="223"/>
      <c r="L65" s="223"/>
      <c r="M65" s="223"/>
      <c r="N65" s="223"/>
      <c r="O65" s="21"/>
      <c r="P65" s="21"/>
      <c r="Q65" s="21"/>
      <c r="R65" s="21"/>
      <c r="S65" s="21"/>
      <c r="T65" s="21"/>
      <c r="U65" s="21"/>
      <c r="V65" s="21"/>
      <c r="W65" s="21"/>
      <c r="X65" s="21"/>
      <c r="Y65" s="21"/>
      <c r="Z65" s="21"/>
    </row>
    <row r="66" spans="1:26" ht="16.5" customHeight="1">
      <c r="A66" s="21"/>
      <c r="B66" s="21"/>
      <c r="C66" s="565"/>
      <c r="D66" s="565"/>
      <c r="E66" s="565"/>
      <c r="F66" s="565"/>
      <c r="G66" s="565"/>
      <c r="H66" s="229" t="s">
        <v>3474</v>
      </c>
      <c r="I66" s="223"/>
      <c r="J66" s="223" t="s">
        <v>3475</v>
      </c>
      <c r="K66" s="223"/>
      <c r="L66" s="223"/>
      <c r="M66" s="223"/>
      <c r="N66" s="223"/>
      <c r="O66" s="21"/>
      <c r="P66" s="21"/>
      <c r="Q66" s="21"/>
      <c r="R66" s="21"/>
      <c r="S66" s="21"/>
      <c r="T66" s="21"/>
      <c r="U66" s="21"/>
      <c r="V66" s="21"/>
      <c r="W66" s="21"/>
      <c r="X66" s="21"/>
      <c r="Y66" s="21"/>
      <c r="Z66" s="21"/>
    </row>
    <row r="67" spans="1:26" ht="16.5" customHeight="1">
      <c r="A67" s="21"/>
      <c r="B67" s="21"/>
      <c r="C67" s="565"/>
      <c r="D67" s="565"/>
      <c r="E67" s="565"/>
      <c r="F67" s="565"/>
      <c r="G67" s="565"/>
      <c r="H67" s="229" t="s">
        <v>3476</v>
      </c>
      <c r="I67" s="223"/>
      <c r="J67" s="223" t="s">
        <v>3477</v>
      </c>
      <c r="K67" s="223"/>
      <c r="L67" s="223"/>
      <c r="M67" s="223"/>
      <c r="N67" s="223"/>
      <c r="O67" s="21"/>
      <c r="P67" s="21"/>
      <c r="Q67" s="21"/>
      <c r="R67" s="21"/>
      <c r="S67" s="21"/>
      <c r="T67" s="21"/>
      <c r="U67" s="21"/>
      <c r="V67" s="21"/>
      <c r="W67" s="21"/>
      <c r="X67" s="21"/>
      <c r="Y67" s="21"/>
      <c r="Z67" s="21"/>
    </row>
    <row r="68" spans="1:26" ht="16.5" customHeight="1">
      <c r="A68" s="21"/>
      <c r="B68" s="21"/>
      <c r="C68" s="223"/>
      <c r="D68" s="556" t="s">
        <v>3478</v>
      </c>
      <c r="E68" s="556" t="s">
        <v>3344</v>
      </c>
      <c r="F68" s="559" t="s">
        <v>3479</v>
      </c>
      <c r="G68" s="223" t="s">
        <v>3480</v>
      </c>
      <c r="H68" s="223"/>
      <c r="I68" s="223" t="s">
        <v>3481</v>
      </c>
      <c r="J68" s="223"/>
      <c r="K68" s="223"/>
      <c r="L68" s="223"/>
      <c r="M68" s="223"/>
      <c r="N68" s="223"/>
      <c r="O68" s="21"/>
      <c r="P68" s="21"/>
      <c r="Q68" s="21"/>
      <c r="R68" s="21"/>
      <c r="S68" s="21"/>
      <c r="T68" s="21"/>
      <c r="U68" s="21"/>
      <c r="V68" s="21"/>
      <c r="W68" s="21"/>
      <c r="X68" s="21"/>
      <c r="Y68" s="21"/>
      <c r="Z68" s="21"/>
    </row>
    <row r="69" spans="1:26" ht="16.5" customHeight="1">
      <c r="A69" s="21"/>
      <c r="B69" s="21"/>
      <c r="C69" s="223"/>
      <c r="D69" s="565"/>
      <c r="E69" s="565"/>
      <c r="F69" s="565"/>
      <c r="G69" s="223" t="s">
        <v>3482</v>
      </c>
      <c r="H69" s="223" t="s">
        <v>3483</v>
      </c>
      <c r="I69" s="223" t="s">
        <v>3484</v>
      </c>
      <c r="J69" s="223"/>
      <c r="K69" s="223"/>
      <c r="L69" s="223"/>
      <c r="M69" s="223"/>
      <c r="N69" s="223"/>
      <c r="O69" s="21"/>
      <c r="P69" s="21"/>
      <c r="Q69" s="21"/>
      <c r="R69" s="21"/>
      <c r="S69" s="21"/>
      <c r="T69" s="21"/>
      <c r="U69" s="21"/>
      <c r="V69" s="21"/>
      <c r="W69" s="21"/>
      <c r="X69" s="21"/>
      <c r="Y69" s="21"/>
      <c r="Z69" s="21"/>
    </row>
    <row r="70" spans="1:26" ht="16.5" customHeight="1">
      <c r="A70" s="21"/>
      <c r="B70" s="21"/>
      <c r="C70" s="223"/>
      <c r="D70" s="565"/>
      <c r="E70" s="565"/>
      <c r="F70" s="565"/>
      <c r="G70" s="223" t="s">
        <v>3485</v>
      </c>
      <c r="H70" s="223" t="s">
        <v>3486</v>
      </c>
      <c r="I70" s="223" t="s">
        <v>3487</v>
      </c>
      <c r="J70" s="223"/>
      <c r="K70" s="223"/>
      <c r="L70" s="223"/>
      <c r="M70" s="223"/>
      <c r="N70" s="223"/>
      <c r="O70" s="21"/>
      <c r="P70" s="21"/>
      <c r="Q70" s="21"/>
      <c r="R70" s="21"/>
      <c r="S70" s="21"/>
      <c r="T70" s="21"/>
      <c r="U70" s="21"/>
      <c r="V70" s="21"/>
      <c r="W70" s="21"/>
      <c r="X70" s="21"/>
      <c r="Y70" s="21"/>
      <c r="Z70" s="21"/>
    </row>
    <row r="71" spans="1:26" ht="16.5" customHeight="1">
      <c r="A71" s="21"/>
      <c r="B71" s="21"/>
      <c r="C71" s="223"/>
      <c r="D71" s="565"/>
      <c r="E71" s="565"/>
      <c r="F71" s="565"/>
      <c r="G71" s="223" t="s">
        <v>3488</v>
      </c>
      <c r="H71" s="223"/>
      <c r="I71" s="223" t="s">
        <v>3489</v>
      </c>
      <c r="J71" s="223"/>
      <c r="K71" s="223"/>
      <c r="L71" s="223"/>
      <c r="M71" s="223"/>
      <c r="N71" s="223"/>
      <c r="O71" s="21"/>
      <c r="P71" s="21"/>
      <c r="Q71" s="21"/>
      <c r="R71" s="21"/>
      <c r="S71" s="21"/>
      <c r="T71" s="21"/>
      <c r="U71" s="21"/>
      <c r="V71" s="21"/>
      <c r="W71" s="38"/>
      <c r="X71" s="21"/>
      <c r="Y71" s="21"/>
      <c r="Z71" s="21"/>
    </row>
    <row r="72" spans="1:26" ht="16.5" customHeight="1">
      <c r="A72" s="21"/>
      <c r="B72" s="21"/>
      <c r="C72" s="223"/>
      <c r="D72" s="565"/>
      <c r="E72" s="565"/>
      <c r="F72" s="565"/>
      <c r="G72" s="223" t="s">
        <v>3490</v>
      </c>
      <c r="H72" s="223"/>
      <c r="I72" s="223" t="s">
        <v>3491</v>
      </c>
      <c r="J72" s="223"/>
      <c r="K72" s="223"/>
      <c r="L72" s="223"/>
      <c r="M72" s="223"/>
      <c r="N72" s="223"/>
      <c r="O72" s="21"/>
      <c r="P72" s="21"/>
      <c r="Q72" s="21"/>
      <c r="R72" s="21"/>
      <c r="S72" s="21"/>
      <c r="T72" s="21"/>
      <c r="U72" s="21"/>
      <c r="V72" s="21"/>
      <c r="W72" s="38"/>
      <c r="X72" s="21"/>
      <c r="Y72" s="21"/>
      <c r="Z72" s="21"/>
    </row>
    <row r="73" spans="1:26" ht="16.5" customHeight="1">
      <c r="A73" s="21"/>
      <c r="B73" s="21"/>
      <c r="C73" s="223"/>
      <c r="D73" s="565"/>
      <c r="E73" s="565"/>
      <c r="F73" s="565"/>
      <c r="G73" s="223" t="s">
        <v>3492</v>
      </c>
      <c r="H73" s="223" t="s">
        <v>3493</v>
      </c>
      <c r="I73" s="223" t="s">
        <v>3494</v>
      </c>
      <c r="J73" s="223"/>
      <c r="K73" s="223"/>
      <c r="L73" s="223"/>
      <c r="M73" s="223"/>
      <c r="N73" s="223"/>
      <c r="O73" s="21"/>
      <c r="P73" s="21"/>
      <c r="Q73" s="21"/>
      <c r="R73" s="21"/>
      <c r="S73" s="21"/>
      <c r="T73" s="21"/>
      <c r="U73" s="21"/>
      <c r="V73" s="21"/>
      <c r="W73" s="38"/>
      <c r="X73" s="21"/>
      <c r="Y73" s="21"/>
      <c r="Z73" s="21"/>
    </row>
    <row r="74" spans="1:26" ht="16.5" customHeight="1">
      <c r="A74" s="21"/>
      <c r="B74" s="21"/>
      <c r="C74" s="223"/>
      <c r="D74" s="565"/>
      <c r="E74" s="565"/>
      <c r="F74" s="565"/>
      <c r="G74" s="223" t="s">
        <v>3495</v>
      </c>
      <c r="H74" s="223"/>
      <c r="I74" s="223" t="s">
        <v>3496</v>
      </c>
      <c r="J74" s="223"/>
      <c r="K74" s="223"/>
      <c r="L74" s="223"/>
      <c r="M74" s="223"/>
      <c r="N74" s="223"/>
      <c r="O74" s="21"/>
      <c r="P74" s="21"/>
      <c r="Q74" s="21"/>
      <c r="R74" s="21"/>
      <c r="S74" s="21"/>
      <c r="T74" s="21"/>
      <c r="U74" s="21"/>
      <c r="V74" s="21"/>
      <c r="W74" s="38"/>
      <c r="X74" s="21"/>
      <c r="Y74" s="21"/>
      <c r="Z74" s="21"/>
    </row>
    <row r="75" spans="1:26" ht="16.5" customHeight="1">
      <c r="A75" s="21"/>
      <c r="B75" s="21"/>
      <c r="C75" s="223"/>
      <c r="D75" s="565"/>
      <c r="E75" s="565"/>
      <c r="F75" s="565"/>
      <c r="G75" s="223" t="s">
        <v>3497</v>
      </c>
      <c r="H75" s="223"/>
      <c r="I75" s="223" t="s">
        <v>3498</v>
      </c>
      <c r="J75" s="223"/>
      <c r="K75" s="223"/>
      <c r="L75" s="223"/>
      <c r="M75" s="223"/>
      <c r="N75" s="223"/>
      <c r="O75" s="21"/>
      <c r="P75" s="21"/>
      <c r="Q75" s="21"/>
      <c r="R75" s="21"/>
      <c r="S75" s="21"/>
      <c r="T75" s="21"/>
      <c r="U75" s="21"/>
      <c r="V75" s="21"/>
      <c r="W75" s="38"/>
      <c r="X75" s="21"/>
      <c r="Y75" s="21"/>
      <c r="Z75" s="21"/>
    </row>
    <row r="76" spans="1:26" ht="16.5" customHeight="1">
      <c r="A76" s="21"/>
      <c r="B76" s="21"/>
      <c r="C76" s="223"/>
      <c r="D76" s="565"/>
      <c r="E76" s="565"/>
      <c r="F76" s="565"/>
      <c r="G76" s="223" t="s">
        <v>3499</v>
      </c>
      <c r="H76" s="223" t="s">
        <v>3500</v>
      </c>
      <c r="I76" s="223" t="s">
        <v>3501</v>
      </c>
      <c r="J76" s="223"/>
      <c r="K76" s="223"/>
      <c r="L76" s="223"/>
      <c r="M76" s="223"/>
      <c r="N76" s="223"/>
      <c r="O76" s="21"/>
      <c r="P76" s="21"/>
      <c r="Q76" s="21"/>
      <c r="R76" s="21"/>
      <c r="S76" s="21"/>
      <c r="T76" s="21"/>
      <c r="U76" s="21"/>
      <c r="V76" s="21"/>
      <c r="W76" s="38"/>
      <c r="X76" s="21"/>
      <c r="Y76" s="21"/>
      <c r="Z76" s="21"/>
    </row>
    <row r="77" spans="1:26" ht="16.5" customHeight="1">
      <c r="A77" s="21"/>
      <c r="B77" s="21"/>
      <c r="C77" s="223"/>
      <c r="D77" s="565"/>
      <c r="E77" s="565"/>
      <c r="F77" s="565"/>
      <c r="G77" s="223" t="s">
        <v>3502</v>
      </c>
      <c r="H77" s="223"/>
      <c r="I77" s="223" t="s">
        <v>3503</v>
      </c>
      <c r="J77" s="223"/>
      <c r="K77" s="223"/>
      <c r="L77" s="223"/>
      <c r="M77" s="223"/>
      <c r="N77" s="223"/>
      <c r="O77" s="21"/>
      <c r="P77" s="21"/>
      <c r="Q77" s="21"/>
      <c r="R77" s="21"/>
      <c r="S77" s="21"/>
      <c r="T77" s="21"/>
      <c r="U77" s="21"/>
      <c r="V77" s="21"/>
      <c r="W77" s="21"/>
      <c r="X77" s="21"/>
      <c r="Y77" s="21"/>
      <c r="Z77" s="21"/>
    </row>
    <row r="78" spans="1:26" ht="16.5" customHeight="1">
      <c r="A78" s="21"/>
      <c r="B78" s="21"/>
      <c r="C78" s="223"/>
      <c r="D78" s="565"/>
      <c r="E78" s="565"/>
      <c r="F78" s="565"/>
      <c r="G78" s="223" t="s">
        <v>3504</v>
      </c>
      <c r="H78" s="223"/>
      <c r="I78" s="223" t="s">
        <v>3505</v>
      </c>
      <c r="J78" s="223"/>
      <c r="K78" s="223"/>
      <c r="L78" s="223"/>
      <c r="M78" s="223"/>
      <c r="N78" s="223"/>
      <c r="O78" s="21"/>
      <c r="P78" s="21"/>
      <c r="Q78" s="21"/>
      <c r="R78" s="21"/>
      <c r="S78" s="21"/>
      <c r="T78" s="21"/>
      <c r="U78" s="21"/>
      <c r="V78" s="21"/>
      <c r="W78" s="21"/>
      <c r="X78" s="21"/>
      <c r="Y78" s="21"/>
      <c r="Z78" s="21"/>
    </row>
    <row r="79" spans="1:26" ht="16.5" customHeight="1">
      <c r="A79" s="21"/>
      <c r="B79" s="21"/>
      <c r="C79" s="223"/>
      <c r="D79" s="565"/>
      <c r="E79" s="565"/>
      <c r="F79" s="565"/>
      <c r="G79" s="223" t="s">
        <v>3506</v>
      </c>
      <c r="H79" s="223"/>
      <c r="I79" s="223" t="s">
        <v>3507</v>
      </c>
      <c r="J79" s="223"/>
      <c r="K79" s="223"/>
      <c r="L79" s="223"/>
      <c r="M79" s="223"/>
      <c r="N79" s="223"/>
      <c r="O79" s="21"/>
      <c r="P79" s="21"/>
      <c r="Q79" s="21"/>
      <c r="R79" s="21"/>
      <c r="S79" s="21"/>
      <c r="T79" s="21"/>
      <c r="U79" s="21"/>
      <c r="V79" s="21"/>
      <c r="W79" s="21"/>
      <c r="X79" s="21"/>
      <c r="Y79" s="21"/>
      <c r="Z79" s="21"/>
    </row>
    <row r="80" spans="1:26" s="211" customFormat="1" ht="16.5" customHeight="1">
      <c r="A80" s="21"/>
      <c r="B80" s="21" t="s">
        <v>3597</v>
      </c>
      <c r="C80" s="557" t="s">
        <v>3596</v>
      </c>
      <c r="D80" s="556" t="s">
        <v>3566</v>
      </c>
      <c r="E80" s="556"/>
      <c r="F80" s="556"/>
      <c r="G80" s="229" t="s">
        <v>3567</v>
      </c>
      <c r="H80" s="223"/>
      <c r="I80" s="223" t="s">
        <v>3568</v>
      </c>
      <c r="J80" s="223"/>
      <c r="K80" s="223"/>
      <c r="L80" s="223"/>
      <c r="M80" s="223"/>
      <c r="N80" s="223"/>
      <c r="O80" s="21"/>
      <c r="P80" s="21"/>
      <c r="Q80" s="21"/>
      <c r="R80" s="21"/>
      <c r="S80" s="21"/>
      <c r="T80" s="21"/>
      <c r="U80" s="21"/>
      <c r="V80" s="21"/>
      <c r="W80" s="21"/>
      <c r="X80" s="21"/>
      <c r="Y80" s="21"/>
      <c r="Z80" s="21"/>
    </row>
    <row r="81" spans="1:30" s="211" customFormat="1" ht="16.5" customHeight="1">
      <c r="A81" s="21"/>
      <c r="B81" s="238"/>
      <c r="C81" s="558"/>
      <c r="D81" s="556"/>
      <c r="E81" s="556"/>
      <c r="F81" s="556"/>
      <c r="G81" s="229" t="s">
        <v>3569</v>
      </c>
      <c r="H81" s="223"/>
      <c r="I81" s="223" t="s">
        <v>3570</v>
      </c>
      <c r="J81" s="223"/>
      <c r="K81" s="223"/>
      <c r="L81" s="223"/>
      <c r="M81" s="223"/>
      <c r="N81" s="223"/>
      <c r="O81" s="21"/>
      <c r="P81" s="21"/>
      <c r="Q81" s="21"/>
      <c r="R81" s="21"/>
      <c r="S81" s="21"/>
      <c r="T81" s="21"/>
      <c r="U81" s="21"/>
      <c r="V81" s="21"/>
      <c r="W81" s="21"/>
      <c r="X81" s="21"/>
      <c r="Y81" s="21"/>
      <c r="Z81" s="21"/>
    </row>
    <row r="82" spans="1:30" s="211" customFormat="1" ht="16.5" customHeight="1">
      <c r="A82" s="21"/>
      <c r="B82" s="21"/>
      <c r="C82" s="558"/>
      <c r="D82" s="556"/>
      <c r="E82" s="556"/>
      <c r="F82" s="556"/>
      <c r="G82" s="229" t="s">
        <v>3571</v>
      </c>
      <c r="H82" s="223"/>
      <c r="I82" s="223" t="s">
        <v>3572</v>
      </c>
      <c r="J82" s="223"/>
      <c r="K82" s="223"/>
      <c r="L82" s="223"/>
      <c r="M82" s="223"/>
      <c r="N82" s="223"/>
      <c r="O82" s="21"/>
      <c r="P82" s="21"/>
      <c r="Q82" s="21"/>
      <c r="R82" s="21"/>
      <c r="S82" s="21"/>
      <c r="T82" s="21"/>
      <c r="U82" s="21"/>
      <c r="V82" s="21"/>
      <c r="W82" s="21"/>
      <c r="X82" s="21"/>
      <c r="Y82" s="21"/>
      <c r="Z82" s="21"/>
    </row>
    <row r="83" spans="1:30" ht="16.5" customHeight="1">
      <c r="A83" s="21"/>
      <c r="B83" s="21"/>
      <c r="C83" s="558"/>
      <c r="D83" s="543" t="s">
        <v>3599</v>
      </c>
      <c r="E83" s="559"/>
      <c r="F83" s="556" t="s">
        <v>3508</v>
      </c>
      <c r="G83" s="229" t="s">
        <v>3509</v>
      </c>
      <c r="H83" s="223"/>
      <c r="I83" s="223" t="s">
        <v>3510</v>
      </c>
      <c r="J83" s="223"/>
      <c r="K83" s="223" t="s">
        <v>3511</v>
      </c>
      <c r="L83" s="223"/>
      <c r="M83" s="223"/>
      <c r="N83" s="223"/>
      <c r="O83" s="21"/>
      <c r="P83" s="21"/>
      <c r="Q83" s="21"/>
      <c r="R83" s="21"/>
      <c r="S83" s="21"/>
      <c r="T83" s="553" t="s">
        <v>3309</v>
      </c>
      <c r="U83" s="563"/>
      <c r="V83" s="563"/>
      <c r="W83" s="563"/>
      <c r="X83" s="563"/>
      <c r="Y83" s="563"/>
      <c r="Z83" s="563"/>
      <c r="AA83" s="563"/>
      <c r="AB83" s="563"/>
      <c r="AC83" s="563"/>
      <c r="AD83" s="563"/>
    </row>
    <row r="84" spans="1:30" ht="16.5" customHeight="1">
      <c r="A84" s="21"/>
      <c r="B84" s="21"/>
      <c r="C84" s="558"/>
      <c r="D84" s="559"/>
      <c r="E84" s="559"/>
      <c r="F84" s="556"/>
      <c r="G84" s="229" t="s">
        <v>3512</v>
      </c>
      <c r="H84" s="223"/>
      <c r="I84" s="223" t="s">
        <v>3513</v>
      </c>
      <c r="J84" s="223"/>
      <c r="K84" s="232"/>
      <c r="L84" s="223"/>
      <c r="M84" s="223"/>
      <c r="N84" s="223"/>
      <c r="O84" s="21"/>
      <c r="P84" s="21"/>
      <c r="Q84" s="21"/>
      <c r="R84" s="21"/>
      <c r="S84" s="21"/>
      <c r="T84" s="563"/>
      <c r="U84" s="563"/>
      <c r="V84" s="563"/>
      <c r="W84" s="563"/>
      <c r="X84" s="563"/>
      <c r="Y84" s="563"/>
      <c r="Z84" s="563"/>
      <c r="AA84" s="563"/>
      <c r="AB84" s="563"/>
      <c r="AC84" s="563"/>
      <c r="AD84" s="563"/>
    </row>
    <row r="85" spans="1:30" ht="16.5" customHeight="1">
      <c r="A85" s="21"/>
      <c r="B85" s="21"/>
      <c r="C85" s="558"/>
      <c r="D85" s="559"/>
      <c r="E85" s="559"/>
      <c r="F85" s="556"/>
      <c r="G85" s="229" t="s">
        <v>3514</v>
      </c>
      <c r="H85" s="223"/>
      <c r="I85" s="223" t="s">
        <v>3573</v>
      </c>
      <c r="J85" s="223"/>
      <c r="K85" s="232"/>
      <c r="L85" s="223"/>
      <c r="M85" s="223"/>
      <c r="N85" s="223"/>
      <c r="O85" s="21"/>
      <c r="P85" s="21"/>
      <c r="Q85" s="21"/>
      <c r="R85" s="21"/>
      <c r="S85" s="21"/>
      <c r="T85" s="563"/>
      <c r="U85" s="563"/>
      <c r="V85" s="563"/>
      <c r="W85" s="563"/>
      <c r="X85" s="563"/>
      <c r="Y85" s="563"/>
      <c r="Z85" s="563"/>
      <c r="AA85" s="563"/>
      <c r="AB85" s="563"/>
      <c r="AC85" s="563"/>
      <c r="AD85" s="563"/>
    </row>
    <row r="86" spans="1:30" ht="16.5" customHeight="1">
      <c r="A86" s="21"/>
      <c r="B86" s="21"/>
      <c r="C86" s="558"/>
      <c r="D86" s="559"/>
      <c r="E86" s="559"/>
      <c r="F86" s="556"/>
      <c r="G86" s="229" t="s">
        <v>3515</v>
      </c>
      <c r="H86" s="223"/>
      <c r="I86" s="223" t="s">
        <v>3516</v>
      </c>
      <c r="J86" s="223"/>
      <c r="K86" s="232"/>
      <c r="L86" s="223"/>
      <c r="M86" s="223"/>
      <c r="N86" s="223"/>
      <c r="O86" s="21"/>
      <c r="P86" s="21"/>
      <c r="Q86" s="21"/>
      <c r="R86" s="21"/>
      <c r="S86" s="21"/>
      <c r="T86" s="563"/>
      <c r="U86" s="563"/>
      <c r="V86" s="563"/>
      <c r="W86" s="563"/>
      <c r="X86" s="563"/>
      <c r="Y86" s="563"/>
      <c r="Z86" s="563"/>
      <c r="AA86" s="563"/>
      <c r="AB86" s="563"/>
      <c r="AC86" s="563"/>
      <c r="AD86" s="563"/>
    </row>
    <row r="87" spans="1:30" ht="16.5" customHeight="1">
      <c r="A87" s="21"/>
      <c r="B87" s="21"/>
      <c r="C87" s="558"/>
      <c r="D87" s="559"/>
      <c r="E87" s="559"/>
      <c r="F87" s="556"/>
      <c r="G87" s="229" t="s">
        <v>3517</v>
      </c>
      <c r="H87" s="223"/>
      <c r="I87" s="223" t="s">
        <v>3310</v>
      </c>
      <c r="J87" s="223"/>
      <c r="K87" s="232"/>
      <c r="L87" s="223"/>
      <c r="M87" s="223"/>
      <c r="N87" s="223"/>
      <c r="O87" s="21"/>
      <c r="P87" s="21"/>
      <c r="Q87" s="21"/>
      <c r="R87" s="21"/>
      <c r="S87" s="21"/>
      <c r="T87" s="563"/>
      <c r="U87" s="563"/>
      <c r="V87" s="563"/>
      <c r="W87" s="563"/>
      <c r="X87" s="563"/>
      <c r="Y87" s="563"/>
      <c r="Z87" s="563"/>
      <c r="AA87" s="563"/>
      <c r="AB87" s="563"/>
      <c r="AC87" s="563"/>
      <c r="AD87" s="563"/>
    </row>
    <row r="88" spans="1:30" ht="16.5" customHeight="1">
      <c r="A88" s="21"/>
      <c r="B88" s="21"/>
      <c r="C88" s="558"/>
      <c r="D88" s="559" t="s">
        <v>3581</v>
      </c>
      <c r="E88" s="559"/>
      <c r="F88" s="559" t="s">
        <v>3311</v>
      </c>
      <c r="G88" s="229" t="s">
        <v>3518</v>
      </c>
      <c r="H88" s="223"/>
      <c r="I88" s="223" t="s">
        <v>3519</v>
      </c>
      <c r="J88" s="223"/>
      <c r="K88" s="223" t="s">
        <v>3520</v>
      </c>
      <c r="L88" s="223"/>
      <c r="M88" s="223"/>
      <c r="N88" s="223"/>
      <c r="O88" s="21"/>
      <c r="P88" s="21"/>
      <c r="Q88" s="21"/>
      <c r="R88" s="21"/>
      <c r="S88" s="21"/>
      <c r="T88" s="563"/>
      <c r="U88" s="563"/>
      <c r="V88" s="563"/>
      <c r="W88" s="563"/>
      <c r="X88" s="563"/>
      <c r="Y88" s="563"/>
      <c r="Z88" s="563"/>
      <c r="AA88" s="563"/>
      <c r="AB88" s="563"/>
      <c r="AC88" s="563"/>
      <c r="AD88" s="563"/>
    </row>
    <row r="89" spans="1:30" ht="16.5" customHeight="1">
      <c r="A89" s="21"/>
      <c r="B89" s="21"/>
      <c r="C89" s="558"/>
      <c r="D89" s="559"/>
      <c r="E89" s="559"/>
      <c r="F89" s="559"/>
      <c r="G89" s="229" t="s">
        <v>3521</v>
      </c>
      <c r="H89" s="223"/>
      <c r="I89" s="223" t="s">
        <v>3522</v>
      </c>
      <c r="J89" s="223"/>
      <c r="K89" s="223" t="s">
        <v>3520</v>
      </c>
      <c r="L89" s="223"/>
      <c r="M89" s="223"/>
      <c r="N89" s="223"/>
      <c r="O89" s="21"/>
      <c r="P89" s="21"/>
      <c r="Q89" s="21"/>
      <c r="R89" s="21"/>
      <c r="S89" s="21"/>
      <c r="T89" s="563"/>
      <c r="U89" s="563"/>
      <c r="V89" s="563"/>
      <c r="W89" s="563"/>
      <c r="X89" s="563"/>
      <c r="Y89" s="563"/>
      <c r="Z89" s="563"/>
      <c r="AA89" s="563"/>
      <c r="AB89" s="563"/>
      <c r="AC89" s="563"/>
      <c r="AD89" s="563"/>
    </row>
    <row r="90" spans="1:30" ht="16.5" customHeight="1">
      <c r="A90" s="21"/>
      <c r="B90" s="21"/>
      <c r="C90" s="558"/>
      <c r="D90" s="559"/>
      <c r="E90" s="559"/>
      <c r="F90" s="559"/>
      <c r="G90" s="229" t="s">
        <v>3523</v>
      </c>
      <c r="H90" s="223"/>
      <c r="I90" s="223" t="s">
        <v>3524</v>
      </c>
      <c r="J90" s="223"/>
      <c r="K90" s="223" t="s">
        <v>3520</v>
      </c>
      <c r="L90" s="223"/>
      <c r="M90" s="223"/>
      <c r="N90" s="223"/>
      <c r="O90" s="21"/>
      <c r="P90" s="21"/>
      <c r="Q90" s="21"/>
      <c r="R90" s="21"/>
      <c r="S90" s="21"/>
      <c r="T90" s="563"/>
      <c r="U90" s="563"/>
      <c r="V90" s="563"/>
      <c r="W90" s="563"/>
      <c r="X90" s="563"/>
      <c r="Y90" s="563"/>
      <c r="Z90" s="563"/>
      <c r="AA90" s="563"/>
      <c r="AB90" s="563"/>
      <c r="AC90" s="563"/>
      <c r="AD90" s="563"/>
    </row>
    <row r="91" spans="1:30" ht="16.5" customHeight="1">
      <c r="A91" s="21"/>
      <c r="B91" s="21"/>
      <c r="C91" s="558"/>
      <c r="D91" s="559"/>
      <c r="E91" s="559"/>
      <c r="F91" s="559"/>
      <c r="G91" s="229" t="s">
        <v>3525</v>
      </c>
      <c r="H91" s="223"/>
      <c r="I91" s="223" t="s">
        <v>3526</v>
      </c>
      <c r="J91" s="223"/>
      <c r="K91" s="223" t="s">
        <v>3527</v>
      </c>
      <c r="L91" s="223"/>
      <c r="M91" s="223"/>
      <c r="N91" s="223"/>
      <c r="O91" s="21"/>
      <c r="P91" s="21"/>
      <c r="Q91" s="21"/>
      <c r="R91" s="21"/>
      <c r="S91" s="21"/>
      <c r="T91" s="563"/>
      <c r="U91" s="563"/>
      <c r="V91" s="563"/>
      <c r="W91" s="563"/>
      <c r="X91" s="563"/>
      <c r="Y91" s="563"/>
      <c r="Z91" s="563"/>
      <c r="AA91" s="563"/>
      <c r="AB91" s="563"/>
      <c r="AC91" s="563"/>
      <c r="AD91" s="563"/>
    </row>
    <row r="92" spans="1:30" ht="16.5" customHeight="1">
      <c r="A92" s="21"/>
      <c r="B92" s="21"/>
      <c r="C92" s="558"/>
      <c r="D92" s="559"/>
      <c r="E92" s="559"/>
      <c r="F92" s="559"/>
      <c r="G92" s="229" t="s">
        <v>3528</v>
      </c>
      <c r="H92" s="223"/>
      <c r="I92" s="223" t="s">
        <v>3529</v>
      </c>
      <c r="J92" s="223"/>
      <c r="K92" s="223" t="s">
        <v>3527</v>
      </c>
      <c r="L92" s="223"/>
      <c r="M92" s="223"/>
      <c r="N92" s="223"/>
      <c r="O92" s="21"/>
      <c r="P92" s="21"/>
      <c r="Q92" s="21"/>
      <c r="R92" s="21"/>
      <c r="S92" s="21"/>
      <c r="T92" s="563"/>
      <c r="U92" s="563"/>
      <c r="V92" s="563"/>
      <c r="W92" s="563"/>
      <c r="X92" s="563"/>
      <c r="Y92" s="563"/>
      <c r="Z92" s="563"/>
      <c r="AA92" s="563"/>
      <c r="AB92" s="563"/>
      <c r="AC92" s="563"/>
      <c r="AD92" s="563"/>
    </row>
    <row r="93" spans="1:30" ht="16.5" customHeight="1">
      <c r="A93" s="21"/>
      <c r="B93" s="21"/>
      <c r="C93" s="558"/>
      <c r="D93" s="559"/>
      <c r="E93" s="559"/>
      <c r="F93" s="559"/>
      <c r="G93" s="229" t="s">
        <v>3530</v>
      </c>
      <c r="H93" s="223"/>
      <c r="I93" s="223" t="s">
        <v>3531</v>
      </c>
      <c r="J93" s="223"/>
      <c r="K93" s="223" t="s">
        <v>3527</v>
      </c>
      <c r="L93" s="223"/>
      <c r="M93" s="223"/>
      <c r="N93" s="223"/>
      <c r="O93" s="21"/>
      <c r="P93" s="21"/>
      <c r="Q93" s="21"/>
      <c r="R93" s="21"/>
      <c r="S93" s="21"/>
      <c r="T93" s="563"/>
      <c r="U93" s="563"/>
      <c r="V93" s="563"/>
      <c r="W93" s="563"/>
      <c r="X93" s="563"/>
      <c r="Y93" s="563"/>
      <c r="Z93" s="563"/>
      <c r="AA93" s="563"/>
      <c r="AB93" s="563"/>
      <c r="AC93" s="563"/>
      <c r="AD93" s="563"/>
    </row>
    <row r="94" spans="1:30" ht="16.5" customHeight="1">
      <c r="A94" s="21"/>
      <c r="B94" s="21"/>
      <c r="C94" s="558"/>
      <c r="D94" s="559"/>
      <c r="E94" s="559"/>
      <c r="F94" s="559"/>
      <c r="G94" s="229" t="s">
        <v>3436</v>
      </c>
      <c r="H94" s="223"/>
      <c r="I94" s="223" t="s">
        <v>3532</v>
      </c>
      <c r="J94" s="223"/>
      <c r="K94" s="223" t="s">
        <v>3533</v>
      </c>
      <c r="L94" s="223"/>
      <c r="M94" s="223"/>
      <c r="N94" s="223"/>
      <c r="O94" s="21"/>
      <c r="P94" s="21"/>
      <c r="Q94" s="21"/>
      <c r="R94" s="21"/>
      <c r="S94" s="21"/>
      <c r="T94" s="563"/>
      <c r="U94" s="563"/>
      <c r="V94" s="563"/>
      <c r="W94" s="563"/>
      <c r="X94" s="563"/>
      <c r="Y94" s="563"/>
      <c r="Z94" s="563"/>
      <c r="AA94" s="563"/>
      <c r="AB94" s="563"/>
      <c r="AC94" s="563"/>
      <c r="AD94" s="563"/>
    </row>
    <row r="95" spans="1:30" ht="16.5" customHeight="1">
      <c r="A95" s="21"/>
      <c r="B95" s="21"/>
      <c r="C95" s="558"/>
      <c r="D95" s="559"/>
      <c r="E95" s="559"/>
      <c r="F95" s="559"/>
      <c r="G95" s="229" t="s">
        <v>3534</v>
      </c>
      <c r="H95" s="223"/>
      <c r="I95" s="223" t="s">
        <v>3535</v>
      </c>
      <c r="J95" s="223"/>
      <c r="K95" s="223" t="s">
        <v>3536</v>
      </c>
      <c r="L95" s="232"/>
      <c r="M95" s="223"/>
      <c r="N95" s="223"/>
      <c r="O95" s="21"/>
      <c r="P95" s="21"/>
      <c r="Q95" s="21"/>
      <c r="R95" s="21"/>
      <c r="S95" s="21"/>
      <c r="T95" s="563"/>
      <c r="U95" s="563"/>
      <c r="V95" s="563"/>
      <c r="W95" s="563"/>
      <c r="X95" s="563"/>
      <c r="Y95" s="563"/>
      <c r="Z95" s="563"/>
      <c r="AA95" s="563"/>
      <c r="AB95" s="563"/>
      <c r="AC95" s="563"/>
      <c r="AD95" s="563"/>
    </row>
    <row r="96" spans="1:30" ht="16.5" customHeight="1">
      <c r="A96" s="21"/>
      <c r="B96" s="21"/>
      <c r="C96" s="558"/>
      <c r="D96" s="559"/>
      <c r="E96" s="559"/>
      <c r="F96" s="556" t="s">
        <v>3312</v>
      </c>
      <c r="G96" s="556" t="s">
        <v>3537</v>
      </c>
      <c r="H96" s="229" t="s">
        <v>3351</v>
      </c>
      <c r="I96" s="223" t="s">
        <v>3538</v>
      </c>
      <c r="J96" s="223"/>
      <c r="K96" s="232"/>
      <c r="L96" s="232"/>
      <c r="M96" s="223"/>
      <c r="N96" s="223"/>
      <c r="O96" s="21"/>
      <c r="P96" s="21"/>
      <c r="Q96" s="21"/>
      <c r="R96" s="21"/>
      <c r="S96" s="21"/>
      <c r="T96" s="563"/>
      <c r="U96" s="563"/>
      <c r="V96" s="563"/>
      <c r="W96" s="563"/>
      <c r="X96" s="563"/>
      <c r="Y96" s="563"/>
      <c r="Z96" s="563"/>
      <c r="AA96" s="563"/>
      <c r="AB96" s="563"/>
      <c r="AC96" s="563"/>
      <c r="AD96" s="563"/>
    </row>
    <row r="97" spans="1:30" ht="16.5" customHeight="1">
      <c r="A97" s="21"/>
      <c r="B97" s="21"/>
      <c r="C97" s="558"/>
      <c r="D97" s="559"/>
      <c r="E97" s="559"/>
      <c r="F97" s="556"/>
      <c r="G97" s="556"/>
      <c r="H97" s="229" t="s">
        <v>3539</v>
      </c>
      <c r="I97" s="223" t="s">
        <v>3540</v>
      </c>
      <c r="J97" s="223"/>
      <c r="K97" s="232"/>
      <c r="L97" s="232"/>
      <c r="M97" s="223"/>
      <c r="N97" s="223"/>
      <c r="O97" s="21"/>
      <c r="P97" s="21"/>
      <c r="Q97" s="21"/>
      <c r="R97" s="21"/>
      <c r="S97" s="21"/>
      <c r="T97" s="563"/>
      <c r="U97" s="563"/>
      <c r="V97" s="563"/>
      <c r="W97" s="563"/>
      <c r="X97" s="563"/>
      <c r="Y97" s="563"/>
      <c r="Z97" s="563"/>
      <c r="AA97" s="563"/>
      <c r="AB97" s="563"/>
      <c r="AC97" s="563"/>
      <c r="AD97" s="563"/>
    </row>
    <row r="98" spans="1:30" ht="16.5" customHeight="1">
      <c r="A98" s="21"/>
      <c r="B98" s="21"/>
      <c r="C98" s="558"/>
      <c r="D98" s="559"/>
      <c r="E98" s="559"/>
      <c r="F98" s="556"/>
      <c r="G98" s="556" t="s">
        <v>3541</v>
      </c>
      <c r="H98" s="556"/>
      <c r="I98" s="223" t="s">
        <v>3542</v>
      </c>
      <c r="J98" s="223"/>
      <c r="K98" s="232"/>
      <c r="L98" s="232"/>
      <c r="M98" s="223"/>
      <c r="N98" s="223"/>
      <c r="O98" s="21"/>
      <c r="P98" s="21"/>
      <c r="Q98" s="21"/>
      <c r="R98" s="21"/>
      <c r="S98" s="21"/>
      <c r="T98" s="563"/>
      <c r="U98" s="563"/>
      <c r="V98" s="563"/>
      <c r="W98" s="563"/>
      <c r="X98" s="563"/>
      <c r="Y98" s="563"/>
      <c r="Z98" s="563"/>
      <c r="AA98" s="563"/>
      <c r="AB98" s="563"/>
      <c r="AC98" s="563"/>
      <c r="AD98" s="563"/>
    </row>
    <row r="99" spans="1:30" ht="16.5" customHeight="1">
      <c r="A99" s="21"/>
      <c r="B99" s="21"/>
      <c r="C99" s="558"/>
      <c r="D99" s="559" t="s">
        <v>3580</v>
      </c>
      <c r="E99" s="556"/>
      <c r="F99" s="560" t="s">
        <v>3543</v>
      </c>
      <c r="G99" s="560"/>
      <c r="H99" s="223"/>
      <c r="I99" s="223" t="s">
        <v>3544</v>
      </c>
      <c r="J99" s="223"/>
      <c r="K99" s="223"/>
      <c r="L99" s="223"/>
      <c r="M99" s="223"/>
      <c r="N99" s="223"/>
      <c r="O99" s="21"/>
      <c r="P99" s="21"/>
      <c r="Q99" s="21"/>
      <c r="R99" s="21"/>
      <c r="S99" s="21"/>
      <c r="T99" s="563"/>
      <c r="U99" s="563"/>
      <c r="V99" s="563"/>
      <c r="W99" s="563"/>
      <c r="X99" s="563"/>
      <c r="Y99" s="563"/>
      <c r="Z99" s="563"/>
      <c r="AA99" s="563"/>
      <c r="AB99" s="563"/>
      <c r="AC99" s="563"/>
      <c r="AD99" s="563"/>
    </row>
    <row r="100" spans="1:30" ht="16.5" customHeight="1">
      <c r="A100" s="21"/>
      <c r="B100" s="21"/>
      <c r="C100" s="558"/>
      <c r="D100" s="556"/>
      <c r="E100" s="556"/>
      <c r="F100" s="561" t="s">
        <v>3582</v>
      </c>
      <c r="G100" s="561"/>
      <c r="H100" s="232" t="s">
        <v>3583</v>
      </c>
      <c r="I100" s="233" t="s">
        <v>3584</v>
      </c>
      <c r="J100" s="223"/>
      <c r="K100" s="223"/>
      <c r="L100" s="223"/>
      <c r="M100" s="223"/>
      <c r="N100" s="223"/>
      <c r="O100" s="21"/>
      <c r="P100" s="21"/>
      <c r="Q100" s="21"/>
      <c r="R100" s="21"/>
      <c r="S100" s="21"/>
      <c r="T100" s="563"/>
      <c r="U100" s="563"/>
      <c r="V100" s="563"/>
      <c r="W100" s="563"/>
      <c r="X100" s="563"/>
      <c r="Y100" s="563"/>
      <c r="Z100" s="563"/>
      <c r="AA100" s="563"/>
      <c r="AB100" s="563"/>
      <c r="AC100" s="563"/>
      <c r="AD100" s="563"/>
    </row>
    <row r="101" spans="1:30" ht="16.5" customHeight="1">
      <c r="A101" s="21"/>
      <c r="B101" s="21"/>
      <c r="C101" s="558"/>
      <c r="D101" s="556"/>
      <c r="E101" s="556"/>
      <c r="F101" s="556" t="s">
        <v>3545</v>
      </c>
      <c r="G101" s="223" t="s">
        <v>3546</v>
      </c>
      <c r="H101" s="223"/>
      <c r="I101" s="223" t="s">
        <v>3585</v>
      </c>
      <c r="J101" s="223"/>
      <c r="K101" s="223"/>
      <c r="L101" s="223"/>
      <c r="M101" s="223"/>
      <c r="N101" s="223"/>
      <c r="O101" s="21"/>
      <c r="P101" s="21"/>
      <c r="Q101" s="21"/>
      <c r="R101" s="21"/>
      <c r="S101" s="21"/>
      <c r="T101" s="563"/>
      <c r="U101" s="563"/>
      <c r="V101" s="563"/>
      <c r="W101" s="563"/>
      <c r="X101" s="563"/>
      <c r="Y101" s="563"/>
      <c r="Z101" s="563"/>
      <c r="AA101" s="563"/>
      <c r="AB101" s="563"/>
      <c r="AC101" s="563"/>
      <c r="AD101" s="563"/>
    </row>
    <row r="102" spans="1:30" ht="16.5" customHeight="1">
      <c r="A102" s="21"/>
      <c r="B102" s="21"/>
      <c r="C102" s="558"/>
      <c r="D102" s="556"/>
      <c r="E102" s="556"/>
      <c r="F102" s="556"/>
      <c r="G102" s="223" t="s">
        <v>3547</v>
      </c>
      <c r="H102" s="223"/>
      <c r="I102" s="223" t="s">
        <v>3548</v>
      </c>
      <c r="J102" s="232"/>
      <c r="K102" s="223"/>
      <c r="L102" s="223"/>
      <c r="M102" s="223"/>
      <c r="N102" s="223"/>
      <c r="O102" s="21"/>
      <c r="P102" s="21"/>
      <c r="Q102" s="21"/>
      <c r="R102" s="21"/>
      <c r="S102" s="21"/>
      <c r="T102" s="563"/>
      <c r="U102" s="563"/>
      <c r="V102" s="563"/>
      <c r="W102" s="563"/>
      <c r="X102" s="563"/>
      <c r="Y102" s="563"/>
      <c r="Z102" s="563"/>
      <c r="AA102" s="563"/>
      <c r="AB102" s="563"/>
      <c r="AC102" s="563"/>
      <c r="AD102" s="563"/>
    </row>
    <row r="103" spans="1:30" ht="16.5" customHeight="1">
      <c r="A103" s="21"/>
      <c r="B103" s="21"/>
      <c r="C103" s="558"/>
      <c r="D103" s="556"/>
      <c r="E103" s="556"/>
      <c r="F103" s="556"/>
      <c r="G103" s="232" t="s">
        <v>3549</v>
      </c>
      <c r="H103" s="232"/>
      <c r="I103" s="232" t="s">
        <v>3586</v>
      </c>
      <c r="J103" s="232"/>
      <c r="K103" s="223"/>
      <c r="L103" s="223"/>
      <c r="M103" s="223"/>
      <c r="N103" s="223"/>
      <c r="O103" s="21"/>
      <c r="P103" s="21"/>
      <c r="Q103" s="21"/>
      <c r="R103" s="21"/>
      <c r="S103" s="21"/>
      <c r="T103" s="563"/>
      <c r="U103" s="563"/>
      <c r="V103" s="563"/>
      <c r="W103" s="563"/>
      <c r="X103" s="563"/>
      <c r="Y103" s="563"/>
      <c r="Z103" s="563"/>
      <c r="AA103" s="563"/>
      <c r="AB103" s="563"/>
      <c r="AC103" s="563"/>
      <c r="AD103" s="563"/>
    </row>
    <row r="104" spans="1:30" ht="16.5" customHeight="1">
      <c r="A104" s="21"/>
      <c r="B104" s="21"/>
      <c r="C104" s="558"/>
      <c r="D104" s="556"/>
      <c r="E104" s="556"/>
      <c r="F104" s="556"/>
      <c r="G104" s="232" t="s">
        <v>3587</v>
      </c>
      <c r="H104" s="232"/>
      <c r="I104" s="223" t="s">
        <v>3574</v>
      </c>
      <c r="J104" s="232"/>
      <c r="K104" s="232"/>
      <c r="L104" s="232"/>
      <c r="M104" s="223"/>
      <c r="N104" s="223"/>
      <c r="O104" s="21"/>
      <c r="P104" s="21"/>
      <c r="Q104" s="21"/>
      <c r="R104" s="21"/>
      <c r="S104" s="21"/>
      <c r="T104" s="563"/>
      <c r="U104" s="563"/>
      <c r="V104" s="563"/>
      <c r="W104" s="563"/>
      <c r="X104" s="563"/>
      <c r="Y104" s="563"/>
      <c r="Z104" s="563"/>
      <c r="AA104" s="563"/>
      <c r="AB104" s="563"/>
      <c r="AC104" s="563"/>
      <c r="AD104" s="563"/>
    </row>
    <row r="105" spans="1:30" ht="16.5" customHeight="1">
      <c r="A105" s="21"/>
      <c r="B105" s="21"/>
      <c r="C105" s="558"/>
      <c r="D105" s="556"/>
      <c r="E105" s="556"/>
      <c r="F105" s="562" t="s">
        <v>3555</v>
      </c>
      <c r="G105" s="562"/>
      <c r="H105" s="232"/>
      <c r="I105" s="232" t="s">
        <v>3588</v>
      </c>
      <c r="J105" s="232"/>
      <c r="K105" s="223"/>
      <c r="L105" s="232"/>
      <c r="M105" s="223"/>
      <c r="N105" s="223"/>
      <c r="O105" s="21"/>
      <c r="P105" s="21"/>
      <c r="Q105" s="21"/>
      <c r="R105" s="21"/>
      <c r="S105" s="21"/>
      <c r="T105" s="563"/>
      <c r="U105" s="563"/>
      <c r="V105" s="563"/>
      <c r="W105" s="563"/>
      <c r="X105" s="563"/>
      <c r="Y105" s="563"/>
      <c r="Z105" s="563"/>
      <c r="AA105" s="563"/>
      <c r="AB105" s="563"/>
      <c r="AC105" s="563"/>
      <c r="AD105" s="563"/>
    </row>
    <row r="106" spans="1:30" ht="16.5" customHeight="1">
      <c r="A106" s="21"/>
      <c r="B106" s="21"/>
      <c r="C106" s="558"/>
      <c r="D106" s="556"/>
      <c r="E106" s="556"/>
      <c r="F106" s="559" t="s">
        <v>3589</v>
      </c>
      <c r="G106" s="232" t="s">
        <v>3590</v>
      </c>
      <c r="H106" s="232"/>
      <c r="I106" s="223" t="s">
        <v>3591</v>
      </c>
      <c r="J106" s="232"/>
      <c r="K106" s="223"/>
      <c r="L106" s="223"/>
      <c r="M106" s="223"/>
      <c r="N106" s="223"/>
      <c r="O106" s="21"/>
      <c r="P106" s="21"/>
      <c r="Q106" s="21"/>
      <c r="R106" s="21"/>
      <c r="S106" s="21"/>
      <c r="T106" s="21"/>
      <c r="U106" s="21"/>
      <c r="V106" s="21"/>
      <c r="W106" s="21"/>
      <c r="X106" s="21"/>
      <c r="Y106" s="21"/>
      <c r="Z106" s="21"/>
    </row>
    <row r="107" spans="1:30" ht="16.5" customHeight="1">
      <c r="A107" s="21"/>
      <c r="B107" s="21"/>
      <c r="C107" s="558"/>
      <c r="D107" s="556"/>
      <c r="E107" s="556"/>
      <c r="F107" s="556"/>
      <c r="G107" s="232" t="s">
        <v>3592</v>
      </c>
      <c r="H107" s="232"/>
      <c r="I107" s="223" t="s">
        <v>3550</v>
      </c>
      <c r="J107" s="232"/>
      <c r="K107" s="223"/>
      <c r="L107" s="223"/>
      <c r="M107" s="223"/>
      <c r="N107" s="223"/>
      <c r="O107" s="21"/>
      <c r="P107" s="21"/>
      <c r="Q107" s="21"/>
      <c r="R107" s="21"/>
      <c r="S107" s="21"/>
      <c r="T107" s="21"/>
      <c r="U107" s="21"/>
      <c r="V107" s="21"/>
      <c r="W107" s="21"/>
      <c r="X107" s="21"/>
      <c r="Y107" s="21"/>
      <c r="Z107" s="21"/>
    </row>
    <row r="108" spans="1:30" ht="16.5" customHeight="1">
      <c r="A108" s="21"/>
      <c r="B108" s="21"/>
      <c r="C108" s="558"/>
      <c r="D108" s="556"/>
      <c r="E108" s="556"/>
      <c r="F108" s="556"/>
      <c r="G108" s="232" t="s">
        <v>3551</v>
      </c>
      <c r="H108" s="232"/>
      <c r="I108" s="223" t="s">
        <v>3593</v>
      </c>
      <c r="J108" s="232"/>
      <c r="K108" s="232"/>
      <c r="L108" s="223"/>
      <c r="M108" s="223"/>
      <c r="N108" s="223"/>
      <c r="O108" s="21"/>
      <c r="P108" s="21"/>
      <c r="Q108" s="21"/>
      <c r="R108" s="21"/>
      <c r="S108" s="21"/>
      <c r="T108" s="21"/>
      <c r="U108" s="21"/>
      <c r="V108" s="21"/>
      <c r="W108" s="21"/>
      <c r="X108" s="21"/>
      <c r="Y108" s="21"/>
      <c r="Z108" s="21"/>
    </row>
    <row r="109" spans="1:30" ht="16.5" customHeight="1">
      <c r="A109" s="21"/>
      <c r="B109" s="21"/>
      <c r="C109" s="558"/>
      <c r="D109" s="556"/>
      <c r="E109" s="556"/>
      <c r="F109" s="556"/>
      <c r="G109" s="232" t="s">
        <v>3552</v>
      </c>
      <c r="H109" s="232"/>
      <c r="I109" s="564" t="s">
        <v>3553</v>
      </c>
      <c r="J109" s="564"/>
      <c r="K109" s="564"/>
      <c r="L109" s="564"/>
      <c r="M109" s="223"/>
      <c r="N109" s="223"/>
      <c r="O109" s="21"/>
      <c r="P109" s="21"/>
      <c r="Q109" s="21"/>
      <c r="R109" s="21"/>
      <c r="S109" s="21"/>
      <c r="T109" s="21"/>
      <c r="U109" s="21"/>
      <c r="V109" s="21"/>
      <c r="W109" s="21"/>
      <c r="X109" s="21"/>
      <c r="Y109" s="21"/>
      <c r="Z109" s="21"/>
    </row>
    <row r="110" spans="1:30" ht="16.5" customHeight="1">
      <c r="A110" s="21"/>
      <c r="B110" s="21"/>
      <c r="C110" s="558"/>
      <c r="D110" s="556"/>
      <c r="E110" s="556"/>
      <c r="F110" s="556"/>
      <c r="G110" s="232" t="s">
        <v>3554</v>
      </c>
      <c r="H110" s="232"/>
      <c r="I110" s="564"/>
      <c r="J110" s="564"/>
      <c r="K110" s="564"/>
      <c r="L110" s="564"/>
      <c r="M110" s="223"/>
      <c r="N110" s="223"/>
      <c r="O110" s="21"/>
      <c r="P110" s="21"/>
      <c r="Q110" s="21"/>
      <c r="R110" s="21"/>
      <c r="S110" s="21"/>
      <c r="T110" s="21"/>
      <c r="U110" s="21"/>
      <c r="V110" s="21"/>
      <c r="W110" s="21"/>
      <c r="X110" s="21"/>
      <c r="Y110" s="21"/>
      <c r="Z110" s="21"/>
    </row>
    <row r="111" spans="1:30" ht="16.5" customHeight="1">
      <c r="A111" s="21"/>
      <c r="B111" s="21"/>
      <c r="C111" s="558"/>
      <c r="D111" s="559" t="s">
        <v>3594</v>
      </c>
      <c r="E111" s="556"/>
      <c r="F111" s="556" t="s">
        <v>3556</v>
      </c>
      <c r="G111" s="236" t="s">
        <v>3557</v>
      </c>
      <c r="H111" s="223"/>
      <c r="I111" s="223" t="s">
        <v>3595</v>
      </c>
      <c r="J111" s="223"/>
      <c r="K111" s="223"/>
      <c r="L111" s="223"/>
      <c r="M111" s="223"/>
      <c r="N111" s="223"/>
      <c r="O111" s="21"/>
      <c r="P111" s="21"/>
      <c r="Q111" s="21"/>
      <c r="R111" s="21"/>
      <c r="S111" s="21"/>
      <c r="T111" s="21"/>
      <c r="U111" s="21"/>
      <c r="V111" s="21"/>
      <c r="W111" s="21"/>
      <c r="X111" s="21"/>
      <c r="Y111" s="21"/>
      <c r="Z111" s="21"/>
    </row>
    <row r="112" spans="1:30" ht="16.5" customHeight="1">
      <c r="A112" s="21"/>
      <c r="B112" s="21"/>
      <c r="C112" s="558"/>
      <c r="D112" s="556"/>
      <c r="E112" s="556"/>
      <c r="F112" s="556"/>
      <c r="G112" s="236" t="s">
        <v>3558</v>
      </c>
      <c r="H112" s="232"/>
      <c r="I112" s="232" t="s">
        <v>3559</v>
      </c>
      <c r="J112" s="223"/>
      <c r="K112" s="223"/>
      <c r="L112" s="223"/>
      <c r="M112" s="223"/>
      <c r="N112" s="223"/>
      <c r="O112" s="21"/>
      <c r="P112" s="21"/>
      <c r="Q112" s="21"/>
      <c r="R112" s="21"/>
      <c r="S112" s="21"/>
      <c r="T112" s="21"/>
      <c r="U112" s="21"/>
      <c r="V112" s="21"/>
      <c r="W112" s="21"/>
      <c r="X112" s="21"/>
      <c r="Y112" s="21"/>
      <c r="Z112" s="21"/>
    </row>
    <row r="113" spans="1:26" ht="16.5" customHeight="1">
      <c r="A113" s="21"/>
      <c r="B113" s="21"/>
      <c r="C113" s="558"/>
      <c r="D113" s="556"/>
      <c r="E113" s="556"/>
      <c r="F113" s="556"/>
      <c r="G113" s="236" t="s">
        <v>3560</v>
      </c>
      <c r="H113" s="237"/>
      <c r="I113" s="232" t="s">
        <v>3575</v>
      </c>
      <c r="J113" s="223"/>
      <c r="K113" s="223"/>
      <c r="L113" s="223"/>
      <c r="M113" s="223"/>
      <c r="N113" s="223"/>
      <c r="O113" s="21"/>
      <c r="P113" s="21"/>
      <c r="Q113" s="21"/>
      <c r="R113" s="21"/>
      <c r="S113" s="21"/>
      <c r="T113" s="21"/>
    </row>
    <row r="114" spans="1:26" ht="16.5" customHeight="1">
      <c r="A114" s="21"/>
      <c r="B114" s="21"/>
      <c r="C114" s="558"/>
      <c r="D114" s="556"/>
      <c r="E114" s="556"/>
      <c r="F114" s="556"/>
      <c r="G114" s="236" t="s">
        <v>3564</v>
      </c>
      <c r="H114" s="232"/>
      <c r="I114" s="232" t="s">
        <v>3576</v>
      </c>
      <c r="J114" s="223"/>
      <c r="K114" s="223"/>
      <c r="L114" s="223"/>
      <c r="M114" s="223"/>
      <c r="N114" s="223"/>
      <c r="O114" s="21"/>
      <c r="P114" s="21"/>
      <c r="Q114" s="21"/>
      <c r="R114" s="21"/>
      <c r="S114" s="21"/>
      <c r="T114" s="21"/>
    </row>
    <row r="115" spans="1:26" ht="16.5" customHeight="1">
      <c r="A115" s="21"/>
      <c r="B115" s="21"/>
      <c r="C115" s="558"/>
      <c r="D115" s="556"/>
      <c r="E115" s="556"/>
      <c r="F115" s="556" t="s">
        <v>3314</v>
      </c>
      <c r="G115" s="236" t="s">
        <v>3562</v>
      </c>
      <c r="H115" s="232"/>
      <c r="I115" s="232" t="s">
        <v>3577</v>
      </c>
      <c r="J115" s="223"/>
      <c r="K115" s="223"/>
      <c r="L115" s="223"/>
      <c r="M115" s="223"/>
      <c r="N115" s="223"/>
      <c r="O115" s="21"/>
      <c r="P115" s="21"/>
      <c r="Q115" s="21"/>
      <c r="R115" s="21"/>
      <c r="S115" s="21"/>
      <c r="T115" s="21"/>
    </row>
    <row r="116" spans="1:26" ht="16.5" customHeight="1">
      <c r="A116" s="21"/>
      <c r="B116" s="21"/>
      <c r="C116" s="558"/>
      <c r="D116" s="556"/>
      <c r="E116" s="556"/>
      <c r="F116" s="556"/>
      <c r="G116" s="236" t="s">
        <v>3563</v>
      </c>
      <c r="H116" s="232"/>
      <c r="I116" s="232" t="s">
        <v>3578</v>
      </c>
      <c r="J116" s="232"/>
      <c r="K116" s="232"/>
      <c r="L116" s="232"/>
      <c r="M116" s="223"/>
      <c r="N116" s="223"/>
      <c r="O116" s="21"/>
      <c r="P116" s="21"/>
      <c r="Q116" s="21"/>
      <c r="R116" s="21"/>
      <c r="S116" s="21"/>
      <c r="T116" s="21"/>
    </row>
    <row r="117" spans="1:26" ht="16.5" customHeight="1">
      <c r="A117" s="21"/>
      <c r="B117" s="21"/>
      <c r="C117" s="558"/>
      <c r="D117" s="556"/>
      <c r="E117" s="556"/>
      <c r="F117" s="556" t="s">
        <v>3565</v>
      </c>
      <c r="G117" s="556"/>
      <c r="H117" s="232"/>
      <c r="I117" s="232" t="s">
        <v>3579</v>
      </c>
      <c r="J117" s="232"/>
      <c r="K117" s="232"/>
      <c r="L117" s="232"/>
      <c r="M117" s="223"/>
      <c r="N117" s="223"/>
      <c r="O117" s="21"/>
      <c r="P117" s="21"/>
      <c r="Q117" s="21"/>
      <c r="R117" s="21"/>
      <c r="S117" s="21"/>
      <c r="T117" s="21"/>
    </row>
    <row r="118" spans="1:26" ht="16.5" customHeight="1">
      <c r="A118" s="21"/>
      <c r="B118" s="21"/>
      <c r="C118" s="558"/>
      <c r="D118" s="556"/>
      <c r="E118" s="556"/>
      <c r="F118" s="556" t="s">
        <v>3313</v>
      </c>
      <c r="G118" s="556"/>
      <c r="H118" s="232"/>
      <c r="I118" s="232" t="s">
        <v>3561</v>
      </c>
      <c r="J118" s="232"/>
      <c r="K118" s="232"/>
      <c r="L118" s="232"/>
      <c r="M118" s="223"/>
      <c r="N118" s="223"/>
      <c r="O118" s="21"/>
      <c r="P118" s="21"/>
      <c r="Q118" s="21"/>
      <c r="R118" s="21"/>
      <c r="S118" s="21"/>
      <c r="T118" s="21"/>
    </row>
    <row r="119" spans="1:26" ht="16.5" customHeight="1">
      <c r="A119" s="21"/>
      <c r="B119" s="21"/>
      <c r="C119" s="21"/>
      <c r="M119" s="21"/>
      <c r="N119" s="21"/>
      <c r="O119" s="21"/>
      <c r="P119" s="21"/>
      <c r="Q119" s="21"/>
      <c r="R119" s="21"/>
      <c r="S119" s="21"/>
      <c r="T119" s="21"/>
    </row>
    <row r="120" spans="1:26" ht="16.5" customHeight="1">
      <c r="A120" s="21"/>
      <c r="B120" s="21"/>
      <c r="C120" s="21"/>
      <c r="L120" s="223"/>
      <c r="M120" s="21"/>
      <c r="N120" s="21"/>
      <c r="O120" s="21"/>
      <c r="P120" s="21"/>
      <c r="Q120" s="21"/>
      <c r="R120" s="21"/>
      <c r="S120" s="21"/>
      <c r="T120" s="21"/>
    </row>
    <row r="121" spans="1:26" ht="16.5" customHeight="1">
      <c r="A121" s="21"/>
      <c r="B121" s="21"/>
      <c r="C121" s="21"/>
      <c r="S121" s="21"/>
      <c r="T121" s="21"/>
    </row>
    <row r="122" spans="1:26" ht="16.5" customHeight="1">
      <c r="A122" s="21"/>
      <c r="B122" s="21"/>
      <c r="C122" s="21"/>
      <c r="M122" s="21"/>
      <c r="N122" s="21"/>
      <c r="O122" s="21"/>
      <c r="P122" s="21"/>
      <c r="Q122" s="21"/>
      <c r="R122" s="21"/>
      <c r="S122" s="21"/>
      <c r="T122" s="21"/>
    </row>
    <row r="123" spans="1:26" ht="16.5" customHeight="1">
      <c r="A123" s="21"/>
      <c r="B123" s="21"/>
      <c r="C123" s="21"/>
      <c r="M123" s="21"/>
      <c r="N123" s="21"/>
      <c r="O123" s="21"/>
      <c r="P123" s="21"/>
      <c r="Q123" s="21"/>
      <c r="R123" s="21"/>
      <c r="S123" s="21"/>
      <c r="T123" s="21"/>
    </row>
    <row r="124" spans="1:26" ht="16.5" customHeight="1">
      <c r="A124" s="21"/>
      <c r="B124" s="21"/>
      <c r="C124" s="21"/>
      <c r="M124" s="21"/>
      <c r="N124" s="21"/>
      <c r="O124" s="21"/>
      <c r="P124" s="21"/>
      <c r="Q124" s="21"/>
      <c r="R124" s="21"/>
      <c r="S124" s="21"/>
      <c r="T124" s="21"/>
      <c r="U124" s="21"/>
      <c r="V124" s="21"/>
      <c r="W124" s="21"/>
      <c r="X124" s="21"/>
      <c r="Y124" s="21"/>
      <c r="Z124" s="21"/>
    </row>
    <row r="125" spans="1:26" ht="16.5" customHeight="1">
      <c r="A125" s="21"/>
      <c r="B125" s="21"/>
      <c r="C125" s="21"/>
      <c r="M125" s="21"/>
      <c r="N125" s="21"/>
      <c r="O125" s="21"/>
      <c r="P125" s="21"/>
      <c r="Q125" s="21"/>
      <c r="R125" s="21"/>
      <c r="S125" s="21"/>
      <c r="T125" s="21"/>
      <c r="U125" s="21"/>
      <c r="V125" s="21"/>
      <c r="W125" s="21"/>
      <c r="X125" s="21"/>
      <c r="Y125" s="21"/>
      <c r="Z125" s="21"/>
    </row>
    <row r="126" spans="1:26" ht="16.5" customHeight="1">
      <c r="A126" s="21"/>
      <c r="B126" s="21"/>
      <c r="C126" s="21"/>
      <c r="M126" s="21"/>
      <c r="N126" s="21"/>
      <c r="O126" s="21"/>
      <c r="P126" s="21"/>
      <c r="Q126" s="21"/>
      <c r="R126" s="21"/>
      <c r="S126" s="21"/>
      <c r="T126" s="21"/>
      <c r="U126" s="21"/>
      <c r="V126" s="21"/>
      <c r="W126" s="21"/>
      <c r="X126" s="21"/>
      <c r="Y126" s="21"/>
      <c r="Z126" s="21"/>
    </row>
    <row r="127" spans="1:26" ht="16.5" customHeight="1">
      <c r="A127" s="21"/>
      <c r="B127" s="21"/>
      <c r="C127" s="21"/>
      <c r="M127" s="21"/>
      <c r="N127" s="21"/>
      <c r="O127" s="21"/>
      <c r="P127" s="21"/>
      <c r="Q127" s="21"/>
      <c r="R127" s="21"/>
      <c r="S127" s="21"/>
      <c r="T127" s="21"/>
      <c r="U127" s="21"/>
      <c r="V127" s="21"/>
      <c r="W127" s="21"/>
      <c r="X127" s="21"/>
      <c r="Y127" s="21"/>
      <c r="Z127" s="21"/>
    </row>
    <row r="128" spans="1:26" ht="16.5" customHeight="1">
      <c r="A128" s="21"/>
      <c r="B128" s="21"/>
      <c r="C128" s="21"/>
      <c r="M128" s="21"/>
      <c r="N128" s="21"/>
      <c r="O128" s="21"/>
      <c r="P128" s="21"/>
      <c r="Q128" s="21"/>
      <c r="R128" s="21"/>
      <c r="S128" s="21"/>
      <c r="T128" s="21"/>
      <c r="U128" s="21"/>
      <c r="V128" s="21"/>
      <c r="W128" s="21"/>
      <c r="X128" s="21"/>
      <c r="Y128" s="21"/>
      <c r="Z128" s="21"/>
    </row>
    <row r="129" spans="1:26" ht="16.5" customHeight="1">
      <c r="A129" s="21"/>
      <c r="B129" s="21"/>
      <c r="C129" s="21"/>
      <c r="M129" s="21"/>
      <c r="N129" s="21"/>
      <c r="O129" s="21"/>
      <c r="P129" s="21"/>
      <c r="Q129" s="21"/>
      <c r="R129" s="21"/>
      <c r="S129" s="21"/>
      <c r="T129" s="21"/>
      <c r="U129" s="21"/>
      <c r="V129" s="21"/>
      <c r="W129" s="21"/>
      <c r="X129" s="21"/>
      <c r="Y129" s="21"/>
      <c r="Z129" s="21"/>
    </row>
    <row r="130" spans="1:26" ht="16.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6.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6.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6.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6.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6.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6.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6.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6.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6.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6.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6.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6.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6.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6.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6.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6.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6.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6.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6.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6.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6.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6.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6.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6.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6.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6.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6.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6.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6.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6.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6.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6.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6.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6.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6.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6.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6.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6.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6.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6.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6.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6.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6.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6.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6.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6.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6.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6.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6.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6.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6.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6.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6.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6.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6.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6.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6.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6.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6.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6.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6.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6.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6.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6.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6.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6.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6.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6.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6.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6.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6.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6.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6.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6.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6.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6.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6.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6.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6.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6.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6.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6.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6.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6.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6.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6.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6.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6.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6.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6.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6.5"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6.5"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6.5"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6.5"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6.5"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6.5"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6.5"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6.5"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6.5"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6.5"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6.5"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6.5"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6.5"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6.5"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6.5"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6.5"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6.5"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6.5"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6.5"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6.5"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6.5"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6.5"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6.5"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6.5"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6.5"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6.5"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6.5"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6.5"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6.5"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6.5"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6.5"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6.5"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6.5"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6.5"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6.5"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6.5"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6.5"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6.5"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6.5"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6.5" customHeight="1">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6.5" customHeight="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6.5" customHeight="1">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6.5"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6.5"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6.5" customHeight="1">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6.5" customHeight="1">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6.5"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6.5" customHeight="1">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6.5" customHeight="1">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6.5" customHeight="1">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6.5" customHeight="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6.5" customHeight="1">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6.5" customHeight="1">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6.5" customHeight="1">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6.5" customHeight="1">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6.5" customHeight="1">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6.5" customHeight="1">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6.5" customHeight="1">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6.5" customHeight="1">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6.5" customHeight="1">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6.5" customHeight="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6.5" customHeight="1">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6.5" customHeight="1">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6.5" customHeight="1">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6.5" customHeight="1">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6.5" customHeight="1">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6.5" customHeight="1">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6.5" customHeight="1">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6.5" customHeight="1">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6.5" customHeight="1">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6.5" customHeight="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6.5" customHeight="1">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6.5" customHeight="1">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6.5" customHeight="1">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6.5" customHeight="1">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6.5" customHeight="1">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6.5" customHeight="1">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6.5" customHeight="1">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6.5" customHeight="1">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5.75" customHeight="1"/>
    <row r="301" spans="1:26" ht="15.75" customHeight="1"/>
    <row r="302" spans="1:26" ht="15.75" customHeight="1"/>
    <row r="303" spans="1:26" ht="15.75" customHeight="1"/>
    <row r="304" spans="1:26"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65">
    <mergeCell ref="D68:D79"/>
    <mergeCell ref="E68:E79"/>
    <mergeCell ref="F68:F79"/>
    <mergeCell ref="G60:G62"/>
    <mergeCell ref="G63:G64"/>
    <mergeCell ref="G65:G67"/>
    <mergeCell ref="F40:F42"/>
    <mergeCell ref="G43:G44"/>
    <mergeCell ref="C40:C67"/>
    <mergeCell ref="D40:D67"/>
    <mergeCell ref="E40:E67"/>
    <mergeCell ref="F43:F67"/>
    <mergeCell ref="G45:G46"/>
    <mergeCell ref="G47:G48"/>
    <mergeCell ref="G52:G54"/>
    <mergeCell ref="G56:G57"/>
    <mergeCell ref="G58:G59"/>
    <mergeCell ref="D6:D9"/>
    <mergeCell ref="D10:D21"/>
    <mergeCell ref="E10:E21"/>
    <mergeCell ref="F10:F21"/>
    <mergeCell ref="F22:F29"/>
    <mergeCell ref="E6:E9"/>
    <mergeCell ref="D22:D39"/>
    <mergeCell ref="E22:E35"/>
    <mergeCell ref="E36:E39"/>
    <mergeCell ref="F1:J1"/>
    <mergeCell ref="D2:D5"/>
    <mergeCell ref="E2:E5"/>
    <mergeCell ref="F2:F5"/>
    <mergeCell ref="J2:N5"/>
    <mergeCell ref="C10:C39"/>
    <mergeCell ref="F36:F39"/>
    <mergeCell ref="F30:F35"/>
    <mergeCell ref="G30:H30"/>
    <mergeCell ref="G31:H31"/>
    <mergeCell ref="G32:H32"/>
    <mergeCell ref="G33:G35"/>
    <mergeCell ref="G22:G23"/>
    <mergeCell ref="G24:G25"/>
    <mergeCell ref="G26:G27"/>
    <mergeCell ref="G28:H28"/>
    <mergeCell ref="G29:H29"/>
    <mergeCell ref="T83:AD105"/>
    <mergeCell ref="F106:F110"/>
    <mergeCell ref="I109:L110"/>
    <mergeCell ref="F101:F104"/>
    <mergeCell ref="F83:F87"/>
    <mergeCell ref="G98:H98"/>
    <mergeCell ref="G96:G97"/>
    <mergeCell ref="F96:F98"/>
    <mergeCell ref="F111:F114"/>
    <mergeCell ref="C80:C118"/>
    <mergeCell ref="D80:F82"/>
    <mergeCell ref="F88:F95"/>
    <mergeCell ref="D88:E98"/>
    <mergeCell ref="F118:G118"/>
    <mergeCell ref="F115:F116"/>
    <mergeCell ref="F117:G117"/>
    <mergeCell ref="D111:E118"/>
    <mergeCell ref="D99:E110"/>
    <mergeCell ref="F99:G99"/>
    <mergeCell ref="F100:G100"/>
    <mergeCell ref="F105:G105"/>
    <mergeCell ref="D83:E87"/>
  </mergeCells>
  <phoneticPr fontId="38" type="noConversion"/>
  <pageMargins left="0.7" right="0.7" top="0.75" bottom="0.75" header="0" footer="0"/>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000"/>
  <sheetViews>
    <sheetView topLeftCell="A25" workbookViewId="0">
      <selection activeCell="H39" sqref="H39"/>
    </sheetView>
  </sheetViews>
  <sheetFormatPr defaultColWidth="14.375" defaultRowHeight="15" customHeight="1"/>
  <cols>
    <col min="1" max="1" width="49.5" customWidth="1"/>
    <col min="2" max="2" width="8.875" customWidth="1"/>
    <col min="3" max="3" width="8.625" customWidth="1"/>
    <col min="4" max="4" width="8.625" hidden="1" customWidth="1"/>
    <col min="5" max="6" width="8.625" customWidth="1"/>
  </cols>
  <sheetData>
    <row r="1" spans="1:5" ht="16.5" customHeight="1">
      <c r="A1" s="2" t="s">
        <v>4</v>
      </c>
      <c r="B1" s="2" t="s">
        <v>667</v>
      </c>
      <c r="C1" s="2" t="s">
        <v>668</v>
      </c>
      <c r="D1" s="2" t="s">
        <v>431</v>
      </c>
      <c r="E1" s="2" t="s">
        <v>669</v>
      </c>
    </row>
    <row r="2" spans="1:5" ht="16.5" customHeight="1">
      <c r="A2" s="2" t="s">
        <v>670</v>
      </c>
      <c r="B2" s="2" t="s">
        <v>671</v>
      </c>
      <c r="C2" s="29" t="s">
        <v>672</v>
      </c>
      <c r="D2" s="30" t="s">
        <v>673</v>
      </c>
      <c r="E2" s="2" t="s">
        <v>674</v>
      </c>
    </row>
    <row r="3" spans="1:5" ht="16.5" customHeight="1">
      <c r="A3" s="2" t="s">
        <v>675</v>
      </c>
      <c r="B3" s="2" t="s">
        <v>676</v>
      </c>
      <c r="C3" s="29" t="s">
        <v>677</v>
      </c>
      <c r="D3" s="30" t="s">
        <v>673</v>
      </c>
      <c r="E3" s="2" t="s">
        <v>678</v>
      </c>
    </row>
    <row r="4" spans="1:5" ht="16.5" customHeight="1">
      <c r="A4" s="2" t="s">
        <v>679</v>
      </c>
      <c r="B4" s="2" t="s">
        <v>671</v>
      </c>
      <c r="C4" s="29" t="s">
        <v>680</v>
      </c>
      <c r="D4" s="30" t="s">
        <v>673</v>
      </c>
      <c r="E4" s="2" t="s">
        <v>681</v>
      </c>
    </row>
    <row r="5" spans="1:5" ht="16.5" customHeight="1">
      <c r="A5" s="2" t="s">
        <v>682</v>
      </c>
      <c r="B5" s="2" t="s">
        <v>676</v>
      </c>
      <c r="C5" s="29" t="s">
        <v>683</v>
      </c>
      <c r="D5" s="30" t="s">
        <v>673</v>
      </c>
      <c r="E5" s="2" t="s">
        <v>684</v>
      </c>
    </row>
    <row r="6" spans="1:5" ht="16.5" customHeight="1">
      <c r="A6" s="2" t="s">
        <v>685</v>
      </c>
      <c r="B6" s="2" t="s">
        <v>671</v>
      </c>
      <c r="C6" s="29" t="s">
        <v>686</v>
      </c>
      <c r="D6" s="30" t="s">
        <v>673</v>
      </c>
      <c r="E6" s="2" t="s">
        <v>687</v>
      </c>
    </row>
    <row r="7" spans="1:5" ht="16.5" customHeight="1">
      <c r="A7" s="27" t="s">
        <v>688</v>
      </c>
      <c r="B7" s="2" t="s">
        <v>689</v>
      </c>
      <c r="C7" s="29" t="s">
        <v>690</v>
      </c>
      <c r="D7" s="30" t="s">
        <v>673</v>
      </c>
    </row>
    <row r="8" spans="1:5" ht="16.5" customHeight="1">
      <c r="A8" s="2" t="s">
        <v>691</v>
      </c>
      <c r="B8" s="2" t="s">
        <v>689</v>
      </c>
      <c r="C8" s="29" t="s">
        <v>692</v>
      </c>
      <c r="D8" s="30" t="s">
        <v>673</v>
      </c>
      <c r="E8" s="2" t="s">
        <v>693</v>
      </c>
    </row>
    <row r="9" spans="1:5" ht="16.5" customHeight="1">
      <c r="A9" s="2" t="s">
        <v>694</v>
      </c>
      <c r="B9" s="2" t="s">
        <v>689</v>
      </c>
      <c r="C9" s="31" t="s">
        <v>695</v>
      </c>
      <c r="D9" s="30" t="s">
        <v>673</v>
      </c>
      <c r="E9" s="2" t="s">
        <v>696</v>
      </c>
    </row>
    <row r="10" spans="1:5" ht="16.5" customHeight="1">
      <c r="A10" s="2" t="s">
        <v>697</v>
      </c>
      <c r="B10" s="2" t="s">
        <v>689</v>
      </c>
      <c r="C10" s="29" t="s">
        <v>698</v>
      </c>
      <c r="D10" s="30" t="s">
        <v>673</v>
      </c>
      <c r="E10" s="2" t="s">
        <v>699</v>
      </c>
    </row>
    <row r="11" spans="1:5" ht="16.5" customHeight="1">
      <c r="A11" s="2" t="s">
        <v>700</v>
      </c>
      <c r="B11" s="2" t="s">
        <v>689</v>
      </c>
      <c r="C11" s="29" t="s">
        <v>701</v>
      </c>
      <c r="D11" s="30" t="s">
        <v>673</v>
      </c>
      <c r="E11" s="2" t="s">
        <v>702</v>
      </c>
    </row>
    <row r="12" spans="1:5" ht="16.5" customHeight="1">
      <c r="A12" s="2" t="s">
        <v>703</v>
      </c>
      <c r="B12" s="2" t="s">
        <v>689</v>
      </c>
      <c r="C12" s="29" t="s">
        <v>704</v>
      </c>
      <c r="D12" s="30" t="s">
        <v>673</v>
      </c>
      <c r="E12" s="2" t="s">
        <v>705</v>
      </c>
    </row>
    <row r="13" spans="1:5" ht="16.5" customHeight="1">
      <c r="A13" s="2" t="s">
        <v>706</v>
      </c>
      <c r="B13" s="2" t="s">
        <v>707</v>
      </c>
      <c r="C13" s="29" t="s">
        <v>708</v>
      </c>
      <c r="D13" s="30" t="s">
        <v>673</v>
      </c>
      <c r="E13" s="2" t="s">
        <v>709</v>
      </c>
    </row>
    <row r="14" spans="1:5" ht="16.5" customHeight="1">
      <c r="A14" s="2" t="s">
        <v>710</v>
      </c>
      <c r="B14" s="2" t="s">
        <v>671</v>
      </c>
      <c r="C14" s="29" t="s">
        <v>711</v>
      </c>
      <c r="D14" s="30" t="s">
        <v>673</v>
      </c>
      <c r="E14" s="2" t="s">
        <v>712</v>
      </c>
    </row>
    <row r="15" spans="1:5" ht="16.5" customHeight="1">
      <c r="A15" s="2" t="s">
        <v>713</v>
      </c>
      <c r="B15" s="2" t="s">
        <v>689</v>
      </c>
      <c r="C15" s="29" t="s">
        <v>714</v>
      </c>
      <c r="D15" s="30" t="s">
        <v>673</v>
      </c>
      <c r="E15" s="2" t="s">
        <v>715</v>
      </c>
    </row>
    <row r="16" spans="1:5" ht="16.5" customHeight="1">
      <c r="A16" s="2" t="s">
        <v>716</v>
      </c>
      <c r="B16" s="2" t="s">
        <v>689</v>
      </c>
      <c r="C16" s="29" t="s">
        <v>717</v>
      </c>
      <c r="D16" s="30" t="s">
        <v>673</v>
      </c>
      <c r="E16" s="2" t="s">
        <v>718</v>
      </c>
    </row>
    <row r="17" spans="1:5" ht="16.5" customHeight="1">
      <c r="A17" s="2" t="s">
        <v>719</v>
      </c>
      <c r="B17" s="2" t="s">
        <v>689</v>
      </c>
      <c r="C17" s="29" t="s">
        <v>720</v>
      </c>
      <c r="D17" s="30" t="s">
        <v>673</v>
      </c>
      <c r="E17" s="2" t="s">
        <v>721</v>
      </c>
    </row>
    <row r="18" spans="1:5" ht="16.5" customHeight="1">
      <c r="A18" s="2" t="s">
        <v>722</v>
      </c>
      <c r="B18" s="2" t="s">
        <v>689</v>
      </c>
      <c r="C18" s="29" t="s">
        <v>723</v>
      </c>
      <c r="D18" s="30" t="s">
        <v>673</v>
      </c>
      <c r="E18" s="2" t="s">
        <v>724</v>
      </c>
    </row>
    <row r="19" spans="1:5" ht="16.5" customHeight="1">
      <c r="A19" s="2" t="s">
        <v>725</v>
      </c>
      <c r="B19" s="2" t="s">
        <v>689</v>
      </c>
      <c r="C19" s="29" t="s">
        <v>726</v>
      </c>
      <c r="D19" s="30" t="s">
        <v>673</v>
      </c>
      <c r="E19" s="2" t="s">
        <v>727</v>
      </c>
    </row>
    <row r="20" spans="1:5" ht="16.5" customHeight="1">
      <c r="A20" s="2" t="s">
        <v>728</v>
      </c>
      <c r="B20" s="2" t="s">
        <v>729</v>
      </c>
      <c r="C20" s="29" t="s">
        <v>730</v>
      </c>
      <c r="D20" s="30" t="s">
        <v>673</v>
      </c>
      <c r="E20" s="2" t="s">
        <v>731</v>
      </c>
    </row>
    <row r="21" spans="1:5" ht="16.5" customHeight="1">
      <c r="A21" s="2" t="s">
        <v>732</v>
      </c>
      <c r="B21" s="2" t="s">
        <v>729</v>
      </c>
      <c r="C21" s="29" t="s">
        <v>733</v>
      </c>
      <c r="D21" s="30" t="s">
        <v>673</v>
      </c>
      <c r="E21" s="2" t="s">
        <v>734</v>
      </c>
    </row>
    <row r="22" spans="1:5" ht="16.5" customHeight="1">
      <c r="A22" s="2" t="s">
        <v>735</v>
      </c>
      <c r="B22" s="2" t="s">
        <v>736</v>
      </c>
      <c r="C22" s="29" t="s">
        <v>737</v>
      </c>
      <c r="D22" s="30" t="s">
        <v>673</v>
      </c>
      <c r="E22" s="2" t="s">
        <v>738</v>
      </c>
    </row>
    <row r="23" spans="1:5" ht="16.5" customHeight="1">
      <c r="A23" s="2" t="s">
        <v>739</v>
      </c>
      <c r="B23" s="2" t="s">
        <v>671</v>
      </c>
      <c r="C23" s="29" t="s">
        <v>740</v>
      </c>
      <c r="D23" s="30" t="s">
        <v>673</v>
      </c>
      <c r="E23" s="2" t="s">
        <v>741</v>
      </c>
    </row>
    <row r="24" spans="1:5" ht="16.5" customHeight="1">
      <c r="A24" s="2" t="s">
        <v>742</v>
      </c>
      <c r="B24" s="2" t="s">
        <v>736</v>
      </c>
      <c r="C24" s="29" t="s">
        <v>743</v>
      </c>
      <c r="D24" s="30" t="s">
        <v>673</v>
      </c>
      <c r="E24" s="2" t="s">
        <v>744</v>
      </c>
    </row>
    <row r="25" spans="1:5" ht="16.5" customHeight="1">
      <c r="A25" s="2" t="s">
        <v>745</v>
      </c>
      <c r="B25" s="2" t="s">
        <v>736</v>
      </c>
      <c r="C25" s="29" t="s">
        <v>746</v>
      </c>
      <c r="D25" s="30" t="s">
        <v>673</v>
      </c>
      <c r="E25" s="2" t="s">
        <v>747</v>
      </c>
    </row>
    <row r="26" spans="1:5" ht="16.5" customHeight="1">
      <c r="A26" s="27" t="s">
        <v>748</v>
      </c>
      <c r="B26" s="2" t="s">
        <v>749</v>
      </c>
      <c r="C26" s="29" t="s">
        <v>750</v>
      </c>
      <c r="D26" s="30" t="s">
        <v>673</v>
      </c>
      <c r="E26" s="2" t="s">
        <v>751</v>
      </c>
    </row>
    <row r="27" spans="1:5" ht="16.5" customHeight="1">
      <c r="A27" s="2" t="s">
        <v>752</v>
      </c>
      <c r="B27" s="2" t="s">
        <v>753</v>
      </c>
      <c r="C27" s="29" t="s">
        <v>754</v>
      </c>
      <c r="D27" s="30" t="s">
        <v>673</v>
      </c>
      <c r="E27" s="2" t="s">
        <v>755</v>
      </c>
    </row>
    <row r="28" spans="1:5" ht="16.5" customHeight="1">
      <c r="A28" s="2" t="s">
        <v>756</v>
      </c>
      <c r="B28" s="2" t="s">
        <v>707</v>
      </c>
      <c r="C28" s="29" t="s">
        <v>757</v>
      </c>
      <c r="D28" s="30" t="s">
        <v>673</v>
      </c>
      <c r="E28" s="2" t="s">
        <v>758</v>
      </c>
    </row>
    <row r="29" spans="1:5" ht="16.5" customHeight="1">
      <c r="A29" s="2" t="s">
        <v>759</v>
      </c>
      <c r="B29" s="2" t="s">
        <v>760</v>
      </c>
      <c r="C29" s="29" t="s">
        <v>761</v>
      </c>
      <c r="D29" s="30" t="s">
        <v>673</v>
      </c>
      <c r="E29" s="2" t="s">
        <v>762</v>
      </c>
    </row>
    <row r="30" spans="1:5" ht="16.5" customHeight="1">
      <c r="A30" s="2" t="s">
        <v>763</v>
      </c>
      <c r="B30" s="2" t="s">
        <v>671</v>
      </c>
      <c r="C30" s="29" t="s">
        <v>764</v>
      </c>
      <c r="D30" s="30" t="s">
        <v>673</v>
      </c>
      <c r="E30" s="2" t="s">
        <v>765</v>
      </c>
    </row>
    <row r="31" spans="1:5" ht="16.5" customHeight="1">
      <c r="A31" s="2" t="s">
        <v>766</v>
      </c>
      <c r="B31" s="2" t="s">
        <v>767</v>
      </c>
      <c r="C31" s="29" t="s">
        <v>768</v>
      </c>
      <c r="D31" s="30" t="s">
        <v>673</v>
      </c>
      <c r="E31" s="2" t="s">
        <v>769</v>
      </c>
    </row>
    <row r="32" spans="1:5" ht="16.5" customHeight="1">
      <c r="A32" s="2" t="s">
        <v>770</v>
      </c>
      <c r="B32" s="2" t="s">
        <v>771</v>
      </c>
      <c r="C32" s="29" t="s">
        <v>772</v>
      </c>
      <c r="D32" s="30" t="s">
        <v>673</v>
      </c>
      <c r="E32" s="2" t="s">
        <v>773</v>
      </c>
    </row>
    <row r="33" spans="1:5" ht="16.5" customHeight="1">
      <c r="A33" s="2" t="s">
        <v>774</v>
      </c>
      <c r="B33" s="32" t="s">
        <v>775</v>
      </c>
      <c r="C33" s="29" t="s">
        <v>776</v>
      </c>
      <c r="D33" s="30" t="s">
        <v>673</v>
      </c>
      <c r="E33" s="2" t="s">
        <v>777</v>
      </c>
    </row>
    <row r="34" spans="1:5" ht="16.5" customHeight="1">
      <c r="A34" s="2" t="s">
        <v>778</v>
      </c>
      <c r="B34" s="32" t="s">
        <v>779</v>
      </c>
      <c r="C34" s="29" t="s">
        <v>780</v>
      </c>
      <c r="D34" s="30" t="s">
        <v>673</v>
      </c>
      <c r="E34" s="2" t="s">
        <v>781</v>
      </c>
    </row>
    <row r="35" spans="1:5" ht="16.5" customHeight="1">
      <c r="A35" s="2" t="s">
        <v>782</v>
      </c>
      <c r="B35" s="32" t="s">
        <v>760</v>
      </c>
      <c r="C35" s="29" t="s">
        <v>783</v>
      </c>
      <c r="D35" s="30" t="s">
        <v>673</v>
      </c>
      <c r="E35" s="2" t="s">
        <v>784</v>
      </c>
    </row>
    <row r="36" spans="1:5" ht="16.5" customHeight="1">
      <c r="A36" s="2" t="s">
        <v>785</v>
      </c>
      <c r="B36" s="27" t="s">
        <v>753</v>
      </c>
      <c r="C36" s="29" t="s">
        <v>786</v>
      </c>
      <c r="D36" s="30" t="s">
        <v>673</v>
      </c>
      <c r="E36" s="2" t="s">
        <v>787</v>
      </c>
    </row>
    <row r="37" spans="1:5" ht="16.5" customHeight="1">
      <c r="A37" s="2" t="s">
        <v>788</v>
      </c>
      <c r="B37" s="32" t="s">
        <v>789</v>
      </c>
      <c r="C37" s="29" t="s">
        <v>790</v>
      </c>
      <c r="D37" s="30" t="s">
        <v>673</v>
      </c>
      <c r="E37" s="2" t="s">
        <v>791</v>
      </c>
    </row>
    <row r="38" spans="1:5" ht="16.5" customHeight="1">
      <c r="A38" s="2" t="s">
        <v>792</v>
      </c>
      <c r="B38" s="27" t="s">
        <v>793</v>
      </c>
      <c r="C38" s="29" t="s">
        <v>794</v>
      </c>
      <c r="D38" s="30" t="s">
        <v>673</v>
      </c>
      <c r="E38" s="2" t="s">
        <v>795</v>
      </c>
    </row>
    <row r="39" spans="1:5" ht="16.5" customHeight="1">
      <c r="A39" s="2" t="s">
        <v>796</v>
      </c>
      <c r="B39" s="27" t="s">
        <v>797</v>
      </c>
      <c r="C39" s="29" t="s">
        <v>798</v>
      </c>
      <c r="D39" s="30" t="s">
        <v>673</v>
      </c>
      <c r="E39" s="2" t="s">
        <v>799</v>
      </c>
    </row>
    <row r="40" spans="1:5" ht="16.5" customHeight="1">
      <c r="A40" s="2" t="s">
        <v>800</v>
      </c>
      <c r="B40" s="27" t="s">
        <v>789</v>
      </c>
      <c r="C40" s="29" t="s">
        <v>801</v>
      </c>
      <c r="D40" s="30" t="s">
        <v>673</v>
      </c>
      <c r="E40" s="2" t="s">
        <v>802</v>
      </c>
    </row>
    <row r="41" spans="1:5" ht="16.5" customHeight="1">
      <c r="A41" s="2" t="s">
        <v>803</v>
      </c>
      <c r="B41" s="27" t="s">
        <v>749</v>
      </c>
      <c r="C41" s="29" t="s">
        <v>804</v>
      </c>
      <c r="D41" s="30" t="s">
        <v>673</v>
      </c>
      <c r="E41" s="2" t="s">
        <v>805</v>
      </c>
    </row>
    <row r="42" spans="1:5" ht="16.5" customHeight="1">
      <c r="A42" s="2" t="s">
        <v>806</v>
      </c>
      <c r="B42" s="27" t="s">
        <v>707</v>
      </c>
      <c r="C42" s="29" t="s">
        <v>807</v>
      </c>
      <c r="D42" s="30" t="s">
        <v>673</v>
      </c>
      <c r="E42" s="2" t="s">
        <v>808</v>
      </c>
    </row>
    <row r="43" spans="1:5" ht="16.5" customHeight="1">
      <c r="A43" s="2" t="s">
        <v>809</v>
      </c>
      <c r="B43" s="27" t="s">
        <v>810</v>
      </c>
      <c r="C43" s="31" t="s">
        <v>811</v>
      </c>
      <c r="D43" s="30" t="s">
        <v>673</v>
      </c>
      <c r="E43" s="2" t="s">
        <v>812</v>
      </c>
    </row>
    <row r="44" spans="1:5" ht="16.5" customHeight="1">
      <c r="A44" s="2" t="s">
        <v>813</v>
      </c>
      <c r="B44" s="2" t="s">
        <v>814</v>
      </c>
      <c r="C44" s="29" t="s">
        <v>815</v>
      </c>
      <c r="D44" s="30" t="s">
        <v>673</v>
      </c>
      <c r="E44" s="2" t="s">
        <v>816</v>
      </c>
    </row>
    <row r="45" spans="1:5" ht="16.5" customHeight="1">
      <c r="A45" s="2" t="s">
        <v>817</v>
      </c>
      <c r="B45" s="27" t="s">
        <v>818</v>
      </c>
      <c r="C45" s="29" t="s">
        <v>819</v>
      </c>
      <c r="D45" s="30" t="s">
        <v>673</v>
      </c>
      <c r="E45" s="2" t="s">
        <v>820</v>
      </c>
    </row>
    <row r="46" spans="1:5" ht="16.5" customHeight="1">
      <c r="A46" s="2" t="s">
        <v>821</v>
      </c>
      <c r="B46" s="27" t="s">
        <v>689</v>
      </c>
      <c r="C46" s="29" t="s">
        <v>822</v>
      </c>
      <c r="D46" s="30" t="s">
        <v>673</v>
      </c>
      <c r="E46" s="2" t="s">
        <v>823</v>
      </c>
    </row>
    <row r="47" spans="1:5" ht="16.5" customHeight="1">
      <c r="A47" s="2" t="s">
        <v>824</v>
      </c>
      <c r="B47" s="2" t="s">
        <v>676</v>
      </c>
      <c r="C47" s="29" t="s">
        <v>825</v>
      </c>
      <c r="D47" s="30" t="s">
        <v>673</v>
      </c>
      <c r="E47" s="2" t="s">
        <v>826</v>
      </c>
    </row>
    <row r="48" spans="1:5" ht="16.5" customHeight="1">
      <c r="A48" s="2" t="s">
        <v>827</v>
      </c>
      <c r="B48" s="27" t="s">
        <v>793</v>
      </c>
      <c r="C48" s="29" t="s">
        <v>828</v>
      </c>
      <c r="D48" s="30" t="s">
        <v>673</v>
      </c>
      <c r="E48" s="2" t="s">
        <v>829</v>
      </c>
    </row>
    <row r="49" spans="1:5" ht="16.5" customHeight="1">
      <c r="A49" s="2" t="s">
        <v>830</v>
      </c>
      <c r="B49" s="27" t="s">
        <v>831</v>
      </c>
      <c r="C49" s="29" t="s">
        <v>832</v>
      </c>
      <c r="D49" s="30" t="s">
        <v>673</v>
      </c>
      <c r="E49" s="2" t="s">
        <v>833</v>
      </c>
    </row>
    <row r="50" spans="1:5" ht="16.5" customHeight="1">
      <c r="A50" s="2" t="s">
        <v>834</v>
      </c>
      <c r="B50" s="2" t="s">
        <v>676</v>
      </c>
      <c r="C50" s="31" t="s">
        <v>835</v>
      </c>
      <c r="D50" s="33" t="s">
        <v>673</v>
      </c>
      <c r="E50" s="2" t="s">
        <v>836</v>
      </c>
    </row>
    <row r="51" spans="1:5" ht="16.5" customHeight="1">
      <c r="A51" s="2" t="s">
        <v>837</v>
      </c>
      <c r="B51" s="2" t="s">
        <v>676</v>
      </c>
      <c r="C51" s="31" t="s">
        <v>838</v>
      </c>
      <c r="D51" s="33" t="s">
        <v>673</v>
      </c>
      <c r="E51" s="2" t="s">
        <v>839</v>
      </c>
    </row>
    <row r="52" spans="1:5" ht="16.5" customHeight="1">
      <c r="A52" s="31" t="s">
        <v>840</v>
      </c>
      <c r="B52" s="2" t="s">
        <v>841</v>
      </c>
      <c r="C52" s="31" t="s">
        <v>842</v>
      </c>
      <c r="D52" s="33" t="s">
        <v>673</v>
      </c>
      <c r="E52" s="2" t="s">
        <v>843</v>
      </c>
    </row>
    <row r="53" spans="1:5" ht="16.5" customHeight="1">
      <c r="A53" s="2" t="s">
        <v>844</v>
      </c>
      <c r="B53" s="2" t="s">
        <v>845</v>
      </c>
      <c r="C53" s="31" t="s">
        <v>846</v>
      </c>
      <c r="D53" s="33" t="s">
        <v>673</v>
      </c>
      <c r="E53" s="2" t="s">
        <v>847</v>
      </c>
    </row>
    <row r="54" spans="1:5" ht="16.5" customHeight="1">
      <c r="A54" s="34" t="s">
        <v>848</v>
      </c>
      <c r="B54" s="2" t="s">
        <v>849</v>
      </c>
      <c r="C54" s="31" t="s">
        <v>850</v>
      </c>
      <c r="D54" s="33" t="s">
        <v>673</v>
      </c>
      <c r="E54" s="2" t="s">
        <v>851</v>
      </c>
    </row>
    <row r="55" spans="1:5" ht="16.5" customHeight="1">
      <c r="A55" s="2" t="s">
        <v>852</v>
      </c>
      <c r="B55" s="2" t="s">
        <v>853</v>
      </c>
      <c r="C55" s="31" t="s">
        <v>854</v>
      </c>
      <c r="D55" s="33" t="s">
        <v>673</v>
      </c>
      <c r="E55" s="2" t="s">
        <v>855</v>
      </c>
    </row>
    <row r="56" spans="1:5" ht="16.5" customHeight="1">
      <c r="A56" s="2" t="s">
        <v>856</v>
      </c>
      <c r="B56" s="2" t="s">
        <v>857</v>
      </c>
      <c r="C56" s="31" t="s">
        <v>858</v>
      </c>
      <c r="D56" s="33" t="s">
        <v>673</v>
      </c>
      <c r="E56" s="2" t="s">
        <v>859</v>
      </c>
    </row>
    <row r="57" spans="1:5" ht="16.5" customHeight="1">
      <c r="A57" s="568" t="s">
        <v>860</v>
      </c>
      <c r="B57" s="34" t="s">
        <v>861</v>
      </c>
      <c r="C57" s="35" t="s">
        <v>862</v>
      </c>
      <c r="D57" s="33" t="s">
        <v>673</v>
      </c>
    </row>
    <row r="58" spans="1:5" ht="16.5" customHeight="1">
      <c r="A58" s="507"/>
      <c r="B58" s="34" t="s">
        <v>863</v>
      </c>
      <c r="C58" s="36" t="s">
        <v>864</v>
      </c>
      <c r="D58" s="33" t="s">
        <v>673</v>
      </c>
    </row>
    <row r="59" spans="1:5" ht="16.5" customHeight="1">
      <c r="A59" s="34" t="s">
        <v>865</v>
      </c>
      <c r="B59" s="34" t="s">
        <v>866</v>
      </c>
      <c r="C59" s="35" t="s">
        <v>867</v>
      </c>
      <c r="D59" s="33" t="s">
        <v>673</v>
      </c>
    </row>
    <row r="60" spans="1:5" ht="16.5" customHeight="1">
      <c r="A60" s="34" t="s">
        <v>868</v>
      </c>
      <c r="B60" s="34" t="s">
        <v>866</v>
      </c>
      <c r="C60" s="36" t="s">
        <v>869</v>
      </c>
      <c r="D60" s="33" t="s">
        <v>673</v>
      </c>
    </row>
    <row r="61" spans="1:5" ht="16.5" customHeight="1">
      <c r="A61" s="155" t="s">
        <v>2900</v>
      </c>
      <c r="B61" s="133" t="s">
        <v>2901</v>
      </c>
      <c r="C61" s="154" t="s">
        <v>2897</v>
      </c>
      <c r="D61" s="33" t="s">
        <v>673</v>
      </c>
      <c r="E61" s="156" t="s">
        <v>2904</v>
      </c>
    </row>
    <row r="62" spans="1:5" ht="16.5" customHeight="1">
      <c r="A62" s="153" t="s">
        <v>2899</v>
      </c>
      <c r="B62" s="156" t="s">
        <v>2902</v>
      </c>
      <c r="C62" s="154" t="s">
        <v>2898</v>
      </c>
      <c r="D62" s="33" t="s">
        <v>673</v>
      </c>
      <c r="E62" s="156" t="s">
        <v>2903</v>
      </c>
    </row>
    <row r="63" spans="1:5" ht="16.5" customHeight="1">
      <c r="A63" s="175" t="s">
        <v>2958</v>
      </c>
      <c r="B63" s="176" t="s">
        <v>2959</v>
      </c>
      <c r="C63" s="154" t="s">
        <v>2960</v>
      </c>
      <c r="D63" s="176" t="s">
        <v>673</v>
      </c>
      <c r="E63" s="133" t="s">
        <v>2961</v>
      </c>
    </row>
    <row r="64" spans="1:5" ht="16.5" customHeight="1">
      <c r="A64" s="132" t="s">
        <v>3225</v>
      </c>
      <c r="B64" s="202" t="s">
        <v>3224</v>
      </c>
      <c r="C64" s="154" t="s">
        <v>3226</v>
      </c>
      <c r="D64" s="176" t="s">
        <v>673</v>
      </c>
      <c r="E64" s="202" t="s">
        <v>3227</v>
      </c>
    </row>
    <row r="65" spans="1:5" ht="16.5" customHeight="1">
      <c r="A65" s="132" t="s">
        <v>3229</v>
      </c>
      <c r="B65" s="203" t="s">
        <v>3230</v>
      </c>
      <c r="C65" s="154" t="s">
        <v>3228</v>
      </c>
      <c r="D65" s="176" t="s">
        <v>673</v>
      </c>
      <c r="E65" s="123" t="s">
        <v>3231</v>
      </c>
    </row>
    <row r="66" spans="1:5" ht="16.5" customHeight="1">
      <c r="A66" s="132" t="s">
        <v>3237</v>
      </c>
      <c r="B66" s="206" t="s">
        <v>3235</v>
      </c>
      <c r="C66" s="154" t="s">
        <v>3234</v>
      </c>
      <c r="D66" s="176" t="s">
        <v>673</v>
      </c>
      <c r="E66" s="204" t="s">
        <v>3236</v>
      </c>
    </row>
    <row r="67" spans="1:5" ht="16.5" customHeight="1">
      <c r="A67" s="132" t="s">
        <v>3238</v>
      </c>
      <c r="B67" s="206" t="s">
        <v>3235</v>
      </c>
      <c r="C67" s="205" t="s">
        <v>3233</v>
      </c>
      <c r="D67" s="176" t="s">
        <v>673</v>
      </c>
      <c r="E67" s="204" t="s">
        <v>3232</v>
      </c>
    </row>
    <row r="68" spans="1:5" ht="16.5" customHeight="1">
      <c r="A68" s="132" t="s">
        <v>3241</v>
      </c>
      <c r="B68" s="175" t="s">
        <v>3242</v>
      </c>
      <c r="C68" s="154" t="s">
        <v>3240</v>
      </c>
      <c r="D68" s="176" t="s">
        <v>673</v>
      </c>
      <c r="E68" s="207" t="s">
        <v>3243</v>
      </c>
    </row>
    <row r="69" spans="1:5" ht="16.5" customHeight="1"/>
    <row r="70" spans="1:5" ht="16.5" customHeight="1"/>
    <row r="71" spans="1:5" ht="16.5" customHeight="1"/>
    <row r="72" spans="1:5" ht="16.5" customHeight="1"/>
    <row r="73" spans="1:5" ht="16.5" customHeight="1"/>
    <row r="74" spans="1:5" ht="16.5" customHeight="1"/>
    <row r="75" spans="1:5" ht="16.5" customHeight="1"/>
    <row r="76" spans="1:5" ht="16.5" customHeight="1"/>
    <row r="77" spans="1:5" ht="16.5" customHeight="1"/>
    <row r="78" spans="1:5" ht="16.5" customHeight="1"/>
    <row r="79" spans="1:5" ht="16.5" customHeight="1"/>
    <row r="80" spans="1:5"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57:A58"/>
  </mergeCells>
  <phoneticPr fontId="38" type="noConversion"/>
  <hyperlinks>
    <hyperlink ref="C2" r:id="rId1" xr:uid="{00000000-0004-0000-0700-000000000000}"/>
    <hyperlink ref="C3" r:id="rId2" xr:uid="{00000000-0004-0000-0700-000001000000}"/>
    <hyperlink ref="C4" r:id="rId3" xr:uid="{00000000-0004-0000-0700-000002000000}"/>
    <hyperlink ref="C5" r:id="rId4" xr:uid="{00000000-0004-0000-0700-000003000000}"/>
    <hyperlink ref="C6" r:id="rId5" xr:uid="{00000000-0004-0000-0700-000004000000}"/>
    <hyperlink ref="C7" r:id="rId6" xr:uid="{00000000-0004-0000-0700-000005000000}"/>
    <hyperlink ref="C8" r:id="rId7" xr:uid="{00000000-0004-0000-0700-000006000000}"/>
    <hyperlink ref="C9" r:id="rId8" xr:uid="{00000000-0004-0000-0700-000007000000}"/>
    <hyperlink ref="C10" r:id="rId9" xr:uid="{00000000-0004-0000-0700-000008000000}"/>
    <hyperlink ref="C11" r:id="rId10" xr:uid="{00000000-0004-0000-0700-000009000000}"/>
    <hyperlink ref="C12" r:id="rId11" xr:uid="{00000000-0004-0000-0700-00000A000000}"/>
    <hyperlink ref="C13" r:id="rId12" xr:uid="{00000000-0004-0000-0700-00000B000000}"/>
    <hyperlink ref="C14" r:id="rId13" xr:uid="{00000000-0004-0000-0700-00000C000000}"/>
    <hyperlink ref="C15" r:id="rId14" xr:uid="{00000000-0004-0000-0700-00000D000000}"/>
    <hyperlink ref="C16" r:id="rId15" xr:uid="{00000000-0004-0000-0700-00000E000000}"/>
    <hyperlink ref="C17" r:id="rId16" xr:uid="{00000000-0004-0000-0700-00000F000000}"/>
    <hyperlink ref="C18" r:id="rId17" xr:uid="{00000000-0004-0000-0700-000010000000}"/>
    <hyperlink ref="C19" r:id="rId18" xr:uid="{00000000-0004-0000-0700-000011000000}"/>
    <hyperlink ref="C20" r:id="rId19" xr:uid="{00000000-0004-0000-0700-000012000000}"/>
    <hyperlink ref="C21" r:id="rId20" xr:uid="{00000000-0004-0000-0700-000013000000}"/>
    <hyperlink ref="C22" r:id="rId21" xr:uid="{00000000-0004-0000-0700-000014000000}"/>
    <hyperlink ref="C23" r:id="rId22" xr:uid="{00000000-0004-0000-0700-000015000000}"/>
    <hyperlink ref="C24" r:id="rId23" xr:uid="{00000000-0004-0000-0700-000016000000}"/>
    <hyperlink ref="C25" r:id="rId24" xr:uid="{00000000-0004-0000-0700-000017000000}"/>
    <hyperlink ref="C26" r:id="rId25" xr:uid="{00000000-0004-0000-0700-000018000000}"/>
    <hyperlink ref="C27" r:id="rId26" xr:uid="{00000000-0004-0000-0700-000019000000}"/>
    <hyperlink ref="C28" r:id="rId27" xr:uid="{00000000-0004-0000-0700-00001A000000}"/>
    <hyperlink ref="C29" r:id="rId28" xr:uid="{00000000-0004-0000-0700-00001B000000}"/>
    <hyperlink ref="C30" r:id="rId29" xr:uid="{00000000-0004-0000-0700-00001C000000}"/>
    <hyperlink ref="C31" r:id="rId30" xr:uid="{00000000-0004-0000-0700-00001D000000}"/>
    <hyperlink ref="C32" r:id="rId31" xr:uid="{00000000-0004-0000-0700-00001E000000}"/>
    <hyperlink ref="C33" r:id="rId32" xr:uid="{00000000-0004-0000-0700-00001F000000}"/>
    <hyperlink ref="C34" r:id="rId33" xr:uid="{00000000-0004-0000-0700-000020000000}"/>
    <hyperlink ref="C35" r:id="rId34" xr:uid="{00000000-0004-0000-0700-000021000000}"/>
    <hyperlink ref="C36" r:id="rId35" xr:uid="{00000000-0004-0000-0700-000022000000}"/>
    <hyperlink ref="C37" r:id="rId36" xr:uid="{00000000-0004-0000-0700-000023000000}"/>
    <hyperlink ref="C38" r:id="rId37" xr:uid="{00000000-0004-0000-0700-000024000000}"/>
    <hyperlink ref="C39" r:id="rId38" xr:uid="{00000000-0004-0000-0700-000025000000}"/>
    <hyperlink ref="C40" r:id="rId39" xr:uid="{00000000-0004-0000-0700-000026000000}"/>
    <hyperlink ref="C41" r:id="rId40" xr:uid="{00000000-0004-0000-0700-000027000000}"/>
    <hyperlink ref="C42" r:id="rId41" xr:uid="{00000000-0004-0000-0700-000028000000}"/>
    <hyperlink ref="C43" r:id="rId42" xr:uid="{00000000-0004-0000-0700-000029000000}"/>
    <hyperlink ref="C44" r:id="rId43" xr:uid="{00000000-0004-0000-0700-00002A000000}"/>
    <hyperlink ref="C45" r:id="rId44" xr:uid="{00000000-0004-0000-0700-00002B000000}"/>
    <hyperlink ref="C46" r:id="rId45" xr:uid="{00000000-0004-0000-0700-00002C000000}"/>
    <hyperlink ref="C47" r:id="rId46" xr:uid="{00000000-0004-0000-0700-00002D000000}"/>
    <hyperlink ref="C48" r:id="rId47" xr:uid="{00000000-0004-0000-0700-00002E000000}"/>
    <hyperlink ref="C49" r:id="rId48" xr:uid="{00000000-0004-0000-0700-00002F000000}"/>
    <hyperlink ref="C50" r:id="rId49" xr:uid="{00000000-0004-0000-0700-000030000000}"/>
    <hyperlink ref="C51" r:id="rId50" xr:uid="{00000000-0004-0000-0700-000031000000}"/>
    <hyperlink ref="A52" r:id="rId51" xr:uid="{00000000-0004-0000-0700-000032000000}"/>
    <hyperlink ref="C53" r:id="rId52" xr:uid="{00000000-0004-0000-0700-000033000000}"/>
    <hyperlink ref="C54" r:id="rId53" xr:uid="{00000000-0004-0000-0700-000034000000}"/>
    <hyperlink ref="C55" r:id="rId54" xr:uid="{00000000-0004-0000-0700-000035000000}"/>
    <hyperlink ref="C56" r:id="rId55" xr:uid="{00000000-0004-0000-0700-000036000000}"/>
    <hyperlink ref="C57" r:id="rId56" xr:uid="{00000000-0004-0000-0700-000037000000}"/>
    <hyperlink ref="C58" r:id="rId57" xr:uid="{00000000-0004-0000-0700-000038000000}"/>
    <hyperlink ref="C59" r:id="rId58" xr:uid="{00000000-0004-0000-0700-000039000000}"/>
    <hyperlink ref="C60" r:id="rId59" xr:uid="{00000000-0004-0000-0700-00003A000000}"/>
    <hyperlink ref="C61" r:id="rId60" xr:uid="{D05B7AE1-4046-4A7B-ACF0-0F4BF2B3CB75}"/>
    <hyperlink ref="C62" r:id="rId61" xr:uid="{B4CD09BA-747B-449C-9730-906E19DC1002}"/>
    <hyperlink ref="C63" r:id="rId62" xr:uid="{2484A79D-957F-4120-8C37-75FD8B9AE549}"/>
    <hyperlink ref="C64" r:id="rId63" xr:uid="{3C904C6C-9E6C-4DEA-8DE6-D8DAE576AB9B}"/>
    <hyperlink ref="C65" r:id="rId64" xr:uid="{EF74ED61-D520-42B5-B18E-787898401B34}"/>
    <hyperlink ref="C66" r:id="rId65" xr:uid="{F06B10CD-B626-4F58-9F16-E9F9EC123A99}"/>
    <hyperlink ref="C68" r:id="rId66" xr:uid="{D9B25154-8556-4526-B761-6B59420CDC98}"/>
  </hyperlinks>
  <pageMargins left="0.7" right="0.7" top="0.75" bottom="0.75" header="0" footer="0"/>
  <pageSetup paperSize="9" orientation="landscape" r:id="rId67"/>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BL1000"/>
  <sheetViews>
    <sheetView workbookViewId="0">
      <selection activeCell="H14" sqref="H14"/>
    </sheetView>
  </sheetViews>
  <sheetFormatPr defaultColWidth="14.375" defaultRowHeight="15" customHeight="1"/>
  <cols>
    <col min="1" max="1" width="7.625" customWidth="1"/>
    <col min="2" max="3" width="8.625" customWidth="1"/>
    <col min="4" max="4" width="10.25" customWidth="1"/>
    <col min="5" max="5" width="21.5" customWidth="1"/>
    <col min="6" max="6" width="23.25" customWidth="1"/>
    <col min="7" max="7" width="28.5" customWidth="1"/>
    <col min="8" max="8" width="26.75" customWidth="1"/>
    <col min="9" max="9" width="22.25" customWidth="1"/>
    <col min="10" max="18" width="8.625" customWidth="1"/>
    <col min="19" max="19" width="18.625" customWidth="1"/>
    <col min="20" max="64" width="8.625" customWidth="1"/>
  </cols>
  <sheetData>
    <row r="1" spans="2:64" ht="16.5" customHeight="1"/>
    <row r="2" spans="2:64" ht="16.5" customHeight="1">
      <c r="F2" s="2" t="s">
        <v>2227</v>
      </c>
      <c r="G2" s="22">
        <v>1.4999999999999999E-2</v>
      </c>
      <c r="H2" s="34">
        <v>0</v>
      </c>
      <c r="I2" s="34">
        <v>1</v>
      </c>
      <c r="J2" s="34">
        <v>2</v>
      </c>
      <c r="K2" s="34">
        <v>3</v>
      </c>
      <c r="L2" s="34">
        <v>4</v>
      </c>
      <c r="M2" s="34">
        <v>5</v>
      </c>
      <c r="N2" s="34">
        <v>6</v>
      </c>
      <c r="O2" s="34">
        <v>7</v>
      </c>
      <c r="P2" s="34">
        <v>8</v>
      </c>
      <c r="Q2" s="34">
        <v>9</v>
      </c>
      <c r="R2" s="34">
        <v>10</v>
      </c>
    </row>
    <row r="3" spans="2:64" ht="16.5" customHeight="1">
      <c r="F3" s="155" t="s">
        <v>3913</v>
      </c>
      <c r="G3" s="22">
        <v>0.1</v>
      </c>
      <c r="H3" s="22">
        <v>0.1</v>
      </c>
      <c r="I3" s="11">
        <f t="shared" ref="I3:R3" si="0">IF(H3&gt;=99%,100%,H3+((100%-H3)*$G$3)+$G$2)</f>
        <v>0.20500000000000002</v>
      </c>
      <c r="J3" s="11">
        <f t="shared" si="0"/>
        <v>0.29950000000000004</v>
      </c>
      <c r="K3" s="11">
        <f t="shared" si="0"/>
        <v>0.38455000000000006</v>
      </c>
      <c r="L3" s="11">
        <f t="shared" si="0"/>
        <v>0.46109500000000009</v>
      </c>
      <c r="M3" s="11">
        <f t="shared" si="0"/>
        <v>0.52998550000000011</v>
      </c>
      <c r="N3" s="11">
        <f t="shared" si="0"/>
        <v>0.59198695000000012</v>
      </c>
      <c r="O3" s="11">
        <f t="shared" si="0"/>
        <v>0.64778825500000015</v>
      </c>
      <c r="P3" s="11">
        <f t="shared" si="0"/>
        <v>0.69800942950000011</v>
      </c>
      <c r="Q3" s="11">
        <f t="shared" si="0"/>
        <v>0.74320848655000016</v>
      </c>
      <c r="R3" s="11">
        <f t="shared" si="0"/>
        <v>0.78388763789500016</v>
      </c>
    </row>
    <row r="4" spans="2:64" ht="16.5" customHeight="1">
      <c r="H4" s="22">
        <v>0.3</v>
      </c>
      <c r="I4" s="11">
        <f t="shared" ref="I4:R4" si="1">IF(H4&gt;=99%,100%,H4+((100%-H4)*$G$3)+$G$2)</f>
        <v>0.38500000000000001</v>
      </c>
      <c r="J4" s="11">
        <f t="shared" si="1"/>
        <v>0.46150000000000002</v>
      </c>
      <c r="K4" s="11">
        <f t="shared" si="1"/>
        <v>0.53034999999999999</v>
      </c>
      <c r="L4" s="11">
        <f t="shared" si="1"/>
        <v>0.59231500000000004</v>
      </c>
      <c r="M4" s="11">
        <f t="shared" si="1"/>
        <v>0.64808350000000003</v>
      </c>
      <c r="N4" s="11">
        <f t="shared" si="1"/>
        <v>0.69827515000000007</v>
      </c>
      <c r="O4" s="11">
        <f t="shared" si="1"/>
        <v>0.74344763500000011</v>
      </c>
      <c r="P4" s="11">
        <f t="shared" si="1"/>
        <v>0.78410287150000013</v>
      </c>
      <c r="Q4" s="11">
        <f t="shared" si="1"/>
        <v>0.82069258435000014</v>
      </c>
      <c r="R4" s="11">
        <f t="shared" si="1"/>
        <v>0.85362332591500012</v>
      </c>
    </row>
    <row r="5" spans="2:64" ht="16.5" customHeight="1">
      <c r="H5" s="22">
        <v>0.5</v>
      </c>
      <c r="I5" s="11">
        <f t="shared" ref="I5:R5" si="2">IF(H5&gt;=99%,100%,H5+((100%-H5)*$G$3)+$G$2)</f>
        <v>0.56500000000000006</v>
      </c>
      <c r="J5" s="11">
        <f t="shared" si="2"/>
        <v>0.62350000000000005</v>
      </c>
      <c r="K5" s="11">
        <f t="shared" si="2"/>
        <v>0.67615000000000003</v>
      </c>
      <c r="L5" s="11">
        <f t="shared" si="2"/>
        <v>0.72353500000000004</v>
      </c>
      <c r="M5" s="11">
        <f t="shared" si="2"/>
        <v>0.76618150000000007</v>
      </c>
      <c r="N5" s="11">
        <f t="shared" si="2"/>
        <v>0.80456335000000012</v>
      </c>
      <c r="O5" s="11">
        <f t="shared" si="2"/>
        <v>0.83910701500000007</v>
      </c>
      <c r="P5" s="11">
        <f t="shared" si="2"/>
        <v>0.87019631350000004</v>
      </c>
      <c r="Q5" s="11">
        <f t="shared" si="2"/>
        <v>0.89817668215000002</v>
      </c>
      <c r="R5" s="11">
        <f t="shared" si="2"/>
        <v>0.92335901393499997</v>
      </c>
    </row>
    <row r="6" spans="2:64" ht="16.5" customHeight="1">
      <c r="H6" s="22">
        <v>0.7</v>
      </c>
      <c r="I6" s="11">
        <f t="shared" ref="I6:R6" si="3">IF(H6&gt;=99%,100%,H6+((100%-H6)*$G$3)+$G$2)</f>
        <v>0.745</v>
      </c>
      <c r="J6" s="11">
        <f t="shared" si="3"/>
        <v>0.78549999999999998</v>
      </c>
      <c r="K6" s="11">
        <f t="shared" si="3"/>
        <v>0.82194999999999996</v>
      </c>
      <c r="L6" s="11">
        <f t="shared" si="3"/>
        <v>0.85475499999999993</v>
      </c>
      <c r="M6" s="11">
        <f t="shared" si="3"/>
        <v>0.8842795</v>
      </c>
      <c r="N6" s="11">
        <f t="shared" si="3"/>
        <v>0.91085154999999995</v>
      </c>
      <c r="O6" s="11">
        <f t="shared" si="3"/>
        <v>0.93476639499999992</v>
      </c>
      <c r="P6" s="11">
        <f t="shared" si="3"/>
        <v>0.95628975549999995</v>
      </c>
      <c r="Q6" s="11">
        <f t="shared" si="3"/>
        <v>0.97566077995</v>
      </c>
      <c r="R6" s="11">
        <f t="shared" si="3"/>
        <v>0.99309470195500005</v>
      </c>
    </row>
    <row r="7" spans="2:64" ht="16.5" customHeight="1">
      <c r="H7" s="22">
        <v>0.9</v>
      </c>
      <c r="I7" s="11">
        <f t="shared" ref="I7:R7" si="4">IF(H7&gt;=99%,100%,H7+((100%-H7)*$G$3)+$G$2)</f>
        <v>0.92500000000000004</v>
      </c>
      <c r="J7" s="11">
        <f t="shared" si="4"/>
        <v>0.94750000000000001</v>
      </c>
      <c r="K7" s="11">
        <f t="shared" si="4"/>
        <v>0.96775</v>
      </c>
      <c r="L7" s="11">
        <f t="shared" si="4"/>
        <v>0.98597500000000005</v>
      </c>
      <c r="M7" s="11">
        <f t="shared" si="4"/>
        <v>1.0023774999999999</v>
      </c>
      <c r="N7" s="11">
        <f t="shared" si="4"/>
        <v>1</v>
      </c>
      <c r="O7" s="11">
        <f t="shared" si="4"/>
        <v>1</v>
      </c>
      <c r="P7" s="11">
        <f t="shared" si="4"/>
        <v>1</v>
      </c>
      <c r="Q7" s="11">
        <f t="shared" si="4"/>
        <v>1</v>
      </c>
      <c r="R7" s="11">
        <f t="shared" si="4"/>
        <v>1</v>
      </c>
    </row>
    <row r="8" spans="2:64" ht="16.5" customHeight="1">
      <c r="H8" s="22"/>
      <c r="I8" s="11"/>
      <c r="J8" s="11"/>
      <c r="K8" s="11"/>
      <c r="L8" s="11"/>
      <c r="M8" s="11"/>
      <c r="N8" s="11"/>
      <c r="O8" s="11"/>
      <c r="P8" s="11"/>
      <c r="Q8" s="11"/>
      <c r="R8" s="11"/>
    </row>
    <row r="9" spans="2:64" ht="16.5" customHeight="1">
      <c r="M9" s="515" t="s">
        <v>2228</v>
      </c>
      <c r="N9" s="507"/>
      <c r="O9" s="507"/>
      <c r="P9" s="507"/>
      <c r="Q9" s="507"/>
      <c r="R9" s="507"/>
      <c r="S9" s="507"/>
      <c r="T9" s="507"/>
      <c r="U9" s="507"/>
      <c r="V9" s="507"/>
      <c r="W9" s="507"/>
      <c r="X9" s="507"/>
      <c r="Y9" s="507"/>
      <c r="Z9" s="507"/>
      <c r="AA9" s="507"/>
      <c r="AB9" s="507"/>
      <c r="AC9" s="507"/>
      <c r="AD9" s="507"/>
      <c r="AE9" s="507"/>
      <c r="AF9" s="507"/>
      <c r="AG9" s="507"/>
      <c r="AH9" s="507"/>
      <c r="AI9" s="507"/>
      <c r="AJ9" s="507"/>
      <c r="AK9" s="507"/>
      <c r="AL9" s="507"/>
      <c r="AM9" s="515" t="s">
        <v>2229</v>
      </c>
      <c r="AN9" s="507"/>
      <c r="AO9" s="507"/>
      <c r="AP9" s="507"/>
      <c r="AQ9" s="507"/>
      <c r="AR9" s="507"/>
      <c r="AS9" s="507"/>
      <c r="AT9" s="507"/>
      <c r="AU9" s="507"/>
      <c r="AV9" s="507"/>
      <c r="AW9" s="507"/>
      <c r="AX9" s="507"/>
      <c r="AY9" s="507"/>
      <c r="AZ9" s="507"/>
      <c r="BA9" s="507"/>
      <c r="BB9" s="507"/>
      <c r="BC9" s="507"/>
      <c r="BD9" s="507"/>
      <c r="BE9" s="507"/>
      <c r="BF9" s="507"/>
      <c r="BG9" s="507"/>
      <c r="BH9" s="507"/>
      <c r="BI9" s="507"/>
      <c r="BJ9" s="507"/>
      <c r="BK9" s="507"/>
      <c r="BL9" s="507"/>
    </row>
    <row r="10" spans="2:64" ht="16.5" customHeight="1">
      <c r="D10" s="2"/>
      <c r="M10" s="515" t="s">
        <v>2230</v>
      </c>
      <c r="N10" s="507"/>
      <c r="O10" s="507"/>
      <c r="P10" s="507"/>
      <c r="Q10" s="507"/>
      <c r="R10" s="507"/>
      <c r="S10" s="507"/>
      <c r="T10" s="507"/>
      <c r="U10" s="507"/>
      <c r="V10" s="507"/>
      <c r="W10" s="507"/>
      <c r="X10" s="507"/>
      <c r="Y10" s="507"/>
      <c r="Z10" s="507"/>
      <c r="AA10" s="507"/>
      <c r="AB10" s="507"/>
      <c r="AC10" s="507"/>
      <c r="AD10" s="507"/>
      <c r="AE10" s="507"/>
      <c r="AF10" s="507"/>
      <c r="AG10" s="507"/>
      <c r="AH10" s="507"/>
      <c r="AI10" s="507"/>
      <c r="AJ10" s="507"/>
      <c r="AK10" s="507"/>
      <c r="AL10" s="507"/>
      <c r="AM10" s="515" t="s">
        <v>2230</v>
      </c>
      <c r="AN10" s="507"/>
      <c r="AO10" s="507"/>
      <c r="AP10" s="507"/>
      <c r="AQ10" s="507"/>
      <c r="AR10" s="507"/>
      <c r="AS10" s="507"/>
      <c r="AT10" s="507"/>
      <c r="AU10" s="507"/>
      <c r="AV10" s="507"/>
      <c r="AW10" s="507"/>
      <c r="AX10" s="507"/>
      <c r="AY10" s="507"/>
      <c r="AZ10" s="507"/>
      <c r="BA10" s="507"/>
      <c r="BB10" s="507"/>
      <c r="BC10" s="507"/>
      <c r="BD10" s="507"/>
      <c r="BE10" s="507"/>
      <c r="BF10" s="507"/>
      <c r="BG10" s="507"/>
      <c r="BH10" s="507"/>
      <c r="BI10" s="507"/>
      <c r="BJ10" s="507"/>
      <c r="BK10" s="507"/>
      <c r="BL10" s="507"/>
    </row>
    <row r="11" spans="2:64" ht="16.5" customHeight="1">
      <c r="C11" s="2" t="s">
        <v>2231</v>
      </c>
      <c r="D11" s="2" t="s">
        <v>2232</v>
      </c>
      <c r="E11" s="2" t="s">
        <v>2233</v>
      </c>
      <c r="F11" s="2" t="s">
        <v>2232</v>
      </c>
      <c r="G11" s="2" t="s">
        <v>2231</v>
      </c>
      <c r="H11" s="2" t="s">
        <v>2233</v>
      </c>
      <c r="M11" s="515" t="s">
        <v>2234</v>
      </c>
      <c r="N11" s="507"/>
      <c r="O11" s="515" t="s">
        <v>2235</v>
      </c>
      <c r="P11" s="507"/>
      <c r="Q11" s="515" t="s">
        <v>2236</v>
      </c>
      <c r="R11" s="507"/>
      <c r="S11" s="515" t="s">
        <v>2237</v>
      </c>
      <c r="T11" s="507"/>
      <c r="U11" s="515" t="s">
        <v>2238</v>
      </c>
      <c r="V11" s="507"/>
      <c r="W11" s="515" t="s">
        <v>2239</v>
      </c>
      <c r="X11" s="507"/>
      <c r="Y11" s="515" t="s">
        <v>2240</v>
      </c>
      <c r="Z11" s="507"/>
      <c r="AA11" s="515" t="s">
        <v>2241</v>
      </c>
      <c r="AB11" s="507"/>
      <c r="AC11" s="515" t="s">
        <v>2242</v>
      </c>
      <c r="AD11" s="507"/>
      <c r="AE11" s="515" t="s">
        <v>2243</v>
      </c>
      <c r="AF11" s="507"/>
      <c r="AG11" s="515" t="s">
        <v>2244</v>
      </c>
      <c r="AH11" s="507"/>
      <c r="AI11" s="515" t="s">
        <v>2245</v>
      </c>
      <c r="AJ11" s="507"/>
      <c r="AK11" s="515" t="s">
        <v>2246</v>
      </c>
      <c r="AL11" s="507"/>
      <c r="AM11" s="515" t="s">
        <v>2234</v>
      </c>
      <c r="AN11" s="507"/>
      <c r="AO11" s="515" t="s">
        <v>2235</v>
      </c>
      <c r="AP11" s="507"/>
      <c r="AQ11" s="515" t="s">
        <v>2236</v>
      </c>
      <c r="AR11" s="507"/>
      <c r="AS11" s="515" t="s">
        <v>2237</v>
      </c>
      <c r="AT11" s="507"/>
      <c r="AU11" s="515" t="s">
        <v>2238</v>
      </c>
      <c r="AV11" s="507"/>
      <c r="AW11" s="515" t="s">
        <v>2239</v>
      </c>
      <c r="AX11" s="507"/>
      <c r="AY11" s="515" t="s">
        <v>2240</v>
      </c>
      <c r="AZ11" s="507"/>
      <c r="BA11" s="515" t="s">
        <v>2241</v>
      </c>
      <c r="BB11" s="507"/>
      <c r="BC11" s="515" t="s">
        <v>2242</v>
      </c>
      <c r="BD11" s="507"/>
      <c r="BE11" s="515" t="s">
        <v>2243</v>
      </c>
      <c r="BF11" s="507"/>
      <c r="BG11" s="515" t="s">
        <v>2244</v>
      </c>
      <c r="BH11" s="507"/>
      <c r="BI11" s="515" t="s">
        <v>2245</v>
      </c>
      <c r="BJ11" s="507"/>
      <c r="BK11" s="515" t="s">
        <v>2246</v>
      </c>
      <c r="BL11" s="507"/>
    </row>
    <row r="12" spans="2:64" ht="16.5" customHeight="1">
      <c r="B12" s="2" t="s">
        <v>4</v>
      </c>
      <c r="C12" s="2" t="s">
        <v>2247</v>
      </c>
      <c r="D12" s="164" t="s">
        <v>3308</v>
      </c>
      <c r="E12" s="2" t="s">
        <v>2249</v>
      </c>
      <c r="F12" s="2" t="s">
        <v>2250</v>
      </c>
      <c r="G12" s="2" t="s">
        <v>2251</v>
      </c>
      <c r="H12" s="2" t="s">
        <v>2252</v>
      </c>
      <c r="M12" s="2" t="s">
        <v>2253</v>
      </c>
      <c r="N12" s="2" t="s">
        <v>2254</v>
      </c>
      <c r="O12" s="2" t="s">
        <v>2255</v>
      </c>
      <c r="P12" s="2" t="s">
        <v>2256</v>
      </c>
      <c r="Q12" s="2" t="s">
        <v>2257</v>
      </c>
      <c r="R12" s="2" t="s">
        <v>2258</v>
      </c>
      <c r="S12" s="2" t="s">
        <v>2259</v>
      </c>
      <c r="T12" s="2" t="s">
        <v>2260</v>
      </c>
      <c r="U12" s="2" t="s">
        <v>2261</v>
      </c>
      <c r="V12" s="2" t="s">
        <v>2262</v>
      </c>
      <c r="W12" s="2" t="s">
        <v>2263</v>
      </c>
      <c r="X12" s="2" t="s">
        <v>2251</v>
      </c>
      <c r="Y12" s="2" t="s">
        <v>2264</v>
      </c>
      <c r="Z12" s="2" t="s">
        <v>2265</v>
      </c>
      <c r="AA12" s="2" t="s">
        <v>2266</v>
      </c>
      <c r="AB12" s="2" t="s">
        <v>2267</v>
      </c>
      <c r="AC12" s="2" t="s">
        <v>2268</v>
      </c>
      <c r="AD12" s="2" t="s">
        <v>2269</v>
      </c>
      <c r="AE12" s="2" t="s">
        <v>2270</v>
      </c>
      <c r="AF12" s="2" t="s">
        <v>2271</v>
      </c>
      <c r="AG12" s="2" t="s">
        <v>2272</v>
      </c>
      <c r="AH12" s="2" t="s">
        <v>2273</v>
      </c>
      <c r="AI12" s="2" t="s">
        <v>2274</v>
      </c>
      <c r="AJ12" s="2" t="s">
        <v>2275</v>
      </c>
      <c r="AK12" s="2" t="s">
        <v>2276</v>
      </c>
      <c r="AL12" s="2" t="s">
        <v>2277</v>
      </c>
      <c r="AM12" s="2" t="str">
        <f t="shared" ref="AM12:AN12" si="5">M12</f>
        <v>야마모토 겐류사이 시게쿠니</v>
      </c>
      <c r="AN12" s="2" t="str">
        <f t="shared" si="5"/>
        <v>사사키베 쵸지로 타다오키</v>
      </c>
      <c r="AP12" s="2" t="s">
        <v>2278</v>
      </c>
      <c r="AQ12" s="2" t="s">
        <v>2279</v>
      </c>
      <c r="AR12" s="91" t="s">
        <v>2280</v>
      </c>
      <c r="AS12" s="2" t="s">
        <v>2259</v>
      </c>
      <c r="AT12" s="2" t="s">
        <v>2281</v>
      </c>
      <c r="AU12" s="2" t="s">
        <v>2282</v>
      </c>
      <c r="AV12" s="2" t="s">
        <v>2261</v>
      </c>
      <c r="AW12" s="2" t="s">
        <v>2283</v>
      </c>
      <c r="AX12" s="2" t="s">
        <v>2284</v>
      </c>
      <c r="AY12" s="2" t="s">
        <v>2285</v>
      </c>
      <c r="AZ12" s="2" t="s">
        <v>2286</v>
      </c>
    </row>
    <row r="13" spans="2:64" ht="16.5" customHeight="1">
      <c r="B13" s="2" t="s">
        <v>2287</v>
      </c>
      <c r="C13" s="2" t="s">
        <v>2288</v>
      </c>
      <c r="D13" s="2" t="s">
        <v>2289</v>
      </c>
      <c r="E13" s="2" t="s">
        <v>2290</v>
      </c>
      <c r="F13" s="2" t="s">
        <v>2291</v>
      </c>
      <c r="G13" s="2" t="s">
        <v>2292</v>
      </c>
      <c r="H13" s="2" t="s">
        <v>2291</v>
      </c>
      <c r="M13" s="2" t="s">
        <v>2293</v>
      </c>
      <c r="N13" s="2" t="s">
        <v>2294</v>
      </c>
      <c r="O13" s="2" t="s">
        <v>2293</v>
      </c>
      <c r="P13" s="2" t="s">
        <v>2294</v>
      </c>
      <c r="Q13" s="2" t="s">
        <v>2293</v>
      </c>
      <c r="R13" s="2" t="s">
        <v>2294</v>
      </c>
      <c r="S13" s="2" t="s">
        <v>2293</v>
      </c>
      <c r="T13" s="2" t="s">
        <v>2294</v>
      </c>
      <c r="U13" s="2" t="s">
        <v>2294</v>
      </c>
      <c r="V13" s="2" t="s">
        <v>2294</v>
      </c>
      <c r="W13" s="2" t="s">
        <v>2293</v>
      </c>
      <c r="X13" s="2" t="s">
        <v>2294</v>
      </c>
      <c r="Y13" s="2" t="s">
        <v>2293</v>
      </c>
      <c r="Z13" s="2" t="s">
        <v>2294</v>
      </c>
      <c r="AA13" s="2" t="s">
        <v>2293</v>
      </c>
      <c r="AB13" s="2" t="s">
        <v>2294</v>
      </c>
      <c r="AC13" s="2" t="s">
        <v>2293</v>
      </c>
      <c r="AD13" s="2" t="s">
        <v>2294</v>
      </c>
      <c r="AE13" s="2" t="s">
        <v>2293</v>
      </c>
      <c r="AF13" s="2" t="s">
        <v>2294</v>
      </c>
      <c r="AG13" s="2" t="s">
        <v>2293</v>
      </c>
      <c r="AH13" s="2" t="s">
        <v>2294</v>
      </c>
      <c r="AI13" s="2" t="s">
        <v>2293</v>
      </c>
      <c r="AJ13" s="2" t="s">
        <v>2294</v>
      </c>
      <c r="AK13" s="2" t="s">
        <v>2293</v>
      </c>
      <c r="AL13" s="2" t="s">
        <v>2294</v>
      </c>
      <c r="AM13" s="2" t="s">
        <v>2293</v>
      </c>
      <c r="AN13" s="2" t="s">
        <v>2294</v>
      </c>
      <c r="AO13" s="2" t="s">
        <v>2293</v>
      </c>
      <c r="AP13" s="2" t="s">
        <v>2294</v>
      </c>
      <c r="AQ13" s="2" t="s">
        <v>2293</v>
      </c>
      <c r="AR13" s="2" t="s">
        <v>2294</v>
      </c>
      <c r="AS13" s="2" t="s">
        <v>2293</v>
      </c>
      <c r="AT13" s="2" t="s">
        <v>2294</v>
      </c>
      <c r="AU13" s="2" t="s">
        <v>2293</v>
      </c>
      <c r="AV13" s="2" t="s">
        <v>2294</v>
      </c>
      <c r="AW13" s="2" t="s">
        <v>2293</v>
      </c>
      <c r="AX13" s="2" t="s">
        <v>2294</v>
      </c>
      <c r="AY13" s="2" t="s">
        <v>2293</v>
      </c>
      <c r="AZ13" s="2" t="s">
        <v>2294</v>
      </c>
      <c r="BA13" s="2" t="s">
        <v>2293</v>
      </c>
      <c r="BB13" s="2" t="s">
        <v>2294</v>
      </c>
      <c r="BC13" s="2" t="s">
        <v>2293</v>
      </c>
      <c r="BD13" s="2" t="s">
        <v>2294</v>
      </c>
      <c r="BE13" s="2" t="s">
        <v>2293</v>
      </c>
      <c r="BF13" s="2" t="s">
        <v>2294</v>
      </c>
      <c r="BG13" s="2" t="s">
        <v>2293</v>
      </c>
      <c r="BH13" s="2" t="s">
        <v>2294</v>
      </c>
      <c r="BI13" s="2" t="s">
        <v>2293</v>
      </c>
      <c r="BJ13" s="2" t="s">
        <v>2294</v>
      </c>
      <c r="BK13" s="2" t="s">
        <v>2293</v>
      </c>
      <c r="BL13" s="2" t="s">
        <v>2294</v>
      </c>
    </row>
    <row r="14" spans="2:64" ht="16.5" customHeight="1">
      <c r="B14" s="2" t="s">
        <v>2295</v>
      </c>
      <c r="C14" s="2" t="s">
        <v>2296</v>
      </c>
      <c r="D14" s="155" t="s">
        <v>4056</v>
      </c>
      <c r="E14" s="164" t="s">
        <v>4057</v>
      </c>
      <c r="F14" s="2" t="s">
        <v>2297</v>
      </c>
      <c r="G14" s="2" t="s">
        <v>1819</v>
      </c>
      <c r="H14" s="2" t="s">
        <v>2298</v>
      </c>
      <c r="M14" s="2" t="s">
        <v>2299</v>
      </c>
      <c r="N14" s="2" t="s">
        <v>2300</v>
      </c>
      <c r="O14" s="2" t="s">
        <v>2301</v>
      </c>
      <c r="P14" s="2" t="s">
        <v>2302</v>
      </c>
      <c r="Q14" s="2" t="s">
        <v>2303</v>
      </c>
      <c r="R14" s="2" t="s">
        <v>2304</v>
      </c>
      <c r="S14" s="2" t="s">
        <v>2305</v>
      </c>
      <c r="T14" s="2" t="s">
        <v>2306</v>
      </c>
      <c r="U14" s="92" t="s">
        <v>2307</v>
      </c>
      <c r="V14" s="2" t="s">
        <v>2308</v>
      </c>
      <c r="W14" s="2" t="s">
        <v>2309</v>
      </c>
      <c r="X14" s="2" t="s">
        <v>1819</v>
      </c>
      <c r="Y14" s="2" t="s">
        <v>2310</v>
      </c>
      <c r="Z14" s="2" t="s">
        <v>2311</v>
      </c>
      <c r="AA14" s="2" t="s">
        <v>2312</v>
      </c>
      <c r="AB14" s="2" t="s">
        <v>2313</v>
      </c>
      <c r="AC14" s="2" t="s">
        <v>2314</v>
      </c>
      <c r="AD14" s="2" t="s">
        <v>2315</v>
      </c>
      <c r="AE14" s="2" t="s">
        <v>2316</v>
      </c>
      <c r="AF14" s="2" t="s">
        <v>2317</v>
      </c>
      <c r="AG14" s="2" t="s">
        <v>2318</v>
      </c>
      <c r="AH14" s="2" t="s">
        <v>2319</v>
      </c>
      <c r="AI14" s="2" t="s">
        <v>2320</v>
      </c>
      <c r="AJ14" s="2" t="s">
        <v>2311</v>
      </c>
      <c r="AK14" s="2"/>
      <c r="AL14" s="2" t="s">
        <v>2321</v>
      </c>
      <c r="AM14" s="2" t="str">
        <f t="shared" ref="AM14:AN14" si="6">M14</f>
        <v>류인약화</v>
      </c>
      <c r="AN14" s="2" t="str">
        <f t="shared" si="6"/>
        <v>엄령환</v>
      </c>
      <c r="AO14" s="2" t="s">
        <v>2311</v>
      </c>
      <c r="AP14" s="2" t="s">
        <v>2322</v>
      </c>
      <c r="AQ14" s="2" t="s">
        <v>2323</v>
      </c>
      <c r="AR14" s="2" t="s">
        <v>2322</v>
      </c>
      <c r="AS14" s="2" t="s">
        <v>2305</v>
      </c>
      <c r="AU14" s="92" t="s">
        <v>2324</v>
      </c>
      <c r="AV14" s="92" t="s">
        <v>2307</v>
      </c>
      <c r="AW14" s="2" t="s">
        <v>2322</v>
      </c>
      <c r="AY14" s="2" t="s">
        <v>2325</v>
      </c>
    </row>
    <row r="15" spans="2:64" ht="16.5" customHeight="1">
      <c r="B15" s="2" t="s">
        <v>2326</v>
      </c>
      <c r="C15" s="2" t="s">
        <v>2327</v>
      </c>
      <c r="D15" s="93" t="s">
        <v>2328</v>
      </c>
      <c r="G15" s="2" t="s">
        <v>2329</v>
      </c>
      <c r="H15" s="2" t="s">
        <v>2330</v>
      </c>
      <c r="M15" s="2" t="s">
        <v>2331</v>
      </c>
      <c r="N15" s="2" t="s">
        <v>2332</v>
      </c>
      <c r="O15" s="2" t="s">
        <v>2333</v>
      </c>
      <c r="P15" s="2" t="s">
        <v>2334</v>
      </c>
      <c r="Q15" s="2" t="s">
        <v>2335</v>
      </c>
      <c r="R15" s="2" t="s">
        <v>2336</v>
      </c>
      <c r="S15" s="2" t="s">
        <v>2311</v>
      </c>
      <c r="T15" s="2" t="s">
        <v>2337</v>
      </c>
      <c r="U15" s="2" t="s">
        <v>2338</v>
      </c>
      <c r="V15" s="2" t="s">
        <v>2339</v>
      </c>
      <c r="W15" s="2" t="s">
        <v>2340</v>
      </c>
      <c r="X15" s="2" t="s">
        <v>2329</v>
      </c>
      <c r="Y15" s="2" t="s">
        <v>2341</v>
      </c>
      <c r="Z15" s="2" t="s">
        <v>2311</v>
      </c>
      <c r="AA15" s="2" t="s">
        <v>2342</v>
      </c>
      <c r="AB15" s="2" t="s">
        <v>2313</v>
      </c>
      <c r="AC15" s="2" t="s">
        <v>2343</v>
      </c>
      <c r="AD15" s="2" t="s">
        <v>2344</v>
      </c>
      <c r="AE15" s="2" t="s">
        <v>2345</v>
      </c>
      <c r="AF15" s="2" t="s">
        <v>2343</v>
      </c>
      <c r="AG15" s="2" t="s">
        <v>2346</v>
      </c>
      <c r="AH15" s="2" t="s">
        <v>2311</v>
      </c>
      <c r="AI15" s="2" t="s">
        <v>2347</v>
      </c>
      <c r="AJ15" s="2"/>
      <c r="AK15" s="2"/>
      <c r="AL15" s="2" t="s">
        <v>2348</v>
      </c>
      <c r="AM15" s="2" t="str">
        <f t="shared" ref="AM15:AN15" si="7">M15</f>
        <v>만상일체 잿더미가 되어라</v>
      </c>
      <c r="AN15" s="2" t="str">
        <f t="shared" si="7"/>
        <v>꿰뚫어라</v>
      </c>
      <c r="AQ15" s="94" t="s">
        <v>2349</v>
      </c>
      <c r="AS15" s="2" t="s">
        <v>2311</v>
      </c>
      <c r="AU15" s="2" t="s">
        <v>2350</v>
      </c>
      <c r="AV15" s="2" t="s">
        <v>2338</v>
      </c>
      <c r="AY15" s="2" t="s">
        <v>2351</v>
      </c>
    </row>
    <row r="16" spans="2:64" ht="16.5" customHeight="1">
      <c r="B16" s="2" t="s">
        <v>1127</v>
      </c>
      <c r="C16" s="2" t="s">
        <v>1073</v>
      </c>
      <c r="D16" s="2" t="s">
        <v>2352</v>
      </c>
      <c r="G16" s="2" t="s">
        <v>2353</v>
      </c>
      <c r="H16" s="2" t="s">
        <v>2354</v>
      </c>
      <c r="M16" s="2" t="s">
        <v>2355</v>
      </c>
      <c r="N16" s="92" t="s">
        <v>2356</v>
      </c>
      <c r="O16" s="2" t="s">
        <v>2357</v>
      </c>
      <c r="P16" s="2" t="s">
        <v>2311</v>
      </c>
      <c r="Q16" s="2" t="s">
        <v>2358</v>
      </c>
      <c r="R16" s="2"/>
      <c r="S16" s="2" t="s">
        <v>2359</v>
      </c>
      <c r="T16" s="2"/>
      <c r="U16" s="2" t="s">
        <v>2311</v>
      </c>
      <c r="V16" s="2" t="s">
        <v>2311</v>
      </c>
      <c r="W16" s="2" t="s">
        <v>2360</v>
      </c>
      <c r="X16" s="2" t="s">
        <v>2361</v>
      </c>
      <c r="Y16" s="2" t="s">
        <v>2362</v>
      </c>
      <c r="Z16" s="2" t="s">
        <v>2311</v>
      </c>
      <c r="AA16" s="2" t="s">
        <v>2363</v>
      </c>
      <c r="AB16" s="2" t="s">
        <v>2313</v>
      </c>
      <c r="AC16" s="2" t="s">
        <v>2364</v>
      </c>
      <c r="AD16" s="2" t="s">
        <v>2365</v>
      </c>
      <c r="AE16" s="2" t="s">
        <v>2366</v>
      </c>
      <c r="AF16" s="2"/>
      <c r="AG16" s="2" t="s">
        <v>2311</v>
      </c>
      <c r="AH16" s="2"/>
      <c r="AI16" s="2" t="s">
        <v>2367</v>
      </c>
      <c r="AJ16" s="2"/>
      <c r="AK16" s="2"/>
      <c r="AL16" s="2" t="s">
        <v>2311</v>
      </c>
      <c r="AM16" s="2" t="str">
        <f t="shared" ref="AM16:AN16" si="8">M16</f>
        <v>잔화태도</v>
      </c>
      <c r="AN16" s="2" t="str">
        <f t="shared" si="8"/>
        <v>황황엄령이궁</v>
      </c>
      <c r="AQ16" s="2" t="s">
        <v>2368</v>
      </c>
      <c r="AS16" s="2" t="s">
        <v>2359</v>
      </c>
      <c r="AU16" s="2" t="s">
        <v>2369</v>
      </c>
      <c r="AV16" s="2" t="s">
        <v>2311</v>
      </c>
      <c r="AY16" s="2" t="s">
        <v>2311</v>
      </c>
    </row>
    <row r="17" spans="2:40" ht="16.5" customHeight="1">
      <c r="C17" s="2" t="s">
        <v>2247</v>
      </c>
      <c r="D17" s="2" t="s">
        <v>2248</v>
      </c>
      <c r="E17" s="2" t="s">
        <v>2249</v>
      </c>
      <c r="F17" s="2" t="s">
        <v>2370</v>
      </c>
      <c r="G17" s="2" t="s">
        <v>2251</v>
      </c>
      <c r="H17" s="2" t="s">
        <v>2252</v>
      </c>
      <c r="P17" s="2" t="s">
        <v>2371</v>
      </c>
      <c r="AN17" s="2">
        <f>N17</f>
        <v>0</v>
      </c>
    </row>
    <row r="18" spans="2:40" ht="16.5" customHeight="1">
      <c r="B18" s="2" t="s">
        <v>2372</v>
      </c>
      <c r="C18" s="2" t="s">
        <v>2373</v>
      </c>
      <c r="D18" s="2" t="s">
        <v>2374</v>
      </c>
      <c r="E18" s="272" t="s">
        <v>3641</v>
      </c>
      <c r="F18" s="2" t="s">
        <v>2375</v>
      </c>
      <c r="G18" s="2" t="s">
        <v>2376</v>
      </c>
      <c r="H18" s="2" t="s">
        <v>2377</v>
      </c>
      <c r="P18" s="2"/>
      <c r="AN18" s="2"/>
    </row>
    <row r="19" spans="2:40" ht="16.5" customHeight="1">
      <c r="B19" s="2" t="s">
        <v>2378</v>
      </c>
      <c r="C19" s="2" t="s">
        <v>2379</v>
      </c>
      <c r="D19" s="2" t="s">
        <v>2380</v>
      </c>
      <c r="E19" s="2" t="s">
        <v>2381</v>
      </c>
      <c r="F19" s="2" t="s">
        <v>2382</v>
      </c>
      <c r="G19" s="2" t="s">
        <v>2383</v>
      </c>
      <c r="H19" s="95" t="s">
        <v>2384</v>
      </c>
      <c r="P19" s="2"/>
      <c r="AN19" s="2"/>
    </row>
    <row r="20" spans="2:40" ht="16.5" customHeight="1">
      <c r="B20" s="2" t="s">
        <v>2385</v>
      </c>
      <c r="C20" s="2" t="s">
        <v>2386</v>
      </c>
      <c r="D20" s="2" t="s">
        <v>2387</v>
      </c>
      <c r="E20" s="2" t="s">
        <v>2388</v>
      </c>
      <c r="F20" s="2" t="s">
        <v>2389</v>
      </c>
      <c r="G20" s="2" t="s">
        <v>2386</v>
      </c>
      <c r="H20" s="2" t="s">
        <v>2390</v>
      </c>
      <c r="P20" s="2"/>
      <c r="AN20" s="2"/>
    </row>
    <row r="21" spans="2:40" ht="16.5" customHeight="1">
      <c r="B21" s="2" t="s">
        <v>918</v>
      </c>
      <c r="C21" s="2" t="s">
        <v>2391</v>
      </c>
      <c r="D21" s="2" t="s">
        <v>2390</v>
      </c>
      <c r="E21" s="2" t="s">
        <v>2392</v>
      </c>
      <c r="F21" s="2" t="s">
        <v>2393</v>
      </c>
      <c r="G21" s="2" t="s">
        <v>2391</v>
      </c>
      <c r="H21" s="2" t="s">
        <v>2386</v>
      </c>
      <c r="P21" s="2"/>
      <c r="AN21" s="2"/>
    </row>
    <row r="22" spans="2:40" ht="16.5" customHeight="1">
      <c r="B22" s="2" t="s">
        <v>558</v>
      </c>
      <c r="C22" s="2" t="s">
        <v>2391</v>
      </c>
      <c r="D22" s="2" t="s">
        <v>2390</v>
      </c>
      <c r="E22" s="2" t="s">
        <v>2394</v>
      </c>
      <c r="F22" s="2" t="s">
        <v>2393</v>
      </c>
      <c r="G22" s="2" t="s">
        <v>2394</v>
      </c>
      <c r="H22" s="2" t="s">
        <v>2386</v>
      </c>
      <c r="P22" s="2"/>
      <c r="AN22" s="2"/>
    </row>
    <row r="23" spans="2:40" ht="16.5" customHeight="1">
      <c r="B23" s="2" t="s">
        <v>2395</v>
      </c>
      <c r="C23" s="2" t="s">
        <v>2390</v>
      </c>
      <c r="D23" s="2" t="s">
        <v>2393</v>
      </c>
      <c r="E23" s="2" t="s">
        <v>2391</v>
      </c>
      <c r="F23" s="2" t="s">
        <v>2391</v>
      </c>
      <c r="G23" s="2" t="s">
        <v>2386</v>
      </c>
      <c r="H23" s="2" t="s">
        <v>2390</v>
      </c>
      <c r="P23" s="2"/>
      <c r="AN23" s="2"/>
    </row>
    <row r="24" spans="2:40" ht="16.5" customHeight="1">
      <c r="B24" s="2" t="s">
        <v>462</v>
      </c>
      <c r="C24" s="2" t="s">
        <v>2391</v>
      </c>
      <c r="D24" s="2" t="s">
        <v>2386</v>
      </c>
      <c r="E24" s="2" t="s">
        <v>2390</v>
      </c>
      <c r="F24" s="2" t="s">
        <v>2393</v>
      </c>
      <c r="G24" s="2" t="s">
        <v>2386</v>
      </c>
      <c r="H24" s="2" t="s">
        <v>2391</v>
      </c>
      <c r="P24" s="2"/>
      <c r="AN24" s="2"/>
    </row>
    <row r="25" spans="2:40" ht="16.5" customHeight="1">
      <c r="B25" s="2" t="s">
        <v>2396</v>
      </c>
      <c r="C25" s="2" t="s">
        <v>2397</v>
      </c>
      <c r="D25" s="2" t="s">
        <v>2398</v>
      </c>
      <c r="E25" s="2" t="s">
        <v>2399</v>
      </c>
      <c r="F25" s="2" t="s">
        <v>2400</v>
      </c>
      <c r="G25" s="2" t="s">
        <v>2401</v>
      </c>
      <c r="H25" s="2" t="s">
        <v>2402</v>
      </c>
      <c r="P25" s="2"/>
      <c r="AN25" s="2"/>
    </row>
    <row r="26" spans="2:40" ht="16.5" customHeight="1">
      <c r="B26" s="2" t="s">
        <v>2403</v>
      </c>
      <c r="C26" s="2" t="s">
        <v>2404</v>
      </c>
      <c r="D26" s="2" t="s">
        <v>2405</v>
      </c>
      <c r="E26" s="2" t="s">
        <v>2406</v>
      </c>
      <c r="F26" s="2" t="s">
        <v>2407</v>
      </c>
      <c r="G26" s="2" t="s">
        <v>2408</v>
      </c>
      <c r="H26" s="2" t="s">
        <v>2409</v>
      </c>
      <c r="I26" s="2"/>
      <c r="P26" s="2"/>
      <c r="AN26" s="2"/>
    </row>
    <row r="27" spans="2:40" ht="16.5" customHeight="1">
      <c r="B27" s="2" t="s">
        <v>2410</v>
      </c>
      <c r="C27" s="2" t="s">
        <v>2411</v>
      </c>
      <c r="D27" s="2" t="s">
        <v>2412</v>
      </c>
      <c r="E27" s="2" t="s">
        <v>2413</v>
      </c>
      <c r="F27" s="2" t="s">
        <v>2414</v>
      </c>
      <c r="G27" s="2" t="s">
        <v>2415</v>
      </c>
      <c r="H27" s="2" t="s">
        <v>2416</v>
      </c>
      <c r="P27" s="2"/>
      <c r="AN27" s="2"/>
    </row>
    <row r="28" spans="2:40" ht="16.5" customHeight="1">
      <c r="B28" s="2" t="s">
        <v>2417</v>
      </c>
      <c r="C28" s="2" t="s">
        <v>2418</v>
      </c>
      <c r="D28" s="2" t="s">
        <v>2419</v>
      </c>
      <c r="E28" s="2" t="s">
        <v>2420</v>
      </c>
      <c r="F28" s="2" t="s">
        <v>2421</v>
      </c>
      <c r="G28" s="2" t="s">
        <v>2422</v>
      </c>
      <c r="H28" s="2" t="s">
        <v>2423</v>
      </c>
      <c r="P28" s="2"/>
      <c r="AN28" s="2"/>
    </row>
    <row r="29" spans="2:40" ht="16.5" customHeight="1">
      <c r="B29" s="2" t="s">
        <v>2424</v>
      </c>
      <c r="C29" s="2" t="s">
        <v>2425</v>
      </c>
      <c r="D29" s="2" t="s">
        <v>2426</v>
      </c>
      <c r="E29" s="2" t="s">
        <v>2427</v>
      </c>
      <c r="F29" s="2" t="s">
        <v>2428</v>
      </c>
      <c r="G29" s="2" t="s">
        <v>2429</v>
      </c>
      <c r="H29" s="2" t="s">
        <v>2430</v>
      </c>
      <c r="P29" s="2"/>
      <c r="AN29" s="2"/>
    </row>
    <row r="30" spans="2:40" ht="16.5" customHeight="1">
      <c r="B30" s="2" t="s">
        <v>427</v>
      </c>
      <c r="C30" s="2" t="s">
        <v>2431</v>
      </c>
      <c r="D30" s="2" t="s">
        <v>2432</v>
      </c>
      <c r="E30" s="2" t="s">
        <v>2433</v>
      </c>
      <c r="F30" s="2" t="s">
        <v>2434</v>
      </c>
      <c r="G30" s="2" t="s">
        <v>2435</v>
      </c>
      <c r="H30" s="2" t="s">
        <v>2436</v>
      </c>
      <c r="P30" s="2"/>
      <c r="AN30" s="2"/>
    </row>
    <row r="31" spans="2:40" ht="16.5" customHeight="1">
      <c r="C31" s="2" t="s">
        <v>2437</v>
      </c>
      <c r="D31" s="2"/>
      <c r="E31" s="2" t="s">
        <v>2438</v>
      </c>
      <c r="F31" s="2" t="s">
        <v>2439</v>
      </c>
      <c r="H31" s="2" t="s">
        <v>2440</v>
      </c>
      <c r="P31" s="2"/>
      <c r="AN31" s="2"/>
    </row>
    <row r="32" spans="2:40" ht="16.5" customHeight="1">
      <c r="P32" s="2"/>
      <c r="AN32" s="2"/>
    </row>
    <row r="33" spans="4:50" ht="16.5" customHeight="1">
      <c r="P33" s="2"/>
      <c r="AN33" s="2"/>
    </row>
    <row r="34" spans="4:50" ht="20.25" customHeight="1">
      <c r="D34" s="2" t="s">
        <v>362</v>
      </c>
      <c r="E34" s="2" t="s">
        <v>2441</v>
      </c>
      <c r="F34" s="2" t="s">
        <v>2442</v>
      </c>
      <c r="G34" s="2" t="s">
        <v>2443</v>
      </c>
      <c r="H34" s="2" t="s">
        <v>2441</v>
      </c>
      <c r="I34" s="2" t="s">
        <v>2444</v>
      </c>
      <c r="J34" s="2" t="s">
        <v>2445</v>
      </c>
      <c r="M34" s="2" t="s">
        <v>2446</v>
      </c>
      <c r="O34" s="2" t="s">
        <v>2447</v>
      </c>
      <c r="P34" s="2"/>
      <c r="Q34" s="2" t="s">
        <v>2448</v>
      </c>
      <c r="R34" s="2"/>
      <c r="S34" s="2" t="s">
        <v>2449</v>
      </c>
      <c r="T34" s="2"/>
      <c r="U34" s="2" t="s">
        <v>2450</v>
      </c>
      <c r="V34" s="2"/>
      <c r="W34" s="2" t="s">
        <v>2451</v>
      </c>
      <c r="X34" s="2" t="s">
        <v>2452</v>
      </c>
      <c r="Y34" s="2" t="s">
        <v>2453</v>
      </c>
      <c r="Z34" s="2"/>
      <c r="AA34" s="2"/>
      <c r="AB34" s="2"/>
      <c r="AC34" s="2" t="s">
        <v>2454</v>
      </c>
      <c r="AD34" s="2" t="s">
        <v>2455</v>
      </c>
      <c r="AE34" s="2" t="s">
        <v>2456</v>
      </c>
      <c r="AF34" s="2"/>
      <c r="AG34" s="2" t="s">
        <v>2457</v>
      </c>
      <c r="AH34" s="2"/>
      <c r="AI34" s="2" t="s">
        <v>2458</v>
      </c>
      <c r="AJ34" s="2"/>
      <c r="AK34" s="2"/>
      <c r="AL34" s="2"/>
      <c r="AM34" s="2" t="str">
        <f t="shared" ref="AM34:AN34" si="9">M34</f>
        <v>엎드려 살지 마라. 일어나 죽는 거다.</v>
      </c>
      <c r="AN34" s="2">
        <f t="shared" si="9"/>
        <v>0</v>
      </c>
      <c r="AO34" s="2" t="s">
        <v>2459</v>
      </c>
      <c r="AS34" s="2" t="s">
        <v>2449</v>
      </c>
      <c r="AT34" s="2" t="s">
        <v>2460</v>
      </c>
      <c r="AU34" s="2" t="s">
        <v>2461</v>
      </c>
      <c r="AV34" s="2" t="s">
        <v>2450</v>
      </c>
      <c r="AX34" s="2" t="s">
        <v>2462</v>
      </c>
    </row>
    <row r="35" spans="4:50" ht="16.5" customHeight="1">
      <c r="E35" s="2" t="s">
        <v>2463</v>
      </c>
      <c r="F35" s="2" t="s">
        <v>2464</v>
      </c>
      <c r="G35" s="2" t="s">
        <v>2465</v>
      </c>
      <c r="H35" s="2" t="s">
        <v>2466</v>
      </c>
      <c r="I35" s="2" t="s">
        <v>2467</v>
      </c>
      <c r="J35" s="2" t="s">
        <v>2468</v>
      </c>
      <c r="M35" s="2" t="s">
        <v>2469</v>
      </c>
      <c r="N35" s="2" t="s">
        <v>2470</v>
      </c>
      <c r="O35" s="2" t="s">
        <v>2471</v>
      </c>
      <c r="P35" s="2"/>
      <c r="Q35" s="2" t="s">
        <v>2472</v>
      </c>
      <c r="R35" s="2"/>
      <c r="S35" s="2"/>
      <c r="T35" s="2" t="s">
        <v>2473</v>
      </c>
      <c r="U35" s="2" t="s">
        <v>2474</v>
      </c>
      <c r="V35" s="2" t="s">
        <v>2475</v>
      </c>
      <c r="W35" s="2" t="s">
        <v>2476</v>
      </c>
      <c r="X35" s="2" t="s">
        <v>2477</v>
      </c>
      <c r="Y35" s="2" t="s">
        <v>2478</v>
      </c>
      <c r="Z35" s="2" t="s">
        <v>2479</v>
      </c>
      <c r="AA35" s="2" t="s">
        <v>2480</v>
      </c>
      <c r="AB35" s="2" t="s">
        <v>2481</v>
      </c>
      <c r="AC35" s="2" t="s">
        <v>2482</v>
      </c>
      <c r="AD35" s="2" t="s">
        <v>2483</v>
      </c>
      <c r="AE35" s="2" t="s">
        <v>2484</v>
      </c>
      <c r="AF35" s="2" t="s">
        <v>2485</v>
      </c>
      <c r="AG35" s="2" t="s">
        <v>2486</v>
      </c>
      <c r="AH35" s="2" t="s">
        <v>2487</v>
      </c>
      <c r="AI35" s="2" t="s">
        <v>2488</v>
      </c>
      <c r="AJ35" s="2" t="s">
        <v>2489</v>
      </c>
      <c r="AK35" s="2"/>
      <c r="AL35" s="2" t="s">
        <v>2490</v>
      </c>
      <c r="AM35" s="2" t="str">
        <f t="shared" ref="AM35:AN35" si="10">M35</f>
        <v>심려치 말거라. 적들은 내 한명도 남기지 않고... 내 손으로 베어버릴 것이야...!</v>
      </c>
      <c r="AN35" s="2" t="str">
        <f t="shared" si="10"/>
        <v>말수가 적고 항상 총대장의 곁을 지키는 사사키베 쵸지로 부대장 입니다.
쉽게 구별할 수 있는 유명한 콤비지만, 화해할 수 없는 유일한 차이점은 음식 취향인 것 같습니다...</v>
      </c>
      <c r="AO35" s="96" t="s">
        <v>2491</v>
      </c>
      <c r="AQ35" s="2" t="s">
        <v>2492</v>
      </c>
      <c r="AV35" s="2" t="s">
        <v>2474</v>
      </c>
    </row>
    <row r="36" spans="4:50" ht="16.5" customHeight="1">
      <c r="E36" s="2" t="s">
        <v>2493</v>
      </c>
      <c r="F36" s="2" t="s">
        <v>2494</v>
      </c>
      <c r="G36" s="2" t="s">
        <v>2495</v>
      </c>
      <c r="H36" s="2" t="s">
        <v>2496</v>
      </c>
      <c r="I36" s="2" t="s">
        <v>2497</v>
      </c>
      <c r="J36" s="2" t="s">
        <v>2498</v>
      </c>
      <c r="V36" s="2" t="s">
        <v>2499</v>
      </c>
      <c r="AB36" s="2" t="s">
        <v>2500</v>
      </c>
      <c r="AD36" s="2" t="s">
        <v>2501</v>
      </c>
      <c r="AE36" s="2" t="s">
        <v>2502</v>
      </c>
      <c r="AI36" s="2" t="s">
        <v>2503</v>
      </c>
      <c r="AO36" s="2" t="s">
        <v>2504</v>
      </c>
    </row>
    <row r="37" spans="4:50" ht="16.5" customHeight="1">
      <c r="E37" s="2" t="s">
        <v>2505</v>
      </c>
      <c r="F37" s="2" t="s">
        <v>2506</v>
      </c>
      <c r="G37" s="2" t="s">
        <v>2507</v>
      </c>
      <c r="AO37" s="2" t="s">
        <v>2508</v>
      </c>
    </row>
    <row r="38" spans="4:50" ht="16.5" customHeight="1">
      <c r="E38" s="2" t="s">
        <v>2509</v>
      </c>
      <c r="F38" s="2" t="s">
        <v>2510</v>
      </c>
      <c r="G38" s="2" t="s">
        <v>2511</v>
      </c>
    </row>
    <row r="39" spans="4:50" ht="16.5" customHeight="1">
      <c r="E39" s="2" t="s">
        <v>2512</v>
      </c>
      <c r="F39" s="2" t="s">
        <v>2513</v>
      </c>
      <c r="G39" s="2" t="s">
        <v>2514</v>
      </c>
      <c r="H39" s="2" t="s">
        <v>2515</v>
      </c>
      <c r="I39" s="2" t="s">
        <v>2516</v>
      </c>
      <c r="J39" s="2" t="s">
        <v>2517</v>
      </c>
    </row>
    <row r="40" spans="4:50" ht="16.5" customHeight="1">
      <c r="E40" s="2" t="s">
        <v>2518</v>
      </c>
      <c r="F40" s="2" t="s">
        <v>2519</v>
      </c>
      <c r="G40" s="2" t="s">
        <v>2520</v>
      </c>
      <c r="H40" s="2" t="s">
        <v>2521</v>
      </c>
      <c r="I40" s="2" t="s">
        <v>2522</v>
      </c>
      <c r="J40" s="2" t="s">
        <v>2523</v>
      </c>
    </row>
    <row r="41" spans="4:50" ht="16.5" customHeight="1">
      <c r="E41" s="2" t="s">
        <v>2524</v>
      </c>
      <c r="F41" s="2" t="s">
        <v>2525</v>
      </c>
      <c r="G41" s="2" t="s">
        <v>2526</v>
      </c>
      <c r="I41" s="2" t="s">
        <v>2527</v>
      </c>
      <c r="J41" s="2" t="s">
        <v>2528</v>
      </c>
    </row>
    <row r="42" spans="4:50" ht="16.5" customHeight="1">
      <c r="E42" s="2" t="s">
        <v>2529</v>
      </c>
      <c r="G42" s="2" t="s">
        <v>2530</v>
      </c>
      <c r="J42" s="2" t="s">
        <v>2531</v>
      </c>
    </row>
    <row r="43" spans="4:50" ht="16.5" customHeight="1">
      <c r="E43" s="2" t="s">
        <v>2532</v>
      </c>
      <c r="J43" s="2" t="s">
        <v>2533</v>
      </c>
    </row>
    <row r="44" spans="4:50" ht="16.5" customHeight="1">
      <c r="E44" s="2" t="s">
        <v>2534</v>
      </c>
    </row>
    <row r="45" spans="4:50" ht="16.5" customHeight="1">
      <c r="F45" s="2" t="s">
        <v>2535</v>
      </c>
    </row>
    <row r="46" spans="4:50" ht="16.5" customHeight="1">
      <c r="E46" s="2" t="s">
        <v>2536</v>
      </c>
      <c r="F46" s="2" t="s">
        <v>2537</v>
      </c>
    </row>
    <row r="47" spans="4:50" ht="16.5" customHeight="1">
      <c r="E47" s="2" t="s">
        <v>2538</v>
      </c>
      <c r="F47" s="2" t="s">
        <v>2539</v>
      </c>
    </row>
    <row r="48" spans="4:50" ht="16.5" customHeight="1">
      <c r="E48" s="2" t="s">
        <v>2540</v>
      </c>
    </row>
    <row r="49" spans="5:41" ht="16.5" customHeight="1">
      <c r="E49" s="2" t="s">
        <v>2541</v>
      </c>
    </row>
    <row r="50" spans="5:41" ht="16.5" customHeight="1">
      <c r="E50" s="2" t="s">
        <v>2542</v>
      </c>
    </row>
    <row r="51" spans="5:41" ht="16.5" customHeight="1">
      <c r="E51" s="2" t="s">
        <v>2543</v>
      </c>
    </row>
    <row r="52" spans="5:41" ht="16.5" customHeight="1">
      <c r="E52" s="2" t="s">
        <v>2544</v>
      </c>
    </row>
    <row r="53" spans="5:41" ht="16.5" customHeight="1">
      <c r="E53" s="2" t="s">
        <v>2545</v>
      </c>
    </row>
    <row r="54" spans="5:41" ht="16.5" customHeight="1"/>
    <row r="55" spans="5:41" ht="16.5" customHeight="1">
      <c r="E55" s="2" t="s">
        <v>2546</v>
      </c>
      <c r="AO55" s="2" t="s">
        <v>2547</v>
      </c>
    </row>
    <row r="56" spans="5:41" ht="16.5" customHeight="1">
      <c r="E56" s="2" t="s">
        <v>2548</v>
      </c>
      <c r="AO56" s="2" t="s">
        <v>2549</v>
      </c>
    </row>
    <row r="57" spans="5:41" ht="16.5" customHeight="1">
      <c r="E57" s="2" t="s">
        <v>2550</v>
      </c>
      <c r="AO57" s="2" t="s">
        <v>2551</v>
      </c>
    </row>
    <row r="58" spans="5:41" ht="16.5" customHeight="1">
      <c r="E58" s="2" t="s">
        <v>2552</v>
      </c>
    </row>
    <row r="59" spans="5:41" ht="16.5" customHeight="1">
      <c r="E59" s="2" t="s">
        <v>2553</v>
      </c>
    </row>
    <row r="60" spans="5:41" ht="16.5" customHeight="1">
      <c r="E60" s="2" t="s">
        <v>2554</v>
      </c>
    </row>
    <row r="61" spans="5:41" ht="16.5" customHeight="1">
      <c r="E61" s="2" t="s">
        <v>2555</v>
      </c>
    </row>
    <row r="62" spans="5:41" ht="16.5" customHeight="1"/>
    <row r="63" spans="5:41" ht="16.5" customHeight="1"/>
    <row r="64" spans="5:41"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0">
    <mergeCell ref="AU11:AV11"/>
    <mergeCell ref="AW11:AX11"/>
    <mergeCell ref="AY11:AZ11"/>
    <mergeCell ref="BA11:BB11"/>
    <mergeCell ref="BC11:BD11"/>
    <mergeCell ref="BE11:BF11"/>
    <mergeCell ref="BG11:BH11"/>
    <mergeCell ref="BI11:BJ11"/>
    <mergeCell ref="M9:AL9"/>
    <mergeCell ref="AM9:BL9"/>
    <mergeCell ref="M10:AL10"/>
    <mergeCell ref="AM10:BL10"/>
    <mergeCell ref="M11:N11"/>
    <mergeCell ref="O11:P11"/>
    <mergeCell ref="Q11:R11"/>
    <mergeCell ref="BK11:BL11"/>
    <mergeCell ref="S11:T11"/>
    <mergeCell ref="U11:V11"/>
    <mergeCell ref="W11:X11"/>
    <mergeCell ref="Y11:Z11"/>
    <mergeCell ref="AA11:AB11"/>
    <mergeCell ref="AM11:AN11"/>
    <mergeCell ref="AO11:AP11"/>
    <mergeCell ref="AQ11:AR11"/>
    <mergeCell ref="AS11:AT11"/>
    <mergeCell ref="AC11:AD11"/>
    <mergeCell ref="AE11:AF11"/>
    <mergeCell ref="AG11:AH11"/>
    <mergeCell ref="AI11:AJ11"/>
    <mergeCell ref="AK11:AL11"/>
  </mergeCells>
  <phoneticPr fontId="38" type="noConversion"/>
  <pageMargins left="0.7" right="0.7" top="0.75" bottom="0.75" header="0" footer="0"/>
  <pageSetup orientation="landscape"/>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B1000"/>
  <sheetViews>
    <sheetView topLeftCell="H1" workbookViewId="0">
      <selection activeCell="Q30" sqref="J21:Q30"/>
    </sheetView>
  </sheetViews>
  <sheetFormatPr defaultColWidth="14.375" defaultRowHeight="15" customHeight="1"/>
  <cols>
    <col min="1" max="28" width="8.625" customWidth="1"/>
  </cols>
  <sheetData>
    <row r="1" spans="1:28" ht="16.5">
      <c r="P1" s="2"/>
    </row>
    <row r="2" spans="1:28" ht="16.5">
      <c r="P2" s="2" t="s">
        <v>2556</v>
      </c>
    </row>
    <row r="3" spans="1:28" ht="16.5">
      <c r="P3" s="272" t="s">
        <v>3649</v>
      </c>
      <c r="S3" s="2" t="s">
        <v>2557</v>
      </c>
      <c r="W3" s="2" t="s">
        <v>2558</v>
      </c>
    </row>
    <row r="4" spans="1:28" ht="16.5">
      <c r="P4" s="34">
        <f>299/38</f>
        <v>7.8684210526315788</v>
      </c>
      <c r="S4" s="2" t="s">
        <v>2559</v>
      </c>
      <c r="W4" s="2" t="s">
        <v>2560</v>
      </c>
    </row>
    <row r="5" spans="1:28" ht="16.5">
      <c r="F5" s="2"/>
      <c r="G5" s="2"/>
      <c r="S5" s="2" t="s">
        <v>2561</v>
      </c>
    </row>
    <row r="6" spans="1:28" ht="16.5">
      <c r="D6" s="2"/>
      <c r="E6" s="2"/>
      <c r="F6" s="2"/>
      <c r="S6" s="2" t="s">
        <v>2562</v>
      </c>
    </row>
    <row r="7" spans="1:28" ht="16.5">
      <c r="D7" s="34">
        <v>0.05</v>
      </c>
      <c r="S7" s="2" t="s">
        <v>2563</v>
      </c>
    </row>
    <row r="8" spans="1:28" ht="16.5">
      <c r="S8" s="2" t="s">
        <v>2564</v>
      </c>
    </row>
    <row r="9" spans="1:28" ht="18.75" customHeight="1">
      <c r="B9" s="515">
        <v>0.04</v>
      </c>
      <c r="D9" s="572" t="s">
        <v>2565</v>
      </c>
      <c r="E9" s="575" t="s">
        <v>423</v>
      </c>
      <c r="F9" s="576"/>
      <c r="G9" s="577"/>
      <c r="H9" s="97"/>
      <c r="I9" s="97"/>
      <c r="K9" s="98"/>
      <c r="L9" s="578" t="s">
        <v>1006</v>
      </c>
      <c r="M9" s="576"/>
      <c r="N9" s="576"/>
      <c r="O9" s="579" t="s">
        <v>2566</v>
      </c>
      <c r="P9" s="577"/>
      <c r="Q9" s="2"/>
      <c r="R9" s="2"/>
    </row>
    <row r="10" spans="1:28" ht="15" customHeight="1">
      <c r="B10" s="507"/>
      <c r="D10" s="573"/>
      <c r="E10" s="573"/>
      <c r="F10" s="507"/>
      <c r="G10" s="570"/>
      <c r="H10" s="97"/>
      <c r="I10" s="97"/>
      <c r="J10" s="97"/>
      <c r="K10" s="63"/>
      <c r="L10" s="507"/>
      <c r="M10" s="507"/>
      <c r="N10" s="507"/>
      <c r="O10" s="507"/>
      <c r="P10" s="570"/>
      <c r="Q10" s="2"/>
      <c r="R10" s="2"/>
      <c r="X10" s="2" t="s">
        <v>2567</v>
      </c>
      <c r="Y10" s="2" t="s">
        <v>2568</v>
      </c>
      <c r="Z10" s="2" t="s">
        <v>2569</v>
      </c>
      <c r="AA10" s="2" t="s">
        <v>2570</v>
      </c>
      <c r="AB10" s="2" t="s">
        <v>2571</v>
      </c>
    </row>
    <row r="11" spans="1:28" ht="15" customHeight="1">
      <c r="D11" s="574"/>
      <c r="E11" s="99" t="s">
        <v>2572</v>
      </c>
      <c r="F11" s="100" t="s">
        <v>2573</v>
      </c>
      <c r="G11" s="101" t="s">
        <v>2574</v>
      </c>
      <c r="H11" s="2"/>
      <c r="I11" s="2"/>
      <c r="J11" s="97"/>
      <c r="K11" s="63"/>
      <c r="L11" s="507"/>
      <c r="M11" s="507"/>
      <c r="N11" s="507"/>
      <c r="O11" s="507"/>
      <c r="P11" s="570"/>
      <c r="Q11" s="2"/>
      <c r="R11" s="2"/>
      <c r="X11" s="34">
        <v>1</v>
      </c>
      <c r="Y11" s="34">
        <v>0</v>
      </c>
    </row>
    <row r="12" spans="1:28" ht="15" customHeight="1">
      <c r="A12" s="2"/>
      <c r="B12" s="2"/>
      <c r="C12" s="2"/>
      <c r="D12" s="102" t="s">
        <v>2575</v>
      </c>
      <c r="E12" s="103" t="s">
        <v>2576</v>
      </c>
      <c r="F12" s="103" t="s">
        <v>2577</v>
      </c>
      <c r="G12" s="104" t="s">
        <v>2578</v>
      </c>
      <c r="H12" s="2"/>
      <c r="I12" s="2"/>
      <c r="J12" s="97"/>
      <c r="K12" s="105" t="s">
        <v>2579</v>
      </c>
      <c r="L12" s="55" t="s">
        <v>2580</v>
      </c>
      <c r="M12" s="2"/>
      <c r="N12" s="2"/>
      <c r="O12" s="2"/>
      <c r="P12" s="106"/>
      <c r="Q12" s="2"/>
      <c r="R12" s="2"/>
      <c r="S12" s="2"/>
      <c r="T12" s="2"/>
      <c r="U12" s="2"/>
      <c r="V12" s="2"/>
      <c r="W12" s="2"/>
      <c r="X12" s="2"/>
      <c r="Y12" s="2"/>
      <c r="Z12" s="2"/>
      <c r="AA12" s="2"/>
      <c r="AB12" s="2"/>
    </row>
    <row r="13" spans="1:28" ht="30.75" customHeight="1">
      <c r="D13" s="107" t="s">
        <v>2581</v>
      </c>
      <c r="E13" s="108"/>
      <c r="F13" s="14" t="s">
        <v>1052</v>
      </c>
      <c r="G13" s="66"/>
      <c r="H13" s="2"/>
      <c r="I13" s="2"/>
      <c r="K13" s="63"/>
      <c r="L13" s="2" t="s">
        <v>2582</v>
      </c>
      <c r="M13" s="2"/>
      <c r="N13" s="2"/>
      <c r="O13" s="2"/>
      <c r="P13" s="106"/>
      <c r="X13" s="34">
        <v>2</v>
      </c>
      <c r="Y13" s="34">
        <v>1</v>
      </c>
    </row>
    <row r="14" spans="1:28" ht="30.75" customHeight="1">
      <c r="A14" s="2"/>
      <c r="B14" s="2"/>
      <c r="C14" s="2"/>
      <c r="D14" s="107" t="s">
        <v>2583</v>
      </c>
      <c r="E14" s="14"/>
      <c r="F14" s="14" t="s">
        <v>1062</v>
      </c>
      <c r="G14" s="68" t="s">
        <v>1100</v>
      </c>
      <c r="H14" s="14"/>
      <c r="I14" s="2"/>
      <c r="J14" s="2"/>
      <c r="K14" s="63"/>
      <c r="L14" s="2" t="s">
        <v>2584</v>
      </c>
      <c r="M14" s="2"/>
      <c r="N14" s="2"/>
      <c r="O14" s="2"/>
      <c r="P14" s="106"/>
      <c r="S14" s="2"/>
      <c r="T14" s="2"/>
      <c r="U14" s="2"/>
      <c r="V14" s="2"/>
      <c r="W14" s="2"/>
      <c r="X14" s="2"/>
      <c r="Y14" s="2"/>
      <c r="Z14" s="2"/>
      <c r="AA14" s="2"/>
      <c r="AB14" s="2"/>
    </row>
    <row r="15" spans="1:28" ht="30.75" customHeight="1">
      <c r="D15" s="107" t="s">
        <v>2585</v>
      </c>
      <c r="E15" s="17" t="s">
        <v>1018</v>
      </c>
      <c r="F15" s="17"/>
      <c r="G15" s="68"/>
      <c r="H15" s="14"/>
      <c r="I15" s="14"/>
      <c r="K15" s="109" t="s">
        <v>2586</v>
      </c>
      <c r="L15" s="2"/>
      <c r="M15" s="2"/>
      <c r="N15" s="2"/>
      <c r="O15" s="2"/>
      <c r="P15" s="106"/>
      <c r="X15" s="34">
        <v>3</v>
      </c>
      <c r="Y15" s="34">
        <v>1</v>
      </c>
    </row>
    <row r="16" spans="1:28" ht="30.75" customHeight="1">
      <c r="D16" s="107" t="s">
        <v>2587</v>
      </c>
      <c r="F16" s="14" t="s">
        <v>1073</v>
      </c>
      <c r="G16" s="68"/>
      <c r="H16" s="14"/>
      <c r="I16" s="14"/>
      <c r="K16" s="80"/>
      <c r="L16" s="17" t="s">
        <v>2588</v>
      </c>
      <c r="M16" s="2"/>
      <c r="N16" s="569" t="s">
        <v>2589</v>
      </c>
      <c r="O16" s="507"/>
      <c r="P16" s="570"/>
      <c r="Q16" s="18"/>
      <c r="X16" s="34">
        <v>4</v>
      </c>
      <c r="Y16" s="34">
        <v>1</v>
      </c>
      <c r="Z16" s="2" t="s">
        <v>2590</v>
      </c>
    </row>
    <row r="17" spans="4:27" ht="30.75" customHeight="1">
      <c r="D17" s="107" t="s">
        <v>2591</v>
      </c>
      <c r="E17" s="17" t="s">
        <v>1030</v>
      </c>
      <c r="F17" s="17"/>
      <c r="G17" s="68"/>
      <c r="H17" s="14"/>
      <c r="I17" s="14"/>
      <c r="K17" s="80"/>
      <c r="L17" s="516" t="s">
        <v>2592</v>
      </c>
      <c r="M17" s="507"/>
      <c r="N17" s="569" t="s">
        <v>2593</v>
      </c>
      <c r="O17" s="507"/>
      <c r="P17" s="570"/>
      <c r="Q17" s="18"/>
      <c r="R17" s="2"/>
      <c r="X17" s="34">
        <v>5</v>
      </c>
      <c r="Y17" s="34">
        <v>1</v>
      </c>
      <c r="Z17" s="34">
        <v>5</v>
      </c>
    </row>
    <row r="18" spans="4:27" ht="30.75" customHeight="1">
      <c r="D18" s="63"/>
      <c r="E18" s="14"/>
      <c r="F18" s="14"/>
      <c r="G18" s="68"/>
      <c r="H18" s="14"/>
      <c r="I18" s="14"/>
      <c r="K18" s="80"/>
      <c r="L18" s="17" t="s">
        <v>2594</v>
      </c>
      <c r="M18" s="2"/>
      <c r="N18" s="571" t="s">
        <v>2595</v>
      </c>
      <c r="O18" s="507"/>
      <c r="P18" s="570"/>
      <c r="Q18" s="110"/>
      <c r="X18" s="34">
        <v>6</v>
      </c>
      <c r="Y18" s="34">
        <v>1</v>
      </c>
    </row>
    <row r="19" spans="4:27" ht="30.75" customHeight="1">
      <c r="D19" s="107" t="s">
        <v>2596</v>
      </c>
      <c r="F19" s="14" t="s">
        <v>2597</v>
      </c>
      <c r="G19" s="68"/>
      <c r="H19" s="14"/>
      <c r="I19" s="14"/>
      <c r="K19" s="74"/>
      <c r="L19" s="75"/>
      <c r="M19" s="75"/>
      <c r="N19" s="75"/>
      <c r="O19" s="75"/>
      <c r="P19" s="76"/>
      <c r="X19" s="34">
        <v>7</v>
      </c>
      <c r="Y19" s="34">
        <v>2</v>
      </c>
      <c r="Z19" s="2" t="s">
        <v>2598</v>
      </c>
    </row>
    <row r="20" spans="4:27" ht="30.75" customHeight="1">
      <c r="D20" s="107" t="s">
        <v>2599</v>
      </c>
      <c r="E20" s="6" t="s">
        <v>2600</v>
      </c>
      <c r="F20" s="17"/>
      <c r="G20" s="17" t="s">
        <v>1109</v>
      </c>
      <c r="H20" s="14"/>
      <c r="I20" s="14"/>
      <c r="U20" s="2" t="s">
        <v>1006</v>
      </c>
      <c r="V20" s="2" t="s">
        <v>1006</v>
      </c>
      <c r="X20" s="34">
        <v>8</v>
      </c>
      <c r="Y20" s="34">
        <v>2</v>
      </c>
      <c r="Z20" s="34">
        <v>6</v>
      </c>
      <c r="AA20" s="34">
        <v>6</v>
      </c>
    </row>
    <row r="21" spans="4:27" ht="30.75" customHeight="1">
      <c r="D21" s="111" t="s">
        <v>2601</v>
      </c>
      <c r="E21" s="112"/>
      <c r="F21" s="112" t="s">
        <v>1091</v>
      </c>
      <c r="G21" s="113"/>
      <c r="H21" s="14"/>
      <c r="I21" s="14"/>
      <c r="U21" s="2" t="s">
        <v>1006</v>
      </c>
      <c r="V21" s="2" t="s">
        <v>1205</v>
      </c>
      <c r="X21" s="34">
        <v>9</v>
      </c>
      <c r="Y21" s="34">
        <v>2</v>
      </c>
    </row>
    <row r="22" spans="4:27" ht="30.75" customHeight="1">
      <c r="E22" s="14"/>
      <c r="F22" s="14"/>
      <c r="G22" s="14"/>
      <c r="H22" s="14"/>
      <c r="I22" s="14"/>
      <c r="K22" s="80"/>
      <c r="L22" s="516" t="s">
        <v>2602</v>
      </c>
      <c r="M22" s="507"/>
      <c r="N22" s="569" t="s">
        <v>2603</v>
      </c>
      <c r="O22" s="507"/>
      <c r="P22" s="570"/>
      <c r="U22" s="2" t="s">
        <v>1006</v>
      </c>
      <c r="V22" s="2" t="s">
        <v>1018</v>
      </c>
      <c r="X22" s="34">
        <v>10</v>
      </c>
      <c r="Y22" s="34">
        <v>3</v>
      </c>
      <c r="Z22" s="2" t="s">
        <v>2604</v>
      </c>
    </row>
    <row r="23" spans="4:27" ht="30.75" customHeight="1">
      <c r="D23" s="14"/>
      <c r="E23" s="14"/>
      <c r="F23" s="2"/>
      <c r="G23" s="14"/>
      <c r="H23" s="14"/>
      <c r="I23" s="14"/>
      <c r="L23" s="114"/>
      <c r="U23" s="2" t="s">
        <v>1006</v>
      </c>
      <c r="V23" s="2" t="s">
        <v>1030</v>
      </c>
      <c r="Z23" s="34">
        <v>7</v>
      </c>
    </row>
    <row r="24" spans="4:27" ht="30.75" customHeight="1">
      <c r="D24" s="2"/>
      <c r="E24" s="2"/>
      <c r="F24" s="2"/>
      <c r="G24" s="2"/>
      <c r="H24" s="2"/>
      <c r="L24" s="2"/>
      <c r="U24" s="2" t="s">
        <v>1006</v>
      </c>
      <c r="V24" s="2" t="s">
        <v>1041</v>
      </c>
    </row>
    <row r="25" spans="4:27" ht="30.75" customHeight="1">
      <c r="K25" s="109" t="s">
        <v>2586</v>
      </c>
      <c r="L25" s="2"/>
      <c r="M25" s="2"/>
      <c r="N25" s="2"/>
      <c r="O25" s="2"/>
      <c r="P25" s="106"/>
      <c r="U25" s="2" t="s">
        <v>1006</v>
      </c>
      <c r="V25" s="2" t="s">
        <v>2605</v>
      </c>
      <c r="Y25" s="2" t="s">
        <v>2606</v>
      </c>
      <c r="Z25" s="2" t="s">
        <v>2607</v>
      </c>
    </row>
    <row r="26" spans="4:27" ht="30.75" customHeight="1">
      <c r="K26" s="80"/>
      <c r="L26" s="17" t="s">
        <v>2608</v>
      </c>
      <c r="M26" s="2"/>
      <c r="N26" s="569" t="s">
        <v>2609</v>
      </c>
      <c r="O26" s="507"/>
      <c r="P26" s="570"/>
      <c r="U26" s="2"/>
      <c r="V26" s="2"/>
      <c r="Y26" s="515" t="s">
        <v>2610</v>
      </c>
      <c r="Z26" s="507"/>
    </row>
    <row r="27" spans="4:27" ht="30.75" customHeight="1">
      <c r="K27" s="80"/>
      <c r="L27" s="516" t="s">
        <v>2611</v>
      </c>
      <c r="M27" s="507"/>
      <c r="N27" s="569" t="s">
        <v>2612</v>
      </c>
      <c r="O27" s="507"/>
      <c r="P27" s="570"/>
      <c r="U27" s="2" t="s">
        <v>1052</v>
      </c>
      <c r="V27" s="2" t="s">
        <v>1052</v>
      </c>
    </row>
    <row r="28" spans="4:27" ht="15.75" customHeight="1">
      <c r="D28" s="2">
        <v>0</v>
      </c>
      <c r="E28" s="4" t="s">
        <v>1028</v>
      </c>
      <c r="F28" s="4" t="s">
        <v>2613</v>
      </c>
      <c r="G28" s="2"/>
      <c r="K28" s="80"/>
      <c r="L28" s="17" t="s">
        <v>2614</v>
      </c>
      <c r="M28" s="2"/>
      <c r="N28" s="571" t="s">
        <v>2615</v>
      </c>
      <c r="O28" s="507"/>
      <c r="P28" s="570"/>
      <c r="U28" s="2" t="s">
        <v>1052</v>
      </c>
      <c r="V28" s="2" t="s">
        <v>1062</v>
      </c>
    </row>
    <row r="29" spans="4:27" ht="15.75" customHeight="1">
      <c r="D29" s="2">
        <v>1</v>
      </c>
      <c r="E29" s="4" t="s">
        <v>962</v>
      </c>
      <c r="F29" s="4" t="s">
        <v>1039</v>
      </c>
      <c r="G29" s="4" t="s">
        <v>2616</v>
      </c>
      <c r="K29" s="74"/>
      <c r="L29" s="75"/>
      <c r="M29" s="75"/>
      <c r="N29" s="75"/>
      <c r="O29" s="75"/>
      <c r="P29" s="76"/>
      <c r="U29" s="2" t="s">
        <v>1052</v>
      </c>
      <c r="V29" s="2" t="s">
        <v>1073</v>
      </c>
    </row>
    <row r="30" spans="4:27" ht="15.75" customHeight="1">
      <c r="D30" s="2">
        <v>2</v>
      </c>
      <c r="E30" s="515" t="s">
        <v>2617</v>
      </c>
      <c r="F30" s="507"/>
      <c r="G30" s="4" t="s">
        <v>962</v>
      </c>
      <c r="U30" s="2" t="s">
        <v>1052</v>
      </c>
      <c r="V30" s="2" t="s">
        <v>2618</v>
      </c>
    </row>
    <row r="31" spans="4:27" ht="15.75" customHeight="1">
      <c r="D31" s="2">
        <v>3</v>
      </c>
      <c r="E31" s="48" t="s">
        <v>2619</v>
      </c>
      <c r="F31" s="4" t="s">
        <v>962</v>
      </c>
      <c r="G31" s="4" t="s">
        <v>962</v>
      </c>
      <c r="U31" s="2" t="s">
        <v>1052</v>
      </c>
      <c r="V31" s="2" t="s">
        <v>1091</v>
      </c>
    </row>
    <row r="32" spans="4:27" ht="15.75" customHeight="1">
      <c r="D32" s="2">
        <v>4</v>
      </c>
      <c r="E32" s="506" t="s">
        <v>2620</v>
      </c>
      <c r="F32" s="507"/>
      <c r="G32" s="4" t="s">
        <v>962</v>
      </c>
    </row>
    <row r="33" spans="4:7" ht="15.75" customHeight="1">
      <c r="D33" s="2"/>
      <c r="E33" s="2"/>
      <c r="F33" s="4" t="s">
        <v>962</v>
      </c>
      <c r="G33" s="4" t="s">
        <v>962</v>
      </c>
    </row>
    <row r="34" spans="4:7" ht="15.75" customHeight="1">
      <c r="D34" s="2">
        <v>6</v>
      </c>
      <c r="E34" s="506" t="s">
        <v>2621</v>
      </c>
      <c r="F34" s="507"/>
      <c r="G34" s="4" t="s">
        <v>962</v>
      </c>
    </row>
    <row r="35" spans="4:7" ht="15.75" customHeight="1">
      <c r="D35" s="2">
        <v>7</v>
      </c>
      <c r="E35" s="49" t="s">
        <v>2622</v>
      </c>
      <c r="F35" s="515" t="s">
        <v>2623</v>
      </c>
      <c r="G35" s="507"/>
    </row>
    <row r="36" spans="4:7" ht="15.75" customHeight="1">
      <c r="D36" s="2">
        <v>8</v>
      </c>
      <c r="E36" s="515" t="s">
        <v>2624</v>
      </c>
      <c r="F36" s="507"/>
      <c r="G36" s="507"/>
    </row>
    <row r="37" spans="4:7" ht="15.75" customHeight="1"/>
    <row r="38" spans="4:7" ht="15.75" customHeight="1"/>
    <row r="39" spans="4:7" ht="15.75" customHeight="1"/>
    <row r="40" spans="4:7" ht="15.75" customHeight="1"/>
    <row r="41" spans="4:7" ht="15.75" customHeight="1"/>
    <row r="42" spans="4:7" ht="15.75" customHeight="1"/>
    <row r="43" spans="4:7" ht="15.75" customHeight="1"/>
    <row r="44" spans="4:7" ht="15.75" customHeight="1"/>
    <row r="45" spans="4:7" ht="15.75" customHeight="1"/>
    <row r="46" spans="4:7" ht="15.75" customHeight="1"/>
    <row r="47" spans="4:7" ht="15.75" customHeight="1"/>
    <row r="48" spans="4: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1">
    <mergeCell ref="B9:B10"/>
    <mergeCell ref="D9:D11"/>
    <mergeCell ref="E9:G10"/>
    <mergeCell ref="L9:N11"/>
    <mergeCell ref="O9:P11"/>
    <mergeCell ref="N16:P16"/>
    <mergeCell ref="L17:M17"/>
    <mergeCell ref="N27:P27"/>
    <mergeCell ref="N28:P28"/>
    <mergeCell ref="E30:F30"/>
    <mergeCell ref="E36:G36"/>
    <mergeCell ref="N17:P17"/>
    <mergeCell ref="N18:P18"/>
    <mergeCell ref="L22:M22"/>
    <mergeCell ref="N22:P22"/>
    <mergeCell ref="N26:P26"/>
    <mergeCell ref="Y26:Z26"/>
    <mergeCell ref="L27:M27"/>
    <mergeCell ref="E32:F32"/>
    <mergeCell ref="E34:F34"/>
    <mergeCell ref="F35:G35"/>
  </mergeCells>
  <phoneticPr fontId="38" type="noConversion"/>
  <pageMargins left="0.7" right="0.7" top="0.75" bottom="0.75" header="0" footer="0"/>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zoomScaleNormal="100" workbookViewId="0">
      <pane xSplit="3" ySplit="8" topLeftCell="F9" activePane="bottomRight" state="frozen"/>
      <selection pane="topRight" activeCell="D1" sqref="D1"/>
      <selection pane="bottomLeft" activeCell="A9" sqref="A9"/>
      <selection pane="bottomRight" activeCell="N19" sqref="N19"/>
    </sheetView>
  </sheetViews>
  <sheetFormatPr defaultColWidth="14.375" defaultRowHeight="15" customHeight="1"/>
  <cols>
    <col min="1" max="1" width="8.625" hidden="1" customWidth="1"/>
    <col min="2" max="2" width="11.75" hidden="1" customWidth="1"/>
    <col min="3" max="3" width="8.625" customWidth="1"/>
    <col min="4" max="4" width="13" customWidth="1"/>
    <col min="5" max="8" width="8.625" customWidth="1"/>
    <col min="9" max="9" width="22.75" customWidth="1"/>
    <col min="10" max="10" width="22.375" customWidth="1"/>
    <col min="11" max="11" width="26.875" customWidth="1"/>
    <col min="12" max="12" width="23.5" customWidth="1"/>
    <col min="13" max="13" width="16" customWidth="1"/>
    <col min="14" max="14" width="27.75" customWidth="1"/>
    <col min="15" max="15" width="16.375" customWidth="1"/>
    <col min="16" max="16" width="28.625" customWidth="1"/>
    <col min="17" max="26" width="8.625" customWidth="1"/>
  </cols>
  <sheetData>
    <row r="1" spans="1:26" ht="16.5">
      <c r="B1" s="2" t="s">
        <v>894</v>
      </c>
      <c r="C1" s="2" t="s">
        <v>895</v>
      </c>
      <c r="D1" s="2" t="s">
        <v>896</v>
      </c>
      <c r="E1" s="2" t="s">
        <v>897</v>
      </c>
      <c r="F1" s="2" t="s">
        <v>898</v>
      </c>
      <c r="G1" s="2" t="s">
        <v>899</v>
      </c>
      <c r="H1" s="2" t="s">
        <v>900</v>
      </c>
      <c r="I1" s="2" t="s">
        <v>901</v>
      </c>
      <c r="J1" s="2" t="s">
        <v>355</v>
      </c>
      <c r="K1" s="2" t="s">
        <v>902</v>
      </c>
      <c r="L1" s="2" t="s">
        <v>420</v>
      </c>
      <c r="M1" s="2" t="s">
        <v>903</v>
      </c>
      <c r="N1" s="2" t="s">
        <v>904</v>
      </c>
      <c r="O1" s="2" t="s">
        <v>905</v>
      </c>
      <c r="P1" s="2" t="s">
        <v>906</v>
      </c>
      <c r="Q1" s="2"/>
    </row>
    <row r="2" spans="1:26" ht="16.5">
      <c r="L2" s="2" t="s">
        <v>907</v>
      </c>
      <c r="M2" s="586" t="s">
        <v>908</v>
      </c>
      <c r="N2" s="507"/>
      <c r="O2" s="515" t="s">
        <v>909</v>
      </c>
      <c r="P2" s="507"/>
    </row>
    <row r="3" spans="1:26" ht="16.5">
      <c r="L3" s="4" t="s">
        <v>910</v>
      </c>
      <c r="M3" s="515" t="s">
        <v>911</v>
      </c>
      <c r="N3" s="507"/>
      <c r="O3" s="515" t="s">
        <v>912</v>
      </c>
      <c r="P3" s="507"/>
    </row>
    <row r="4" spans="1:26" ht="16.5">
      <c r="C4" s="2" t="s">
        <v>913</v>
      </c>
      <c r="D4" s="2" t="s">
        <v>914</v>
      </c>
      <c r="E4" s="2" t="s">
        <v>915</v>
      </c>
      <c r="M4" s="2" t="s">
        <v>916</v>
      </c>
      <c r="O4" s="2" t="s">
        <v>917</v>
      </c>
    </row>
    <row r="5" spans="1:26" ht="16.5">
      <c r="C5" s="2" t="s">
        <v>494</v>
      </c>
      <c r="D5" s="2" t="s">
        <v>918</v>
      </c>
      <c r="E5" s="2" t="s">
        <v>919</v>
      </c>
    </row>
    <row r="6" spans="1:26" ht="16.5">
      <c r="C6" s="2" t="s">
        <v>920</v>
      </c>
      <c r="D6" s="2"/>
      <c r="E6" s="2" t="s">
        <v>921</v>
      </c>
    </row>
    <row r="7" spans="1:26" ht="16.5">
      <c r="C7" s="2" t="s">
        <v>871</v>
      </c>
      <c r="E7" s="2" t="s">
        <v>922</v>
      </c>
    </row>
    <row r="8" spans="1:26" ht="16.5">
      <c r="A8" s="2"/>
      <c r="B8" s="2"/>
      <c r="C8" s="2"/>
      <c r="D8" s="2"/>
      <c r="E8" s="2"/>
      <c r="F8" s="2"/>
      <c r="G8" s="2"/>
      <c r="H8" s="2"/>
      <c r="I8" s="2"/>
      <c r="J8" s="2"/>
      <c r="K8" s="2"/>
      <c r="L8" s="2"/>
      <c r="M8" s="2"/>
      <c r="N8" s="2"/>
      <c r="O8" s="2"/>
      <c r="P8" s="2"/>
      <c r="Q8" s="2"/>
      <c r="R8" s="2"/>
      <c r="S8" s="2"/>
      <c r="T8" s="2"/>
      <c r="U8" s="2"/>
      <c r="V8" s="2"/>
      <c r="W8" s="2"/>
      <c r="X8" s="2"/>
      <c r="Y8" s="2"/>
      <c r="Z8" s="2"/>
    </row>
    <row r="9" spans="1:26" ht="16.5">
      <c r="A9" s="39">
        <v>1</v>
      </c>
      <c r="B9" s="40"/>
      <c r="C9" s="580" t="s">
        <v>566</v>
      </c>
      <c r="D9" s="40" t="s">
        <v>913</v>
      </c>
      <c r="E9" s="40">
        <v>0</v>
      </c>
      <c r="F9" s="40">
        <v>0</v>
      </c>
      <c r="G9" s="40" t="s">
        <v>3883</v>
      </c>
      <c r="H9" s="40" t="s">
        <v>923</v>
      </c>
      <c r="I9" s="40" t="s">
        <v>924</v>
      </c>
      <c r="J9" s="280" t="s">
        <v>3650</v>
      </c>
      <c r="K9" s="40" t="s">
        <v>925</v>
      </c>
      <c r="L9" s="41" t="s">
        <v>673</v>
      </c>
      <c r="M9" s="40"/>
      <c r="N9" s="40"/>
      <c r="O9" s="40"/>
      <c r="P9" s="40"/>
      <c r="T9" s="2" t="s">
        <v>926</v>
      </c>
      <c r="U9" s="581" t="s">
        <v>927</v>
      </c>
      <c r="V9" s="507"/>
      <c r="W9" s="507"/>
    </row>
    <row r="10" spans="1:26" ht="15" customHeight="1">
      <c r="A10" s="2"/>
      <c r="B10" s="2" t="s">
        <v>928</v>
      </c>
      <c r="C10" s="507"/>
      <c r="D10" s="2" t="s">
        <v>914</v>
      </c>
      <c r="E10" s="2">
        <v>1</v>
      </c>
      <c r="F10" s="2">
        <v>0</v>
      </c>
      <c r="G10" s="2" t="s">
        <v>929</v>
      </c>
      <c r="H10" s="2" t="s">
        <v>930</v>
      </c>
      <c r="I10" s="2" t="s">
        <v>931</v>
      </c>
      <c r="J10" s="2" t="s">
        <v>932</v>
      </c>
      <c r="K10" s="2" t="s">
        <v>933</v>
      </c>
      <c r="L10" s="33" t="s">
        <v>673</v>
      </c>
      <c r="M10" s="2"/>
      <c r="N10" s="2"/>
      <c r="O10" s="2"/>
      <c r="P10" s="2"/>
      <c r="T10" s="2" t="s">
        <v>897</v>
      </c>
      <c r="U10" s="507"/>
      <c r="V10" s="507"/>
      <c r="W10" s="507"/>
    </row>
    <row r="11" spans="1:26" ht="15" customHeight="1">
      <c r="A11" s="2"/>
      <c r="B11" s="2" t="s">
        <v>934</v>
      </c>
      <c r="C11" s="507"/>
      <c r="D11" s="2" t="s">
        <v>935</v>
      </c>
      <c r="E11" s="2">
        <v>3</v>
      </c>
      <c r="F11" s="2">
        <v>0</v>
      </c>
      <c r="G11" s="2" t="s">
        <v>936</v>
      </c>
      <c r="H11" s="2" t="s">
        <v>937</v>
      </c>
      <c r="I11" s="2" t="s">
        <v>938</v>
      </c>
      <c r="J11" s="164" t="s">
        <v>3708</v>
      </c>
      <c r="K11" s="2" t="s">
        <v>940</v>
      </c>
      <c r="L11" s="33" t="s">
        <v>673</v>
      </c>
      <c r="M11" s="164" t="s">
        <v>3691</v>
      </c>
      <c r="N11" s="2"/>
      <c r="O11" s="2"/>
      <c r="P11" s="2" t="s">
        <v>941</v>
      </c>
      <c r="T11" s="2">
        <v>0</v>
      </c>
      <c r="U11" s="4" t="s">
        <v>942</v>
      </c>
      <c r="V11" s="4" t="s">
        <v>943</v>
      </c>
    </row>
    <row r="12" spans="1:26" ht="16.5">
      <c r="A12" s="2"/>
      <c r="B12" s="2" t="s">
        <v>944</v>
      </c>
      <c r="C12" s="507"/>
      <c r="D12" s="2" t="s">
        <v>945</v>
      </c>
      <c r="E12" s="2">
        <v>4</v>
      </c>
      <c r="F12" s="2">
        <v>0</v>
      </c>
      <c r="G12" s="2" t="s">
        <v>946</v>
      </c>
      <c r="H12" s="2" t="s">
        <v>947</v>
      </c>
      <c r="I12" s="2" t="s">
        <v>948</v>
      </c>
      <c r="J12" s="2" t="s">
        <v>939</v>
      </c>
      <c r="K12" s="2" t="s">
        <v>949</v>
      </c>
      <c r="L12" s="33" t="s">
        <v>673</v>
      </c>
      <c r="M12" s="2"/>
      <c r="N12" s="2"/>
      <c r="O12" s="2"/>
      <c r="P12" s="2" t="s">
        <v>950</v>
      </c>
      <c r="T12" s="2">
        <v>1</v>
      </c>
      <c r="U12" s="4" t="s">
        <v>951</v>
      </c>
      <c r="V12" s="4" t="s">
        <v>952</v>
      </c>
      <c r="W12" s="4" t="s">
        <v>953</v>
      </c>
    </row>
    <row r="13" spans="1:26" ht="16.5">
      <c r="A13" s="2"/>
      <c r="B13" s="2" t="s">
        <v>954</v>
      </c>
      <c r="C13" s="507"/>
      <c r="D13" s="2" t="s">
        <v>955</v>
      </c>
      <c r="E13" s="2">
        <v>8</v>
      </c>
      <c r="F13" s="2">
        <v>0</v>
      </c>
      <c r="G13" s="2" t="s">
        <v>956</v>
      </c>
      <c r="H13" s="2" t="s">
        <v>957</v>
      </c>
      <c r="I13" s="2" t="s">
        <v>958</v>
      </c>
      <c r="J13" s="2" t="s">
        <v>959</v>
      </c>
      <c r="K13" s="2" t="s">
        <v>960</v>
      </c>
      <c r="L13" s="33" t="s">
        <v>673</v>
      </c>
      <c r="M13" s="2"/>
      <c r="N13" s="2"/>
      <c r="O13" s="2"/>
      <c r="P13" s="2" t="s">
        <v>961</v>
      </c>
      <c r="T13" s="34">
        <v>2</v>
      </c>
      <c r="U13" s="4" t="s">
        <v>962</v>
      </c>
      <c r="V13" s="4" t="s">
        <v>962</v>
      </c>
      <c r="W13" s="14" t="s">
        <v>963</v>
      </c>
    </row>
    <row r="14" spans="1:26" ht="16.5">
      <c r="C14" s="2" t="s">
        <v>964</v>
      </c>
      <c r="L14" s="276" t="s">
        <v>673</v>
      </c>
      <c r="M14" s="2"/>
      <c r="N14" s="2"/>
      <c r="O14" s="2"/>
      <c r="P14" s="2" t="s">
        <v>965</v>
      </c>
      <c r="T14" s="34">
        <v>3</v>
      </c>
      <c r="U14" s="4" t="s">
        <v>966</v>
      </c>
      <c r="V14" s="4" t="s">
        <v>967</v>
      </c>
      <c r="W14" s="4" t="s">
        <v>962</v>
      </c>
    </row>
    <row r="15" spans="1:26" ht="16.5">
      <c r="A15" s="22">
        <v>1.5</v>
      </c>
      <c r="B15" s="2"/>
      <c r="C15" s="508" t="s">
        <v>968</v>
      </c>
      <c r="D15" s="2" t="s">
        <v>918</v>
      </c>
      <c r="E15" s="34">
        <v>0</v>
      </c>
      <c r="F15" s="34">
        <v>0.5</v>
      </c>
      <c r="G15" s="2" t="s">
        <v>969</v>
      </c>
      <c r="H15" s="2" t="s">
        <v>4302</v>
      </c>
      <c r="I15" s="2" t="s">
        <v>3720</v>
      </c>
      <c r="J15" s="2" t="s">
        <v>970</v>
      </c>
      <c r="K15" s="2" t="s">
        <v>971</v>
      </c>
      <c r="L15" s="33" t="s">
        <v>673</v>
      </c>
      <c r="M15" s="2"/>
      <c r="N15" s="2"/>
      <c r="O15" s="2"/>
      <c r="P15" s="2" t="s">
        <v>972</v>
      </c>
      <c r="T15" s="34">
        <v>4</v>
      </c>
      <c r="U15" s="4" t="s">
        <v>973</v>
      </c>
      <c r="W15" s="4" t="s">
        <v>962</v>
      </c>
    </row>
    <row r="16" spans="1:26" ht="16.5">
      <c r="B16" s="2"/>
      <c r="C16" s="507"/>
      <c r="D16" s="2" t="s">
        <v>494</v>
      </c>
      <c r="E16" s="34">
        <v>1</v>
      </c>
      <c r="F16" s="34">
        <v>0.5</v>
      </c>
      <c r="G16" s="2" t="s">
        <v>974</v>
      </c>
      <c r="H16" s="2" t="s">
        <v>4304</v>
      </c>
      <c r="I16" s="2" t="s">
        <v>975</v>
      </c>
      <c r="J16" s="2" t="s">
        <v>976</v>
      </c>
      <c r="K16" s="2" t="s">
        <v>977</v>
      </c>
      <c r="L16" s="33" t="s">
        <v>673</v>
      </c>
      <c r="M16" s="2"/>
      <c r="N16" s="2"/>
      <c r="O16" s="2"/>
      <c r="P16" s="2"/>
      <c r="T16" s="34">
        <v>5</v>
      </c>
      <c r="U16" s="4" t="s">
        <v>962</v>
      </c>
      <c r="W16" s="14" t="s">
        <v>978</v>
      </c>
    </row>
    <row r="17" spans="1:25" ht="16.5">
      <c r="C17" s="507"/>
      <c r="D17" s="155" t="s">
        <v>3656</v>
      </c>
      <c r="E17" s="34">
        <v>2</v>
      </c>
      <c r="F17" s="34">
        <v>0.5</v>
      </c>
      <c r="G17" s="2" t="s">
        <v>980</v>
      </c>
      <c r="H17" s="2" t="s">
        <v>4303</v>
      </c>
      <c r="I17" s="2" t="s">
        <v>3721</v>
      </c>
      <c r="J17" s="2" t="s">
        <v>981</v>
      </c>
      <c r="K17" s="2" t="s">
        <v>982</v>
      </c>
      <c r="L17" s="33" t="s">
        <v>673</v>
      </c>
      <c r="M17" s="2"/>
      <c r="N17" s="2"/>
      <c r="O17" s="2"/>
      <c r="P17" s="2"/>
      <c r="U17" s="4" t="s">
        <v>962</v>
      </c>
    </row>
    <row r="18" spans="1:25" ht="16.5">
      <c r="C18" s="507"/>
      <c r="L18" s="33" t="s">
        <v>673</v>
      </c>
      <c r="M18" s="2"/>
      <c r="N18" s="2"/>
      <c r="O18" s="2"/>
      <c r="P18" s="2"/>
      <c r="U18" s="4" t="s">
        <v>962</v>
      </c>
    </row>
    <row r="19" spans="1:25" ht="16.5">
      <c r="A19" s="22">
        <v>2</v>
      </c>
      <c r="B19" s="2"/>
      <c r="C19" s="507"/>
      <c r="D19" s="2" t="s">
        <v>983</v>
      </c>
      <c r="E19" s="2">
        <v>2</v>
      </c>
      <c r="F19" s="34">
        <v>0.5</v>
      </c>
      <c r="G19" s="2" t="s">
        <v>984</v>
      </c>
      <c r="H19" s="2" t="s">
        <v>985</v>
      </c>
      <c r="I19" s="2" t="s">
        <v>986</v>
      </c>
      <c r="J19" s="2" t="s">
        <v>987</v>
      </c>
      <c r="K19" s="2" t="s">
        <v>988</v>
      </c>
      <c r="L19" s="33" t="s">
        <v>673</v>
      </c>
      <c r="M19" s="2" t="s">
        <v>989</v>
      </c>
      <c r="N19" s="2"/>
      <c r="O19" s="2"/>
      <c r="P19" s="2"/>
      <c r="T19" s="34">
        <v>8</v>
      </c>
      <c r="U19" s="42" t="s">
        <v>990</v>
      </c>
    </row>
    <row r="20" spans="1:25" ht="16.5">
      <c r="B20" s="2"/>
      <c r="C20" s="507"/>
      <c r="D20" s="155" t="s">
        <v>3655</v>
      </c>
      <c r="E20" s="2">
        <v>3</v>
      </c>
      <c r="F20" s="34">
        <v>0.5</v>
      </c>
      <c r="G20" s="2" t="s">
        <v>992</v>
      </c>
      <c r="H20" s="2" t="s">
        <v>993</v>
      </c>
      <c r="I20" s="2" t="s">
        <v>994</v>
      </c>
      <c r="J20" s="2" t="s">
        <v>995</v>
      </c>
      <c r="K20" s="2" t="s">
        <v>996</v>
      </c>
      <c r="L20" s="33" t="s">
        <v>673</v>
      </c>
      <c r="M20" s="2" t="s">
        <v>997</v>
      </c>
      <c r="N20" s="2"/>
      <c r="O20" s="2"/>
      <c r="P20" s="2"/>
      <c r="T20" s="2"/>
      <c r="U20" s="5" t="s">
        <v>998</v>
      </c>
      <c r="V20" s="2"/>
      <c r="W20" s="2"/>
      <c r="X20" s="2"/>
    </row>
    <row r="21" spans="1:25" ht="15.75" customHeight="1">
      <c r="C21" s="507"/>
      <c r="D21" s="2" t="s">
        <v>999</v>
      </c>
      <c r="E21" s="2">
        <v>5</v>
      </c>
      <c r="F21" s="2">
        <v>0.5</v>
      </c>
      <c r="G21" s="2" t="s">
        <v>1000</v>
      </c>
      <c r="H21" s="2" t="s">
        <v>1001</v>
      </c>
      <c r="I21" s="2" t="s">
        <v>1002</v>
      </c>
      <c r="J21" s="2" t="s">
        <v>1003</v>
      </c>
      <c r="K21" s="2" t="s">
        <v>982</v>
      </c>
      <c r="L21" s="33" t="s">
        <v>673</v>
      </c>
      <c r="M21" s="2" t="s">
        <v>1004</v>
      </c>
      <c r="N21" s="2"/>
      <c r="O21" s="2"/>
      <c r="P21" s="2"/>
      <c r="Y21" s="2"/>
    </row>
    <row r="22" spans="1:25" ht="15" customHeight="1">
      <c r="C22" s="2"/>
      <c r="L22" s="33" t="s">
        <v>673</v>
      </c>
      <c r="T22" s="2"/>
      <c r="U22" s="581" t="s">
        <v>1005</v>
      </c>
      <c r="V22" s="507"/>
      <c r="W22" s="507"/>
    </row>
    <row r="23" spans="1:25" ht="15" customHeight="1">
      <c r="A23" s="22">
        <v>2</v>
      </c>
      <c r="C23" s="506" t="s">
        <v>425</v>
      </c>
      <c r="D23" s="2" t="s">
        <v>1006</v>
      </c>
      <c r="E23" s="2">
        <v>0</v>
      </c>
      <c r="G23" s="2" t="s">
        <v>1007</v>
      </c>
      <c r="H23" s="2" t="s">
        <v>1008</v>
      </c>
      <c r="I23" s="2" t="s">
        <v>1009</v>
      </c>
      <c r="J23" s="2" t="s">
        <v>1010</v>
      </c>
      <c r="K23" s="2" t="s">
        <v>1011</v>
      </c>
      <c r="L23" s="43" t="s">
        <v>1012</v>
      </c>
      <c r="M23" s="40" t="s">
        <v>1013</v>
      </c>
      <c r="N23" s="40" t="s">
        <v>1014</v>
      </c>
      <c r="O23" s="40" t="s">
        <v>1015</v>
      </c>
      <c r="P23" s="44" t="s">
        <v>1016</v>
      </c>
      <c r="Q23" s="2" t="s">
        <v>1017</v>
      </c>
      <c r="R23" s="2"/>
      <c r="T23" s="2"/>
      <c r="U23" s="507"/>
      <c r="V23" s="507"/>
      <c r="W23" s="507"/>
    </row>
    <row r="24" spans="1:25" ht="15.75" customHeight="1">
      <c r="C24" s="507"/>
      <c r="D24" s="2" t="s">
        <v>1018</v>
      </c>
      <c r="E24" s="2">
        <v>2</v>
      </c>
      <c r="G24" s="2" t="s">
        <v>1019</v>
      </c>
      <c r="H24" s="2" t="s">
        <v>985</v>
      </c>
      <c r="I24" s="2" t="s">
        <v>1020</v>
      </c>
      <c r="J24" s="2" t="s">
        <v>1021</v>
      </c>
      <c r="K24" s="2" t="s">
        <v>1022</v>
      </c>
      <c r="L24" s="45" t="s">
        <v>1023</v>
      </c>
      <c r="M24" s="2" t="s">
        <v>1024</v>
      </c>
      <c r="N24" s="2" t="s">
        <v>1025</v>
      </c>
      <c r="O24" s="2" t="s">
        <v>1026</v>
      </c>
      <c r="P24" s="46" t="s">
        <v>1027</v>
      </c>
      <c r="T24" s="2">
        <v>0</v>
      </c>
      <c r="U24" s="4" t="s">
        <v>1028</v>
      </c>
      <c r="V24" s="4" t="s">
        <v>1029</v>
      </c>
      <c r="W24" s="2"/>
    </row>
    <row r="25" spans="1:25" ht="15.75" customHeight="1">
      <c r="B25" s="2"/>
      <c r="C25" s="507"/>
      <c r="D25" s="2" t="s">
        <v>1030</v>
      </c>
      <c r="E25" s="2">
        <v>3</v>
      </c>
      <c r="G25" s="2" t="s">
        <v>1031</v>
      </c>
      <c r="H25" s="2" t="s">
        <v>957</v>
      </c>
      <c r="I25" s="2" t="s">
        <v>1032</v>
      </c>
      <c r="J25" s="2" t="s">
        <v>1033</v>
      </c>
      <c r="K25" s="2" t="s">
        <v>1022</v>
      </c>
      <c r="L25" s="47" t="s">
        <v>1034</v>
      </c>
      <c r="M25" s="2" t="s">
        <v>1013</v>
      </c>
      <c r="N25" s="2" t="s">
        <v>1035</v>
      </c>
      <c r="O25" s="2" t="s">
        <v>1036</v>
      </c>
      <c r="P25" s="46" t="s">
        <v>1037</v>
      </c>
      <c r="Q25" s="2" t="s">
        <v>1038</v>
      </c>
      <c r="T25" s="2">
        <v>1</v>
      </c>
      <c r="U25" s="4" t="s">
        <v>962</v>
      </c>
      <c r="V25" s="4" t="s">
        <v>1039</v>
      </c>
      <c r="W25" s="4" t="s">
        <v>1040</v>
      </c>
    </row>
    <row r="26" spans="1:25" ht="15" customHeight="1">
      <c r="B26" s="2"/>
      <c r="C26" s="507"/>
      <c r="D26" s="2" t="s">
        <v>1041</v>
      </c>
      <c r="E26" s="2">
        <v>7</v>
      </c>
      <c r="G26" s="2" t="s">
        <v>1042</v>
      </c>
      <c r="H26" s="2" t="s">
        <v>3884</v>
      </c>
      <c r="I26" s="2" t="s">
        <v>1043</v>
      </c>
      <c r="J26" s="2" t="s">
        <v>1044</v>
      </c>
      <c r="K26" s="2" t="s">
        <v>1045</v>
      </c>
      <c r="L26" s="45" t="s">
        <v>1046</v>
      </c>
      <c r="M26" s="2" t="s">
        <v>1013</v>
      </c>
      <c r="N26" s="2" t="s">
        <v>1047</v>
      </c>
      <c r="O26" s="2" t="s">
        <v>1048</v>
      </c>
      <c r="P26" s="46" t="s">
        <v>1049</v>
      </c>
      <c r="Q26" s="2"/>
      <c r="T26" s="2">
        <v>2</v>
      </c>
      <c r="U26" s="515" t="s">
        <v>1050</v>
      </c>
      <c r="V26" s="507"/>
      <c r="W26" s="4" t="s">
        <v>962</v>
      </c>
    </row>
    <row r="27" spans="1:25" ht="15" customHeight="1">
      <c r="B27" s="2"/>
      <c r="C27" s="507"/>
      <c r="P27" s="46"/>
      <c r="T27" s="2">
        <v>3</v>
      </c>
      <c r="U27" s="48" t="s">
        <v>1051</v>
      </c>
      <c r="V27" s="4" t="s">
        <v>962</v>
      </c>
      <c r="W27" s="4" t="s">
        <v>962</v>
      </c>
    </row>
    <row r="28" spans="1:25" ht="15" customHeight="1">
      <c r="B28" s="2"/>
      <c r="C28" s="507"/>
      <c r="D28" s="2" t="s">
        <v>1052</v>
      </c>
      <c r="E28" s="34">
        <v>0</v>
      </c>
      <c r="G28" s="2" t="s">
        <v>1053</v>
      </c>
      <c r="H28" s="2" t="s">
        <v>1054</v>
      </c>
      <c r="I28" s="2" t="s">
        <v>1009</v>
      </c>
      <c r="J28" s="164" t="s">
        <v>3892</v>
      </c>
      <c r="K28" s="2" t="s">
        <v>1011</v>
      </c>
      <c r="L28" s="45" t="s">
        <v>1055</v>
      </c>
      <c r="M28" s="2" t="s">
        <v>1056</v>
      </c>
      <c r="N28" s="2" t="s">
        <v>1057</v>
      </c>
      <c r="O28" s="2" t="s">
        <v>1058</v>
      </c>
      <c r="P28" s="46" t="s">
        <v>1059</v>
      </c>
      <c r="Q28" s="2" t="s">
        <v>1060</v>
      </c>
      <c r="T28" s="2">
        <v>4</v>
      </c>
      <c r="U28" s="506" t="s">
        <v>1061</v>
      </c>
      <c r="V28" s="507"/>
      <c r="W28" s="4" t="s">
        <v>962</v>
      </c>
    </row>
    <row r="29" spans="1:25" ht="15" customHeight="1">
      <c r="C29" s="507"/>
      <c r="D29" s="2" t="s">
        <v>1062</v>
      </c>
      <c r="E29" s="34">
        <v>1</v>
      </c>
      <c r="G29" s="2" t="s">
        <v>1063</v>
      </c>
      <c r="H29" s="2" t="s">
        <v>1064</v>
      </c>
      <c r="I29" s="2" t="s">
        <v>1065</v>
      </c>
      <c r="J29" s="2" t="s">
        <v>1066</v>
      </c>
      <c r="K29" s="2" t="s">
        <v>1067</v>
      </c>
      <c r="L29" s="45" t="s">
        <v>1068</v>
      </c>
      <c r="M29" s="2" t="s">
        <v>1013</v>
      </c>
      <c r="N29" s="2" t="s">
        <v>1069</v>
      </c>
      <c r="O29" s="2" t="s">
        <v>1070</v>
      </c>
      <c r="P29" s="46" t="s">
        <v>1071</v>
      </c>
      <c r="Q29" s="2" t="s">
        <v>1072</v>
      </c>
      <c r="T29" s="2"/>
      <c r="V29" s="4" t="s">
        <v>962</v>
      </c>
      <c r="W29" s="4" t="s">
        <v>962</v>
      </c>
    </row>
    <row r="30" spans="1:25" ht="15.75" customHeight="1">
      <c r="A30" s="22">
        <v>2</v>
      </c>
      <c r="B30" s="2"/>
      <c r="C30" s="507"/>
      <c r="D30" s="2" t="s">
        <v>1073</v>
      </c>
      <c r="E30" s="34">
        <v>2</v>
      </c>
      <c r="G30" s="2" t="s">
        <v>1074</v>
      </c>
      <c r="H30" s="2" t="s">
        <v>985</v>
      </c>
      <c r="I30" s="2" t="s">
        <v>1075</v>
      </c>
      <c r="J30" s="2" t="s">
        <v>1076</v>
      </c>
      <c r="K30" s="2" t="s">
        <v>1022</v>
      </c>
      <c r="L30" s="45" t="s">
        <v>1055</v>
      </c>
      <c r="M30" s="2" t="s">
        <v>1013</v>
      </c>
      <c r="N30" s="2" t="s">
        <v>1077</v>
      </c>
      <c r="O30" s="2" t="s">
        <v>1078</v>
      </c>
      <c r="P30" s="46" t="s">
        <v>1079</v>
      </c>
      <c r="T30" s="2">
        <v>6</v>
      </c>
      <c r="U30" s="506" t="s">
        <v>1080</v>
      </c>
      <c r="V30" s="507"/>
      <c r="W30" s="4" t="s">
        <v>962</v>
      </c>
    </row>
    <row r="31" spans="1:25" ht="15.75" customHeight="1">
      <c r="B31" s="2"/>
      <c r="C31" s="507"/>
      <c r="D31" s="2" t="s">
        <v>1081</v>
      </c>
      <c r="E31" s="34">
        <v>5</v>
      </c>
      <c r="G31" s="2" t="s">
        <v>1082</v>
      </c>
      <c r="H31" s="2" t="s">
        <v>1001</v>
      </c>
      <c r="I31" s="2" t="s">
        <v>3885</v>
      </c>
      <c r="J31" s="2" t="s">
        <v>1083</v>
      </c>
      <c r="K31" s="2" t="s">
        <v>1084</v>
      </c>
      <c r="L31" s="45" t="s">
        <v>1085</v>
      </c>
      <c r="M31" s="2" t="s">
        <v>1013</v>
      </c>
      <c r="N31" s="2" t="s">
        <v>1086</v>
      </c>
      <c r="O31" s="2" t="s">
        <v>1087</v>
      </c>
      <c r="P31" s="46" t="s">
        <v>1088</v>
      </c>
      <c r="T31" s="2">
        <v>7</v>
      </c>
      <c r="U31" s="49" t="s">
        <v>1089</v>
      </c>
      <c r="V31" s="515" t="s">
        <v>1090</v>
      </c>
      <c r="W31" s="507"/>
    </row>
    <row r="32" spans="1:25" ht="15.75" customHeight="1">
      <c r="B32" s="2"/>
      <c r="C32" s="507"/>
      <c r="D32" s="2" t="s">
        <v>1091</v>
      </c>
      <c r="E32" s="34">
        <v>7</v>
      </c>
      <c r="G32" s="2" t="s">
        <v>1092</v>
      </c>
      <c r="H32" s="2" t="s">
        <v>1093</v>
      </c>
      <c r="I32" s="2" t="s">
        <v>1094</v>
      </c>
      <c r="J32" s="2" t="s">
        <v>1095</v>
      </c>
      <c r="K32" s="2" t="s">
        <v>1045</v>
      </c>
      <c r="L32" s="45" t="s">
        <v>1055</v>
      </c>
      <c r="M32" s="2" t="s">
        <v>1013</v>
      </c>
      <c r="N32" s="2" t="s">
        <v>1096</v>
      </c>
      <c r="O32" s="2" t="s">
        <v>1097</v>
      </c>
      <c r="P32" s="46" t="s">
        <v>1098</v>
      </c>
      <c r="Q32" s="2"/>
      <c r="T32" s="2">
        <v>8</v>
      </c>
      <c r="U32" s="515" t="s">
        <v>1099</v>
      </c>
      <c r="V32" s="507"/>
      <c r="W32" s="507"/>
    </row>
    <row r="33" spans="1:24" ht="15.75" customHeight="1">
      <c r="B33" s="2"/>
      <c r="C33" s="507"/>
      <c r="K33" s="2"/>
      <c r="L33" s="45" t="s">
        <v>673</v>
      </c>
      <c r="M33" s="2"/>
      <c r="N33" s="2"/>
      <c r="O33" s="2"/>
      <c r="P33" s="46"/>
      <c r="Q33" s="2"/>
      <c r="T33" s="2"/>
    </row>
    <row r="34" spans="1:24" ht="15.75" customHeight="1">
      <c r="A34" s="22">
        <v>3</v>
      </c>
      <c r="B34" s="2"/>
      <c r="C34" s="507"/>
      <c r="D34" s="2" t="s">
        <v>1100</v>
      </c>
      <c r="E34" s="34">
        <v>0</v>
      </c>
      <c r="G34" s="2" t="s">
        <v>1101</v>
      </c>
      <c r="H34" s="2" t="s">
        <v>947</v>
      </c>
      <c r="I34" s="2" t="s">
        <v>1102</v>
      </c>
      <c r="J34" s="2" t="s">
        <v>1103</v>
      </c>
      <c r="K34" s="2" t="s">
        <v>1022</v>
      </c>
      <c r="L34" s="47" t="s">
        <v>1104</v>
      </c>
      <c r="M34" s="2" t="s">
        <v>1013</v>
      </c>
      <c r="N34" s="2" t="s">
        <v>1105</v>
      </c>
      <c r="O34" s="2" t="s">
        <v>1106</v>
      </c>
      <c r="P34" s="46" t="s">
        <v>1107</v>
      </c>
      <c r="Q34" s="2" t="s">
        <v>1108</v>
      </c>
      <c r="T34" s="2"/>
    </row>
    <row r="35" spans="1:24" ht="15.75" customHeight="1">
      <c r="C35" s="507"/>
      <c r="D35" s="2" t="s">
        <v>1109</v>
      </c>
      <c r="E35" s="34">
        <v>7</v>
      </c>
      <c r="G35" s="2" t="s">
        <v>1110</v>
      </c>
      <c r="H35" s="2" t="s">
        <v>1111</v>
      </c>
      <c r="I35" s="2" t="s">
        <v>1112</v>
      </c>
      <c r="J35" s="2" t="s">
        <v>1113</v>
      </c>
      <c r="K35" s="2" t="s">
        <v>1067</v>
      </c>
      <c r="L35" s="50" t="s">
        <v>1114</v>
      </c>
      <c r="M35" s="9" t="s">
        <v>1013</v>
      </c>
      <c r="N35" s="9" t="s">
        <v>1115</v>
      </c>
      <c r="O35" s="9" t="s">
        <v>1015</v>
      </c>
      <c r="P35" s="51" t="s">
        <v>1116</v>
      </c>
      <c r="Q35" s="2" t="s">
        <v>1117</v>
      </c>
      <c r="U35" s="2"/>
      <c r="V35" s="2"/>
      <c r="W35" s="2"/>
    </row>
    <row r="36" spans="1:24" ht="15" customHeight="1">
      <c r="B36" s="2"/>
      <c r="C36" s="17"/>
      <c r="T36" s="2"/>
      <c r="U36" s="581" t="s">
        <v>1118</v>
      </c>
      <c r="V36" s="507"/>
      <c r="W36" s="507"/>
      <c r="X36" s="2"/>
    </row>
    <row r="37" spans="1:24" ht="15" customHeight="1">
      <c r="B37" s="2"/>
      <c r="C37" s="17"/>
      <c r="E37" s="2"/>
      <c r="L37" s="33" t="s">
        <v>673</v>
      </c>
      <c r="T37" s="4" t="s">
        <v>3</v>
      </c>
      <c r="U37" s="507"/>
      <c r="V37" s="507"/>
      <c r="W37" s="507"/>
      <c r="X37" s="2"/>
    </row>
    <row r="38" spans="1:24" ht="15" customHeight="1">
      <c r="B38" s="2"/>
      <c r="C38" s="506" t="s">
        <v>920</v>
      </c>
      <c r="D38" s="2" t="s">
        <v>1119</v>
      </c>
      <c r="E38" s="2">
        <v>0</v>
      </c>
      <c r="F38" s="2">
        <v>1</v>
      </c>
      <c r="G38" s="2" t="s">
        <v>1120</v>
      </c>
      <c r="H38" s="2" t="s">
        <v>1121</v>
      </c>
      <c r="I38" s="164" t="s">
        <v>3894</v>
      </c>
      <c r="J38" s="164" t="s">
        <v>3637</v>
      </c>
      <c r="K38" s="2" t="s">
        <v>1122</v>
      </c>
      <c r="L38" s="33" t="s">
        <v>673</v>
      </c>
      <c r="T38" s="4">
        <v>0</v>
      </c>
      <c r="U38" s="2" t="s">
        <v>1119</v>
      </c>
      <c r="V38" s="2"/>
      <c r="W38" s="2"/>
      <c r="X38" s="2"/>
    </row>
    <row r="39" spans="1:24" ht="15.75" customHeight="1">
      <c r="C39" s="507"/>
      <c r="D39" s="2" t="s">
        <v>1123</v>
      </c>
      <c r="E39" s="2">
        <v>1</v>
      </c>
      <c r="F39" s="2">
        <v>1.1000000000000001</v>
      </c>
      <c r="G39" s="2" t="s">
        <v>1120</v>
      </c>
      <c r="H39" s="2" t="s">
        <v>1124</v>
      </c>
      <c r="I39" s="2" t="s">
        <v>1125</v>
      </c>
      <c r="J39" s="2"/>
      <c r="K39" s="2" t="s">
        <v>1126</v>
      </c>
      <c r="L39" s="33" t="s">
        <v>673</v>
      </c>
      <c r="T39" s="4">
        <v>1</v>
      </c>
      <c r="U39" s="2" t="s">
        <v>1123</v>
      </c>
      <c r="V39" s="2"/>
      <c r="W39" s="2"/>
      <c r="X39" s="2"/>
    </row>
    <row r="40" spans="1:24" ht="15.75" customHeight="1">
      <c r="C40" s="507"/>
      <c r="D40" s="2" t="s">
        <v>1127</v>
      </c>
      <c r="E40" s="2">
        <v>2</v>
      </c>
      <c r="F40" s="2">
        <v>1.2</v>
      </c>
      <c r="G40" s="2" t="s">
        <v>1120</v>
      </c>
      <c r="H40" s="2" t="s">
        <v>1128</v>
      </c>
      <c r="I40" s="2" t="s">
        <v>1129</v>
      </c>
      <c r="J40" s="2"/>
      <c r="K40" s="2" t="s">
        <v>1130</v>
      </c>
      <c r="L40" s="33" t="s">
        <v>673</v>
      </c>
      <c r="T40" s="4">
        <v>2</v>
      </c>
      <c r="U40" s="2" t="s">
        <v>1131</v>
      </c>
      <c r="V40" s="2" t="s">
        <v>1132</v>
      </c>
      <c r="W40" s="2"/>
      <c r="X40" s="2"/>
    </row>
    <row r="41" spans="1:24" ht="15.75" customHeight="1">
      <c r="C41" s="507"/>
      <c r="D41" s="2" t="s">
        <v>1133</v>
      </c>
      <c r="E41" s="2">
        <v>2</v>
      </c>
      <c r="F41" s="2">
        <v>1.3</v>
      </c>
      <c r="G41" s="2" t="s">
        <v>1120</v>
      </c>
      <c r="H41" s="2" t="s">
        <v>1134</v>
      </c>
      <c r="I41" s="2" t="s">
        <v>1135</v>
      </c>
      <c r="J41" s="2"/>
      <c r="K41" s="2" t="s">
        <v>1136</v>
      </c>
      <c r="L41" s="33" t="s">
        <v>673</v>
      </c>
      <c r="T41" s="4">
        <v>3</v>
      </c>
      <c r="U41" s="2"/>
      <c r="V41" s="52" t="s">
        <v>1137</v>
      </c>
      <c r="W41" s="2"/>
      <c r="X41" s="2"/>
    </row>
    <row r="42" spans="1:24" ht="15.75" customHeight="1">
      <c r="A42" s="22"/>
      <c r="C42" s="507"/>
      <c r="D42" s="2" t="s">
        <v>1138</v>
      </c>
      <c r="E42" s="2">
        <v>3</v>
      </c>
      <c r="F42" s="2">
        <v>1.4</v>
      </c>
      <c r="G42" s="2" t="s">
        <v>1120</v>
      </c>
      <c r="H42" s="2" t="s">
        <v>1139</v>
      </c>
      <c r="I42" s="2" t="s">
        <v>1140</v>
      </c>
      <c r="J42" s="2"/>
      <c r="K42" s="2" t="s">
        <v>1141</v>
      </c>
      <c r="L42" s="33" t="s">
        <v>673</v>
      </c>
      <c r="T42" s="4">
        <v>4</v>
      </c>
      <c r="U42" s="2"/>
      <c r="V42" s="52" t="s">
        <v>1142</v>
      </c>
      <c r="W42" s="4" t="s">
        <v>1143</v>
      </c>
      <c r="X42" s="2"/>
    </row>
    <row r="43" spans="1:24" ht="15.75" customHeight="1">
      <c r="B43" s="2"/>
      <c r="C43" s="507"/>
      <c r="D43" s="2" t="s">
        <v>1144</v>
      </c>
      <c r="E43" s="2">
        <v>4</v>
      </c>
      <c r="F43" s="2">
        <v>1.5</v>
      </c>
      <c r="G43" s="2" t="s">
        <v>1120</v>
      </c>
      <c r="H43" s="2" t="s">
        <v>1145</v>
      </c>
      <c r="I43" s="2" t="s">
        <v>1146</v>
      </c>
      <c r="J43" s="2"/>
      <c r="K43" s="2" t="s">
        <v>1147</v>
      </c>
      <c r="L43" s="33" t="s">
        <v>673</v>
      </c>
      <c r="T43" s="4">
        <v>5</v>
      </c>
      <c r="U43" s="2" t="s">
        <v>1148</v>
      </c>
      <c r="V43" s="2"/>
      <c r="W43" s="4" t="s">
        <v>962</v>
      </c>
      <c r="X43" s="2"/>
    </row>
    <row r="44" spans="1:24" ht="15.75" customHeight="1">
      <c r="C44" s="507"/>
      <c r="D44" s="2" t="s">
        <v>1143</v>
      </c>
      <c r="E44" s="2">
        <v>4</v>
      </c>
      <c r="F44" s="2">
        <v>1.6</v>
      </c>
      <c r="G44" s="2" t="s">
        <v>1120</v>
      </c>
      <c r="H44" s="2" t="s">
        <v>1149</v>
      </c>
      <c r="I44" s="2" t="s">
        <v>1150</v>
      </c>
      <c r="J44" s="2"/>
      <c r="K44" s="2" t="s">
        <v>1151</v>
      </c>
      <c r="L44" s="33" t="s">
        <v>673</v>
      </c>
      <c r="T44" s="4">
        <v>6</v>
      </c>
      <c r="U44" s="2" t="s">
        <v>1152</v>
      </c>
      <c r="V44" s="2"/>
      <c r="W44" s="4" t="s">
        <v>1091</v>
      </c>
      <c r="X44" s="2"/>
    </row>
    <row r="45" spans="1:24" ht="15.75" customHeight="1">
      <c r="C45" s="507"/>
      <c r="D45" s="2" t="s">
        <v>1091</v>
      </c>
      <c r="E45" s="2">
        <v>6</v>
      </c>
      <c r="F45" s="2">
        <v>1.7</v>
      </c>
      <c r="G45" s="2" t="s">
        <v>1120</v>
      </c>
      <c r="H45" s="2" t="s">
        <v>1153</v>
      </c>
      <c r="I45" s="2" t="s">
        <v>1154</v>
      </c>
      <c r="J45" s="2"/>
      <c r="K45" s="2" t="s">
        <v>1155</v>
      </c>
      <c r="L45" s="33" t="s">
        <v>673</v>
      </c>
      <c r="T45" s="4">
        <v>7</v>
      </c>
      <c r="U45" s="2" t="s">
        <v>1156</v>
      </c>
      <c r="V45" s="2"/>
      <c r="W45" s="4" t="s">
        <v>962</v>
      </c>
      <c r="X45" s="2"/>
    </row>
    <row r="46" spans="1:24" ht="15.75" customHeight="1">
      <c r="C46" s="507"/>
      <c r="D46" s="2" t="s">
        <v>1157</v>
      </c>
      <c r="E46" s="2">
        <v>8</v>
      </c>
      <c r="F46" s="2">
        <v>1.8</v>
      </c>
      <c r="G46" s="2" t="s">
        <v>1120</v>
      </c>
      <c r="H46" s="2" t="s">
        <v>1158</v>
      </c>
      <c r="I46" s="2" t="s">
        <v>1159</v>
      </c>
      <c r="J46" s="2"/>
      <c r="K46" s="2" t="s">
        <v>1160</v>
      </c>
      <c r="L46" s="33" t="s">
        <v>673</v>
      </c>
      <c r="T46" s="4">
        <v>8</v>
      </c>
      <c r="U46" s="2" t="s">
        <v>1161</v>
      </c>
      <c r="V46" s="2"/>
      <c r="W46" s="4" t="s">
        <v>1157</v>
      </c>
      <c r="X46" s="2"/>
    </row>
    <row r="47" spans="1:24" ht="15.75" customHeight="1">
      <c r="C47" s="507"/>
      <c r="D47" s="2" t="s">
        <v>1148</v>
      </c>
      <c r="E47" s="2">
        <v>5</v>
      </c>
      <c r="F47" s="2">
        <v>1.9</v>
      </c>
      <c r="G47" s="2" t="s">
        <v>1120</v>
      </c>
      <c r="H47" s="2" t="s">
        <v>1162</v>
      </c>
      <c r="I47" s="2" t="s">
        <v>1163</v>
      </c>
      <c r="J47" s="2"/>
      <c r="K47" s="2" t="s">
        <v>1164</v>
      </c>
      <c r="L47" s="33" t="s">
        <v>673</v>
      </c>
      <c r="T47" s="4">
        <v>9</v>
      </c>
      <c r="U47" s="2" t="s">
        <v>1165</v>
      </c>
      <c r="V47" s="2"/>
      <c r="W47" s="2"/>
      <c r="X47" s="2"/>
    </row>
    <row r="48" spans="1:24" ht="15.75" customHeight="1">
      <c r="C48" s="507"/>
      <c r="D48" s="2" t="s">
        <v>1152</v>
      </c>
      <c r="E48" s="2">
        <v>6</v>
      </c>
      <c r="F48" s="2">
        <v>2</v>
      </c>
      <c r="G48" s="2" t="s">
        <v>1120</v>
      </c>
      <c r="H48" s="2" t="s">
        <v>1166</v>
      </c>
      <c r="I48" s="2" t="s">
        <v>1167</v>
      </c>
      <c r="J48" s="2"/>
      <c r="K48" s="2" t="s">
        <v>1168</v>
      </c>
      <c r="L48" s="33" t="s">
        <v>673</v>
      </c>
      <c r="T48" s="4">
        <v>10</v>
      </c>
      <c r="U48" s="2" t="s">
        <v>1169</v>
      </c>
      <c r="X48" s="2"/>
    </row>
    <row r="49" spans="1:24" ht="15.75" customHeight="1">
      <c r="C49" s="507"/>
      <c r="D49" s="2" t="s">
        <v>1156</v>
      </c>
      <c r="E49" s="2">
        <v>7</v>
      </c>
      <c r="F49" s="2">
        <v>2.1</v>
      </c>
      <c r="G49" s="2" t="s">
        <v>1120</v>
      </c>
      <c r="H49" s="2" t="s">
        <v>1170</v>
      </c>
      <c r="I49" s="2" t="s">
        <v>1171</v>
      </c>
      <c r="J49" s="2"/>
      <c r="K49" s="2" t="s">
        <v>1172</v>
      </c>
      <c r="L49" s="33" t="s">
        <v>673</v>
      </c>
      <c r="T49" s="2"/>
      <c r="U49" s="52" t="s">
        <v>1173</v>
      </c>
      <c r="X49" s="2"/>
    </row>
    <row r="50" spans="1:24" ht="15.75" customHeight="1">
      <c r="C50" s="507"/>
      <c r="D50" s="2" t="s">
        <v>1161</v>
      </c>
      <c r="E50" s="2">
        <v>8</v>
      </c>
      <c r="F50" s="2">
        <v>2.2000000000000002</v>
      </c>
      <c r="G50" s="2" t="s">
        <v>1120</v>
      </c>
      <c r="H50" s="2" t="s">
        <v>1174</v>
      </c>
      <c r="I50" s="2" t="s">
        <v>1175</v>
      </c>
      <c r="J50" s="2"/>
      <c r="K50" s="2" t="s">
        <v>1176</v>
      </c>
      <c r="L50" s="33" t="s">
        <v>673</v>
      </c>
      <c r="X50" s="2"/>
    </row>
    <row r="51" spans="1:24" ht="15.75" customHeight="1">
      <c r="C51" s="507"/>
      <c r="D51" s="2" t="s">
        <v>1177</v>
      </c>
      <c r="E51" s="2">
        <v>9</v>
      </c>
      <c r="F51" s="2">
        <v>2.2999999999999998</v>
      </c>
      <c r="G51" s="2" t="s">
        <v>1120</v>
      </c>
      <c r="H51" s="2" t="s">
        <v>1178</v>
      </c>
      <c r="I51" s="2" t="s">
        <v>1179</v>
      </c>
      <c r="J51" s="2"/>
      <c r="K51" s="2" t="s">
        <v>1180</v>
      </c>
      <c r="L51" s="33" t="s">
        <v>673</v>
      </c>
      <c r="U51" s="581" t="s">
        <v>1181</v>
      </c>
      <c r="V51" s="507"/>
      <c r="W51" s="507"/>
      <c r="X51" s="53"/>
    </row>
    <row r="52" spans="1:24" ht="15" customHeight="1">
      <c r="C52" s="507"/>
      <c r="D52" s="2" t="s">
        <v>1182</v>
      </c>
      <c r="E52" s="2">
        <v>10</v>
      </c>
      <c r="F52" s="2">
        <v>2.4</v>
      </c>
      <c r="G52" s="2" t="s">
        <v>1120</v>
      </c>
      <c r="H52" s="2" t="s">
        <v>1183</v>
      </c>
      <c r="I52" s="2" t="s">
        <v>1184</v>
      </c>
      <c r="J52" s="2"/>
      <c r="K52" s="2" t="s">
        <v>1151</v>
      </c>
      <c r="L52" s="33" t="s">
        <v>673</v>
      </c>
      <c r="U52" s="507"/>
      <c r="V52" s="507"/>
      <c r="W52" s="507"/>
      <c r="X52" s="53"/>
    </row>
    <row r="53" spans="1:24" ht="15" customHeight="1">
      <c r="C53" s="2" t="s">
        <v>1185</v>
      </c>
      <c r="D53" s="2"/>
      <c r="E53" s="2"/>
      <c r="F53" s="2"/>
      <c r="G53" s="2"/>
      <c r="H53" s="2"/>
      <c r="I53" s="2"/>
      <c r="J53" s="2"/>
      <c r="K53" s="2"/>
      <c r="L53" s="33" t="s">
        <v>673</v>
      </c>
      <c r="U53" s="2" t="s">
        <v>887</v>
      </c>
      <c r="V53" s="2" t="s">
        <v>1186</v>
      </c>
      <c r="W53" s="2"/>
      <c r="X53" s="2" t="s">
        <v>891</v>
      </c>
    </row>
    <row r="54" spans="1:24" ht="15" customHeight="1">
      <c r="L54" s="33" t="s">
        <v>673</v>
      </c>
      <c r="U54" s="2" t="s">
        <v>888</v>
      </c>
      <c r="V54" s="2" t="s">
        <v>1187</v>
      </c>
      <c r="W54" s="2"/>
      <c r="X54" s="2" t="s">
        <v>892</v>
      </c>
    </row>
    <row r="55" spans="1:24" ht="15.75" customHeight="1">
      <c r="C55" s="506" t="s">
        <v>1188</v>
      </c>
      <c r="D55" s="2" t="s">
        <v>1189</v>
      </c>
      <c r="E55" s="34">
        <v>3</v>
      </c>
      <c r="F55" s="34">
        <v>1</v>
      </c>
      <c r="G55" s="34">
        <v>10</v>
      </c>
      <c r="H55" s="2" t="s">
        <v>947</v>
      </c>
      <c r="I55" s="272" t="s">
        <v>3642</v>
      </c>
      <c r="J55" s="164" t="s">
        <v>3640</v>
      </c>
      <c r="K55" s="2" t="s">
        <v>1190</v>
      </c>
      <c r="L55" s="33" t="s">
        <v>673</v>
      </c>
      <c r="U55" s="2" t="s">
        <v>889</v>
      </c>
      <c r="V55" s="2" t="s">
        <v>1191</v>
      </c>
      <c r="W55" s="2"/>
      <c r="X55" s="2" t="s">
        <v>886</v>
      </c>
    </row>
    <row r="56" spans="1:24" ht="15.75" customHeight="1">
      <c r="C56" s="507"/>
      <c r="D56" s="2" t="s">
        <v>1192</v>
      </c>
      <c r="E56" s="34">
        <v>4</v>
      </c>
      <c r="F56" s="34">
        <v>1.1000000000000001</v>
      </c>
      <c r="G56" s="34">
        <v>13</v>
      </c>
      <c r="H56" s="2" t="s">
        <v>985</v>
      </c>
      <c r="I56" s="272" t="s">
        <v>3643</v>
      </c>
      <c r="J56" s="164" t="s">
        <v>3639</v>
      </c>
      <c r="K56" s="2" t="s">
        <v>1193</v>
      </c>
      <c r="L56" s="33" t="s">
        <v>673</v>
      </c>
      <c r="U56" s="2" t="s">
        <v>890</v>
      </c>
      <c r="V56" s="2" t="s">
        <v>1194</v>
      </c>
      <c r="W56" s="2"/>
      <c r="X56" s="2" t="s">
        <v>893</v>
      </c>
    </row>
    <row r="57" spans="1:24" ht="15.75" customHeight="1">
      <c r="C57" s="507"/>
      <c r="D57" s="2" t="s">
        <v>1195</v>
      </c>
      <c r="E57" s="34">
        <v>5</v>
      </c>
      <c r="F57" s="34">
        <v>1.2</v>
      </c>
      <c r="G57" s="34">
        <v>16</v>
      </c>
      <c r="H57" s="2" t="s">
        <v>957</v>
      </c>
      <c r="I57" s="2" t="s">
        <v>1196</v>
      </c>
      <c r="K57" s="2" t="s">
        <v>1197</v>
      </c>
      <c r="L57" s="33" t="s">
        <v>673</v>
      </c>
      <c r="U57" s="52" t="s">
        <v>1198</v>
      </c>
    </row>
    <row r="58" spans="1:24" ht="15.75" customHeight="1">
      <c r="C58" s="507"/>
      <c r="D58" s="2" t="s">
        <v>1199</v>
      </c>
      <c r="E58" s="34">
        <v>6</v>
      </c>
      <c r="F58" s="34">
        <v>1.3</v>
      </c>
      <c r="G58" s="34">
        <v>19</v>
      </c>
      <c r="H58" s="2" t="s">
        <v>1200</v>
      </c>
      <c r="I58" s="2" t="s">
        <v>1201</v>
      </c>
      <c r="J58" s="164" t="s">
        <v>3638</v>
      </c>
      <c r="K58" s="2" t="s">
        <v>1202</v>
      </c>
      <c r="L58" s="33" t="s">
        <v>673</v>
      </c>
      <c r="U58" s="52" t="s">
        <v>1203</v>
      </c>
    </row>
    <row r="59" spans="1:24" ht="15.75" customHeight="1">
      <c r="C59" s="507"/>
      <c r="L59" s="33" t="s">
        <v>673</v>
      </c>
      <c r="U59" s="14" t="s">
        <v>1204</v>
      </c>
    </row>
    <row r="60" spans="1:24" ht="15.75" customHeight="1">
      <c r="C60" s="507"/>
      <c r="D60" s="2" t="s">
        <v>1205</v>
      </c>
      <c r="E60" s="2">
        <v>1</v>
      </c>
      <c r="G60" s="2"/>
      <c r="H60" s="2"/>
      <c r="I60" s="2" t="s">
        <v>1206</v>
      </c>
      <c r="J60" s="2" t="s">
        <v>1207</v>
      </c>
      <c r="K60" s="2"/>
      <c r="L60" s="33" t="s">
        <v>673</v>
      </c>
      <c r="T60" s="33" t="s">
        <v>673</v>
      </c>
      <c r="U60" s="2" t="s">
        <v>1208</v>
      </c>
    </row>
    <row r="61" spans="1:24" ht="15.75" customHeight="1">
      <c r="C61" s="507"/>
      <c r="D61" s="2" t="s">
        <v>1209</v>
      </c>
      <c r="E61" s="2">
        <v>6</v>
      </c>
      <c r="I61" s="2" t="s">
        <v>1210</v>
      </c>
      <c r="J61" s="2" t="s">
        <v>1211</v>
      </c>
      <c r="L61" s="33" t="s">
        <v>673</v>
      </c>
      <c r="T61" s="2"/>
      <c r="U61" s="52" t="s">
        <v>1212</v>
      </c>
      <c r="V61" s="2"/>
    </row>
    <row r="62" spans="1:24" ht="15.75" customHeight="1"/>
    <row r="63" spans="1:24" ht="15.75" customHeight="1">
      <c r="A63" s="40"/>
      <c r="B63" s="40" t="s">
        <v>1213</v>
      </c>
      <c r="C63" s="40" t="s">
        <v>1214</v>
      </c>
      <c r="D63" s="40" t="s">
        <v>1215</v>
      </c>
      <c r="E63" s="40">
        <v>0</v>
      </c>
      <c r="F63" s="40">
        <v>1</v>
      </c>
      <c r="G63" s="40" t="s">
        <v>1216</v>
      </c>
      <c r="H63" s="40" t="s">
        <v>1217</v>
      </c>
      <c r="I63" s="40" t="s">
        <v>1218</v>
      </c>
      <c r="J63" s="40" t="s">
        <v>1219</v>
      </c>
      <c r="K63" s="40" t="s">
        <v>1220</v>
      </c>
      <c r="L63" s="41" t="s">
        <v>673</v>
      </c>
      <c r="M63" s="40"/>
      <c r="N63" s="40"/>
      <c r="O63" s="40"/>
    </row>
    <row r="64" spans="1:24" ht="15.75" customHeight="1">
      <c r="A64" s="2"/>
      <c r="B64" s="2"/>
      <c r="C64" s="2" t="s">
        <v>1214</v>
      </c>
      <c r="D64" s="2" t="s">
        <v>1221</v>
      </c>
      <c r="E64" s="2">
        <v>1</v>
      </c>
      <c r="F64" s="2">
        <v>1.2</v>
      </c>
      <c r="G64" s="2" t="s">
        <v>1222</v>
      </c>
      <c r="H64" s="2" t="s">
        <v>1223</v>
      </c>
      <c r="I64" s="2" t="s">
        <v>1224</v>
      </c>
      <c r="J64" s="2" t="s">
        <v>1225</v>
      </c>
      <c r="K64" s="2" t="s">
        <v>1226</v>
      </c>
      <c r="L64" s="33" t="s">
        <v>673</v>
      </c>
      <c r="M64" s="2"/>
      <c r="N64" s="2"/>
      <c r="O64" s="2"/>
      <c r="P64" s="2"/>
      <c r="R64" s="2"/>
    </row>
    <row r="65" spans="3:24" ht="15.75" customHeight="1">
      <c r="C65" s="2" t="s">
        <v>1214</v>
      </c>
      <c r="D65" s="2" t="s">
        <v>1227</v>
      </c>
      <c r="E65" s="34">
        <v>3</v>
      </c>
      <c r="F65" s="34">
        <v>1.6</v>
      </c>
      <c r="G65" s="2" t="s">
        <v>980</v>
      </c>
      <c r="H65" s="2" t="s">
        <v>1223</v>
      </c>
      <c r="I65" s="2" t="s">
        <v>1228</v>
      </c>
      <c r="J65" s="2" t="s">
        <v>1229</v>
      </c>
      <c r="K65" s="2" t="s">
        <v>1230</v>
      </c>
      <c r="L65" s="33" t="s">
        <v>673</v>
      </c>
      <c r="R65" s="2"/>
    </row>
    <row r="66" spans="3:24" ht="15.75" customHeight="1">
      <c r="C66" s="2" t="s">
        <v>1214</v>
      </c>
      <c r="D66" s="2" t="s">
        <v>1231</v>
      </c>
      <c r="E66" s="34">
        <v>3</v>
      </c>
      <c r="F66" s="34">
        <v>1.8</v>
      </c>
      <c r="G66" s="2" t="s">
        <v>1232</v>
      </c>
      <c r="H66" s="2" t="s">
        <v>1233</v>
      </c>
      <c r="I66" s="2" t="s">
        <v>1234</v>
      </c>
      <c r="J66" s="2" t="s">
        <v>1235</v>
      </c>
      <c r="L66" s="33" t="s">
        <v>673</v>
      </c>
      <c r="R66" s="2"/>
    </row>
    <row r="67" spans="3:24" ht="15.75" customHeight="1">
      <c r="C67" s="2" t="s">
        <v>1214</v>
      </c>
      <c r="D67" s="2" t="s">
        <v>1236</v>
      </c>
      <c r="E67" s="34">
        <v>7</v>
      </c>
      <c r="F67" s="34">
        <v>2.6</v>
      </c>
      <c r="G67" s="2" t="s">
        <v>1237</v>
      </c>
      <c r="H67" s="2" t="s">
        <v>1238</v>
      </c>
      <c r="I67" s="2" t="s">
        <v>1239</v>
      </c>
      <c r="J67" s="2" t="s">
        <v>1240</v>
      </c>
      <c r="L67" s="33" t="s">
        <v>673</v>
      </c>
      <c r="R67" s="2"/>
    </row>
    <row r="68" spans="3:24" ht="15.75" customHeight="1">
      <c r="C68" s="2" t="s">
        <v>1214</v>
      </c>
      <c r="D68" s="2" t="s">
        <v>1241</v>
      </c>
      <c r="E68" s="34">
        <v>0</v>
      </c>
      <c r="F68" s="34">
        <v>1</v>
      </c>
      <c r="G68" s="2" t="s">
        <v>1242</v>
      </c>
      <c r="H68" s="2" t="s">
        <v>1217</v>
      </c>
      <c r="I68" s="2" t="s">
        <v>1243</v>
      </c>
      <c r="J68" s="2" t="s">
        <v>1244</v>
      </c>
      <c r="L68" s="33" t="s">
        <v>673</v>
      </c>
      <c r="P68" s="2"/>
      <c r="S68" s="2"/>
      <c r="T68" s="2"/>
      <c r="U68" s="2"/>
    </row>
    <row r="69" spans="3:24" ht="15.75" customHeight="1">
      <c r="C69" s="2" t="s">
        <v>1214</v>
      </c>
      <c r="D69" s="2" t="s">
        <v>1245</v>
      </c>
      <c r="E69" s="34">
        <v>1</v>
      </c>
      <c r="F69" s="34">
        <v>1.2</v>
      </c>
      <c r="G69" s="2" t="s">
        <v>980</v>
      </c>
      <c r="H69" s="2" t="s">
        <v>1223</v>
      </c>
      <c r="I69" s="2" t="s">
        <v>1246</v>
      </c>
      <c r="J69" s="2" t="s">
        <v>1247</v>
      </c>
      <c r="L69" s="33" t="s">
        <v>673</v>
      </c>
      <c r="M69" s="2" t="s">
        <v>1248</v>
      </c>
      <c r="P69" s="2"/>
      <c r="S69" s="2"/>
      <c r="T69" s="2"/>
      <c r="U69" s="2"/>
    </row>
    <row r="70" spans="3:24" ht="15.75" customHeight="1">
      <c r="C70" s="2" t="s">
        <v>1214</v>
      </c>
      <c r="D70" s="2" t="s">
        <v>1249</v>
      </c>
      <c r="E70" s="34">
        <v>6</v>
      </c>
      <c r="F70" s="34">
        <v>2.4</v>
      </c>
      <c r="G70" s="2" t="s">
        <v>1232</v>
      </c>
      <c r="H70" s="2" t="s">
        <v>1233</v>
      </c>
      <c r="I70" s="2" t="s">
        <v>1250</v>
      </c>
      <c r="J70" s="2" t="s">
        <v>1251</v>
      </c>
      <c r="L70" s="33" t="s">
        <v>673</v>
      </c>
      <c r="M70" s="2" t="s">
        <v>1252</v>
      </c>
      <c r="P70" s="2"/>
      <c r="S70" s="2"/>
      <c r="T70" s="2"/>
      <c r="U70" s="2"/>
    </row>
    <row r="71" spans="3:24" ht="15.75" customHeight="1">
      <c r="C71" s="2" t="s">
        <v>1214</v>
      </c>
      <c r="D71" s="2" t="s">
        <v>1253</v>
      </c>
      <c r="E71" s="34">
        <v>8</v>
      </c>
      <c r="F71" s="34">
        <v>2.8</v>
      </c>
      <c r="G71" s="2" t="s">
        <v>1254</v>
      </c>
      <c r="H71" s="2" t="s">
        <v>1255</v>
      </c>
      <c r="I71" s="2" t="s">
        <v>1256</v>
      </c>
      <c r="J71" s="2" t="s">
        <v>1257</v>
      </c>
      <c r="L71" s="33" t="s">
        <v>673</v>
      </c>
      <c r="M71" s="2" t="s">
        <v>1258</v>
      </c>
      <c r="S71" s="2"/>
      <c r="T71" s="2"/>
      <c r="U71" s="2"/>
    </row>
    <row r="72" spans="3:24" ht="15.75" customHeight="1">
      <c r="U72" s="2" t="s">
        <v>1213</v>
      </c>
      <c r="V72" s="581" t="s">
        <v>1259</v>
      </c>
      <c r="W72" s="507"/>
      <c r="X72" s="507"/>
    </row>
    <row r="73" spans="3:24" ht="15.75" customHeight="1">
      <c r="C73" s="2" t="s">
        <v>1260</v>
      </c>
      <c r="D73" s="2" t="s">
        <v>1261</v>
      </c>
      <c r="E73" s="34">
        <v>0</v>
      </c>
      <c r="F73" s="34">
        <v>1</v>
      </c>
      <c r="G73" s="2" t="s">
        <v>1242</v>
      </c>
      <c r="H73" s="2" t="s">
        <v>1262</v>
      </c>
      <c r="I73" s="2" t="s">
        <v>1009</v>
      </c>
      <c r="J73" s="2" t="s">
        <v>1263</v>
      </c>
      <c r="K73" s="2" t="s">
        <v>1264</v>
      </c>
      <c r="L73" s="2" t="s">
        <v>1265</v>
      </c>
      <c r="M73" s="2" t="s">
        <v>1266</v>
      </c>
      <c r="N73" s="2" t="s">
        <v>1267</v>
      </c>
      <c r="O73" s="2" t="s">
        <v>1015</v>
      </c>
      <c r="P73" s="2" t="s">
        <v>1268</v>
      </c>
      <c r="Q73" s="2" t="s">
        <v>1269</v>
      </c>
      <c r="U73" s="2"/>
      <c r="V73" s="507"/>
      <c r="W73" s="507"/>
      <c r="X73" s="507"/>
    </row>
    <row r="74" spans="3:24" ht="15.75" customHeight="1">
      <c r="C74" s="2" t="s">
        <v>1260</v>
      </c>
      <c r="D74" s="2" t="s">
        <v>1270</v>
      </c>
      <c r="E74" s="34">
        <v>1</v>
      </c>
      <c r="F74" s="34">
        <v>1.2</v>
      </c>
      <c r="G74" s="2" t="s">
        <v>1271</v>
      </c>
      <c r="H74" s="2" t="s">
        <v>1272</v>
      </c>
      <c r="I74" s="2" t="s">
        <v>1273</v>
      </c>
      <c r="J74" s="2" t="s">
        <v>1274</v>
      </c>
      <c r="K74" s="2" t="s">
        <v>1275</v>
      </c>
      <c r="L74" s="2" t="s">
        <v>1276</v>
      </c>
      <c r="M74" s="2" t="s">
        <v>1277</v>
      </c>
      <c r="N74" s="2" t="s">
        <v>1278</v>
      </c>
      <c r="O74" s="2" t="s">
        <v>1015</v>
      </c>
      <c r="P74" s="2" t="s">
        <v>1279</v>
      </c>
      <c r="Q74" s="2" t="s">
        <v>1280</v>
      </c>
      <c r="U74" s="2">
        <v>0</v>
      </c>
      <c r="V74" s="4"/>
      <c r="W74" s="14" t="s">
        <v>1281</v>
      </c>
      <c r="X74" s="2"/>
    </row>
    <row r="75" spans="3:24" ht="15.75" customHeight="1">
      <c r="C75" s="2" t="s">
        <v>1260</v>
      </c>
      <c r="D75" s="2" t="s">
        <v>1282</v>
      </c>
      <c r="E75" s="34">
        <v>2</v>
      </c>
      <c r="F75" s="34">
        <v>1.4</v>
      </c>
      <c r="G75" s="2" t="s">
        <v>974</v>
      </c>
      <c r="H75" s="2" t="s">
        <v>1283</v>
      </c>
      <c r="I75" s="2" t="s">
        <v>1284</v>
      </c>
      <c r="J75" s="2" t="s">
        <v>1285</v>
      </c>
      <c r="K75" s="2" t="s">
        <v>1286</v>
      </c>
      <c r="L75" s="2" t="s">
        <v>1287</v>
      </c>
      <c r="M75" s="2" t="s">
        <v>1288</v>
      </c>
      <c r="N75" s="2" t="s">
        <v>1289</v>
      </c>
      <c r="O75" s="2" t="s">
        <v>1015</v>
      </c>
      <c r="P75" s="2" t="s">
        <v>1290</v>
      </c>
      <c r="Q75" s="2" t="s">
        <v>1291</v>
      </c>
      <c r="U75" s="2">
        <v>1</v>
      </c>
      <c r="V75" s="14" t="s">
        <v>1292</v>
      </c>
      <c r="W75" s="4" t="s">
        <v>1293</v>
      </c>
      <c r="X75" s="4"/>
    </row>
    <row r="76" spans="3:24" ht="15.75" customHeight="1">
      <c r="C76" s="2" t="s">
        <v>1260</v>
      </c>
      <c r="D76" s="2" t="s">
        <v>1294</v>
      </c>
      <c r="E76" s="34">
        <v>3</v>
      </c>
      <c r="F76" s="34">
        <v>1.6</v>
      </c>
      <c r="G76" s="2" t="s">
        <v>1295</v>
      </c>
      <c r="H76" s="2" t="s">
        <v>1296</v>
      </c>
      <c r="I76" s="2" t="s">
        <v>1297</v>
      </c>
      <c r="J76" s="2" t="s">
        <v>1298</v>
      </c>
      <c r="K76" s="2" t="s">
        <v>1299</v>
      </c>
      <c r="L76" s="2" t="s">
        <v>1300</v>
      </c>
      <c r="M76" s="2" t="s">
        <v>1301</v>
      </c>
      <c r="N76" s="2" t="s">
        <v>1302</v>
      </c>
      <c r="O76" s="2" t="s">
        <v>1015</v>
      </c>
      <c r="P76" s="2" t="s">
        <v>1303</v>
      </c>
      <c r="U76" s="2">
        <v>2</v>
      </c>
      <c r="V76" s="4" t="s">
        <v>1304</v>
      </c>
      <c r="W76" s="14" t="s">
        <v>1305</v>
      </c>
      <c r="X76" s="4"/>
    </row>
    <row r="77" spans="3:24" ht="15.75" customHeight="1">
      <c r="C77" s="2" t="s">
        <v>1260</v>
      </c>
      <c r="D77" s="2" t="s">
        <v>1306</v>
      </c>
      <c r="E77" s="34">
        <v>4</v>
      </c>
      <c r="F77" s="34">
        <v>1.8</v>
      </c>
      <c r="G77" s="2" t="s">
        <v>1307</v>
      </c>
      <c r="H77" s="2" t="s">
        <v>1308</v>
      </c>
      <c r="I77" s="2" t="s">
        <v>1309</v>
      </c>
      <c r="J77" s="2" t="s">
        <v>1310</v>
      </c>
      <c r="K77" s="2" t="s">
        <v>1264</v>
      </c>
      <c r="L77" s="2" t="s">
        <v>1311</v>
      </c>
      <c r="M77" s="2" t="s">
        <v>1312</v>
      </c>
      <c r="N77" s="2" t="s">
        <v>1313</v>
      </c>
      <c r="O77" s="2" t="s">
        <v>1015</v>
      </c>
      <c r="P77" s="2" t="s">
        <v>3829</v>
      </c>
      <c r="U77" s="2">
        <v>3</v>
      </c>
      <c r="V77" s="4" t="s">
        <v>1304</v>
      </c>
      <c r="W77" s="14" t="s">
        <v>1314</v>
      </c>
      <c r="X77" s="2" t="s">
        <v>1315</v>
      </c>
    </row>
    <row r="78" spans="3:24" ht="15.75" customHeight="1">
      <c r="C78" s="2" t="s">
        <v>1260</v>
      </c>
      <c r="D78" s="2" t="s">
        <v>1316</v>
      </c>
      <c r="E78" s="34">
        <v>5</v>
      </c>
      <c r="F78" s="34">
        <v>2</v>
      </c>
      <c r="G78" s="2" t="s">
        <v>1232</v>
      </c>
      <c r="H78" s="2" t="s">
        <v>1317</v>
      </c>
      <c r="I78" s="2" t="s">
        <v>1318</v>
      </c>
      <c r="J78" s="2" t="s">
        <v>1319</v>
      </c>
      <c r="K78" s="2" t="s">
        <v>1320</v>
      </c>
      <c r="L78" s="2" t="s">
        <v>1321</v>
      </c>
      <c r="M78" s="2" t="s">
        <v>1322</v>
      </c>
      <c r="N78" s="2" t="s">
        <v>1323</v>
      </c>
      <c r="O78" s="2" t="s">
        <v>1015</v>
      </c>
      <c r="P78" s="2" t="s">
        <v>1324</v>
      </c>
      <c r="U78" s="2">
        <v>4</v>
      </c>
      <c r="V78" s="14" t="s">
        <v>1325</v>
      </c>
      <c r="W78" s="4" t="s">
        <v>1293</v>
      </c>
      <c r="X78" s="4" t="s">
        <v>962</v>
      </c>
    </row>
    <row r="79" spans="3:24" ht="15.75" customHeight="1">
      <c r="C79" s="2" t="s">
        <v>1260</v>
      </c>
      <c r="D79" s="2" t="s">
        <v>1326</v>
      </c>
      <c r="E79" s="34">
        <v>6</v>
      </c>
      <c r="F79" s="34">
        <v>2.2000000000000002</v>
      </c>
      <c r="G79" s="2" t="s">
        <v>1327</v>
      </c>
      <c r="H79" s="2" t="s">
        <v>1328</v>
      </c>
      <c r="I79" s="2" t="s">
        <v>1329</v>
      </c>
      <c r="J79" s="2" t="s">
        <v>1330</v>
      </c>
      <c r="K79" s="2" t="s">
        <v>1331</v>
      </c>
      <c r="L79" s="2" t="s">
        <v>1332</v>
      </c>
      <c r="M79" s="2" t="s">
        <v>1333</v>
      </c>
      <c r="N79" s="2" t="s">
        <v>1334</v>
      </c>
      <c r="O79" s="2" t="s">
        <v>1015</v>
      </c>
      <c r="P79" s="2" t="s">
        <v>1335</v>
      </c>
      <c r="Q79" s="2" t="s">
        <v>1336</v>
      </c>
      <c r="U79" s="2">
        <v>5</v>
      </c>
      <c r="V79" s="14" t="s">
        <v>1337</v>
      </c>
      <c r="W79" s="4" t="s">
        <v>1293</v>
      </c>
      <c r="X79" s="2" t="s">
        <v>1338</v>
      </c>
    </row>
    <row r="80" spans="3:24" ht="15.75" customHeight="1">
      <c r="C80" s="2" t="s">
        <v>1260</v>
      </c>
      <c r="D80" s="2" t="s">
        <v>1339</v>
      </c>
      <c r="E80" s="34">
        <v>7</v>
      </c>
      <c r="F80" s="34">
        <v>2.4</v>
      </c>
      <c r="G80" s="2" t="s">
        <v>1340</v>
      </c>
      <c r="H80" s="2" t="s">
        <v>1341</v>
      </c>
      <c r="I80" s="2" t="s">
        <v>1342</v>
      </c>
      <c r="J80" s="2" t="s">
        <v>1343</v>
      </c>
      <c r="K80" s="2" t="s">
        <v>1344</v>
      </c>
      <c r="L80" s="2" t="s">
        <v>1345</v>
      </c>
      <c r="M80" s="2" t="s">
        <v>1346</v>
      </c>
      <c r="N80" s="2" t="s">
        <v>1347</v>
      </c>
      <c r="O80" s="2" t="s">
        <v>1015</v>
      </c>
      <c r="P80" s="2" t="s">
        <v>1348</v>
      </c>
      <c r="U80" s="2">
        <v>6</v>
      </c>
      <c r="V80" s="4" t="s">
        <v>1304</v>
      </c>
      <c r="W80" s="14" t="s">
        <v>1349</v>
      </c>
      <c r="X80" s="4" t="s">
        <v>962</v>
      </c>
    </row>
    <row r="81" spans="1:26" ht="15.75" customHeight="1">
      <c r="C81" s="2" t="s">
        <v>1260</v>
      </c>
      <c r="D81" s="2" t="s">
        <v>1350</v>
      </c>
      <c r="E81" s="34">
        <v>8</v>
      </c>
      <c r="F81" s="34">
        <v>2.6</v>
      </c>
      <c r="G81" s="2" t="s">
        <v>1254</v>
      </c>
      <c r="H81" s="2" t="s">
        <v>1351</v>
      </c>
      <c r="I81" s="2" t="s">
        <v>1352</v>
      </c>
      <c r="J81" s="2" t="s">
        <v>1353</v>
      </c>
      <c r="K81" s="2" t="s">
        <v>1354</v>
      </c>
      <c r="L81" s="45" t="s">
        <v>1068</v>
      </c>
      <c r="M81" s="2" t="s">
        <v>1355</v>
      </c>
      <c r="N81" s="2" t="s">
        <v>1356</v>
      </c>
      <c r="O81" s="2" t="s">
        <v>1015</v>
      </c>
      <c r="P81" s="2" t="s">
        <v>1357</v>
      </c>
      <c r="Q81" s="2" t="s">
        <v>1358</v>
      </c>
      <c r="U81" s="2">
        <v>7</v>
      </c>
      <c r="V81" s="14" t="s">
        <v>1359</v>
      </c>
      <c r="W81" s="4" t="s">
        <v>1293</v>
      </c>
      <c r="X81" s="2" t="s">
        <v>1360</v>
      </c>
    </row>
    <row r="82" spans="1:26" ht="15.75" customHeight="1">
      <c r="C82" s="2" t="s">
        <v>1260</v>
      </c>
      <c r="D82" s="2" t="s">
        <v>1361</v>
      </c>
      <c r="E82" s="34">
        <v>9</v>
      </c>
      <c r="F82" s="34">
        <v>2.8</v>
      </c>
      <c r="G82" s="2" t="s">
        <v>1362</v>
      </c>
      <c r="H82" s="2" t="s">
        <v>1363</v>
      </c>
      <c r="I82" s="2" t="s">
        <v>1364</v>
      </c>
      <c r="J82" s="2" t="s">
        <v>1365</v>
      </c>
      <c r="K82" s="2" t="s">
        <v>1366</v>
      </c>
      <c r="L82" s="2" t="s">
        <v>1367</v>
      </c>
      <c r="M82" s="2" t="s">
        <v>1368</v>
      </c>
      <c r="N82" s="2" t="s">
        <v>1369</v>
      </c>
      <c r="O82" s="2" t="s">
        <v>1015</v>
      </c>
      <c r="P82" s="2" t="s">
        <v>1370</v>
      </c>
      <c r="Q82" s="2" t="s">
        <v>1371</v>
      </c>
      <c r="U82" s="2">
        <v>8</v>
      </c>
      <c r="V82" s="4" t="s">
        <v>1304</v>
      </c>
      <c r="W82" s="14" t="s">
        <v>1372</v>
      </c>
      <c r="X82" s="2"/>
    </row>
    <row r="83" spans="1:26" ht="15.75" customHeight="1">
      <c r="I83" s="2" t="s">
        <v>1373</v>
      </c>
      <c r="N83" s="2"/>
      <c r="P83" s="2" t="s">
        <v>1374</v>
      </c>
      <c r="U83" s="2">
        <v>9</v>
      </c>
      <c r="V83" s="14" t="s">
        <v>1375</v>
      </c>
      <c r="X83" s="2"/>
    </row>
    <row r="84" spans="1:26" ht="15.75" customHeight="1">
      <c r="A84" s="2"/>
      <c r="B84" s="2"/>
      <c r="C84" s="2"/>
      <c r="D84" s="2"/>
      <c r="E84" s="2"/>
      <c r="F84" s="2"/>
      <c r="G84" s="2"/>
      <c r="H84" s="2"/>
      <c r="I84" s="2"/>
      <c r="J84" s="2"/>
      <c r="K84" s="2"/>
      <c r="L84" s="2"/>
      <c r="M84" s="2"/>
      <c r="N84" s="2"/>
      <c r="O84" s="2"/>
      <c r="P84" s="2"/>
      <c r="Q84" s="2"/>
      <c r="R84" s="2"/>
      <c r="S84" s="2"/>
      <c r="T84" s="2"/>
      <c r="U84" s="2"/>
      <c r="V84" s="14"/>
      <c r="W84" s="2"/>
      <c r="X84" s="2"/>
      <c r="Y84" s="2"/>
      <c r="Z84" s="2"/>
    </row>
    <row r="85" spans="1:26" ht="15.75" customHeight="1">
      <c r="C85" s="2" t="s">
        <v>1376</v>
      </c>
      <c r="D85" s="2" t="s">
        <v>1377</v>
      </c>
      <c r="E85" s="34">
        <v>3</v>
      </c>
      <c r="F85" s="34">
        <v>2</v>
      </c>
      <c r="G85" s="2" t="s">
        <v>3878</v>
      </c>
      <c r="H85" s="2" t="s">
        <v>1378</v>
      </c>
      <c r="I85" s="2" t="s">
        <v>1379</v>
      </c>
      <c r="J85" s="2" t="s">
        <v>1380</v>
      </c>
      <c r="K85" s="2" t="s">
        <v>1381</v>
      </c>
      <c r="L85" s="2" t="s">
        <v>1382</v>
      </c>
      <c r="M85" s="2" t="s">
        <v>1383</v>
      </c>
      <c r="N85" s="2" t="s">
        <v>1384</v>
      </c>
      <c r="O85" s="2" t="s">
        <v>1385</v>
      </c>
      <c r="P85" s="2" t="s">
        <v>1386</v>
      </c>
    </row>
    <row r="86" spans="1:26" ht="15.75" customHeight="1">
      <c r="C86" s="2" t="s">
        <v>1376</v>
      </c>
      <c r="D86" s="2" t="s">
        <v>1387</v>
      </c>
      <c r="E86" s="34">
        <v>5</v>
      </c>
      <c r="F86" s="34">
        <v>3</v>
      </c>
      <c r="G86" s="2" t="s">
        <v>1388</v>
      </c>
      <c r="H86" s="2" t="s">
        <v>1389</v>
      </c>
      <c r="I86" s="2" t="s">
        <v>1390</v>
      </c>
      <c r="J86" s="2" t="s">
        <v>1391</v>
      </c>
      <c r="K86" s="2" t="s">
        <v>1392</v>
      </c>
      <c r="L86" s="2" t="s">
        <v>1393</v>
      </c>
      <c r="M86" s="2" t="s">
        <v>1394</v>
      </c>
      <c r="N86" s="2" t="s">
        <v>1395</v>
      </c>
      <c r="O86" s="2" t="s">
        <v>1396</v>
      </c>
      <c r="P86" s="2" t="s">
        <v>1397</v>
      </c>
    </row>
    <row r="87" spans="1:26" ht="15.75" customHeight="1">
      <c r="C87" s="2" t="s">
        <v>1376</v>
      </c>
      <c r="D87" s="2" t="s">
        <v>1398</v>
      </c>
      <c r="E87" s="34">
        <v>7</v>
      </c>
      <c r="F87" s="34">
        <v>4</v>
      </c>
      <c r="G87" s="2" t="s">
        <v>1399</v>
      </c>
      <c r="H87" s="2" t="s">
        <v>1400</v>
      </c>
      <c r="I87" s="2" t="s">
        <v>1401</v>
      </c>
      <c r="J87" s="2" t="s">
        <v>1402</v>
      </c>
      <c r="K87" s="2" t="s">
        <v>1403</v>
      </c>
      <c r="L87" s="2" t="s">
        <v>1404</v>
      </c>
      <c r="M87" s="2" t="s">
        <v>1405</v>
      </c>
      <c r="N87" s="2" t="s">
        <v>1406</v>
      </c>
      <c r="O87" s="2" t="s">
        <v>1407</v>
      </c>
      <c r="P87" s="2" t="s">
        <v>1408</v>
      </c>
    </row>
    <row r="88" spans="1:26" ht="15.75" customHeight="1">
      <c r="C88" s="2"/>
    </row>
    <row r="89" spans="1:26" ht="15.75" customHeight="1">
      <c r="C89" s="2" t="s">
        <v>920</v>
      </c>
      <c r="D89" s="2" t="s">
        <v>1409</v>
      </c>
      <c r="E89" s="2"/>
      <c r="F89" s="2">
        <v>1</v>
      </c>
      <c r="G89" s="2" t="s">
        <v>1410</v>
      </c>
      <c r="H89" s="2" t="s">
        <v>1411</v>
      </c>
      <c r="I89" s="2" t="s">
        <v>1412</v>
      </c>
      <c r="J89" s="2" t="s">
        <v>1413</v>
      </c>
      <c r="K89" s="2" t="s">
        <v>1414</v>
      </c>
    </row>
    <row r="90" spans="1:26" ht="15.75" customHeight="1">
      <c r="C90" s="2" t="s">
        <v>920</v>
      </c>
      <c r="D90" s="2" t="s">
        <v>1415</v>
      </c>
      <c r="F90" s="34">
        <v>1.2</v>
      </c>
      <c r="G90" s="2" t="s">
        <v>1410</v>
      </c>
      <c r="H90" s="2" t="s">
        <v>1416</v>
      </c>
      <c r="I90" s="2" t="s">
        <v>1417</v>
      </c>
      <c r="J90" s="2" t="s">
        <v>1418</v>
      </c>
    </row>
    <row r="91" spans="1:26" ht="15.75" customHeight="1">
      <c r="C91" s="2" t="s">
        <v>920</v>
      </c>
      <c r="D91" s="2" t="s">
        <v>1419</v>
      </c>
      <c r="F91" s="34">
        <v>1.3</v>
      </c>
      <c r="G91" s="2" t="s">
        <v>1410</v>
      </c>
      <c r="H91" s="2" t="s">
        <v>1420</v>
      </c>
      <c r="I91" s="2" t="s">
        <v>1421</v>
      </c>
      <c r="J91" s="2" t="s">
        <v>1422</v>
      </c>
    </row>
    <row r="92" spans="1:26" ht="15.75" customHeight="1">
      <c r="C92" s="2" t="s">
        <v>920</v>
      </c>
      <c r="D92" s="2" t="s">
        <v>1423</v>
      </c>
      <c r="F92" s="34">
        <v>1.4</v>
      </c>
      <c r="G92" s="2" t="s">
        <v>1410</v>
      </c>
      <c r="H92" s="2" t="s">
        <v>1424</v>
      </c>
      <c r="I92" s="2" t="s">
        <v>1425</v>
      </c>
      <c r="J92" s="2" t="s">
        <v>1426</v>
      </c>
    </row>
    <row r="93" spans="1:26" ht="15.75" customHeight="1">
      <c r="C93" s="2" t="s">
        <v>920</v>
      </c>
      <c r="D93" s="2" t="s">
        <v>1427</v>
      </c>
      <c r="F93" s="34">
        <v>1.5</v>
      </c>
      <c r="G93" s="2" t="s">
        <v>1410</v>
      </c>
      <c r="H93" s="2" t="s">
        <v>1428</v>
      </c>
      <c r="I93" s="2" t="s">
        <v>1429</v>
      </c>
      <c r="J93" s="2" t="s">
        <v>1430</v>
      </c>
    </row>
    <row r="94" spans="1:26" ht="15.75" customHeight="1">
      <c r="C94" s="2" t="s">
        <v>920</v>
      </c>
      <c r="D94" s="2" t="s">
        <v>1431</v>
      </c>
      <c r="F94" s="34">
        <v>1.6</v>
      </c>
      <c r="G94" s="2" t="s">
        <v>1410</v>
      </c>
      <c r="H94" s="2" t="s">
        <v>1432</v>
      </c>
      <c r="I94" s="2" t="s">
        <v>1433</v>
      </c>
      <c r="J94" s="2" t="s">
        <v>1434</v>
      </c>
    </row>
    <row r="95" spans="1:26" ht="15.75" customHeight="1">
      <c r="C95" s="2" t="s">
        <v>920</v>
      </c>
      <c r="D95" s="2" t="s">
        <v>1435</v>
      </c>
      <c r="F95" s="34">
        <v>1.7</v>
      </c>
      <c r="G95" s="2" t="s">
        <v>1410</v>
      </c>
      <c r="H95" s="2" t="s">
        <v>1436</v>
      </c>
      <c r="I95" s="2" t="s">
        <v>1437</v>
      </c>
      <c r="J95" s="2" t="s">
        <v>1438</v>
      </c>
    </row>
    <row r="96" spans="1:26" ht="15.75" customHeight="1">
      <c r="C96" s="2" t="s">
        <v>920</v>
      </c>
      <c r="D96" s="2" t="s">
        <v>1439</v>
      </c>
      <c r="F96" s="34">
        <v>1.8</v>
      </c>
      <c r="G96" s="2" t="s">
        <v>1410</v>
      </c>
      <c r="H96" s="2" t="s">
        <v>1440</v>
      </c>
      <c r="I96" s="2" t="s">
        <v>1441</v>
      </c>
      <c r="J96" s="2" t="s">
        <v>1442</v>
      </c>
    </row>
    <row r="97" spans="1:26" ht="15.75" customHeight="1">
      <c r="C97" s="2" t="s">
        <v>920</v>
      </c>
      <c r="D97" s="2" t="s">
        <v>1443</v>
      </c>
      <c r="F97" s="34">
        <v>1.9</v>
      </c>
      <c r="G97" s="2" t="s">
        <v>1410</v>
      </c>
      <c r="H97" s="2" t="s">
        <v>1444</v>
      </c>
      <c r="I97" s="2" t="s">
        <v>1445</v>
      </c>
      <c r="J97" s="2" t="s">
        <v>1446</v>
      </c>
    </row>
    <row r="98" spans="1:26" ht="15.75" customHeight="1">
      <c r="C98" s="2" t="s">
        <v>920</v>
      </c>
      <c r="D98" s="2" t="s">
        <v>1447</v>
      </c>
      <c r="F98" s="34">
        <v>2</v>
      </c>
      <c r="G98" s="2" t="s">
        <v>1410</v>
      </c>
      <c r="H98" s="2" t="s">
        <v>1448</v>
      </c>
      <c r="I98" s="164" t="s">
        <v>3903</v>
      </c>
      <c r="J98" s="2" t="s">
        <v>1449</v>
      </c>
    </row>
    <row r="99" spans="1:26" ht="15.75" customHeight="1">
      <c r="I99" s="164" t="s">
        <v>3904</v>
      </c>
      <c r="L99" s="2"/>
    </row>
    <row r="100" spans="1:26" ht="15.75" customHeight="1"/>
    <row r="101" spans="1:26" ht="15.75" customHeight="1">
      <c r="A101" s="40"/>
      <c r="B101" s="40" t="s">
        <v>1450</v>
      </c>
      <c r="C101" s="580" t="s">
        <v>913</v>
      </c>
      <c r="D101" s="40" t="s">
        <v>913</v>
      </c>
      <c r="E101" s="40">
        <v>0</v>
      </c>
      <c r="F101" s="40">
        <v>0</v>
      </c>
      <c r="G101" s="40" t="s">
        <v>1451</v>
      </c>
      <c r="H101" s="40" t="s">
        <v>923</v>
      </c>
      <c r="I101" s="40" t="s">
        <v>924</v>
      </c>
      <c r="J101" s="40" t="s">
        <v>1452</v>
      </c>
      <c r="K101" s="40" t="s">
        <v>1453</v>
      </c>
      <c r="L101" s="40"/>
      <c r="M101" s="40"/>
      <c r="N101" s="40"/>
      <c r="O101" s="40"/>
      <c r="P101" s="40"/>
    </row>
    <row r="102" spans="1:26" ht="15.75" customHeight="1">
      <c r="C102" s="507"/>
      <c r="D102" s="2" t="s">
        <v>1454</v>
      </c>
      <c r="E102" s="2">
        <v>4</v>
      </c>
      <c r="F102" s="2">
        <v>0</v>
      </c>
      <c r="G102" s="2" t="s">
        <v>1455</v>
      </c>
      <c r="H102" s="2" t="s">
        <v>947</v>
      </c>
      <c r="I102" s="2" t="s">
        <v>1456</v>
      </c>
      <c r="J102" s="2" t="s">
        <v>1457</v>
      </c>
      <c r="K102" s="2" t="s">
        <v>1458</v>
      </c>
    </row>
    <row r="103" spans="1:26" ht="15.75" customHeight="1"/>
    <row r="104" spans="1:26" ht="15.75" customHeight="1">
      <c r="A104" s="2"/>
      <c r="B104" s="2"/>
      <c r="C104" s="506" t="s">
        <v>920</v>
      </c>
      <c r="D104" s="2" t="s">
        <v>1459</v>
      </c>
      <c r="E104" s="34">
        <v>3</v>
      </c>
      <c r="F104" s="2">
        <v>0.5</v>
      </c>
      <c r="G104" s="2" t="s">
        <v>1460</v>
      </c>
      <c r="H104" s="2" t="s">
        <v>1432</v>
      </c>
      <c r="I104" s="164" t="s">
        <v>4038</v>
      </c>
      <c r="J104" s="2" t="s">
        <v>1461</v>
      </c>
      <c r="M104" s="2" t="s">
        <v>1462</v>
      </c>
      <c r="N104" s="2"/>
      <c r="O104" s="2"/>
      <c r="P104" s="2"/>
      <c r="Q104" s="2"/>
      <c r="R104" s="4"/>
      <c r="S104" s="2"/>
      <c r="T104" s="2"/>
      <c r="U104" s="2"/>
      <c r="V104" s="2"/>
      <c r="W104" s="2"/>
      <c r="X104" s="2"/>
      <c r="Y104" s="2"/>
      <c r="Z104" s="2"/>
    </row>
    <row r="105" spans="1:26" ht="15.75" customHeight="1">
      <c r="A105" s="2"/>
      <c r="B105" s="2"/>
      <c r="C105" s="507"/>
      <c r="D105" s="2" t="s">
        <v>1463</v>
      </c>
      <c r="E105" s="34">
        <v>6</v>
      </c>
      <c r="F105" s="34">
        <v>1</v>
      </c>
      <c r="G105" s="2" t="s">
        <v>1464</v>
      </c>
      <c r="H105" s="2" t="s">
        <v>1465</v>
      </c>
      <c r="I105" s="2" t="s">
        <v>1466</v>
      </c>
      <c r="J105" s="164" t="s">
        <v>4017</v>
      </c>
      <c r="M105" s="2" t="s">
        <v>1467</v>
      </c>
      <c r="N105" s="2"/>
      <c r="O105" s="2"/>
      <c r="P105" s="2"/>
      <c r="Q105" s="2"/>
      <c r="R105" s="4"/>
      <c r="S105" s="2"/>
      <c r="T105" s="2"/>
      <c r="U105" s="2"/>
      <c r="V105" s="2"/>
      <c r="W105" s="2"/>
      <c r="X105" s="2"/>
      <c r="Y105" s="2"/>
      <c r="Z105" s="2"/>
    </row>
    <row r="106" spans="1:26" ht="15.75" customHeight="1">
      <c r="A106" s="2"/>
      <c r="B106" s="2"/>
      <c r="C106" s="507"/>
      <c r="D106" s="2" t="s">
        <v>1468</v>
      </c>
      <c r="E106" s="34">
        <v>8</v>
      </c>
      <c r="F106" s="34">
        <v>1.5</v>
      </c>
      <c r="G106" s="2" t="s">
        <v>1460</v>
      </c>
      <c r="H106" s="2" t="s">
        <v>1469</v>
      </c>
      <c r="I106" s="2" t="s">
        <v>1470</v>
      </c>
      <c r="J106" s="2" t="s">
        <v>1471</v>
      </c>
      <c r="M106" s="2" t="s">
        <v>1472</v>
      </c>
      <c r="N106" s="2"/>
      <c r="O106" s="2"/>
      <c r="P106" s="2"/>
      <c r="Q106" s="2"/>
      <c r="R106" s="4"/>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4"/>
      <c r="S107" s="2"/>
      <c r="T107" s="2"/>
      <c r="U107" s="2"/>
      <c r="V107" s="2"/>
      <c r="W107" s="2"/>
      <c r="X107" s="2"/>
      <c r="Y107" s="2"/>
      <c r="Z107" s="2"/>
    </row>
    <row r="108" spans="1:26" ht="15.75" customHeight="1">
      <c r="C108" s="506" t="s">
        <v>1473</v>
      </c>
      <c r="D108" s="513" t="s">
        <v>1474</v>
      </c>
      <c r="E108" s="582">
        <v>0</v>
      </c>
      <c r="F108" s="17"/>
      <c r="G108" s="513">
        <v>60</v>
      </c>
      <c r="H108" s="2"/>
      <c r="I108" s="2" t="s">
        <v>1475</v>
      </c>
      <c r="J108" s="54" t="s">
        <v>1476</v>
      </c>
      <c r="K108" s="40" t="s">
        <v>1477</v>
      </c>
      <c r="L108" s="40" t="s">
        <v>1478</v>
      </c>
      <c r="M108" s="40"/>
      <c r="N108" s="40"/>
      <c r="O108" s="40"/>
      <c r="P108" s="44"/>
      <c r="Q108" s="2"/>
      <c r="R108" s="14"/>
      <c r="S108" s="2"/>
    </row>
    <row r="109" spans="1:26" ht="15.75" customHeight="1">
      <c r="C109" s="507"/>
      <c r="D109" s="507"/>
      <c r="E109" s="507"/>
      <c r="F109" s="17">
        <v>2</v>
      </c>
      <c r="G109" s="507"/>
      <c r="H109" s="2" t="s">
        <v>1479</v>
      </c>
      <c r="I109" s="2" t="s">
        <v>1480</v>
      </c>
      <c r="J109" s="47" t="s">
        <v>1481</v>
      </c>
      <c r="K109" s="2"/>
      <c r="L109" s="2"/>
      <c r="M109" s="52" t="s">
        <v>1482</v>
      </c>
      <c r="N109" s="2" t="s">
        <v>1483</v>
      </c>
      <c r="O109" s="55" t="s">
        <v>1484</v>
      </c>
      <c r="P109" s="46" t="s">
        <v>1485</v>
      </c>
      <c r="Q109" s="2"/>
      <c r="R109" s="14"/>
      <c r="S109" s="4"/>
    </row>
    <row r="110" spans="1:26" ht="15.75" customHeight="1">
      <c r="C110" s="507"/>
      <c r="D110" s="5" t="s">
        <v>1486</v>
      </c>
      <c r="E110" s="34">
        <v>1</v>
      </c>
      <c r="F110" s="34">
        <v>0</v>
      </c>
      <c r="G110" s="5">
        <v>60</v>
      </c>
      <c r="H110" s="2" t="s">
        <v>1479</v>
      </c>
      <c r="I110" s="2" t="s">
        <v>1487</v>
      </c>
      <c r="J110" s="47" t="s">
        <v>1488</v>
      </c>
      <c r="K110" s="2" t="s">
        <v>1489</v>
      </c>
      <c r="L110" s="2" t="s">
        <v>1490</v>
      </c>
      <c r="M110" s="52" t="s">
        <v>1491</v>
      </c>
      <c r="N110" s="2" t="s">
        <v>1492</v>
      </c>
      <c r="O110" s="55" t="s">
        <v>1493</v>
      </c>
      <c r="P110" s="46" t="s">
        <v>1494</v>
      </c>
      <c r="Q110" s="2"/>
      <c r="R110" s="4"/>
      <c r="S110" s="14"/>
    </row>
    <row r="111" spans="1:26" ht="15.75" customHeight="1">
      <c r="C111" s="507"/>
      <c r="D111" s="5" t="s">
        <v>1495</v>
      </c>
      <c r="E111" s="34">
        <v>2</v>
      </c>
      <c r="F111" s="34">
        <v>0.8</v>
      </c>
      <c r="G111" s="2"/>
      <c r="H111" s="2" t="s">
        <v>1496</v>
      </c>
      <c r="I111" s="2" t="s">
        <v>1497</v>
      </c>
      <c r="J111" s="47" t="s">
        <v>1498</v>
      </c>
      <c r="K111" s="2" t="s">
        <v>1499</v>
      </c>
      <c r="L111" s="2" t="s">
        <v>1500</v>
      </c>
      <c r="M111" s="52" t="s">
        <v>1501</v>
      </c>
      <c r="N111" s="2" t="s">
        <v>1502</v>
      </c>
      <c r="O111" s="55" t="s">
        <v>1503</v>
      </c>
      <c r="P111" s="46" t="s">
        <v>1504</v>
      </c>
      <c r="Q111" s="2" t="s">
        <v>1505</v>
      </c>
      <c r="R111" s="14"/>
      <c r="S111" s="506" t="s">
        <v>1450</v>
      </c>
      <c r="T111" s="581" t="s">
        <v>1506</v>
      </c>
      <c r="U111" s="507"/>
      <c r="V111" s="507"/>
    </row>
    <row r="112" spans="1:26" ht="15.75" customHeight="1">
      <c r="C112" s="507"/>
      <c r="D112" s="2" t="s">
        <v>1507</v>
      </c>
      <c r="E112" s="34">
        <v>3</v>
      </c>
      <c r="F112" s="34">
        <v>1.2</v>
      </c>
      <c r="G112" s="2"/>
      <c r="H112" s="2" t="s">
        <v>1508</v>
      </c>
      <c r="I112" s="2" t="s">
        <v>1509</v>
      </c>
      <c r="J112" s="47" t="s">
        <v>1510</v>
      </c>
      <c r="K112" s="2" t="s">
        <v>1477</v>
      </c>
      <c r="L112" s="2" t="s">
        <v>1511</v>
      </c>
      <c r="M112" s="52" t="s">
        <v>1512</v>
      </c>
      <c r="N112" s="2" t="s">
        <v>1513</v>
      </c>
      <c r="O112" s="55" t="s">
        <v>1514</v>
      </c>
      <c r="P112" s="46" t="s">
        <v>1515</v>
      </c>
      <c r="Q112" s="2" t="s">
        <v>1516</v>
      </c>
      <c r="R112" s="2"/>
      <c r="S112" s="507"/>
      <c r="T112" s="507"/>
      <c r="U112" s="507"/>
      <c r="V112" s="507"/>
    </row>
    <row r="113" spans="1:26" ht="15.75" customHeight="1">
      <c r="C113" s="507"/>
      <c r="D113" s="2" t="s">
        <v>1517</v>
      </c>
      <c r="E113" s="34">
        <v>4</v>
      </c>
      <c r="F113" s="34">
        <v>1.6</v>
      </c>
      <c r="G113" s="2"/>
      <c r="H113" s="2" t="s">
        <v>1518</v>
      </c>
      <c r="I113" s="2" t="s">
        <v>1519</v>
      </c>
      <c r="J113" s="47" t="s">
        <v>1520</v>
      </c>
      <c r="K113" s="2" t="s">
        <v>1521</v>
      </c>
      <c r="L113" s="2" t="s">
        <v>1522</v>
      </c>
      <c r="M113" s="52" t="s">
        <v>1523</v>
      </c>
      <c r="N113" s="2" t="s">
        <v>1524</v>
      </c>
      <c r="O113" s="55" t="s">
        <v>1525</v>
      </c>
      <c r="P113" s="46" t="s">
        <v>1526</v>
      </c>
      <c r="Q113" s="2"/>
      <c r="R113" s="14"/>
      <c r="S113" s="2"/>
      <c r="T113" s="52" t="s">
        <v>1527</v>
      </c>
      <c r="U113" s="4" t="s">
        <v>1528</v>
      </c>
      <c r="V113" s="56" t="s">
        <v>1529</v>
      </c>
    </row>
    <row r="114" spans="1:26" ht="15.75" customHeight="1">
      <c r="C114" s="507"/>
      <c r="D114" s="2" t="s">
        <v>1530</v>
      </c>
      <c r="E114" s="34">
        <v>6</v>
      </c>
      <c r="F114" s="34">
        <v>2</v>
      </c>
      <c r="G114" s="2"/>
      <c r="H114" s="2" t="s">
        <v>1531</v>
      </c>
      <c r="I114" s="2" t="s">
        <v>1532</v>
      </c>
      <c r="J114" s="47" t="s">
        <v>1533</v>
      </c>
      <c r="K114" s="2" t="s">
        <v>1499</v>
      </c>
      <c r="L114" s="2" t="s">
        <v>1534</v>
      </c>
      <c r="M114" s="52" t="s">
        <v>1535</v>
      </c>
      <c r="N114" s="2" t="s">
        <v>1536</v>
      </c>
      <c r="O114" s="55" t="s">
        <v>1537</v>
      </c>
      <c r="P114" s="46" t="s">
        <v>1538</v>
      </c>
      <c r="S114" s="2">
        <v>0</v>
      </c>
      <c r="T114" s="14" t="s">
        <v>1474</v>
      </c>
      <c r="U114" s="14" t="s">
        <v>1539</v>
      </c>
      <c r="V114" s="14" t="s">
        <v>1540</v>
      </c>
    </row>
    <row r="115" spans="1:26" ht="15.75" customHeight="1">
      <c r="C115" s="507"/>
      <c r="D115" s="2" t="s">
        <v>1541</v>
      </c>
      <c r="E115" s="2">
        <v>8</v>
      </c>
      <c r="F115" s="2">
        <v>2.4</v>
      </c>
      <c r="G115" s="2"/>
      <c r="H115" s="2" t="s">
        <v>1542</v>
      </c>
      <c r="I115" s="2" t="s">
        <v>1543</v>
      </c>
      <c r="J115" s="47" t="s">
        <v>1544</v>
      </c>
      <c r="K115" s="2" t="s">
        <v>1477</v>
      </c>
      <c r="L115" s="2" t="s">
        <v>1545</v>
      </c>
      <c r="M115" s="52" t="s">
        <v>1546</v>
      </c>
      <c r="N115" s="2" t="s">
        <v>1547</v>
      </c>
      <c r="O115" s="55" t="s">
        <v>1548</v>
      </c>
      <c r="P115" s="46" t="s">
        <v>1549</v>
      </c>
      <c r="S115" s="2">
        <v>1</v>
      </c>
      <c r="T115" s="14" t="s">
        <v>1486</v>
      </c>
      <c r="U115" s="14" t="s">
        <v>962</v>
      </c>
      <c r="V115" s="14" t="s">
        <v>962</v>
      </c>
    </row>
    <row r="116" spans="1:26" ht="15.75" customHeight="1">
      <c r="C116" s="2"/>
      <c r="D116" s="2"/>
      <c r="J116" s="47"/>
      <c r="K116" s="2"/>
      <c r="L116" s="2"/>
      <c r="M116" s="2"/>
      <c r="N116" s="2"/>
      <c r="O116" s="2"/>
      <c r="P116" s="46"/>
      <c r="S116" s="2">
        <v>2</v>
      </c>
      <c r="T116" s="14" t="s">
        <v>1495</v>
      </c>
      <c r="U116" s="57" t="s">
        <v>1550</v>
      </c>
      <c r="V116" s="14" t="s">
        <v>1551</v>
      </c>
    </row>
    <row r="117" spans="1:26" ht="15.75" customHeight="1">
      <c r="C117" s="506" t="s">
        <v>1552</v>
      </c>
      <c r="D117" s="2" t="s">
        <v>1553</v>
      </c>
      <c r="E117" s="34">
        <v>0</v>
      </c>
      <c r="G117" s="2"/>
      <c r="H117" s="2"/>
      <c r="I117" s="2"/>
      <c r="J117" s="47" t="s">
        <v>1554</v>
      </c>
      <c r="K117" s="2" t="s">
        <v>1555</v>
      </c>
      <c r="L117" s="2" t="s">
        <v>1556</v>
      </c>
      <c r="M117" s="52" t="s">
        <v>1557</v>
      </c>
      <c r="N117" s="2" t="s">
        <v>1558</v>
      </c>
      <c r="O117" s="55" t="s">
        <v>1559</v>
      </c>
      <c r="P117" s="46" t="s">
        <v>1560</v>
      </c>
      <c r="Q117" s="2" t="s">
        <v>1561</v>
      </c>
      <c r="S117" s="2">
        <v>3</v>
      </c>
      <c r="T117" s="14" t="s">
        <v>1507</v>
      </c>
      <c r="U117" s="14" t="s">
        <v>1562</v>
      </c>
      <c r="V117" s="14" t="s">
        <v>962</v>
      </c>
    </row>
    <row r="118" spans="1:26" ht="15.75" customHeight="1">
      <c r="C118" s="507"/>
      <c r="D118" s="2" t="s">
        <v>1563</v>
      </c>
      <c r="E118" s="34">
        <v>2</v>
      </c>
      <c r="G118" s="2"/>
      <c r="H118" s="2"/>
      <c r="I118" s="2"/>
      <c r="J118" s="47" t="s">
        <v>1564</v>
      </c>
      <c r="K118" s="2" t="s">
        <v>1565</v>
      </c>
      <c r="L118" s="2" t="s">
        <v>1566</v>
      </c>
      <c r="M118" s="52" t="s">
        <v>1567</v>
      </c>
      <c r="N118" s="2" t="s">
        <v>1568</v>
      </c>
      <c r="O118" s="55" t="s">
        <v>1569</v>
      </c>
      <c r="P118" s="46" t="s">
        <v>1570</v>
      </c>
      <c r="Q118" s="2" t="s">
        <v>1571</v>
      </c>
      <c r="S118" s="2">
        <v>4</v>
      </c>
      <c r="T118" s="14" t="s">
        <v>1517</v>
      </c>
      <c r="U118" s="14" t="s">
        <v>962</v>
      </c>
      <c r="V118" s="14" t="s">
        <v>1572</v>
      </c>
    </row>
    <row r="119" spans="1:26" ht="15.75" customHeight="1">
      <c r="A119" s="2"/>
      <c r="B119" s="2"/>
      <c r="C119" s="507"/>
      <c r="D119" s="2" t="s">
        <v>1573</v>
      </c>
      <c r="E119" s="2">
        <v>3</v>
      </c>
      <c r="F119" s="2"/>
      <c r="G119" s="2"/>
      <c r="H119" s="2"/>
      <c r="I119" s="2"/>
      <c r="J119" s="47" t="s">
        <v>1574</v>
      </c>
      <c r="K119" s="2" t="s">
        <v>1575</v>
      </c>
      <c r="L119" s="2" t="s">
        <v>1576</v>
      </c>
      <c r="M119" s="52" t="s">
        <v>1577</v>
      </c>
      <c r="N119" s="2" t="s">
        <v>1578</v>
      </c>
      <c r="O119" s="55" t="s">
        <v>1579</v>
      </c>
      <c r="P119" s="46" t="s">
        <v>1580</v>
      </c>
      <c r="Q119" s="2"/>
      <c r="R119" s="2"/>
      <c r="S119" s="2">
        <v>5</v>
      </c>
      <c r="T119" s="14" t="s">
        <v>962</v>
      </c>
      <c r="U119" s="57" t="s">
        <v>1581</v>
      </c>
      <c r="V119" s="14" t="s">
        <v>962</v>
      </c>
      <c r="W119" s="2"/>
      <c r="X119" s="2"/>
      <c r="Y119" s="2"/>
      <c r="Z119" s="2"/>
    </row>
    <row r="120" spans="1:26" ht="15.75" customHeight="1">
      <c r="A120" s="2"/>
      <c r="B120" s="2"/>
      <c r="C120" s="507"/>
      <c r="D120" s="2" t="s">
        <v>1582</v>
      </c>
      <c r="E120" s="2">
        <v>5</v>
      </c>
      <c r="F120" s="2"/>
      <c r="G120" s="2"/>
      <c r="H120" s="2"/>
      <c r="I120" s="2"/>
      <c r="J120" s="47" t="s">
        <v>1583</v>
      </c>
      <c r="K120" s="2" t="s">
        <v>1584</v>
      </c>
      <c r="L120" s="2" t="s">
        <v>1556</v>
      </c>
      <c r="M120" s="52" t="s">
        <v>1585</v>
      </c>
      <c r="N120" s="2" t="s">
        <v>1586</v>
      </c>
      <c r="O120" s="55" t="s">
        <v>1587</v>
      </c>
      <c r="P120" s="46" t="s">
        <v>1588</v>
      </c>
      <c r="Q120" s="55" t="s">
        <v>1589</v>
      </c>
      <c r="R120" s="2"/>
      <c r="S120" s="2">
        <v>6</v>
      </c>
      <c r="T120" s="14" t="s">
        <v>1530</v>
      </c>
      <c r="U120" s="14" t="s">
        <v>962</v>
      </c>
      <c r="V120" s="14" t="s">
        <v>962</v>
      </c>
      <c r="W120" s="2"/>
      <c r="X120" s="2"/>
      <c r="Y120" s="2"/>
      <c r="Z120" s="2"/>
    </row>
    <row r="121" spans="1:26" ht="15.75" customHeight="1">
      <c r="A121" s="2"/>
      <c r="B121" s="2"/>
      <c r="C121" s="507"/>
      <c r="D121" s="2" t="s">
        <v>1590</v>
      </c>
      <c r="E121" s="2">
        <v>7</v>
      </c>
      <c r="F121" s="2"/>
      <c r="G121" s="2"/>
      <c r="H121" s="2"/>
      <c r="I121" s="2"/>
      <c r="J121" s="47" t="s">
        <v>1591</v>
      </c>
      <c r="K121" s="2" t="s">
        <v>1592</v>
      </c>
      <c r="L121" s="2" t="s">
        <v>1593</v>
      </c>
      <c r="M121" s="52" t="s">
        <v>1594</v>
      </c>
      <c r="N121" s="2" t="s">
        <v>1595</v>
      </c>
      <c r="O121" s="55" t="s">
        <v>1596</v>
      </c>
      <c r="P121" s="46" t="s">
        <v>1049</v>
      </c>
      <c r="Q121" s="2"/>
      <c r="R121" s="2"/>
      <c r="S121" s="2">
        <v>7</v>
      </c>
      <c r="T121" s="14" t="s">
        <v>962</v>
      </c>
      <c r="U121" s="48" t="s">
        <v>1597</v>
      </c>
      <c r="V121" s="58" t="s">
        <v>1598</v>
      </c>
      <c r="W121" s="2"/>
      <c r="X121" s="2"/>
      <c r="Y121" s="2"/>
      <c r="Z121" s="2"/>
    </row>
    <row r="122" spans="1:26" ht="15.75" customHeight="1">
      <c r="A122" s="2"/>
      <c r="B122" s="2"/>
      <c r="C122" s="507"/>
      <c r="D122" s="2" t="s">
        <v>1599</v>
      </c>
      <c r="E122" s="2">
        <v>9</v>
      </c>
      <c r="F122" s="2"/>
      <c r="G122" s="2"/>
      <c r="H122" s="2"/>
      <c r="I122" s="2" t="s">
        <v>1600</v>
      </c>
      <c r="J122" s="47" t="s">
        <v>1601</v>
      </c>
      <c r="K122" s="2" t="s">
        <v>1602</v>
      </c>
      <c r="L122" s="2" t="s">
        <v>1603</v>
      </c>
      <c r="M122" s="52" t="s">
        <v>1604</v>
      </c>
      <c r="N122" s="2" t="s">
        <v>1605</v>
      </c>
      <c r="O122" s="55" t="s">
        <v>1606</v>
      </c>
      <c r="P122" s="46" t="s">
        <v>1607</v>
      </c>
      <c r="Q122" s="2"/>
      <c r="R122" s="2"/>
      <c r="S122" s="2">
        <v>8</v>
      </c>
      <c r="T122" s="57" t="s">
        <v>1541</v>
      </c>
      <c r="U122" s="14" t="s">
        <v>962</v>
      </c>
      <c r="V122" s="14"/>
      <c r="W122" s="2"/>
      <c r="X122" s="2"/>
      <c r="Y122" s="2"/>
      <c r="Z122" s="2"/>
    </row>
    <row r="123" spans="1:26" ht="15" customHeight="1">
      <c r="C123" s="506" t="s">
        <v>1608</v>
      </c>
      <c r="D123" s="2" t="s">
        <v>1609</v>
      </c>
      <c r="E123" s="34">
        <v>1</v>
      </c>
      <c r="F123" s="506">
        <v>0</v>
      </c>
      <c r="G123" s="507"/>
      <c r="H123" s="2">
        <v>4</v>
      </c>
      <c r="I123" s="2" t="s">
        <v>1610</v>
      </c>
      <c r="J123" s="47" t="s">
        <v>1611</v>
      </c>
      <c r="K123" s="33" t="s">
        <v>1612</v>
      </c>
      <c r="L123" s="2" t="s">
        <v>1613</v>
      </c>
      <c r="M123" s="55" t="s">
        <v>1614</v>
      </c>
      <c r="N123" s="2" t="s">
        <v>1615</v>
      </c>
      <c r="O123" s="55" t="s">
        <v>1616</v>
      </c>
      <c r="P123" s="46" t="s">
        <v>1617</v>
      </c>
      <c r="Q123" s="55" t="s">
        <v>1618</v>
      </c>
      <c r="S123" s="2">
        <v>9</v>
      </c>
      <c r="T123" s="14"/>
      <c r="U123" s="14" t="s">
        <v>1619</v>
      </c>
      <c r="V123" s="14"/>
    </row>
    <row r="124" spans="1:26" ht="15.75" customHeight="1">
      <c r="C124" s="507"/>
      <c r="D124" s="2" t="s">
        <v>1620</v>
      </c>
      <c r="E124" s="34">
        <v>3</v>
      </c>
      <c r="F124" s="507"/>
      <c r="G124" s="507"/>
      <c r="H124" s="2">
        <v>8</v>
      </c>
      <c r="I124" s="2" t="s">
        <v>1621</v>
      </c>
      <c r="J124" s="47" t="s">
        <v>1622</v>
      </c>
      <c r="K124" s="33" t="s">
        <v>1612</v>
      </c>
      <c r="L124" s="22" t="s">
        <v>1623</v>
      </c>
      <c r="M124" s="55" t="s">
        <v>1624</v>
      </c>
      <c r="N124" s="2" t="s">
        <v>1625</v>
      </c>
      <c r="O124" s="55" t="s">
        <v>1626</v>
      </c>
      <c r="P124" s="46" t="s">
        <v>1627</v>
      </c>
      <c r="U124" s="2"/>
      <c r="V124" s="14"/>
      <c r="W124" s="2"/>
      <c r="X124" s="2"/>
    </row>
    <row r="125" spans="1:26" ht="15.75" customHeight="1">
      <c r="C125" s="507"/>
      <c r="D125" s="2" t="s">
        <v>1628</v>
      </c>
      <c r="E125" s="34">
        <v>5</v>
      </c>
      <c r="F125" s="507"/>
      <c r="G125" s="507"/>
      <c r="H125" s="2">
        <v>20</v>
      </c>
      <c r="I125" s="2" t="s">
        <v>1629</v>
      </c>
      <c r="J125" s="47" t="s">
        <v>1622</v>
      </c>
      <c r="K125" s="33" t="s">
        <v>1612</v>
      </c>
      <c r="L125" s="55" t="s">
        <v>1630</v>
      </c>
      <c r="M125" s="55" t="s">
        <v>1631</v>
      </c>
      <c r="N125" s="2" t="s">
        <v>1632</v>
      </c>
      <c r="O125" s="55" t="s">
        <v>1633</v>
      </c>
      <c r="P125" s="46" t="s">
        <v>1634</v>
      </c>
    </row>
    <row r="126" spans="1:26" ht="15.75" customHeight="1">
      <c r="C126" s="507"/>
      <c r="D126" s="2" t="s">
        <v>1635</v>
      </c>
      <c r="E126" s="34">
        <v>7</v>
      </c>
      <c r="F126" s="507"/>
      <c r="G126" s="507"/>
      <c r="H126" s="2">
        <v>32</v>
      </c>
      <c r="I126" s="2" t="s">
        <v>1636</v>
      </c>
      <c r="J126" s="59" t="s">
        <v>1622</v>
      </c>
      <c r="K126" s="60" t="s">
        <v>1612</v>
      </c>
      <c r="L126" s="9" t="s">
        <v>1637</v>
      </c>
      <c r="M126" s="61" t="s">
        <v>1638</v>
      </c>
      <c r="N126" s="9" t="s">
        <v>1639</v>
      </c>
      <c r="O126" s="61" t="s">
        <v>1640</v>
      </c>
      <c r="P126" s="51" t="s">
        <v>1641</v>
      </c>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 customHeight="1">
      <c r="C128" s="508" t="s">
        <v>1642</v>
      </c>
      <c r="D128" s="2" t="s">
        <v>1643</v>
      </c>
      <c r="E128" s="34">
        <v>3</v>
      </c>
      <c r="F128" s="2" t="s">
        <v>1644</v>
      </c>
      <c r="I128" s="2" t="s">
        <v>1645</v>
      </c>
      <c r="J128" s="508" t="s">
        <v>1646</v>
      </c>
      <c r="K128" s="507"/>
      <c r="L128" s="507"/>
      <c r="M128" s="507"/>
      <c r="N128" s="507"/>
      <c r="O128" s="507"/>
      <c r="P128" s="507"/>
    </row>
    <row r="129" spans="1:26" ht="15.75" customHeight="1">
      <c r="C129" s="507"/>
      <c r="D129" s="155" t="s">
        <v>4036</v>
      </c>
      <c r="E129" s="34">
        <v>6</v>
      </c>
      <c r="F129" s="2"/>
      <c r="I129" s="2" t="s">
        <v>1648</v>
      </c>
      <c r="J129" s="507"/>
      <c r="K129" s="507"/>
      <c r="L129" s="507"/>
      <c r="M129" s="507"/>
      <c r="N129" s="507"/>
      <c r="O129" s="507"/>
      <c r="P129" s="507"/>
    </row>
    <row r="130" spans="1:26" ht="15.75" customHeight="1">
      <c r="C130" s="507"/>
      <c r="D130" s="2" t="s">
        <v>1649</v>
      </c>
      <c r="E130" s="34">
        <v>8</v>
      </c>
      <c r="F130" s="2" t="s">
        <v>1650</v>
      </c>
      <c r="I130" s="2" t="s">
        <v>1651</v>
      </c>
      <c r="J130" s="507"/>
      <c r="K130" s="507"/>
      <c r="L130" s="507"/>
      <c r="M130" s="507"/>
      <c r="N130" s="507"/>
      <c r="O130" s="507"/>
      <c r="P130" s="507"/>
    </row>
    <row r="131" spans="1:26" ht="15.75" customHeight="1">
      <c r="C131" s="507"/>
      <c r="D131" s="2" t="s">
        <v>1652</v>
      </c>
      <c r="F131" s="164" t="s">
        <v>4066</v>
      </c>
      <c r="I131" s="164" t="s">
        <v>4067</v>
      </c>
      <c r="J131" s="507"/>
      <c r="K131" s="507"/>
      <c r="L131" s="507"/>
      <c r="M131" s="507"/>
      <c r="N131" s="507"/>
      <c r="O131" s="507"/>
      <c r="P131" s="507"/>
    </row>
    <row r="132" spans="1:26" ht="15.75" customHeight="1"/>
    <row r="133" spans="1:26" ht="15.75" customHeight="1">
      <c r="A133" s="40"/>
      <c r="B133" s="40" t="s">
        <v>1653</v>
      </c>
      <c r="C133" s="40"/>
      <c r="D133" s="40"/>
      <c r="E133" s="40"/>
      <c r="F133" s="40"/>
      <c r="G133" s="40"/>
      <c r="H133" s="40"/>
      <c r="I133" s="40"/>
      <c r="J133" s="40"/>
      <c r="K133" s="40"/>
      <c r="L133" s="40"/>
      <c r="M133" s="40"/>
      <c r="N133" s="40"/>
      <c r="O133" s="40"/>
      <c r="P133" s="40"/>
    </row>
    <row r="134" spans="1:26" ht="15.75" customHeight="1">
      <c r="A134" s="2"/>
      <c r="B134" s="2"/>
      <c r="C134" s="506" t="s">
        <v>920</v>
      </c>
      <c r="D134" s="2" t="s">
        <v>1654</v>
      </c>
      <c r="E134" s="2">
        <v>0</v>
      </c>
      <c r="F134" s="2">
        <v>1</v>
      </c>
      <c r="G134" s="2" t="s">
        <v>1410</v>
      </c>
      <c r="H134" s="2" t="s">
        <v>1655</v>
      </c>
      <c r="I134" s="2" t="s">
        <v>1656</v>
      </c>
      <c r="J134" s="2" t="s">
        <v>1657</v>
      </c>
      <c r="K134" s="2"/>
      <c r="L134" s="2"/>
      <c r="M134" s="2"/>
      <c r="N134" s="2"/>
      <c r="O134" s="2"/>
      <c r="P134" s="2"/>
      <c r="Q134" s="2"/>
      <c r="R134" s="2"/>
      <c r="S134" s="2"/>
      <c r="T134" s="2"/>
      <c r="U134" s="2"/>
      <c r="V134" s="2"/>
      <c r="W134" s="2"/>
      <c r="X134" s="2"/>
      <c r="Y134" s="2"/>
      <c r="Z134" s="2"/>
    </row>
    <row r="135" spans="1:26" ht="15.75" customHeight="1">
      <c r="A135" s="2"/>
      <c r="B135" s="2"/>
      <c r="C135" s="507"/>
      <c r="D135" s="2" t="s">
        <v>1658</v>
      </c>
      <c r="E135" s="2">
        <v>1</v>
      </c>
      <c r="F135" s="2">
        <v>1.2</v>
      </c>
      <c r="G135" s="2" t="s">
        <v>1410</v>
      </c>
      <c r="H135" s="2" t="s">
        <v>1659</v>
      </c>
      <c r="I135" s="2" t="s">
        <v>1660</v>
      </c>
      <c r="J135" s="2"/>
      <c r="K135" s="2"/>
      <c r="L135" s="2"/>
      <c r="M135" s="2"/>
      <c r="N135" s="2"/>
      <c r="O135" s="2"/>
      <c r="P135" s="2"/>
      <c r="Q135" s="2"/>
      <c r="R135" s="2"/>
      <c r="S135" s="2"/>
      <c r="T135" s="2"/>
      <c r="U135" s="2"/>
      <c r="V135" s="2"/>
      <c r="W135" s="2"/>
      <c r="X135" s="2"/>
      <c r="Y135" s="2"/>
      <c r="Z135" s="2"/>
    </row>
    <row r="136" spans="1:26" ht="15.75" customHeight="1">
      <c r="A136" s="2"/>
      <c r="B136" s="2"/>
      <c r="C136" s="507"/>
      <c r="D136" s="2" t="s">
        <v>1661</v>
      </c>
      <c r="E136" s="2">
        <v>2</v>
      </c>
      <c r="F136" s="2">
        <v>1.3</v>
      </c>
      <c r="G136" s="2" t="s">
        <v>1410</v>
      </c>
      <c r="H136" s="2" t="s">
        <v>1662</v>
      </c>
      <c r="I136" s="2" t="s">
        <v>1663</v>
      </c>
      <c r="J136" s="2"/>
      <c r="K136" s="2"/>
      <c r="L136" s="2"/>
      <c r="M136" s="2"/>
      <c r="N136" s="2"/>
      <c r="O136" s="2"/>
      <c r="P136" s="2"/>
      <c r="Q136" s="2"/>
      <c r="R136" s="2"/>
      <c r="S136" s="2"/>
      <c r="T136" s="2"/>
      <c r="U136" s="2"/>
      <c r="V136" s="2"/>
      <c r="W136" s="2"/>
      <c r="X136" s="2"/>
      <c r="Y136" s="2"/>
      <c r="Z136" s="2"/>
    </row>
    <row r="137" spans="1:26" ht="15.75" customHeight="1">
      <c r="A137" s="2"/>
      <c r="B137" s="2"/>
      <c r="C137" s="507"/>
      <c r="D137" s="2" t="s">
        <v>1664</v>
      </c>
      <c r="E137" s="2">
        <v>3</v>
      </c>
      <c r="F137" s="2">
        <v>1.4</v>
      </c>
      <c r="G137" s="2" t="s">
        <v>1410</v>
      </c>
      <c r="H137" s="2" t="s">
        <v>1665</v>
      </c>
      <c r="I137" s="2" t="s">
        <v>1666</v>
      </c>
      <c r="J137" s="2"/>
      <c r="K137" s="2"/>
      <c r="L137" s="2"/>
      <c r="M137" s="2"/>
      <c r="N137" s="2"/>
      <c r="O137" s="2"/>
      <c r="P137" s="2"/>
      <c r="Q137" s="2"/>
      <c r="R137" s="2"/>
      <c r="S137" s="2"/>
      <c r="T137" s="2"/>
      <c r="U137" s="2"/>
      <c r="V137" s="2"/>
      <c r="W137" s="2"/>
      <c r="X137" s="2"/>
      <c r="Y137" s="2"/>
      <c r="Z137" s="2"/>
    </row>
    <row r="138" spans="1:26" ht="15.75" customHeight="1">
      <c r="A138" s="2"/>
      <c r="B138" s="2"/>
      <c r="C138" s="507"/>
      <c r="D138" s="2" t="s">
        <v>1667</v>
      </c>
      <c r="E138" s="2">
        <v>4</v>
      </c>
      <c r="F138" s="2">
        <v>1.5</v>
      </c>
      <c r="G138" s="2" t="s">
        <v>1410</v>
      </c>
      <c r="H138" s="2" t="s">
        <v>1668</v>
      </c>
      <c r="I138" s="2" t="s">
        <v>1669</v>
      </c>
      <c r="J138" s="2"/>
      <c r="K138" s="2"/>
      <c r="L138" s="2"/>
      <c r="M138" s="2"/>
      <c r="N138" s="2"/>
      <c r="O138" s="2"/>
      <c r="P138" s="2"/>
      <c r="Q138" s="2"/>
      <c r="R138" s="2"/>
      <c r="S138" s="2"/>
      <c r="T138" s="2"/>
      <c r="U138" s="2"/>
      <c r="V138" s="2"/>
      <c r="W138" s="2"/>
      <c r="X138" s="2"/>
      <c r="Y138" s="2"/>
      <c r="Z138" s="2"/>
    </row>
    <row r="139" spans="1:26" ht="15.75" customHeight="1">
      <c r="A139" s="2"/>
      <c r="B139" s="2"/>
      <c r="C139" s="507"/>
      <c r="D139" s="2" t="s">
        <v>1670</v>
      </c>
      <c r="E139" s="2">
        <v>5</v>
      </c>
      <c r="F139" s="2">
        <v>1.6</v>
      </c>
      <c r="G139" s="2" t="s">
        <v>1410</v>
      </c>
      <c r="H139" s="2" t="s">
        <v>1671</v>
      </c>
      <c r="I139" s="2" t="s">
        <v>1672</v>
      </c>
      <c r="J139" s="2"/>
      <c r="K139" s="2"/>
      <c r="L139" s="2"/>
      <c r="M139" s="2"/>
      <c r="N139" s="2"/>
      <c r="O139" s="2"/>
      <c r="P139" s="2"/>
      <c r="Q139" s="2"/>
      <c r="R139" s="2"/>
      <c r="S139" s="2"/>
      <c r="T139" s="2"/>
      <c r="U139" s="2"/>
      <c r="V139" s="2"/>
      <c r="W139" s="2"/>
      <c r="X139" s="2"/>
      <c r="Y139" s="2"/>
      <c r="Z139" s="2"/>
    </row>
    <row r="140" spans="1:26" ht="15.75" customHeight="1">
      <c r="A140" s="2"/>
      <c r="B140" s="2"/>
      <c r="C140" s="507"/>
      <c r="D140" s="2" t="s">
        <v>1673</v>
      </c>
      <c r="E140" s="2">
        <v>6</v>
      </c>
      <c r="F140" s="2">
        <v>1.7</v>
      </c>
      <c r="G140" s="2" t="s">
        <v>1410</v>
      </c>
      <c r="H140" s="2" t="s">
        <v>1674</v>
      </c>
      <c r="I140" s="2" t="s">
        <v>1675</v>
      </c>
      <c r="J140" s="2"/>
      <c r="K140" s="2"/>
      <c r="L140" s="2"/>
      <c r="M140" s="2"/>
      <c r="N140" s="2"/>
      <c r="O140" s="2"/>
      <c r="P140" s="2"/>
      <c r="Q140" s="2"/>
      <c r="R140" s="2"/>
      <c r="S140" s="2"/>
      <c r="T140" s="2"/>
      <c r="U140" s="2"/>
      <c r="V140" s="2"/>
      <c r="W140" s="2"/>
      <c r="X140" s="2"/>
      <c r="Y140" s="2"/>
      <c r="Z140" s="2"/>
    </row>
    <row r="141" spans="1:26" ht="15.75" customHeight="1">
      <c r="A141" s="2"/>
      <c r="B141" s="2"/>
      <c r="C141" s="507"/>
      <c r="D141" s="2" t="s">
        <v>1676</v>
      </c>
      <c r="E141" s="2">
        <v>7</v>
      </c>
      <c r="F141" s="2">
        <v>1.8</v>
      </c>
      <c r="G141" s="2" t="s">
        <v>1410</v>
      </c>
      <c r="H141" s="2" t="s">
        <v>1677</v>
      </c>
      <c r="I141" s="2" t="s">
        <v>1678</v>
      </c>
      <c r="J141" s="2"/>
      <c r="K141" s="2"/>
      <c r="L141" s="2"/>
      <c r="M141" s="2"/>
      <c r="N141" s="2"/>
      <c r="O141" s="2"/>
      <c r="P141" s="2"/>
      <c r="Q141" s="2"/>
      <c r="R141" s="2"/>
      <c r="S141" s="2"/>
      <c r="T141" s="2"/>
      <c r="U141" s="2"/>
      <c r="V141" s="2"/>
      <c r="W141" s="2"/>
      <c r="X141" s="2"/>
      <c r="Y141" s="2"/>
      <c r="Z141" s="2"/>
    </row>
    <row r="142" spans="1:26" ht="15.75" customHeight="1">
      <c r="A142" s="2"/>
      <c r="B142" s="2"/>
      <c r="C142" s="507"/>
      <c r="D142" s="2" t="s">
        <v>1679</v>
      </c>
      <c r="E142" s="2">
        <v>8</v>
      </c>
      <c r="F142" s="2">
        <v>1.9</v>
      </c>
      <c r="G142" s="2" t="s">
        <v>1410</v>
      </c>
      <c r="H142" s="2" t="s">
        <v>1680</v>
      </c>
      <c r="I142" s="2" t="s">
        <v>1681</v>
      </c>
      <c r="J142" s="2"/>
      <c r="K142" s="2"/>
      <c r="L142" s="2"/>
      <c r="M142" s="2"/>
      <c r="N142" s="2"/>
      <c r="O142" s="2"/>
      <c r="P142" s="2"/>
      <c r="Q142" s="2"/>
      <c r="R142" s="2"/>
      <c r="S142" s="2"/>
      <c r="T142" s="2"/>
      <c r="U142" s="2"/>
      <c r="V142" s="2"/>
      <c r="W142" s="2"/>
      <c r="X142" s="2"/>
      <c r="Y142" s="2"/>
      <c r="Z142" s="2"/>
    </row>
    <row r="143" spans="1:26" ht="15.75" customHeight="1">
      <c r="A143" s="2"/>
      <c r="B143" s="2"/>
      <c r="C143" s="507"/>
      <c r="D143" s="2" t="s">
        <v>1682</v>
      </c>
      <c r="E143" s="2">
        <v>9</v>
      </c>
      <c r="F143" s="2">
        <v>2</v>
      </c>
      <c r="G143" s="2" t="s">
        <v>1410</v>
      </c>
      <c r="H143" s="2" t="s">
        <v>1683</v>
      </c>
      <c r="I143" s="2" t="s">
        <v>1684</v>
      </c>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t="s">
        <v>1685</v>
      </c>
      <c r="N144" s="2"/>
      <c r="O144" s="2"/>
      <c r="P144" s="2"/>
      <c r="Q144" s="2"/>
      <c r="R144" s="2"/>
      <c r="S144" s="2"/>
      <c r="T144" s="2"/>
      <c r="U144" s="2"/>
      <c r="V144" s="2"/>
      <c r="W144" s="2"/>
      <c r="X144" s="2"/>
      <c r="Y144" s="2"/>
      <c r="Z144" s="2"/>
    </row>
    <row r="145" spans="1:26" ht="15.75" customHeight="1">
      <c r="A145" s="2"/>
      <c r="B145" s="2"/>
      <c r="C145" s="2" t="s">
        <v>424</v>
      </c>
      <c r="D145" s="2" t="s">
        <v>1686</v>
      </c>
      <c r="E145" s="2"/>
      <c r="F145" s="2"/>
      <c r="G145" s="2"/>
      <c r="H145" s="2"/>
      <c r="I145" s="164" t="s">
        <v>4127</v>
      </c>
      <c r="J145" s="2"/>
      <c r="K145" s="2"/>
      <c r="L145" s="2"/>
      <c r="M145" s="2" t="s">
        <v>1687</v>
      </c>
      <c r="N145" s="2"/>
      <c r="O145" s="2"/>
      <c r="P145" s="2"/>
      <c r="Q145" s="2"/>
      <c r="R145" s="2"/>
      <c r="S145" s="2"/>
      <c r="T145" s="2"/>
      <c r="U145" s="2"/>
      <c r="V145" s="2"/>
      <c r="W145" s="2"/>
      <c r="X145" s="2"/>
      <c r="Y145" s="2"/>
      <c r="Z145" s="2"/>
    </row>
    <row r="146" spans="1:26" ht="15.75" customHeight="1">
      <c r="A146" s="2"/>
      <c r="B146" s="2"/>
      <c r="C146" s="2" t="s">
        <v>424</v>
      </c>
      <c r="D146" s="2" t="s">
        <v>1688</v>
      </c>
      <c r="E146" s="2"/>
      <c r="F146" s="2"/>
      <c r="G146" s="2"/>
      <c r="H146" s="2"/>
      <c r="I146" s="2" t="s">
        <v>1689</v>
      </c>
      <c r="J146" s="2"/>
      <c r="K146" s="2"/>
      <c r="L146" s="2"/>
      <c r="M146" s="2" t="s">
        <v>1690</v>
      </c>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t="s">
        <v>1691</v>
      </c>
      <c r="M148" s="2"/>
      <c r="N148" s="2"/>
      <c r="O148" s="2"/>
      <c r="P148" s="2"/>
      <c r="Q148" s="62" t="s">
        <v>1692</v>
      </c>
      <c r="R148" s="2"/>
      <c r="S148" s="587" t="s">
        <v>1653</v>
      </c>
      <c r="T148" s="588" t="s">
        <v>1693</v>
      </c>
      <c r="U148" s="576"/>
      <c r="V148" s="577"/>
      <c r="W148" s="2"/>
      <c r="X148" s="2"/>
      <c r="Y148" s="2"/>
      <c r="Z148" s="2"/>
    </row>
    <row r="149" spans="1:26" ht="15.75" customHeight="1">
      <c r="A149" s="2"/>
      <c r="B149" s="2"/>
      <c r="C149" s="2" t="s">
        <v>495</v>
      </c>
      <c r="D149" s="2" t="s">
        <v>1694</v>
      </c>
      <c r="E149" s="2">
        <v>0</v>
      </c>
      <c r="F149" s="34">
        <v>0.5</v>
      </c>
      <c r="G149" s="2">
        <v>10</v>
      </c>
      <c r="H149" s="34">
        <v>10</v>
      </c>
      <c r="I149" s="2" t="s">
        <v>1695</v>
      </c>
      <c r="J149" s="164" t="s">
        <v>4123</v>
      </c>
      <c r="K149" s="2" t="s">
        <v>1696</v>
      </c>
      <c r="L149" s="2" t="s">
        <v>1697</v>
      </c>
      <c r="M149" s="2" t="s">
        <v>1698</v>
      </c>
      <c r="N149" s="2" t="s">
        <v>1699</v>
      </c>
      <c r="O149" s="2" t="s">
        <v>1700</v>
      </c>
      <c r="P149" s="2" t="s">
        <v>1701</v>
      </c>
      <c r="Q149" s="2" t="s">
        <v>1702</v>
      </c>
      <c r="S149" s="573"/>
      <c r="T149" s="507"/>
      <c r="U149" s="507"/>
      <c r="V149" s="570"/>
    </row>
    <row r="150" spans="1:26" ht="15.75" customHeight="1">
      <c r="C150" s="2" t="s">
        <v>495</v>
      </c>
      <c r="D150" s="164" t="s">
        <v>4124</v>
      </c>
      <c r="E150" s="34">
        <v>1</v>
      </c>
      <c r="F150" s="2">
        <v>0.5</v>
      </c>
      <c r="G150" s="2">
        <v>10</v>
      </c>
      <c r="H150" s="34">
        <v>20</v>
      </c>
      <c r="I150" s="2" t="s">
        <v>1703</v>
      </c>
      <c r="J150" s="2" t="s">
        <v>1704</v>
      </c>
      <c r="K150" s="2" t="s">
        <v>1705</v>
      </c>
      <c r="L150" s="2" t="s">
        <v>1706</v>
      </c>
      <c r="M150" s="2" t="s">
        <v>1707</v>
      </c>
      <c r="N150" s="2" t="s">
        <v>1708</v>
      </c>
      <c r="O150" s="2" t="s">
        <v>1700</v>
      </c>
      <c r="P150" s="2" t="s">
        <v>1709</v>
      </c>
      <c r="Q150" s="2" t="s">
        <v>1710</v>
      </c>
      <c r="S150" s="63"/>
      <c r="T150" s="595" t="s">
        <v>1711</v>
      </c>
      <c r="U150" s="509"/>
      <c r="V150" s="64" t="s">
        <v>1712</v>
      </c>
    </row>
    <row r="151" spans="1:26" ht="15.75" customHeight="1">
      <c r="C151" s="2" t="s">
        <v>495</v>
      </c>
      <c r="D151" s="2" t="s">
        <v>1713</v>
      </c>
      <c r="E151" s="34">
        <v>1</v>
      </c>
      <c r="F151" s="2">
        <v>0.5</v>
      </c>
      <c r="G151" s="2">
        <v>10</v>
      </c>
      <c r="H151" s="34">
        <v>20</v>
      </c>
      <c r="I151" s="2" t="s">
        <v>1714</v>
      </c>
      <c r="J151" s="2" t="s">
        <v>1715</v>
      </c>
      <c r="K151" s="2" t="s">
        <v>1716</v>
      </c>
      <c r="L151" s="164" t="s">
        <v>3793</v>
      </c>
      <c r="M151" s="2" t="s">
        <v>1717</v>
      </c>
      <c r="N151" s="2" t="s">
        <v>1718</v>
      </c>
      <c r="O151" s="2" t="s">
        <v>1700</v>
      </c>
      <c r="P151" s="2" t="s">
        <v>1719</v>
      </c>
      <c r="Q151" s="2" t="s">
        <v>1720</v>
      </c>
      <c r="S151" s="63">
        <v>0</v>
      </c>
      <c r="T151" s="596" t="s">
        <v>1721</v>
      </c>
      <c r="U151" s="597"/>
      <c r="V151" s="66"/>
      <c r="W151" s="5"/>
    </row>
    <row r="152" spans="1:26" ht="15.75" customHeight="1">
      <c r="C152" s="2" t="s">
        <v>495</v>
      </c>
      <c r="D152" s="164" t="s">
        <v>4119</v>
      </c>
      <c r="E152" s="34">
        <v>2</v>
      </c>
      <c r="F152" s="2">
        <v>0.5</v>
      </c>
      <c r="G152" s="2">
        <v>10</v>
      </c>
      <c r="H152" s="34">
        <v>30</v>
      </c>
      <c r="I152" s="2" t="s">
        <v>1695</v>
      </c>
      <c r="J152" s="2" t="s">
        <v>1722</v>
      </c>
      <c r="K152" s="2" t="s">
        <v>1723</v>
      </c>
      <c r="L152" s="2" t="s">
        <v>1724</v>
      </c>
      <c r="M152" s="2" t="s">
        <v>1717</v>
      </c>
      <c r="N152" s="2" t="s">
        <v>1725</v>
      </c>
      <c r="O152" s="2" t="s">
        <v>1700</v>
      </c>
      <c r="P152" s="2" t="s">
        <v>1726</v>
      </c>
      <c r="Q152" s="2" t="s">
        <v>1727</v>
      </c>
      <c r="S152" s="63">
        <v>1</v>
      </c>
      <c r="T152" s="65" t="s">
        <v>1728</v>
      </c>
      <c r="U152" s="67" t="s">
        <v>1729</v>
      </c>
      <c r="V152" s="68" t="s">
        <v>1730</v>
      </c>
    </row>
    <row r="153" spans="1:26" ht="15.75" customHeight="1">
      <c r="C153" s="2" t="s">
        <v>495</v>
      </c>
      <c r="D153" s="2" t="s">
        <v>1731</v>
      </c>
      <c r="E153" s="34">
        <v>2</v>
      </c>
      <c r="F153" s="2">
        <v>0.5</v>
      </c>
      <c r="G153" s="2">
        <v>10</v>
      </c>
      <c r="H153" s="34">
        <v>30</v>
      </c>
      <c r="I153" s="2" t="s">
        <v>1732</v>
      </c>
      <c r="J153" s="2" t="s">
        <v>1733</v>
      </c>
      <c r="K153" s="2" t="s">
        <v>1264</v>
      </c>
      <c r="L153" s="2" t="s">
        <v>1734</v>
      </c>
      <c r="M153" s="2" t="s">
        <v>1717</v>
      </c>
      <c r="N153" s="2" t="s">
        <v>1735</v>
      </c>
      <c r="O153" s="2" t="s">
        <v>1700</v>
      </c>
      <c r="P153" s="2" t="s">
        <v>1736</v>
      </c>
      <c r="Q153" s="2" t="s">
        <v>1737</v>
      </c>
      <c r="S153" s="592">
        <v>2</v>
      </c>
      <c r="T153" s="69" t="s">
        <v>1738</v>
      </c>
      <c r="U153" s="70" t="s">
        <v>1739</v>
      </c>
      <c r="V153" s="68" t="s">
        <v>1293</v>
      </c>
    </row>
    <row r="154" spans="1:26" ht="15.75" customHeight="1">
      <c r="C154" s="2" t="s">
        <v>495</v>
      </c>
      <c r="D154" s="2" t="s">
        <v>1740</v>
      </c>
      <c r="E154" s="34">
        <v>2</v>
      </c>
      <c r="F154" s="2">
        <v>0.5</v>
      </c>
      <c r="G154" s="2">
        <v>10</v>
      </c>
      <c r="H154" s="34">
        <v>30</v>
      </c>
      <c r="I154" s="2" t="s">
        <v>1741</v>
      </c>
      <c r="J154" s="2" t="s">
        <v>1742</v>
      </c>
      <c r="K154" s="2" t="s">
        <v>1612</v>
      </c>
      <c r="L154" s="164" t="s">
        <v>3794</v>
      </c>
      <c r="M154" s="2" t="s">
        <v>1717</v>
      </c>
      <c r="N154" s="2" t="s">
        <v>1743</v>
      </c>
      <c r="O154" s="2" t="s">
        <v>1700</v>
      </c>
      <c r="P154" s="2" t="s">
        <v>1744</v>
      </c>
      <c r="Q154" s="2" t="s">
        <v>1745</v>
      </c>
      <c r="S154" s="573"/>
      <c r="T154" s="593" t="s">
        <v>1746</v>
      </c>
      <c r="U154" s="594"/>
      <c r="V154" s="68" t="s">
        <v>1747</v>
      </c>
    </row>
    <row r="155" spans="1:26" ht="15.75" customHeight="1">
      <c r="I155" s="2"/>
      <c r="Q155" s="2"/>
      <c r="S155" s="63">
        <v>3</v>
      </c>
      <c r="T155" s="2"/>
      <c r="U155" s="2"/>
      <c r="V155" s="68" t="s">
        <v>962</v>
      </c>
    </row>
    <row r="156" spans="1:26" ht="15.75" customHeight="1">
      <c r="A156" s="2"/>
      <c r="B156" s="2"/>
      <c r="C156" s="506" t="s">
        <v>1748</v>
      </c>
      <c r="D156" s="506" t="s">
        <v>1749</v>
      </c>
      <c r="E156" s="582">
        <v>1</v>
      </c>
      <c r="F156" s="582">
        <v>1</v>
      </c>
      <c r="G156" s="582">
        <v>20</v>
      </c>
      <c r="H156" s="71"/>
      <c r="I156" s="2" t="s">
        <v>1750</v>
      </c>
      <c r="J156" s="2" t="s">
        <v>1751</v>
      </c>
      <c r="K156" s="506" t="s">
        <v>1264</v>
      </c>
      <c r="L156" s="513" t="s">
        <v>1752</v>
      </c>
      <c r="M156" s="513" t="s">
        <v>1753</v>
      </c>
      <c r="N156" s="513" t="s">
        <v>1754</v>
      </c>
      <c r="O156" s="516" t="s">
        <v>1755</v>
      </c>
      <c r="P156" s="513" t="s">
        <v>1756</v>
      </c>
      <c r="Q156" s="513" t="s">
        <v>1757</v>
      </c>
      <c r="R156" s="2"/>
      <c r="S156" s="63">
        <v>4</v>
      </c>
      <c r="T156" s="72" t="s">
        <v>1758</v>
      </c>
      <c r="U156" s="14" t="s">
        <v>1759</v>
      </c>
      <c r="V156" s="68" t="s">
        <v>1760</v>
      </c>
      <c r="W156" s="2"/>
      <c r="X156" s="2"/>
      <c r="Y156" s="2"/>
      <c r="Z156" s="2"/>
    </row>
    <row r="157" spans="1:26" ht="15.75" customHeight="1">
      <c r="C157" s="507"/>
      <c r="D157" s="507"/>
      <c r="E157" s="507"/>
      <c r="F157" s="507"/>
      <c r="G157" s="507"/>
      <c r="H157" s="71"/>
      <c r="I157" s="2" t="s">
        <v>1761</v>
      </c>
      <c r="J157" s="33" t="s">
        <v>1762</v>
      </c>
      <c r="K157" s="507"/>
      <c r="L157" s="507"/>
      <c r="M157" s="507"/>
      <c r="N157" s="507"/>
      <c r="O157" s="507"/>
      <c r="P157" s="507"/>
      <c r="Q157" s="507"/>
      <c r="S157" s="63">
        <v>5</v>
      </c>
      <c r="T157" s="14" t="s">
        <v>962</v>
      </c>
      <c r="U157" s="2"/>
      <c r="V157" s="68" t="s">
        <v>962</v>
      </c>
    </row>
    <row r="158" spans="1:26" ht="15.75" customHeight="1">
      <c r="C158" s="506" t="s">
        <v>1748</v>
      </c>
      <c r="D158" s="506" t="s">
        <v>1763</v>
      </c>
      <c r="E158" s="582">
        <v>2</v>
      </c>
      <c r="F158" s="582">
        <v>1.25</v>
      </c>
      <c r="G158" s="582">
        <v>30</v>
      </c>
      <c r="I158" s="2" t="s">
        <v>1764</v>
      </c>
      <c r="J158" s="2" t="s">
        <v>1765</v>
      </c>
      <c r="K158" s="506" t="s">
        <v>1705</v>
      </c>
      <c r="L158" s="513" t="s">
        <v>1766</v>
      </c>
      <c r="M158" s="513" t="s">
        <v>1753</v>
      </c>
      <c r="N158" s="513" t="s">
        <v>1767</v>
      </c>
      <c r="O158" s="513" t="s">
        <v>1768</v>
      </c>
      <c r="P158" s="513" t="s">
        <v>1769</v>
      </c>
      <c r="Q158" s="513" t="s">
        <v>1770</v>
      </c>
      <c r="S158" s="63">
        <v>6</v>
      </c>
      <c r="T158" s="14" t="s">
        <v>962</v>
      </c>
      <c r="U158" s="2"/>
      <c r="V158" s="68" t="s">
        <v>1771</v>
      </c>
    </row>
    <row r="159" spans="1:26" ht="15.75" customHeight="1">
      <c r="A159" s="2"/>
      <c r="B159" s="2"/>
      <c r="C159" s="507"/>
      <c r="D159" s="507"/>
      <c r="E159" s="507"/>
      <c r="F159" s="507"/>
      <c r="G159" s="507"/>
      <c r="H159" s="2"/>
      <c r="I159" s="22">
        <v>0.3</v>
      </c>
      <c r="J159" s="2" t="s">
        <v>1772</v>
      </c>
      <c r="K159" s="507"/>
      <c r="L159" s="507"/>
      <c r="M159" s="507"/>
      <c r="N159" s="507"/>
      <c r="O159" s="507"/>
      <c r="P159" s="507"/>
      <c r="Q159" s="507"/>
      <c r="R159" s="2"/>
      <c r="S159" s="63">
        <v>7</v>
      </c>
      <c r="T159" s="14" t="s">
        <v>962</v>
      </c>
      <c r="U159" s="2"/>
      <c r="V159" s="68" t="s">
        <v>962</v>
      </c>
      <c r="W159" s="2"/>
      <c r="X159" s="2"/>
      <c r="Y159" s="2"/>
      <c r="Z159" s="2"/>
    </row>
    <row r="160" spans="1:26" ht="15.75" customHeight="1">
      <c r="C160" s="506" t="s">
        <v>1748</v>
      </c>
      <c r="D160" s="506" t="s">
        <v>1773</v>
      </c>
      <c r="E160" s="582">
        <v>4</v>
      </c>
      <c r="F160" s="582">
        <v>1.5</v>
      </c>
      <c r="G160" s="582">
        <v>40</v>
      </c>
      <c r="I160" s="2" t="s">
        <v>1774</v>
      </c>
      <c r="J160" s="2" t="s">
        <v>1775</v>
      </c>
      <c r="K160" s="506" t="s">
        <v>1716</v>
      </c>
      <c r="L160" s="513" t="s">
        <v>1776</v>
      </c>
      <c r="M160" s="513" t="s">
        <v>1753</v>
      </c>
      <c r="N160" s="513" t="s">
        <v>1777</v>
      </c>
      <c r="O160" s="513" t="s">
        <v>1768</v>
      </c>
      <c r="P160" s="584" t="s">
        <v>1778</v>
      </c>
      <c r="Q160" s="585" t="s">
        <v>1779</v>
      </c>
      <c r="R160" s="2"/>
      <c r="S160" s="63">
        <v>8</v>
      </c>
      <c r="T160" s="73" t="s">
        <v>1780</v>
      </c>
      <c r="U160" s="14" t="s">
        <v>1759</v>
      </c>
      <c r="V160" s="68" t="s">
        <v>1781</v>
      </c>
    </row>
    <row r="161" spans="1:26" ht="15.75" customHeight="1">
      <c r="A161" s="2"/>
      <c r="B161" s="2"/>
      <c r="C161" s="507"/>
      <c r="D161" s="507"/>
      <c r="E161" s="507"/>
      <c r="F161" s="507"/>
      <c r="G161" s="507"/>
      <c r="H161" s="2"/>
      <c r="I161" s="22" t="s">
        <v>1782</v>
      </c>
      <c r="J161" s="2" t="s">
        <v>1783</v>
      </c>
      <c r="K161" s="507"/>
      <c r="L161" s="507"/>
      <c r="M161" s="507"/>
      <c r="N161" s="507"/>
      <c r="O161" s="507"/>
      <c r="P161" s="507"/>
      <c r="Q161" s="507"/>
      <c r="R161" s="2"/>
      <c r="S161" s="74">
        <v>9</v>
      </c>
      <c r="T161" s="75"/>
      <c r="U161" s="75"/>
      <c r="V161" s="76"/>
      <c r="W161" s="2"/>
      <c r="X161" s="2"/>
      <c r="Y161" s="2"/>
      <c r="Z161" s="2"/>
    </row>
    <row r="162" spans="1:26" ht="15.75" customHeight="1">
      <c r="C162" s="506" t="s">
        <v>1748</v>
      </c>
      <c r="D162" s="506" t="s">
        <v>1784</v>
      </c>
      <c r="E162" s="582">
        <v>6</v>
      </c>
      <c r="F162" s="582">
        <v>1.75</v>
      </c>
      <c r="G162" s="582">
        <v>50</v>
      </c>
      <c r="I162" s="2" t="s">
        <v>1785</v>
      </c>
      <c r="J162" s="2" t="s">
        <v>1786</v>
      </c>
      <c r="K162" s="506" t="s">
        <v>1696</v>
      </c>
      <c r="L162" s="513" t="s">
        <v>1752</v>
      </c>
      <c r="M162" s="513" t="s">
        <v>1753</v>
      </c>
      <c r="N162" s="513" t="s">
        <v>1787</v>
      </c>
      <c r="O162" s="513" t="s">
        <v>1768</v>
      </c>
      <c r="P162" s="513" t="s">
        <v>1788</v>
      </c>
      <c r="Q162" s="513" t="s">
        <v>1789</v>
      </c>
      <c r="R162" s="2"/>
    </row>
    <row r="163" spans="1:26" ht="15.75" customHeight="1">
      <c r="A163" s="2"/>
      <c r="B163" s="2"/>
      <c r="C163" s="507"/>
      <c r="D163" s="507"/>
      <c r="E163" s="507"/>
      <c r="F163" s="507"/>
      <c r="G163" s="507"/>
      <c r="H163" s="2"/>
      <c r="I163" s="2" t="s">
        <v>1790</v>
      </c>
      <c r="J163" s="2" t="s">
        <v>1791</v>
      </c>
      <c r="K163" s="507"/>
      <c r="L163" s="507"/>
      <c r="M163" s="507"/>
      <c r="N163" s="507"/>
      <c r="O163" s="507"/>
      <c r="P163" s="507"/>
      <c r="Q163" s="507"/>
      <c r="R163" s="2"/>
      <c r="S163" s="2"/>
      <c r="T163" s="2"/>
      <c r="U163" s="2"/>
      <c r="V163" s="2"/>
      <c r="W163" s="2"/>
      <c r="X163" s="2"/>
      <c r="Y163" s="2"/>
      <c r="Z163" s="2"/>
    </row>
    <row r="164" spans="1:26" ht="15.75" customHeight="1">
      <c r="C164" s="506" t="s">
        <v>1748</v>
      </c>
      <c r="D164" s="506" t="s">
        <v>1792</v>
      </c>
      <c r="E164" s="582">
        <v>8</v>
      </c>
      <c r="F164" s="582">
        <v>2</v>
      </c>
      <c r="G164" s="582">
        <v>60</v>
      </c>
      <c r="I164" s="2" t="s">
        <v>1793</v>
      </c>
      <c r="J164" s="2" t="s">
        <v>1794</v>
      </c>
      <c r="K164" s="506" t="s">
        <v>1723</v>
      </c>
      <c r="L164" s="513" t="s">
        <v>1795</v>
      </c>
      <c r="M164" s="513" t="s">
        <v>1753</v>
      </c>
      <c r="N164" s="513" t="s">
        <v>1796</v>
      </c>
      <c r="O164" s="513" t="s">
        <v>1768</v>
      </c>
      <c r="P164" s="513" t="s">
        <v>1797</v>
      </c>
      <c r="Q164" s="513" t="s">
        <v>1798</v>
      </c>
      <c r="R164" s="2"/>
    </row>
    <row r="165" spans="1:26" ht="15.75" customHeight="1">
      <c r="A165" s="2"/>
      <c r="B165" s="2"/>
      <c r="C165" s="507"/>
      <c r="D165" s="507"/>
      <c r="E165" s="507"/>
      <c r="F165" s="507"/>
      <c r="G165" s="507"/>
      <c r="H165" s="2"/>
      <c r="I165" s="2" t="s">
        <v>1799</v>
      </c>
      <c r="J165" s="2" t="s">
        <v>1800</v>
      </c>
      <c r="K165" s="507"/>
      <c r="L165" s="507"/>
      <c r="M165" s="507"/>
      <c r="N165" s="507"/>
      <c r="O165" s="507"/>
      <c r="P165" s="507"/>
      <c r="Q165" s="507"/>
      <c r="R165" s="2"/>
      <c r="S165" s="2"/>
      <c r="T165" s="2"/>
      <c r="U165" s="2"/>
      <c r="V165" s="2"/>
      <c r="W165" s="2"/>
      <c r="X165" s="2"/>
      <c r="Y165" s="2"/>
      <c r="Z165" s="2"/>
    </row>
    <row r="166" spans="1:26" ht="15.75" customHeight="1">
      <c r="Q166" s="2"/>
      <c r="R166" s="2"/>
    </row>
    <row r="167" spans="1:26" ht="15.75" customHeight="1">
      <c r="C167" s="2" t="s">
        <v>424</v>
      </c>
      <c r="D167" s="2" t="s">
        <v>1801</v>
      </c>
      <c r="I167" s="2" t="s">
        <v>1802</v>
      </c>
      <c r="Q167" s="2"/>
    </row>
    <row r="168" spans="1:26" ht="15.75" customHeight="1">
      <c r="A168" s="2"/>
      <c r="B168" s="2"/>
      <c r="C168" s="513" t="s">
        <v>424</v>
      </c>
      <c r="D168" s="2" t="s">
        <v>1803</v>
      </c>
      <c r="E168" s="2"/>
      <c r="F168" s="2"/>
      <c r="G168" s="2"/>
      <c r="H168" s="2"/>
      <c r="I168" s="2" t="s">
        <v>1804</v>
      </c>
      <c r="J168" s="2"/>
      <c r="K168" s="2"/>
      <c r="L168" s="2"/>
      <c r="M168" s="2"/>
      <c r="N168" s="2"/>
      <c r="O168" s="2"/>
      <c r="P168" s="2"/>
      <c r="Q168" s="2"/>
      <c r="R168" s="2"/>
      <c r="S168" s="2"/>
      <c r="T168" s="2"/>
      <c r="U168" s="2"/>
      <c r="V168" s="2"/>
      <c r="W168" s="2"/>
      <c r="X168" s="2"/>
      <c r="Y168" s="2"/>
      <c r="Z168" s="2"/>
    </row>
    <row r="169" spans="1:26" ht="15" customHeight="1">
      <c r="C169" s="507"/>
      <c r="D169" s="2" t="s">
        <v>1805</v>
      </c>
      <c r="E169" s="2"/>
      <c r="F169" s="2"/>
      <c r="G169" s="2"/>
      <c r="H169" s="2"/>
      <c r="I169" s="2" t="s">
        <v>1806</v>
      </c>
      <c r="Q169" s="2"/>
      <c r="R169" s="2"/>
      <c r="S169" s="2"/>
      <c r="T169" s="48"/>
      <c r="U169" s="48"/>
      <c r="V169" s="4"/>
      <c r="W169" s="2"/>
    </row>
    <row r="170" spans="1:26" ht="15" customHeight="1">
      <c r="A170" s="2"/>
      <c r="B170" s="2"/>
      <c r="C170" s="2" t="s">
        <v>424</v>
      </c>
      <c r="D170" s="52" t="s">
        <v>1807</v>
      </c>
      <c r="E170" s="34">
        <v>4</v>
      </c>
      <c r="G170" s="2" t="s">
        <v>1808</v>
      </c>
      <c r="N170" s="2"/>
      <c r="O170" s="2"/>
      <c r="P170" s="2"/>
      <c r="Q170" s="2"/>
      <c r="R170" s="2"/>
      <c r="S170" s="2"/>
      <c r="T170" s="48"/>
      <c r="U170" s="48"/>
      <c r="V170" s="4"/>
      <c r="W170" s="2"/>
      <c r="X170" s="2"/>
      <c r="Y170" s="2"/>
      <c r="Z170" s="2"/>
    </row>
    <row r="171" spans="1:26" ht="15.75" customHeight="1">
      <c r="A171" s="2"/>
      <c r="B171" s="2"/>
      <c r="C171" s="2" t="s">
        <v>424</v>
      </c>
      <c r="D171" s="52" t="s">
        <v>1809</v>
      </c>
      <c r="E171" s="2">
        <v>8</v>
      </c>
      <c r="G171" s="33" t="s">
        <v>1810</v>
      </c>
      <c r="M171" s="2"/>
      <c r="N171" s="2"/>
      <c r="O171" s="2"/>
      <c r="P171" s="2"/>
      <c r="Q171" s="2"/>
      <c r="R171" s="2"/>
      <c r="S171" s="2"/>
      <c r="T171" s="48"/>
      <c r="U171" s="48"/>
      <c r="V171" s="4"/>
      <c r="W171" s="2"/>
      <c r="X171" s="2"/>
      <c r="Y171" s="2"/>
      <c r="Z171" s="2"/>
    </row>
    <row r="172" spans="1:26" ht="15.75" customHeight="1">
      <c r="D172" s="2"/>
      <c r="Q172" s="2"/>
      <c r="R172" s="2"/>
      <c r="S172" s="2"/>
      <c r="T172" s="14"/>
      <c r="U172" s="14"/>
      <c r="V172" s="14"/>
      <c r="W172" s="2"/>
    </row>
    <row r="173" spans="1:26" ht="15.75" customHeight="1">
      <c r="A173" s="40"/>
      <c r="B173" s="40" t="s">
        <v>1811</v>
      </c>
      <c r="C173" s="40"/>
      <c r="D173" s="40"/>
      <c r="E173" s="40"/>
      <c r="F173" s="40"/>
      <c r="G173" s="40"/>
      <c r="H173" s="40"/>
      <c r="I173" s="40"/>
      <c r="J173" s="40"/>
      <c r="K173" s="40"/>
      <c r="L173" s="40"/>
      <c r="M173" s="40"/>
      <c r="N173" s="40"/>
      <c r="O173" s="40"/>
      <c r="P173" s="40"/>
      <c r="R173" s="2"/>
      <c r="S173" s="2"/>
      <c r="T173" s="4"/>
      <c r="U173" s="4"/>
      <c r="V173" s="14"/>
      <c r="W173" s="2"/>
    </row>
    <row r="174" spans="1:26" ht="15.75" customHeight="1">
      <c r="C174" s="506" t="s">
        <v>920</v>
      </c>
      <c r="D174" s="2" t="s">
        <v>1812</v>
      </c>
      <c r="E174" s="2">
        <v>0</v>
      </c>
      <c r="F174" s="10">
        <v>1</v>
      </c>
      <c r="G174" s="2" t="s">
        <v>1120</v>
      </c>
      <c r="H174" s="2" t="s">
        <v>1813</v>
      </c>
      <c r="I174" s="2" t="s">
        <v>1814</v>
      </c>
      <c r="K174" s="2" t="s">
        <v>1815</v>
      </c>
      <c r="L174" s="2"/>
      <c r="R174" s="2"/>
      <c r="S174" s="17"/>
      <c r="T174" s="14"/>
      <c r="U174" s="4"/>
      <c r="V174" s="14"/>
      <c r="W174" s="2"/>
    </row>
    <row r="175" spans="1:26" ht="15.75" customHeight="1">
      <c r="C175" s="507"/>
      <c r="D175" s="2" t="s">
        <v>1816</v>
      </c>
      <c r="E175" s="2">
        <v>1</v>
      </c>
      <c r="F175" s="2">
        <v>1.2</v>
      </c>
      <c r="G175" s="2" t="s">
        <v>1120</v>
      </c>
      <c r="H175" s="2" t="s">
        <v>1817</v>
      </c>
      <c r="I175" s="2" t="s">
        <v>1818</v>
      </c>
      <c r="J175" s="2"/>
      <c r="K175" s="2" t="s">
        <v>1819</v>
      </c>
      <c r="L175" s="2"/>
      <c r="R175" s="2"/>
      <c r="S175" s="2"/>
      <c r="T175" s="4"/>
      <c r="U175" s="14"/>
      <c r="V175" s="14"/>
      <c r="W175" s="2"/>
    </row>
    <row r="176" spans="1:26" ht="15.75" customHeight="1">
      <c r="C176" s="507"/>
      <c r="D176" s="2" t="s">
        <v>1820</v>
      </c>
      <c r="E176" s="2">
        <v>2</v>
      </c>
      <c r="F176" s="2">
        <v>1.3</v>
      </c>
      <c r="G176" s="2" t="s">
        <v>1120</v>
      </c>
      <c r="H176" s="2" t="s">
        <v>1821</v>
      </c>
      <c r="I176" s="2" t="s">
        <v>1822</v>
      </c>
      <c r="J176" s="2"/>
      <c r="L176" s="2"/>
      <c r="Q176" s="77"/>
      <c r="R176" s="2"/>
      <c r="S176" s="2"/>
      <c r="T176" s="4"/>
      <c r="U176" s="4"/>
      <c r="V176" s="48"/>
      <c r="W176" s="2"/>
    </row>
    <row r="177" spans="1:26" ht="15.75" customHeight="1">
      <c r="C177" s="507"/>
      <c r="D177" s="2" t="s">
        <v>1823</v>
      </c>
      <c r="E177" s="2">
        <v>3</v>
      </c>
      <c r="F177" s="2">
        <v>1.4</v>
      </c>
      <c r="G177" s="2" t="s">
        <v>1120</v>
      </c>
      <c r="H177" s="2" t="s">
        <v>1824</v>
      </c>
      <c r="I177" s="2" t="s">
        <v>1825</v>
      </c>
      <c r="J177" s="2"/>
      <c r="L177" s="2"/>
      <c r="R177" s="2"/>
      <c r="S177" s="2"/>
      <c r="T177" s="48"/>
      <c r="U177" s="4"/>
      <c r="V177" s="14"/>
      <c r="W177" s="2"/>
    </row>
    <row r="178" spans="1:26" ht="15.75" customHeight="1">
      <c r="C178" s="507"/>
      <c r="D178" s="2" t="s">
        <v>1826</v>
      </c>
      <c r="E178" s="2">
        <v>4</v>
      </c>
      <c r="F178" s="2">
        <v>1.5</v>
      </c>
      <c r="G178" s="2" t="s">
        <v>1120</v>
      </c>
      <c r="H178" s="2" t="s">
        <v>1827</v>
      </c>
      <c r="I178" s="2" t="s">
        <v>1828</v>
      </c>
      <c r="J178" s="2"/>
      <c r="K178" s="2" t="s">
        <v>1829</v>
      </c>
      <c r="L178" s="2"/>
      <c r="R178" s="2"/>
      <c r="S178" s="2"/>
      <c r="T178" s="14"/>
      <c r="U178" s="42"/>
      <c r="V178" s="48"/>
      <c r="W178" s="2"/>
    </row>
    <row r="179" spans="1:26" ht="15.75" customHeight="1">
      <c r="C179" s="507"/>
      <c r="D179" s="2" t="s">
        <v>1830</v>
      </c>
      <c r="E179" s="2">
        <v>5</v>
      </c>
      <c r="F179" s="2">
        <v>1.6</v>
      </c>
      <c r="G179" s="2" t="s">
        <v>1120</v>
      </c>
      <c r="H179" s="2" t="s">
        <v>1831</v>
      </c>
      <c r="I179" s="2" t="s">
        <v>1832</v>
      </c>
      <c r="J179" s="2"/>
      <c r="K179" s="2" t="s">
        <v>1833</v>
      </c>
      <c r="L179" s="2"/>
      <c r="M179" s="2" t="s">
        <v>1834</v>
      </c>
      <c r="R179" s="2"/>
      <c r="S179" s="2"/>
      <c r="T179" s="48"/>
      <c r="U179" s="48"/>
      <c r="V179" s="14"/>
      <c r="W179" s="2"/>
    </row>
    <row r="180" spans="1:26" ht="15.75" customHeight="1">
      <c r="C180" s="507"/>
      <c r="D180" s="2" t="s">
        <v>1835</v>
      </c>
      <c r="E180" s="2">
        <v>6</v>
      </c>
      <c r="F180" s="2">
        <v>1.7</v>
      </c>
      <c r="G180" s="2" t="s">
        <v>1120</v>
      </c>
      <c r="H180" s="2" t="s">
        <v>1836</v>
      </c>
      <c r="I180" s="2" t="s">
        <v>1837</v>
      </c>
      <c r="J180" s="2"/>
      <c r="L180" s="2"/>
      <c r="M180" s="2" t="s">
        <v>1838</v>
      </c>
      <c r="R180" s="2"/>
      <c r="S180" s="2"/>
      <c r="T180" s="56"/>
      <c r="U180" s="14"/>
      <c r="V180" s="14"/>
      <c r="W180" s="2"/>
    </row>
    <row r="181" spans="1:26" ht="15.75" customHeight="1">
      <c r="C181" s="507"/>
      <c r="D181" s="2" t="s">
        <v>1839</v>
      </c>
      <c r="E181" s="2">
        <v>7</v>
      </c>
      <c r="F181" s="2">
        <v>1.8</v>
      </c>
      <c r="G181" s="2" t="s">
        <v>1120</v>
      </c>
      <c r="H181" s="2" t="s">
        <v>1840</v>
      </c>
      <c r="I181" s="2" t="s">
        <v>1841</v>
      </c>
      <c r="J181" s="2"/>
      <c r="K181" s="2" t="s">
        <v>1842</v>
      </c>
      <c r="L181" s="2"/>
      <c r="M181" s="2" t="s">
        <v>1843</v>
      </c>
      <c r="R181" s="2"/>
      <c r="S181" s="2"/>
      <c r="T181" s="4"/>
      <c r="U181" s="4"/>
      <c r="V181" s="4"/>
      <c r="W181" s="2"/>
    </row>
    <row r="182" spans="1:26" ht="15.75" customHeight="1">
      <c r="C182" s="507"/>
      <c r="D182" s="2" t="s">
        <v>1844</v>
      </c>
      <c r="E182" s="2">
        <v>8</v>
      </c>
      <c r="F182" s="2">
        <v>1.9</v>
      </c>
      <c r="G182" s="2" t="s">
        <v>1120</v>
      </c>
      <c r="H182" s="2" t="s">
        <v>1845</v>
      </c>
      <c r="I182" s="2" t="s">
        <v>1846</v>
      </c>
      <c r="J182" s="2"/>
      <c r="L182" s="2"/>
      <c r="M182" s="2" t="s">
        <v>1847</v>
      </c>
      <c r="R182" s="2"/>
      <c r="S182" s="2"/>
      <c r="T182" s="2"/>
      <c r="U182" s="2"/>
      <c r="V182" s="2"/>
      <c r="W182" s="2"/>
    </row>
    <row r="183" spans="1:26" ht="15.75" customHeight="1">
      <c r="C183" s="507"/>
      <c r="D183" s="2" t="s">
        <v>1848</v>
      </c>
      <c r="E183" s="2">
        <v>9</v>
      </c>
      <c r="F183" s="10">
        <v>2</v>
      </c>
      <c r="G183" s="2" t="s">
        <v>1120</v>
      </c>
      <c r="H183" s="2" t="s">
        <v>1849</v>
      </c>
      <c r="I183" s="2" t="s">
        <v>1850</v>
      </c>
      <c r="J183" s="2"/>
      <c r="L183" s="2"/>
      <c r="M183" s="2" t="s">
        <v>1851</v>
      </c>
    </row>
    <row r="184" spans="1:26" ht="15.75" customHeight="1">
      <c r="C184" s="17"/>
      <c r="D184" s="2"/>
      <c r="E184" s="2"/>
      <c r="F184" s="2"/>
      <c r="G184" s="2"/>
      <c r="H184" s="2"/>
      <c r="I184" s="2"/>
      <c r="J184" s="2"/>
      <c r="K184" s="2"/>
      <c r="L184" s="2"/>
      <c r="S184" s="2"/>
    </row>
    <row r="185" spans="1:26" ht="15.75" customHeight="1">
      <c r="A185" s="2"/>
      <c r="B185" s="2" t="s">
        <v>1852</v>
      </c>
      <c r="C185" s="506" t="s">
        <v>1853</v>
      </c>
      <c r="D185" s="2" t="s">
        <v>1819</v>
      </c>
      <c r="E185" s="2">
        <v>0</v>
      </c>
      <c r="F185" s="2"/>
      <c r="G185" s="2"/>
      <c r="H185" s="2"/>
      <c r="I185" s="78" t="s">
        <v>1854</v>
      </c>
      <c r="J185" s="2" t="s">
        <v>1855</v>
      </c>
      <c r="K185" s="33" t="s">
        <v>1856</v>
      </c>
      <c r="L185" s="2" t="s">
        <v>1857</v>
      </c>
      <c r="M185" s="2" t="s">
        <v>1858</v>
      </c>
      <c r="N185" s="2" t="s">
        <v>1859</v>
      </c>
      <c r="O185" s="2" t="s">
        <v>1860</v>
      </c>
      <c r="P185" s="2" t="s">
        <v>1861</v>
      </c>
      <c r="Q185" s="2"/>
      <c r="R185" s="2"/>
      <c r="S185" s="587" t="s">
        <v>1811</v>
      </c>
      <c r="T185" s="588" t="s">
        <v>1862</v>
      </c>
      <c r="U185" s="576"/>
      <c r="V185" s="577"/>
      <c r="W185" s="2"/>
      <c r="X185" s="2"/>
      <c r="Y185" s="2"/>
      <c r="Z185" s="2"/>
    </row>
    <row r="186" spans="1:26" ht="15.75" customHeight="1">
      <c r="A186" s="2"/>
      <c r="B186" s="79" t="s">
        <v>1863</v>
      </c>
      <c r="C186" s="507"/>
      <c r="D186" s="2" t="s">
        <v>1864</v>
      </c>
      <c r="E186" s="2">
        <v>3</v>
      </c>
      <c r="F186" s="2"/>
      <c r="G186" s="2"/>
      <c r="H186" s="2"/>
      <c r="I186" s="78" t="s">
        <v>1865</v>
      </c>
      <c r="J186" s="2" t="s">
        <v>1866</v>
      </c>
      <c r="K186" s="33" t="s">
        <v>1867</v>
      </c>
      <c r="L186" s="2" t="s">
        <v>1868</v>
      </c>
      <c r="M186" s="2" t="s">
        <v>1869</v>
      </c>
      <c r="N186" s="2" t="s">
        <v>1870</v>
      </c>
      <c r="O186" s="2" t="s">
        <v>1871</v>
      </c>
      <c r="P186" s="2" t="s">
        <v>1872</v>
      </c>
      <c r="Q186" s="2" t="s">
        <v>1873</v>
      </c>
      <c r="R186" s="2"/>
      <c r="S186" s="573"/>
      <c r="T186" s="507"/>
      <c r="U186" s="507"/>
      <c r="V186" s="570"/>
      <c r="W186" s="2"/>
      <c r="X186" s="2"/>
      <c r="Y186" s="2"/>
      <c r="Z186" s="2"/>
    </row>
    <row r="187" spans="1:26" ht="15.75" customHeight="1">
      <c r="A187" s="2"/>
      <c r="B187" s="2" t="s">
        <v>1874</v>
      </c>
      <c r="C187" s="507"/>
      <c r="D187" s="2" t="s">
        <v>1875</v>
      </c>
      <c r="E187" s="2">
        <v>6</v>
      </c>
      <c r="F187" s="2"/>
      <c r="G187" s="2"/>
      <c r="H187" s="2"/>
      <c r="I187" s="78" t="s">
        <v>1876</v>
      </c>
      <c r="J187" s="2" t="s">
        <v>1877</v>
      </c>
      <c r="K187" s="33" t="s">
        <v>1878</v>
      </c>
      <c r="L187" s="2" t="s">
        <v>1879</v>
      </c>
      <c r="M187" s="2" t="s">
        <v>1880</v>
      </c>
      <c r="N187" s="2" t="s">
        <v>1881</v>
      </c>
      <c r="O187" s="2" t="s">
        <v>1882</v>
      </c>
      <c r="P187" s="2" t="s">
        <v>1883</v>
      </c>
      <c r="Q187" s="2"/>
      <c r="R187" s="2"/>
      <c r="S187" s="63"/>
      <c r="T187" s="583" t="s">
        <v>1884</v>
      </c>
      <c r="U187" s="507"/>
      <c r="V187" s="64" t="s">
        <v>1885</v>
      </c>
      <c r="W187" s="2"/>
      <c r="X187" s="2"/>
      <c r="Y187" s="2"/>
      <c r="Z187" s="2"/>
    </row>
    <row r="188" spans="1:26" ht="15.75" customHeight="1">
      <c r="A188" s="2"/>
      <c r="B188" s="2" t="s">
        <v>1886</v>
      </c>
      <c r="C188" s="507"/>
      <c r="D188" s="2" t="s">
        <v>1887</v>
      </c>
      <c r="E188" s="2">
        <v>7</v>
      </c>
      <c r="F188" s="2"/>
      <c r="G188" s="2"/>
      <c r="H188" s="2"/>
      <c r="I188" s="78" t="s">
        <v>1888</v>
      </c>
      <c r="J188" s="2" t="s">
        <v>1889</v>
      </c>
      <c r="K188" s="33" t="s">
        <v>1890</v>
      </c>
      <c r="L188" s="2" t="s">
        <v>1891</v>
      </c>
      <c r="M188" s="2" t="s">
        <v>1892</v>
      </c>
      <c r="N188" s="2" t="s">
        <v>1893</v>
      </c>
      <c r="O188" s="2" t="s">
        <v>1894</v>
      </c>
      <c r="P188" s="2" t="s">
        <v>1895</v>
      </c>
      <c r="Q188" s="2"/>
      <c r="R188" s="2"/>
      <c r="S188" s="63">
        <v>0</v>
      </c>
      <c r="T188" s="14"/>
      <c r="U188" s="14" t="s">
        <v>1896</v>
      </c>
      <c r="V188" s="68" t="s">
        <v>1897</v>
      </c>
      <c r="W188" s="2"/>
      <c r="X188" s="2"/>
      <c r="Y188" s="2"/>
      <c r="Z188" s="2"/>
    </row>
    <row r="189" spans="1:26" ht="15.75" customHeight="1">
      <c r="A189" s="2"/>
      <c r="B189" s="2" t="s">
        <v>1898</v>
      </c>
      <c r="C189" s="507"/>
      <c r="D189" s="155" t="s">
        <v>4194</v>
      </c>
      <c r="E189" s="2">
        <v>9</v>
      </c>
      <c r="F189" s="2"/>
      <c r="G189" s="2"/>
      <c r="H189" s="2"/>
      <c r="I189" s="78" t="s">
        <v>1900</v>
      </c>
      <c r="J189" s="2" t="s">
        <v>1901</v>
      </c>
      <c r="K189" s="33" t="s">
        <v>1902</v>
      </c>
      <c r="L189" s="2" t="s">
        <v>1903</v>
      </c>
      <c r="M189" s="2" t="s">
        <v>1904</v>
      </c>
      <c r="N189" s="2" t="s">
        <v>1905</v>
      </c>
      <c r="O189" s="2" t="s">
        <v>1906</v>
      </c>
      <c r="P189" s="2" t="s">
        <v>1907</v>
      </c>
      <c r="Q189" s="2"/>
      <c r="R189" s="2"/>
      <c r="S189" s="63">
        <v>1</v>
      </c>
      <c r="T189" s="4" t="s">
        <v>1908</v>
      </c>
      <c r="U189" s="4" t="s">
        <v>962</v>
      </c>
      <c r="V189" s="68" t="s">
        <v>962</v>
      </c>
      <c r="W189" s="2"/>
      <c r="X189" s="2"/>
      <c r="Y189" s="2"/>
      <c r="Z189" s="2"/>
    </row>
    <row r="190" spans="1:26" ht="15.75" customHeight="1">
      <c r="A190" s="2"/>
      <c r="B190" s="2" t="s">
        <v>1852</v>
      </c>
      <c r="C190" s="507"/>
      <c r="D190" s="2" t="s">
        <v>1909</v>
      </c>
      <c r="E190" s="2">
        <v>1</v>
      </c>
      <c r="F190" s="2"/>
      <c r="G190" s="2"/>
      <c r="H190" s="2"/>
      <c r="I190" s="78" t="s">
        <v>1910</v>
      </c>
      <c r="J190" s="2" t="s">
        <v>1911</v>
      </c>
      <c r="K190" s="33" t="s">
        <v>1867</v>
      </c>
      <c r="L190" s="2" t="s">
        <v>1912</v>
      </c>
      <c r="M190" s="2" t="s">
        <v>1913</v>
      </c>
      <c r="N190" s="2" t="s">
        <v>1914</v>
      </c>
      <c r="O190" s="2" t="s">
        <v>1915</v>
      </c>
      <c r="P190" s="2" t="s">
        <v>1916</v>
      </c>
      <c r="Q190" s="2" t="s">
        <v>1917</v>
      </c>
      <c r="R190" s="2"/>
      <c r="S190" s="80">
        <v>2</v>
      </c>
      <c r="T190" s="4" t="s">
        <v>962</v>
      </c>
      <c r="U190" s="4" t="s">
        <v>962</v>
      </c>
      <c r="V190" s="68" t="s">
        <v>1918</v>
      </c>
      <c r="W190" s="2"/>
      <c r="X190" s="2"/>
      <c r="Y190" s="2"/>
      <c r="Z190" s="2"/>
    </row>
    <row r="191" spans="1:26" ht="15.75" customHeight="1">
      <c r="A191" s="2"/>
      <c r="B191" s="2" t="s">
        <v>1919</v>
      </c>
      <c r="C191" s="507"/>
      <c r="D191" s="2" t="s">
        <v>1920</v>
      </c>
      <c r="E191" s="2">
        <v>4</v>
      </c>
      <c r="F191" s="2"/>
      <c r="G191" s="2"/>
      <c r="H191" s="2"/>
      <c r="I191" s="78" t="s">
        <v>1921</v>
      </c>
      <c r="J191" s="164" t="s">
        <v>3796</v>
      </c>
      <c r="K191" s="33" t="s">
        <v>1878</v>
      </c>
      <c r="L191" s="2" t="s">
        <v>1922</v>
      </c>
      <c r="M191" s="2" t="s">
        <v>1923</v>
      </c>
      <c r="N191" s="2" t="s">
        <v>1924</v>
      </c>
      <c r="O191" s="2" t="s">
        <v>1925</v>
      </c>
      <c r="P191" s="2" t="s">
        <v>1926</v>
      </c>
      <c r="Q191" s="2" t="s">
        <v>1927</v>
      </c>
      <c r="R191" s="2"/>
      <c r="S191" s="63">
        <v>3</v>
      </c>
      <c r="T191" s="4" t="s">
        <v>962</v>
      </c>
      <c r="U191" s="14" t="s">
        <v>1928</v>
      </c>
      <c r="V191" s="68"/>
      <c r="W191" s="2"/>
      <c r="X191" s="2"/>
      <c r="Y191" s="2"/>
      <c r="Z191" s="2"/>
    </row>
    <row r="192" spans="1:26" ht="15.75" customHeight="1">
      <c r="A192" s="2"/>
      <c r="B192" s="2" t="s">
        <v>1929</v>
      </c>
      <c r="C192" s="507"/>
      <c r="D192" s="2" t="s">
        <v>1930</v>
      </c>
      <c r="E192" s="2">
        <v>5</v>
      </c>
      <c r="F192" s="2"/>
      <c r="G192" s="2"/>
      <c r="H192" s="2"/>
      <c r="I192" s="78" t="s">
        <v>1931</v>
      </c>
      <c r="J192" s="2" t="s">
        <v>1932</v>
      </c>
      <c r="K192" s="33" t="s">
        <v>1890</v>
      </c>
      <c r="L192" s="2" t="s">
        <v>1933</v>
      </c>
      <c r="M192" s="2" t="s">
        <v>1934</v>
      </c>
      <c r="N192" s="2" t="s">
        <v>1935</v>
      </c>
      <c r="O192" s="2" t="s">
        <v>1936</v>
      </c>
      <c r="P192" s="2" t="s">
        <v>1937</v>
      </c>
      <c r="Q192" s="2"/>
      <c r="R192" s="2"/>
      <c r="S192" s="63">
        <v>4</v>
      </c>
      <c r="T192" s="4" t="s">
        <v>1938</v>
      </c>
      <c r="U192" s="4" t="s">
        <v>962</v>
      </c>
      <c r="V192" s="81" t="s">
        <v>1939</v>
      </c>
      <c r="W192" s="2"/>
      <c r="X192" s="2"/>
      <c r="Y192" s="2"/>
      <c r="Z192" s="2"/>
    </row>
    <row r="193" spans="1:26" ht="15.75" customHeight="1">
      <c r="A193" s="2"/>
      <c r="B193" s="2" t="s">
        <v>1940</v>
      </c>
      <c r="C193" s="507"/>
      <c r="D193" s="2" t="s">
        <v>1941</v>
      </c>
      <c r="E193" s="2">
        <v>7</v>
      </c>
      <c r="F193" s="2"/>
      <c r="G193" s="2"/>
      <c r="H193" s="2"/>
      <c r="I193" s="78" t="s">
        <v>1942</v>
      </c>
      <c r="J193" s="2" t="s">
        <v>1943</v>
      </c>
      <c r="K193" s="33" t="s">
        <v>1902</v>
      </c>
      <c r="L193" s="2" t="s">
        <v>1944</v>
      </c>
      <c r="M193" s="2" t="s">
        <v>1945</v>
      </c>
      <c r="N193" s="2" t="s">
        <v>1946</v>
      </c>
      <c r="O193" s="2" t="s">
        <v>1947</v>
      </c>
      <c r="P193" s="2" t="s">
        <v>1948</v>
      </c>
      <c r="Q193" s="2"/>
      <c r="R193" s="2"/>
      <c r="S193" s="63">
        <v>5</v>
      </c>
      <c r="T193" s="48" t="s">
        <v>1949</v>
      </c>
      <c r="U193" s="4" t="s">
        <v>962</v>
      </c>
      <c r="V193" s="68" t="s">
        <v>962</v>
      </c>
      <c r="W193" s="2"/>
      <c r="X193" s="2"/>
      <c r="Y193" s="2"/>
      <c r="Z193" s="2"/>
    </row>
    <row r="194" spans="1:26" ht="15.75" customHeight="1">
      <c r="A194" s="2"/>
      <c r="B194" s="2" t="s">
        <v>1950</v>
      </c>
      <c r="C194" s="507"/>
      <c r="D194" s="2" t="s">
        <v>1951</v>
      </c>
      <c r="E194" s="2">
        <v>8</v>
      </c>
      <c r="F194" s="2"/>
      <c r="G194" s="2"/>
      <c r="H194" s="2"/>
      <c r="I194" s="78" t="s">
        <v>1952</v>
      </c>
      <c r="J194" s="2" t="s">
        <v>1953</v>
      </c>
      <c r="K194" s="33" t="s">
        <v>1856</v>
      </c>
      <c r="L194" s="2" t="s">
        <v>1954</v>
      </c>
      <c r="M194" s="2" t="s">
        <v>1955</v>
      </c>
      <c r="N194" s="2" t="s">
        <v>1956</v>
      </c>
      <c r="O194" s="2" t="s">
        <v>1957</v>
      </c>
      <c r="P194" s="2" t="s">
        <v>1958</v>
      </c>
      <c r="Q194" s="2" t="s">
        <v>1959</v>
      </c>
      <c r="R194" s="2"/>
      <c r="S194" s="63">
        <v>6</v>
      </c>
      <c r="T194" s="4" t="s">
        <v>962</v>
      </c>
      <c r="U194" s="42" t="s">
        <v>1960</v>
      </c>
      <c r="V194" s="81" t="s">
        <v>1961</v>
      </c>
      <c r="W194" s="2"/>
      <c r="X194" s="2"/>
      <c r="Y194" s="2"/>
      <c r="Z194" s="2"/>
    </row>
    <row r="195" spans="1:26" ht="15.75" customHeight="1">
      <c r="A195" s="2"/>
      <c r="B195" s="2" t="s">
        <v>1962</v>
      </c>
      <c r="C195" s="506" t="s">
        <v>1963</v>
      </c>
      <c r="D195" s="155" t="s">
        <v>4181</v>
      </c>
      <c r="E195" s="2">
        <v>0</v>
      </c>
      <c r="F195" s="2"/>
      <c r="G195" s="2"/>
      <c r="H195" s="2"/>
      <c r="I195" s="78" t="s">
        <v>1965</v>
      </c>
      <c r="J195" s="2" t="s">
        <v>1966</v>
      </c>
      <c r="K195" s="33" t="s">
        <v>1612</v>
      </c>
      <c r="L195" s="2" t="s">
        <v>1967</v>
      </c>
      <c r="M195" s="2" t="s">
        <v>1968</v>
      </c>
      <c r="N195" s="2" t="s">
        <v>1969</v>
      </c>
      <c r="O195" s="2" t="s">
        <v>1970</v>
      </c>
      <c r="P195" s="2" t="s">
        <v>1971</v>
      </c>
      <c r="Q195" s="2"/>
      <c r="R195" s="2"/>
      <c r="S195" s="63">
        <v>7</v>
      </c>
      <c r="T195" s="48" t="s">
        <v>1972</v>
      </c>
      <c r="U195" s="48" t="s">
        <v>1973</v>
      </c>
      <c r="V195" s="68" t="s">
        <v>962</v>
      </c>
      <c r="W195" s="2"/>
      <c r="X195" s="2"/>
      <c r="Y195" s="2"/>
      <c r="Z195" s="2"/>
    </row>
    <row r="196" spans="1:26" ht="15.75" customHeight="1">
      <c r="A196" s="2"/>
      <c r="B196" s="2" t="s">
        <v>1974</v>
      </c>
      <c r="C196" s="507"/>
      <c r="D196" s="155" t="s">
        <v>4195</v>
      </c>
      <c r="E196" s="2">
        <v>2</v>
      </c>
      <c r="F196" s="2"/>
      <c r="G196" s="2"/>
      <c r="H196" s="2"/>
      <c r="I196" s="78" t="s">
        <v>1976</v>
      </c>
      <c r="J196" s="2" t="s">
        <v>1977</v>
      </c>
      <c r="K196" s="2" t="s">
        <v>1978</v>
      </c>
      <c r="L196" s="2" t="s">
        <v>1979</v>
      </c>
      <c r="M196" s="2" t="s">
        <v>1980</v>
      </c>
      <c r="N196" s="2" t="s">
        <v>1981</v>
      </c>
      <c r="O196" s="2" t="s">
        <v>1982</v>
      </c>
      <c r="P196" s="2" t="s">
        <v>1983</v>
      </c>
      <c r="Q196" s="2"/>
      <c r="R196" s="2"/>
      <c r="S196" s="63">
        <v>8</v>
      </c>
      <c r="T196" s="56" t="s">
        <v>1984</v>
      </c>
      <c r="U196" s="4" t="s">
        <v>1985</v>
      </c>
      <c r="V196" s="68" t="s">
        <v>1986</v>
      </c>
      <c r="W196" s="2"/>
      <c r="X196" s="2"/>
      <c r="Y196" s="2"/>
      <c r="Z196" s="2"/>
    </row>
    <row r="197" spans="1:26" ht="15.75" customHeight="1">
      <c r="A197" s="2"/>
      <c r="B197" s="79" t="s">
        <v>1987</v>
      </c>
      <c r="C197" s="507"/>
      <c r="D197" s="2" t="s">
        <v>1988</v>
      </c>
      <c r="E197" s="2">
        <v>4</v>
      </c>
      <c r="F197" s="2"/>
      <c r="G197" s="2"/>
      <c r="H197" s="2"/>
      <c r="I197" s="78" t="s">
        <v>1989</v>
      </c>
      <c r="J197" s="2" t="s">
        <v>1990</v>
      </c>
      <c r="K197" s="2" t="s">
        <v>1991</v>
      </c>
      <c r="L197" s="2" t="s">
        <v>1992</v>
      </c>
      <c r="M197" s="2" t="s">
        <v>1993</v>
      </c>
      <c r="N197" s="2" t="s">
        <v>1994</v>
      </c>
      <c r="O197" s="2" t="s">
        <v>1995</v>
      </c>
      <c r="P197" s="2" t="s">
        <v>1996</v>
      </c>
      <c r="Q197" s="2"/>
      <c r="R197" s="2"/>
      <c r="S197" s="74">
        <v>9</v>
      </c>
      <c r="T197" s="589" t="s">
        <v>1997</v>
      </c>
      <c r="U197" s="590"/>
      <c r="V197" s="591"/>
      <c r="W197" s="2"/>
      <c r="X197" s="2"/>
      <c r="Y197" s="2"/>
      <c r="Z197" s="2"/>
    </row>
    <row r="198" spans="1:26" ht="15.75" customHeight="1">
      <c r="A198" s="2"/>
      <c r="B198" s="2" t="s">
        <v>1998</v>
      </c>
      <c r="C198" s="507"/>
      <c r="D198" s="2" t="s">
        <v>1999</v>
      </c>
      <c r="E198" s="2">
        <v>6</v>
      </c>
      <c r="F198" s="2"/>
      <c r="G198" s="2"/>
      <c r="H198" s="2"/>
      <c r="I198" s="78" t="s">
        <v>2000</v>
      </c>
      <c r="J198" s="2" t="s">
        <v>2001</v>
      </c>
      <c r="K198" s="33" t="s">
        <v>1705</v>
      </c>
      <c r="L198" s="2" t="s">
        <v>2002</v>
      </c>
      <c r="M198" s="2" t="s">
        <v>2003</v>
      </c>
      <c r="N198" s="2" t="s">
        <v>1994</v>
      </c>
      <c r="O198" s="2" t="s">
        <v>2004</v>
      </c>
      <c r="P198" s="2" t="s">
        <v>2005</v>
      </c>
      <c r="Q198" s="2"/>
      <c r="R198" s="2"/>
      <c r="S198" s="2"/>
      <c r="T198" s="2"/>
      <c r="U198" s="2"/>
      <c r="V198" s="2"/>
      <c r="W198" s="2"/>
      <c r="X198" s="2"/>
      <c r="Y198" s="2"/>
      <c r="Z198" s="2"/>
    </row>
    <row r="199" spans="1:26" ht="15.75" customHeight="1">
      <c r="A199" s="2"/>
      <c r="B199" s="2" t="s">
        <v>2006</v>
      </c>
      <c r="C199" s="507"/>
      <c r="D199" s="2" t="s">
        <v>2007</v>
      </c>
      <c r="E199" s="2">
        <v>8</v>
      </c>
      <c r="F199" s="2"/>
      <c r="G199" s="2"/>
      <c r="H199" s="2"/>
      <c r="I199" s="78" t="s">
        <v>2008</v>
      </c>
      <c r="J199" s="2" t="s">
        <v>2009</v>
      </c>
      <c r="K199" s="33" t="s">
        <v>1716</v>
      </c>
      <c r="L199" s="2" t="s">
        <v>2010</v>
      </c>
      <c r="M199" s="2" t="s">
        <v>2011</v>
      </c>
      <c r="N199" s="2" t="s">
        <v>2012</v>
      </c>
      <c r="O199" s="2" t="s">
        <v>2013</v>
      </c>
      <c r="P199" s="52" t="s">
        <v>2014</v>
      </c>
      <c r="Q199" s="2"/>
      <c r="R199" s="2"/>
      <c r="S199" s="2"/>
      <c r="T199" s="2"/>
      <c r="U199" s="2"/>
      <c r="V199" s="2"/>
      <c r="W199" s="2"/>
      <c r="X199" s="2"/>
      <c r="Y199" s="2"/>
      <c r="Z199" s="2"/>
    </row>
    <row r="200" spans="1:26" ht="15.75" customHeight="1">
      <c r="A200" s="2"/>
      <c r="B200" s="2"/>
      <c r="C200" s="17"/>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C201" s="2"/>
      <c r="D201" s="2" t="s">
        <v>2015</v>
      </c>
      <c r="E201" s="2"/>
      <c r="F201" s="2"/>
      <c r="G201" s="2"/>
      <c r="H201" s="2"/>
      <c r="I201" s="2"/>
      <c r="J201" s="2" t="s">
        <v>2016</v>
      </c>
      <c r="K201" s="2"/>
      <c r="L201" s="2"/>
      <c r="M201" s="2"/>
      <c r="N201" s="2"/>
      <c r="O201" s="2"/>
      <c r="P201" s="2"/>
      <c r="Q201" s="2"/>
    </row>
    <row r="202" spans="1:26" ht="15.75" customHeight="1">
      <c r="C202" s="2"/>
      <c r="D202" s="2" t="s">
        <v>2017</v>
      </c>
      <c r="E202" s="2"/>
      <c r="F202" s="2"/>
      <c r="G202" s="2"/>
      <c r="H202" s="2"/>
      <c r="I202" s="2"/>
      <c r="J202" s="2" t="s">
        <v>2018</v>
      </c>
      <c r="K202" s="2"/>
      <c r="L202" s="2"/>
      <c r="M202" s="2"/>
      <c r="N202" s="2"/>
      <c r="O202" s="2"/>
      <c r="P202" s="2"/>
      <c r="Q202" s="2"/>
    </row>
    <row r="203" spans="1:26" ht="15.75" customHeight="1">
      <c r="C203" s="2"/>
      <c r="D203" s="2" t="s">
        <v>2019</v>
      </c>
      <c r="E203" s="2"/>
      <c r="F203" s="2"/>
      <c r="G203" s="2"/>
      <c r="H203" s="2"/>
      <c r="I203" s="2"/>
      <c r="J203" s="2" t="s">
        <v>2020</v>
      </c>
      <c r="K203" s="2"/>
      <c r="L203" s="2"/>
      <c r="M203" s="2"/>
      <c r="N203" s="2"/>
      <c r="O203" s="2"/>
      <c r="P203" s="2"/>
      <c r="Q203" s="2"/>
    </row>
    <row r="204" spans="1:26" ht="15.75" customHeight="1">
      <c r="C204" s="2"/>
      <c r="D204" s="2" t="s">
        <v>2021</v>
      </c>
      <c r="E204" s="2"/>
      <c r="F204" s="2"/>
      <c r="G204" s="2"/>
      <c r="H204" s="2"/>
      <c r="I204" s="2"/>
      <c r="J204" s="2" t="s">
        <v>2022</v>
      </c>
      <c r="K204" s="2"/>
      <c r="L204" s="2"/>
      <c r="M204" s="2"/>
      <c r="N204" s="2"/>
      <c r="O204" s="2"/>
      <c r="P204" s="2"/>
      <c r="Q204" s="2"/>
    </row>
    <row r="205" spans="1:26" ht="15.75" customHeight="1">
      <c r="C205" s="2"/>
      <c r="D205" s="2"/>
      <c r="E205" s="2"/>
      <c r="F205" s="2"/>
      <c r="G205" s="2"/>
      <c r="H205" s="2"/>
      <c r="I205" s="2"/>
      <c r="J205" s="2"/>
      <c r="K205" s="2"/>
      <c r="L205" s="2"/>
      <c r="M205" s="2"/>
      <c r="N205" s="2"/>
      <c r="O205" s="2"/>
      <c r="P205" s="2"/>
      <c r="Q205" s="2"/>
    </row>
    <row r="206" spans="1:26" ht="15.75" customHeight="1">
      <c r="A206" s="40"/>
      <c r="B206" s="40" t="s">
        <v>2023</v>
      </c>
      <c r="C206" s="580" t="s">
        <v>913</v>
      </c>
      <c r="D206" s="40" t="s">
        <v>913</v>
      </c>
      <c r="E206" s="40">
        <v>0</v>
      </c>
      <c r="F206" s="40">
        <v>0</v>
      </c>
      <c r="G206" s="40" t="s">
        <v>2024</v>
      </c>
      <c r="H206" s="40" t="s">
        <v>923</v>
      </c>
      <c r="I206" s="40" t="s">
        <v>924</v>
      </c>
      <c r="J206" s="40" t="s">
        <v>2025</v>
      </c>
      <c r="K206" s="40"/>
      <c r="L206" s="40"/>
      <c r="M206" s="40"/>
      <c r="N206" s="40"/>
      <c r="O206" s="40"/>
      <c r="P206" s="40"/>
    </row>
    <row r="207" spans="1:26" ht="15.75" customHeight="1">
      <c r="C207" s="507"/>
      <c r="D207" s="2" t="s">
        <v>955</v>
      </c>
      <c r="E207" s="2">
        <v>4</v>
      </c>
      <c r="F207" s="2">
        <v>0</v>
      </c>
      <c r="G207" s="2" t="s">
        <v>2026</v>
      </c>
      <c r="H207" s="2" t="s">
        <v>947</v>
      </c>
      <c r="I207" s="2" t="s">
        <v>2027</v>
      </c>
      <c r="J207" s="2" t="s">
        <v>2028</v>
      </c>
    </row>
    <row r="208" spans="1:26" ht="15.75" customHeight="1">
      <c r="M208" s="2" t="s">
        <v>2029</v>
      </c>
    </row>
    <row r="209" spans="1:26" ht="15.75" customHeight="1">
      <c r="A209" s="2"/>
      <c r="B209" s="2"/>
      <c r="C209" s="2"/>
      <c r="D209" s="2"/>
      <c r="E209" s="2"/>
      <c r="F209" s="2"/>
      <c r="G209" s="2"/>
      <c r="H209" s="2"/>
      <c r="I209" s="2"/>
      <c r="J209" s="2"/>
      <c r="K209" s="2"/>
      <c r="L209" s="2"/>
      <c r="M209" s="2" t="s">
        <v>2030</v>
      </c>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t="s">
        <v>2031</v>
      </c>
      <c r="N210" s="2"/>
      <c r="O210" s="2"/>
      <c r="P210" s="2"/>
      <c r="Q210" s="2"/>
      <c r="R210" s="2"/>
      <c r="S210" s="2"/>
      <c r="T210" s="2"/>
      <c r="U210" s="2"/>
      <c r="V210" s="2"/>
      <c r="W210" s="2"/>
      <c r="X210" s="2"/>
      <c r="Y210" s="2"/>
      <c r="Z210" s="2"/>
    </row>
    <row r="211" spans="1:26" ht="15.75" customHeight="1">
      <c r="A211" s="2"/>
      <c r="B211" s="2"/>
      <c r="C211" s="2"/>
      <c r="D211" s="2"/>
      <c r="E211" s="2"/>
      <c r="F211" s="2"/>
      <c r="G211" s="2"/>
      <c r="H211" s="52" t="s">
        <v>2032</v>
      </c>
      <c r="I211" s="2"/>
      <c r="J211" s="2"/>
      <c r="K211" s="2"/>
      <c r="L211" s="2"/>
      <c r="M211" s="2"/>
      <c r="N211" s="2"/>
      <c r="O211" s="2"/>
      <c r="P211" s="2"/>
      <c r="Q211" s="2"/>
      <c r="R211" s="2"/>
      <c r="S211" s="2"/>
      <c r="T211" s="2"/>
      <c r="U211" s="2"/>
      <c r="V211" s="2"/>
      <c r="W211" s="2"/>
      <c r="X211" s="2"/>
      <c r="Y211" s="2"/>
      <c r="Z211" s="2"/>
    </row>
    <row r="212" spans="1:26" ht="15.75" customHeight="1">
      <c r="A212" s="2"/>
      <c r="B212" s="2"/>
      <c r="C212" s="2" t="s">
        <v>2033</v>
      </c>
      <c r="D212" s="2" t="s">
        <v>2034</v>
      </c>
      <c r="E212" s="2">
        <v>0</v>
      </c>
      <c r="F212" s="2"/>
      <c r="G212" s="2"/>
      <c r="H212" s="52" t="s">
        <v>2035</v>
      </c>
      <c r="I212" s="2" t="s">
        <v>2036</v>
      </c>
      <c r="J212" s="2" t="s">
        <v>2037</v>
      </c>
      <c r="K212" s="2" t="s">
        <v>2038</v>
      </c>
      <c r="L212" s="2" t="s">
        <v>2039</v>
      </c>
      <c r="M212" s="55" t="s">
        <v>2040</v>
      </c>
      <c r="N212" s="2" t="s">
        <v>2041</v>
      </c>
      <c r="O212" s="2" t="s">
        <v>2042</v>
      </c>
      <c r="P212" s="2" t="s">
        <v>2043</v>
      </c>
      <c r="Q212" s="2"/>
      <c r="R212" s="2"/>
      <c r="S212" s="2"/>
      <c r="T212" s="2"/>
      <c r="U212" s="2"/>
      <c r="V212" s="2"/>
      <c r="W212" s="2"/>
      <c r="X212" s="2"/>
      <c r="Y212" s="2"/>
      <c r="Z212" s="2"/>
    </row>
    <row r="213" spans="1:26" ht="15.75" customHeight="1">
      <c r="A213" s="2"/>
      <c r="B213" s="2"/>
      <c r="C213" s="2"/>
      <c r="D213" s="2" t="s">
        <v>2044</v>
      </c>
      <c r="E213" s="2">
        <v>2</v>
      </c>
      <c r="F213" s="2"/>
      <c r="G213" s="2"/>
      <c r="H213" s="83" t="s">
        <v>2045</v>
      </c>
      <c r="I213" s="2" t="s">
        <v>2046</v>
      </c>
      <c r="J213" s="2" t="s">
        <v>2047</v>
      </c>
      <c r="K213" s="2" t="s">
        <v>2038</v>
      </c>
      <c r="L213" s="2" t="s">
        <v>2048</v>
      </c>
      <c r="M213" s="55" t="s">
        <v>2049</v>
      </c>
      <c r="N213" s="2" t="s">
        <v>2050</v>
      </c>
      <c r="O213" s="2" t="s">
        <v>2051</v>
      </c>
      <c r="P213" s="2" t="s">
        <v>2052</v>
      </c>
      <c r="Q213" s="2"/>
      <c r="R213" s="2"/>
      <c r="S213" s="587" t="s">
        <v>2023</v>
      </c>
      <c r="T213" s="588" t="s">
        <v>2053</v>
      </c>
      <c r="U213" s="576"/>
      <c r="V213" s="577"/>
      <c r="W213" s="2"/>
      <c r="X213" s="2"/>
      <c r="Y213" s="2"/>
      <c r="Z213" s="2"/>
    </row>
    <row r="214" spans="1:26" ht="15.75" customHeight="1">
      <c r="A214" s="2"/>
      <c r="B214" s="2"/>
      <c r="C214" s="2"/>
      <c r="D214" s="2" t="s">
        <v>2054</v>
      </c>
      <c r="E214" s="2">
        <v>4</v>
      </c>
      <c r="F214" s="2"/>
      <c r="G214" s="2"/>
      <c r="H214" s="2"/>
      <c r="I214" s="2" t="s">
        <v>2055</v>
      </c>
      <c r="J214" s="2" t="s">
        <v>2056</v>
      </c>
      <c r="K214" s="2" t="s">
        <v>2038</v>
      </c>
      <c r="L214" s="2" t="s">
        <v>2057</v>
      </c>
      <c r="M214" s="55" t="s">
        <v>2058</v>
      </c>
      <c r="N214" s="2" t="s">
        <v>2059</v>
      </c>
      <c r="O214" s="2" t="s">
        <v>2060</v>
      </c>
      <c r="P214" s="2" t="s">
        <v>2061</v>
      </c>
      <c r="Q214" s="2"/>
      <c r="R214" s="2"/>
      <c r="S214" s="573"/>
      <c r="T214" s="507"/>
      <c r="U214" s="507"/>
      <c r="V214" s="570"/>
      <c r="W214" s="2"/>
      <c r="X214" s="2"/>
      <c r="Y214" s="2"/>
      <c r="Z214" s="2"/>
    </row>
    <row r="215" spans="1:26" ht="15.75" customHeight="1">
      <c r="A215" s="2"/>
      <c r="B215" s="2"/>
      <c r="C215" s="2"/>
      <c r="D215" s="2" t="s">
        <v>2062</v>
      </c>
      <c r="E215" s="2">
        <v>6</v>
      </c>
      <c r="F215" s="2"/>
      <c r="G215" s="2"/>
      <c r="H215" s="2"/>
      <c r="I215" s="2" t="s">
        <v>2063</v>
      </c>
      <c r="J215" s="2" t="s">
        <v>2064</v>
      </c>
      <c r="K215" s="2" t="s">
        <v>2038</v>
      </c>
      <c r="L215" s="2" t="s">
        <v>2065</v>
      </c>
      <c r="M215" s="55" t="s">
        <v>2066</v>
      </c>
      <c r="N215" s="2" t="s">
        <v>2067</v>
      </c>
      <c r="O215" s="2" t="s">
        <v>2068</v>
      </c>
      <c r="P215" s="2" t="s">
        <v>2069</v>
      </c>
      <c r="Q215" s="2"/>
      <c r="R215" s="2"/>
      <c r="S215" s="63"/>
      <c r="T215" s="48" t="s">
        <v>2070</v>
      </c>
      <c r="U215" s="48" t="s">
        <v>2071</v>
      </c>
      <c r="V215" s="84" t="s">
        <v>2072</v>
      </c>
      <c r="W215" s="2"/>
      <c r="X215" s="2"/>
      <c r="Y215" s="2"/>
      <c r="Z215" s="2"/>
    </row>
    <row r="216" spans="1:26" ht="15.75" customHeight="1">
      <c r="A216" s="2"/>
      <c r="B216" s="2"/>
      <c r="C216" s="2"/>
      <c r="D216" s="2" t="s">
        <v>2073</v>
      </c>
      <c r="E216" s="2">
        <v>8</v>
      </c>
      <c r="F216" s="2"/>
      <c r="G216" s="2"/>
      <c r="H216" s="2"/>
      <c r="I216" s="2" t="s">
        <v>2074</v>
      </c>
      <c r="J216" s="2" t="s">
        <v>2075</v>
      </c>
      <c r="K216" s="2" t="s">
        <v>2038</v>
      </c>
      <c r="L216" s="2" t="s">
        <v>2076</v>
      </c>
      <c r="M216" s="55" t="s">
        <v>2077</v>
      </c>
      <c r="N216" s="2" t="s">
        <v>2078</v>
      </c>
      <c r="O216" s="2" t="s">
        <v>2079</v>
      </c>
      <c r="P216" s="2" t="s">
        <v>2080</v>
      </c>
      <c r="Q216" s="2"/>
      <c r="R216" s="2"/>
      <c r="S216" s="63">
        <v>0</v>
      </c>
      <c r="T216" s="56" t="s">
        <v>2081</v>
      </c>
      <c r="U216" s="14"/>
      <c r="V216" s="81" t="s">
        <v>918</v>
      </c>
      <c r="W216" s="2"/>
      <c r="X216" s="2"/>
      <c r="Y216" s="2"/>
      <c r="Z216" s="2"/>
    </row>
    <row r="217" spans="1:26" ht="15.75" customHeight="1">
      <c r="A217" s="2"/>
      <c r="B217" s="2"/>
      <c r="C217" s="2" t="s">
        <v>2082</v>
      </c>
      <c r="D217" s="2" t="s">
        <v>2083</v>
      </c>
      <c r="E217" s="2">
        <v>1</v>
      </c>
      <c r="F217" s="2"/>
      <c r="G217" s="2"/>
      <c r="H217" s="83" t="s">
        <v>2084</v>
      </c>
      <c r="I217" s="2" t="s">
        <v>2085</v>
      </c>
      <c r="J217" s="2" t="s">
        <v>2086</v>
      </c>
      <c r="K217" s="2" t="s">
        <v>2087</v>
      </c>
      <c r="L217" s="2" t="s">
        <v>2088</v>
      </c>
      <c r="M217" s="55" t="s">
        <v>2089</v>
      </c>
      <c r="N217" s="2" t="s">
        <v>2090</v>
      </c>
      <c r="O217" s="2" t="s">
        <v>2091</v>
      </c>
      <c r="P217" s="2" t="s">
        <v>2092</v>
      </c>
      <c r="Q217" s="2"/>
      <c r="R217" s="2"/>
      <c r="S217" s="63">
        <v>1</v>
      </c>
      <c r="T217" s="4" t="s">
        <v>962</v>
      </c>
      <c r="U217" s="42" t="s">
        <v>2083</v>
      </c>
      <c r="V217" s="85" t="s">
        <v>962</v>
      </c>
      <c r="W217" s="2"/>
      <c r="X217" s="2"/>
      <c r="Y217" s="2"/>
      <c r="Z217" s="2"/>
    </row>
    <row r="218" spans="1:26" ht="15.75" customHeight="1">
      <c r="A218" s="2"/>
      <c r="B218" s="2"/>
      <c r="C218" s="2"/>
      <c r="D218" s="2" t="s">
        <v>2093</v>
      </c>
      <c r="E218" s="2">
        <v>3</v>
      </c>
      <c r="F218" s="2"/>
      <c r="G218" s="2"/>
      <c r="H218" s="2"/>
      <c r="I218" s="2" t="s">
        <v>2094</v>
      </c>
      <c r="J218" s="2" t="s">
        <v>2095</v>
      </c>
      <c r="K218" s="2" t="s">
        <v>2087</v>
      </c>
      <c r="L218" s="2" t="s">
        <v>2096</v>
      </c>
      <c r="M218" s="55" t="s">
        <v>2097</v>
      </c>
      <c r="N218" s="2" t="s">
        <v>2098</v>
      </c>
      <c r="O218" s="2" t="s">
        <v>2099</v>
      </c>
      <c r="P218" s="2" t="s">
        <v>2100</v>
      </c>
      <c r="Q218" s="2"/>
      <c r="R218" s="2"/>
      <c r="S218" s="80">
        <v>2</v>
      </c>
      <c r="T218" s="42" t="s">
        <v>2044</v>
      </c>
      <c r="U218" s="4" t="s">
        <v>962</v>
      </c>
      <c r="V218" s="86" t="s">
        <v>2101</v>
      </c>
      <c r="W218" s="2"/>
      <c r="X218" s="2"/>
      <c r="Y218" s="2"/>
      <c r="Z218" s="2"/>
    </row>
    <row r="219" spans="1:26" ht="15.75" customHeight="1">
      <c r="A219" s="2"/>
      <c r="B219" s="2"/>
      <c r="C219" s="2"/>
      <c r="D219" s="2" t="s">
        <v>2102</v>
      </c>
      <c r="E219" s="2">
        <v>5</v>
      </c>
      <c r="F219" s="2"/>
      <c r="G219" s="2"/>
      <c r="H219" s="2"/>
      <c r="I219" s="2" t="s">
        <v>2103</v>
      </c>
      <c r="J219" s="2" t="s">
        <v>2104</v>
      </c>
      <c r="K219" s="2" t="s">
        <v>2087</v>
      </c>
      <c r="L219" s="2" t="s">
        <v>2105</v>
      </c>
      <c r="M219" s="55" t="s">
        <v>2106</v>
      </c>
      <c r="N219" s="2" t="s">
        <v>2107</v>
      </c>
      <c r="O219" s="2" t="s">
        <v>2108</v>
      </c>
      <c r="P219" s="2" t="s">
        <v>2109</v>
      </c>
      <c r="Q219" s="2"/>
      <c r="R219" s="2"/>
      <c r="S219" s="63">
        <v>3</v>
      </c>
      <c r="T219" s="4" t="s">
        <v>962</v>
      </c>
      <c r="U219" s="87" t="s">
        <v>2110</v>
      </c>
      <c r="V219" s="85" t="s">
        <v>962</v>
      </c>
      <c r="W219" s="2"/>
      <c r="X219" s="2"/>
      <c r="Y219" s="2"/>
      <c r="Z219" s="2"/>
    </row>
    <row r="220" spans="1:26" ht="15.75" customHeight="1">
      <c r="A220" s="2"/>
      <c r="B220" s="2"/>
      <c r="C220" s="2"/>
      <c r="D220" s="2" t="s">
        <v>2111</v>
      </c>
      <c r="E220" s="2">
        <v>7</v>
      </c>
      <c r="F220" s="2"/>
      <c r="G220" s="2"/>
      <c r="H220" s="2"/>
      <c r="I220" s="2" t="s">
        <v>2112</v>
      </c>
      <c r="J220" s="2" t="s">
        <v>2113</v>
      </c>
      <c r="K220" s="2" t="s">
        <v>2087</v>
      </c>
      <c r="L220" s="2" t="s">
        <v>2114</v>
      </c>
      <c r="M220" s="55" t="s">
        <v>2115</v>
      </c>
      <c r="N220" s="2" t="s">
        <v>2116</v>
      </c>
      <c r="O220" s="2" t="s">
        <v>2117</v>
      </c>
      <c r="P220" s="2" t="s">
        <v>2118</v>
      </c>
      <c r="Q220" s="2"/>
      <c r="R220" s="2"/>
      <c r="S220" s="63">
        <v>4</v>
      </c>
      <c r="T220" s="88" t="s">
        <v>2054</v>
      </c>
      <c r="U220" s="4" t="s">
        <v>962</v>
      </c>
      <c r="V220" s="85" t="s">
        <v>2119</v>
      </c>
      <c r="W220" s="2"/>
      <c r="X220" s="2"/>
      <c r="Y220" s="2"/>
      <c r="Z220" s="2"/>
    </row>
    <row r="221" spans="1:26" ht="15.75" customHeight="1">
      <c r="A221" s="2"/>
      <c r="B221" s="2"/>
      <c r="C221" s="2"/>
      <c r="D221" s="2" t="s">
        <v>2120</v>
      </c>
      <c r="E221" s="2">
        <v>9</v>
      </c>
      <c r="F221" s="2"/>
      <c r="G221" s="2"/>
      <c r="H221" s="2"/>
      <c r="I221" s="2" t="s">
        <v>2121</v>
      </c>
      <c r="J221" s="2" t="s">
        <v>2122</v>
      </c>
      <c r="K221" s="2" t="s">
        <v>2087</v>
      </c>
      <c r="L221" s="2" t="s">
        <v>2123</v>
      </c>
      <c r="M221" s="55" t="s">
        <v>2124</v>
      </c>
      <c r="N221" s="2" t="s">
        <v>2125</v>
      </c>
      <c r="O221" s="2" t="s">
        <v>2126</v>
      </c>
      <c r="P221" s="2" t="s">
        <v>2127</v>
      </c>
      <c r="Q221" s="2"/>
      <c r="R221" s="2"/>
      <c r="S221" s="63">
        <v>5</v>
      </c>
      <c r="T221" s="4" t="s">
        <v>962</v>
      </c>
      <c r="U221" s="56" t="s">
        <v>2102</v>
      </c>
      <c r="V221" s="85" t="s">
        <v>962</v>
      </c>
      <c r="W221" s="2"/>
      <c r="X221" s="2"/>
      <c r="Y221" s="2"/>
      <c r="Z221" s="2"/>
    </row>
    <row r="222" spans="1:26" ht="15.75" customHeight="1">
      <c r="A222" s="2"/>
      <c r="B222" s="2"/>
      <c r="C222" s="2" t="s">
        <v>918</v>
      </c>
      <c r="D222" s="2" t="s">
        <v>918</v>
      </c>
      <c r="E222" s="2">
        <v>0</v>
      </c>
      <c r="F222" s="2"/>
      <c r="G222" s="2"/>
      <c r="H222" s="55"/>
      <c r="I222" s="2" t="s">
        <v>2128</v>
      </c>
      <c r="J222" s="2" t="s">
        <v>2129</v>
      </c>
      <c r="K222" s="2" t="s">
        <v>2130</v>
      </c>
      <c r="L222" s="2" t="s">
        <v>2131</v>
      </c>
      <c r="M222" s="55" t="s">
        <v>2132</v>
      </c>
      <c r="N222" s="2" t="s">
        <v>2133</v>
      </c>
      <c r="O222" s="55" t="s">
        <v>2134</v>
      </c>
      <c r="P222" s="2" t="s">
        <v>2135</v>
      </c>
      <c r="Q222" s="2"/>
      <c r="R222" s="2"/>
      <c r="S222" s="63">
        <v>6</v>
      </c>
      <c r="T222" s="87" t="s">
        <v>2136</v>
      </c>
      <c r="U222" s="4" t="s">
        <v>962</v>
      </c>
      <c r="V222" s="85" t="s">
        <v>2137</v>
      </c>
      <c r="W222" s="2"/>
      <c r="X222" s="2"/>
      <c r="Y222" s="2"/>
      <c r="Z222" s="2"/>
    </row>
    <row r="223" spans="1:26" ht="15.75" customHeight="1">
      <c r="A223" s="2"/>
      <c r="B223" s="2"/>
      <c r="C223" s="2"/>
      <c r="D223" s="2" t="s">
        <v>2138</v>
      </c>
      <c r="E223" s="2">
        <v>2</v>
      </c>
      <c r="F223" s="2"/>
      <c r="G223" s="2"/>
      <c r="H223" s="2"/>
      <c r="I223" s="2" t="s">
        <v>2139</v>
      </c>
      <c r="J223" s="2" t="s">
        <v>2140</v>
      </c>
      <c r="K223" s="2" t="s">
        <v>2141</v>
      </c>
      <c r="L223" s="2" t="s">
        <v>2142</v>
      </c>
      <c r="M223" s="55" t="s">
        <v>2143</v>
      </c>
      <c r="N223" s="2" t="s">
        <v>2144</v>
      </c>
      <c r="O223" s="55" t="s">
        <v>2145</v>
      </c>
      <c r="P223" s="2" t="s">
        <v>2146</v>
      </c>
      <c r="Q223" s="2"/>
      <c r="R223" s="2"/>
      <c r="S223" s="63">
        <v>7</v>
      </c>
      <c r="T223" s="4" t="s">
        <v>962</v>
      </c>
      <c r="U223" s="48" t="s">
        <v>2111</v>
      </c>
      <c r="V223" s="85" t="s">
        <v>962</v>
      </c>
      <c r="W223" s="2"/>
      <c r="X223" s="2"/>
      <c r="Y223" s="2"/>
      <c r="Z223" s="2"/>
    </row>
    <row r="224" spans="1:26" ht="15.75" customHeight="1">
      <c r="A224" s="2"/>
      <c r="B224" s="2"/>
      <c r="C224" s="2"/>
      <c r="D224" s="2" t="s">
        <v>2119</v>
      </c>
      <c r="E224" s="2">
        <v>4</v>
      </c>
      <c r="F224" s="2"/>
      <c r="G224" s="2"/>
      <c r="H224" s="2"/>
      <c r="I224" s="2" t="s">
        <v>2147</v>
      </c>
      <c r="J224" s="2" t="s">
        <v>2148</v>
      </c>
      <c r="K224" s="2" t="s">
        <v>2149</v>
      </c>
      <c r="L224" s="2" t="s">
        <v>2150</v>
      </c>
      <c r="M224" s="55" t="s">
        <v>2151</v>
      </c>
      <c r="N224" s="2" t="s">
        <v>2152</v>
      </c>
      <c r="O224" s="55" t="s">
        <v>2153</v>
      </c>
      <c r="P224" s="2" t="s">
        <v>2154</v>
      </c>
      <c r="Q224" s="2"/>
      <c r="R224" s="2"/>
      <c r="S224" s="63">
        <v>8</v>
      </c>
      <c r="T224" s="87" t="s">
        <v>2155</v>
      </c>
      <c r="U224" s="4" t="s">
        <v>962</v>
      </c>
      <c r="V224" s="85" t="s">
        <v>2156</v>
      </c>
      <c r="W224" s="2"/>
      <c r="X224" s="2"/>
      <c r="Y224" s="2"/>
      <c r="Z224" s="2"/>
    </row>
    <row r="225" spans="1:26" ht="15.75" customHeight="1">
      <c r="A225" s="2"/>
      <c r="B225" s="2"/>
      <c r="C225" s="2"/>
      <c r="D225" s="2" t="s">
        <v>2137</v>
      </c>
      <c r="E225" s="2">
        <v>6</v>
      </c>
      <c r="F225" s="2"/>
      <c r="G225" s="2"/>
      <c r="H225" s="2"/>
      <c r="I225" s="2" t="s">
        <v>2157</v>
      </c>
      <c r="J225" s="2" t="s">
        <v>2158</v>
      </c>
      <c r="K225" s="2" t="s">
        <v>2159</v>
      </c>
      <c r="L225" s="2" t="s">
        <v>2160</v>
      </c>
      <c r="M225" s="55" t="s">
        <v>2161</v>
      </c>
      <c r="N225" s="2" t="s">
        <v>2162</v>
      </c>
      <c r="O225" s="55" t="s">
        <v>2163</v>
      </c>
      <c r="P225" s="2" t="s">
        <v>2164</v>
      </c>
      <c r="Q225" s="2"/>
      <c r="R225" s="2"/>
      <c r="S225" s="74">
        <v>9</v>
      </c>
      <c r="T225" s="82"/>
      <c r="U225" s="89" t="s">
        <v>2120</v>
      </c>
      <c r="V225" s="90"/>
      <c r="W225" s="2"/>
      <c r="X225" s="2"/>
      <c r="Y225" s="2"/>
      <c r="Z225" s="2"/>
    </row>
    <row r="226" spans="1:26" ht="15.75" customHeight="1">
      <c r="A226" s="2"/>
      <c r="B226" s="2"/>
      <c r="C226" s="2"/>
      <c r="D226" s="2" t="s">
        <v>2165</v>
      </c>
      <c r="E226" s="2">
        <v>8</v>
      </c>
      <c r="F226" s="2"/>
      <c r="G226" s="2"/>
      <c r="H226" s="2"/>
      <c r="I226" s="2" t="s">
        <v>2166</v>
      </c>
      <c r="J226" s="2" t="s">
        <v>2167</v>
      </c>
      <c r="K226" s="2" t="s">
        <v>2168</v>
      </c>
      <c r="L226" s="2" t="s">
        <v>2169</v>
      </c>
      <c r="M226" s="55" t="s">
        <v>2170</v>
      </c>
      <c r="N226" s="2" t="s">
        <v>2171</v>
      </c>
      <c r="O226" s="55" t="s">
        <v>2172</v>
      </c>
      <c r="P226" s="2" t="s">
        <v>2173</v>
      </c>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55" t="s">
        <v>2174</v>
      </c>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C229" s="2" t="s">
        <v>920</v>
      </c>
      <c r="D229" s="2" t="s">
        <v>918</v>
      </c>
      <c r="H229" s="2" t="s">
        <v>2175</v>
      </c>
      <c r="I229" s="2" t="s">
        <v>2176</v>
      </c>
    </row>
    <row r="230" spans="1:26" ht="15.75" customHeight="1">
      <c r="C230" s="2" t="s">
        <v>920</v>
      </c>
      <c r="D230" s="2" t="s">
        <v>2177</v>
      </c>
      <c r="H230" s="2" t="s">
        <v>2178</v>
      </c>
      <c r="I230" s="2" t="s">
        <v>2179</v>
      </c>
    </row>
    <row r="231" spans="1:26" ht="15.75" customHeight="1">
      <c r="D231" s="2" t="s">
        <v>2180</v>
      </c>
      <c r="H231" s="2" t="s">
        <v>2181</v>
      </c>
      <c r="I231" s="2" t="s">
        <v>2182</v>
      </c>
    </row>
    <row r="232" spans="1:26" ht="15.75" customHeight="1">
      <c r="D232" s="2" t="s">
        <v>2183</v>
      </c>
      <c r="H232" s="2" t="s">
        <v>2184</v>
      </c>
      <c r="I232" s="2" t="s">
        <v>2185</v>
      </c>
    </row>
    <row r="233" spans="1:26" ht="15.75" customHeight="1">
      <c r="D233" s="2" t="s">
        <v>2186</v>
      </c>
      <c r="H233" s="2" t="s">
        <v>2187</v>
      </c>
      <c r="I233" s="2" t="s">
        <v>2188</v>
      </c>
    </row>
    <row r="234" spans="1:26" ht="15.75" customHeight="1">
      <c r="D234" s="2" t="s">
        <v>2189</v>
      </c>
      <c r="H234" s="2" t="s">
        <v>2190</v>
      </c>
      <c r="I234" s="2" t="s">
        <v>2191</v>
      </c>
    </row>
    <row r="235" spans="1:26" ht="15.75" customHeight="1">
      <c r="D235" s="2" t="s">
        <v>2192</v>
      </c>
      <c r="H235" s="2" t="s">
        <v>2193</v>
      </c>
      <c r="I235" s="2" t="s">
        <v>2194</v>
      </c>
    </row>
    <row r="236" spans="1:26" ht="15.75" customHeight="1">
      <c r="D236" s="2" t="s">
        <v>2195</v>
      </c>
      <c r="H236" s="2" t="s">
        <v>2196</v>
      </c>
      <c r="I236" s="2" t="s">
        <v>2197</v>
      </c>
    </row>
    <row r="237" spans="1:26" ht="15.75" customHeight="1">
      <c r="D237" s="2" t="s">
        <v>2198</v>
      </c>
      <c r="H237" s="2" t="s">
        <v>2199</v>
      </c>
      <c r="I237" s="2" t="s">
        <v>2200</v>
      </c>
    </row>
    <row r="238" spans="1:26" ht="15.75" customHeight="1">
      <c r="D238" s="2" t="s">
        <v>2201</v>
      </c>
      <c r="H238" s="2" t="s">
        <v>2202</v>
      </c>
      <c r="I238" s="2" t="s">
        <v>2203</v>
      </c>
    </row>
    <row r="239" spans="1:26" ht="15.75" customHeight="1">
      <c r="D239" s="2"/>
      <c r="H239" s="2" t="s">
        <v>2204</v>
      </c>
      <c r="I239" s="2" t="s">
        <v>2205</v>
      </c>
    </row>
    <row r="240" spans="1:26" ht="15.75" customHeight="1"/>
    <row r="241" spans="3:9" ht="15.75" customHeight="1">
      <c r="C241" s="506" t="s">
        <v>424</v>
      </c>
      <c r="D241" s="2" t="s">
        <v>2206</v>
      </c>
      <c r="H241" s="22"/>
      <c r="I241" s="2" t="s">
        <v>2207</v>
      </c>
    </row>
    <row r="242" spans="3:9" ht="15.75" customHeight="1">
      <c r="C242" s="507"/>
      <c r="D242" s="2" t="s">
        <v>2208</v>
      </c>
      <c r="I242" s="2" t="s">
        <v>2209</v>
      </c>
    </row>
    <row r="243" spans="3:9" ht="15.75" customHeight="1">
      <c r="C243" s="507"/>
      <c r="D243" s="2" t="s">
        <v>2210</v>
      </c>
      <c r="I243" s="2" t="s">
        <v>2211</v>
      </c>
    </row>
    <row r="244" spans="3:9" ht="15.75" customHeight="1"/>
    <row r="245" spans="3:9" ht="15.75" customHeight="1"/>
    <row r="246" spans="3:9" ht="15.75" customHeight="1"/>
    <row r="247" spans="3:9" ht="15.75" customHeight="1"/>
    <row r="248" spans="3:9" ht="15.75" customHeight="1"/>
    <row r="249" spans="3:9" ht="15.75" customHeight="1"/>
    <row r="250" spans="3:9" ht="15.75" customHeight="1"/>
    <row r="251" spans="3:9" ht="15.75" customHeight="1"/>
    <row r="252" spans="3:9" ht="15.75" customHeight="1"/>
    <row r="253" spans="3:9" ht="15.75" customHeight="1"/>
    <row r="254" spans="3:9" ht="15.75" customHeight="1"/>
    <row r="255" spans="3:9" ht="15.75" customHeight="1"/>
    <row r="256" spans="3: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1">
    <mergeCell ref="C117:C122"/>
    <mergeCell ref="C123:C126"/>
    <mergeCell ref="F123:G126"/>
    <mergeCell ref="J128:P131"/>
    <mergeCell ref="T148:V149"/>
    <mergeCell ref="T150:U150"/>
    <mergeCell ref="T151:U151"/>
    <mergeCell ref="C128:C131"/>
    <mergeCell ref="C134:C143"/>
    <mergeCell ref="S148:S149"/>
    <mergeCell ref="C160:C161"/>
    <mergeCell ref="D160:D161"/>
    <mergeCell ref="E160:E161"/>
    <mergeCell ref="F160:F161"/>
    <mergeCell ref="G160:G161"/>
    <mergeCell ref="K160:K161"/>
    <mergeCell ref="L160:L161"/>
    <mergeCell ref="C156:C157"/>
    <mergeCell ref="D156:D157"/>
    <mergeCell ref="E156:E157"/>
    <mergeCell ref="F156:F157"/>
    <mergeCell ref="G156:G157"/>
    <mergeCell ref="C158:C159"/>
    <mergeCell ref="D158:D159"/>
    <mergeCell ref="E158:E159"/>
    <mergeCell ref="F158:F159"/>
    <mergeCell ref="G158:G159"/>
    <mergeCell ref="K158:K159"/>
    <mergeCell ref="L158:L159"/>
    <mergeCell ref="K156:K157"/>
    <mergeCell ref="L156:L157"/>
    <mergeCell ref="C174:C183"/>
    <mergeCell ref="C185:C194"/>
    <mergeCell ref="C195:C199"/>
    <mergeCell ref="C206:C207"/>
    <mergeCell ref="C241:C243"/>
    <mergeCell ref="C162:C163"/>
    <mergeCell ref="D162:D163"/>
    <mergeCell ref="E162:E163"/>
    <mergeCell ref="F162:F163"/>
    <mergeCell ref="C164:C165"/>
    <mergeCell ref="D164:D165"/>
    <mergeCell ref="E164:E165"/>
    <mergeCell ref="F164:F165"/>
    <mergeCell ref="C168:C169"/>
    <mergeCell ref="M2:N2"/>
    <mergeCell ref="O2:P2"/>
    <mergeCell ref="M3:N3"/>
    <mergeCell ref="O3:P3"/>
    <mergeCell ref="S213:S214"/>
    <mergeCell ref="T213:V214"/>
    <mergeCell ref="M162:M163"/>
    <mergeCell ref="N162:N163"/>
    <mergeCell ref="O162:O163"/>
    <mergeCell ref="P162:P163"/>
    <mergeCell ref="Q162:Q163"/>
    <mergeCell ref="S185:S186"/>
    <mergeCell ref="T185:V186"/>
    <mergeCell ref="P164:P165"/>
    <mergeCell ref="Q164:Q165"/>
    <mergeCell ref="T197:V197"/>
    <mergeCell ref="O164:O165"/>
    <mergeCell ref="S153:S154"/>
    <mergeCell ref="T154:U154"/>
    <mergeCell ref="M156:M157"/>
    <mergeCell ref="N156:N157"/>
    <mergeCell ref="Q156:Q157"/>
    <mergeCell ref="O156:O157"/>
    <mergeCell ref="P156:P157"/>
    <mergeCell ref="G162:G163"/>
    <mergeCell ref="K162:K163"/>
    <mergeCell ref="L162:L163"/>
    <mergeCell ref="T187:U187"/>
    <mergeCell ref="K164:K165"/>
    <mergeCell ref="L164:L165"/>
    <mergeCell ref="G164:G165"/>
    <mergeCell ref="Q158:Q159"/>
    <mergeCell ref="O160:O161"/>
    <mergeCell ref="P160:P161"/>
    <mergeCell ref="Q160:Q161"/>
    <mergeCell ref="M160:M161"/>
    <mergeCell ref="N160:N161"/>
    <mergeCell ref="M158:M159"/>
    <mergeCell ref="N158:N159"/>
    <mergeCell ref="O158:O159"/>
    <mergeCell ref="P158:P159"/>
    <mergeCell ref="M164:M165"/>
    <mergeCell ref="N164:N165"/>
    <mergeCell ref="C9:C13"/>
    <mergeCell ref="U9:W10"/>
    <mergeCell ref="U22:W23"/>
    <mergeCell ref="D108:D109"/>
    <mergeCell ref="E108:E109"/>
    <mergeCell ref="G108:G109"/>
    <mergeCell ref="S111:S112"/>
    <mergeCell ref="T111:V112"/>
    <mergeCell ref="C15:C21"/>
    <mergeCell ref="C23:C35"/>
    <mergeCell ref="C38:C52"/>
    <mergeCell ref="C55:C61"/>
    <mergeCell ref="C101:C102"/>
    <mergeCell ref="C104:C106"/>
    <mergeCell ref="C108:C115"/>
    <mergeCell ref="U26:V26"/>
    <mergeCell ref="U28:V28"/>
    <mergeCell ref="U30:V30"/>
    <mergeCell ref="V31:W31"/>
    <mergeCell ref="U32:W32"/>
    <mergeCell ref="U36:W37"/>
    <mergeCell ref="U51:W52"/>
    <mergeCell ref="V72:X73"/>
  </mergeCells>
  <phoneticPr fontId="38" type="noConversion"/>
  <pageMargins left="0.7" right="0.7" top="0.75" bottom="0.75" header="0" footer="0"/>
  <pageSetup paperSize="9" orientation="portrait"/>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AAA51-B0C0-4853-91C4-C8C46C0E9BEF}">
  <dimension ref="A1:BH303"/>
  <sheetViews>
    <sheetView tabSelected="1" zoomScaleNormal="100" workbookViewId="0">
      <selection activeCell="H11" sqref="H11"/>
    </sheetView>
  </sheetViews>
  <sheetFormatPr defaultRowHeight="16.5"/>
  <cols>
    <col min="1" max="1" width="7.125" style="155" bestFit="1" customWidth="1"/>
    <col min="2" max="2" width="6.875" style="155" customWidth="1"/>
    <col min="3" max="3" width="8" style="155" customWidth="1"/>
    <col min="4" max="4" width="9" style="155" customWidth="1"/>
    <col min="5" max="5" width="5.875" style="155" customWidth="1"/>
    <col min="6" max="6" width="11" style="289" bestFit="1" customWidth="1"/>
    <col min="7" max="7" width="10.25" style="155" bestFit="1" customWidth="1"/>
    <col min="8" max="8" width="13.25" style="155" customWidth="1"/>
    <col min="9" max="9" width="65.25" style="34" customWidth="1"/>
    <col min="10" max="10" width="48.5" style="155" customWidth="1"/>
    <col min="11" max="11" width="28.25" style="155" customWidth="1"/>
    <col min="12" max="12" width="4.125" style="155" customWidth="1"/>
    <col min="13" max="13" width="4.875" style="155" customWidth="1"/>
    <col min="14" max="14" width="9" style="155" customWidth="1"/>
    <col min="15" max="15" width="5.875" style="155" customWidth="1"/>
    <col min="16" max="16" width="6.125" style="155" customWidth="1"/>
    <col min="17" max="17" width="7.5" style="155" customWidth="1"/>
    <col min="18" max="18" width="11.375" style="472" customWidth="1"/>
    <col min="19" max="19" width="9" style="469"/>
    <col min="20" max="21" width="6.125" style="155" customWidth="1"/>
    <col min="22" max="22" width="4.875" style="155" customWidth="1"/>
    <col min="23" max="23" width="6.625" style="155" customWidth="1"/>
    <col min="24" max="24" width="5.375" style="155" customWidth="1"/>
    <col min="25" max="25" width="6.625" style="372" customWidth="1"/>
    <col min="26" max="26" width="10.625" style="373" customWidth="1"/>
    <col min="27" max="27" width="17.5" bestFit="1" customWidth="1"/>
    <col min="29" max="30" width="9" style="155"/>
    <col min="31" max="31" width="9" style="155" customWidth="1"/>
    <col min="32" max="35" width="9" style="155"/>
    <col min="36" max="36" width="9" style="155" customWidth="1"/>
    <col min="37" max="42" width="9" style="155"/>
    <col min="43" max="43" width="9" style="155" customWidth="1"/>
    <col min="44" max="52" width="9" style="155"/>
    <col min="53" max="53" width="9" style="339"/>
    <col min="54" max="54" width="9" style="380" bestFit="1" customWidth="1"/>
    <col min="55" max="55" width="14.25" style="155" customWidth="1"/>
    <col min="56" max="56" width="6.125" style="394" bestFit="1" customWidth="1"/>
    <col min="57" max="57" width="9" style="394"/>
    <col min="58" max="58" width="9" style="279"/>
    <col min="59" max="59" width="9.375" style="396" customWidth="1"/>
    <col min="60" max="60" width="12.125" style="396" bestFit="1" customWidth="1"/>
    <col min="61" max="16384" width="9" style="155"/>
  </cols>
  <sheetData>
    <row r="1" spans="1:60">
      <c r="A1" s="155" t="s">
        <v>3645</v>
      </c>
      <c r="B1" s="155" t="s">
        <v>3652</v>
      </c>
      <c r="C1" s="155" t="s">
        <v>3658</v>
      </c>
      <c r="D1" s="155" t="s">
        <v>3659</v>
      </c>
      <c r="E1" s="289" t="s">
        <v>3661</v>
      </c>
      <c r="F1" s="155" t="s">
        <v>3660</v>
      </c>
      <c r="G1" s="155" t="s">
        <v>3662</v>
      </c>
      <c r="X1" s="372"/>
      <c r="Y1" s="373"/>
      <c r="Z1"/>
      <c r="AB1" s="155"/>
    </row>
    <row r="2" spans="1:60">
      <c r="A2" s="155" t="s">
        <v>3654</v>
      </c>
      <c r="B2" s="155" t="s">
        <v>3657</v>
      </c>
      <c r="C2" s="155" t="s">
        <v>3663</v>
      </c>
      <c r="D2" s="155" t="s">
        <v>3688</v>
      </c>
      <c r="E2" s="289" t="s">
        <v>3685</v>
      </c>
      <c r="F2" s="155" t="s">
        <v>2640</v>
      </c>
      <c r="X2" s="372"/>
      <c r="Y2" s="373"/>
      <c r="Z2"/>
      <c r="AB2" s="155"/>
    </row>
    <row r="3" spans="1:60">
      <c r="A3" s="155" t="s">
        <v>3646</v>
      </c>
      <c r="B3" s="155" t="s">
        <v>3664</v>
      </c>
      <c r="C3" s="155" t="s">
        <v>4221</v>
      </c>
      <c r="D3" s="155" t="s">
        <v>3667</v>
      </c>
      <c r="E3" s="155" t="s">
        <v>3669</v>
      </c>
      <c r="F3" s="155" t="s">
        <v>3672</v>
      </c>
      <c r="G3" s="155" t="s">
        <v>3687</v>
      </c>
      <c r="H3" s="155" t="s">
        <v>3671</v>
      </c>
      <c r="I3" s="34" t="s">
        <v>3675</v>
      </c>
      <c r="J3" s="155" t="s">
        <v>4037</v>
      </c>
      <c r="K3" s="155" t="s">
        <v>3676</v>
      </c>
      <c r="L3" s="155" t="s">
        <v>3673</v>
      </c>
      <c r="M3" s="155" t="s">
        <v>3674</v>
      </c>
      <c r="N3" s="155" t="s">
        <v>4139</v>
      </c>
      <c r="O3" s="155" t="s">
        <v>4141</v>
      </c>
      <c r="P3" s="155" t="s">
        <v>4149</v>
      </c>
      <c r="Q3" s="155" t="s">
        <v>4037</v>
      </c>
      <c r="R3" s="472" t="s">
        <v>3678</v>
      </c>
      <c r="S3" s="469" t="s">
        <v>3679</v>
      </c>
      <c r="T3" s="372" t="s">
        <v>3680</v>
      </c>
      <c r="U3" s="155" t="s">
        <v>4240</v>
      </c>
      <c r="V3" s="155" t="s">
        <v>3683</v>
      </c>
      <c r="W3" s="155" t="s">
        <v>3684</v>
      </c>
      <c r="X3" s="155" t="s">
        <v>2640</v>
      </c>
      <c r="Y3" s="155" t="s">
        <v>4151</v>
      </c>
      <c r="Z3" s="155" t="s">
        <v>3677</v>
      </c>
      <c r="AA3" s="373" t="s">
        <v>3682</v>
      </c>
      <c r="AB3" s="155" t="s">
        <v>3979</v>
      </c>
      <c r="AC3" s="373"/>
      <c r="AZ3" s="339"/>
      <c r="BA3" s="380"/>
      <c r="BB3" s="155"/>
      <c r="BC3" s="394"/>
      <c r="BE3" s="279"/>
      <c r="BF3" s="396"/>
      <c r="BH3" s="155"/>
    </row>
    <row r="4" spans="1:60">
      <c r="A4" s="155" t="s">
        <v>4028</v>
      </c>
      <c r="B4" s="155" t="s">
        <v>4022</v>
      </c>
      <c r="C4" s="155" t="s">
        <v>4025</v>
      </c>
      <c r="D4" s="155" t="s">
        <v>4027</v>
      </c>
      <c r="E4" s="155" t="s">
        <v>4097</v>
      </c>
      <c r="F4" s="155" t="s">
        <v>4103</v>
      </c>
      <c r="G4" s="155" t="s">
        <v>4105</v>
      </c>
      <c r="H4" s="155" t="s">
        <v>4108</v>
      </c>
      <c r="I4" s="34" t="s">
        <v>4110</v>
      </c>
      <c r="J4" s="34" t="s">
        <v>4458</v>
      </c>
      <c r="X4" s="372"/>
      <c r="Y4" s="373"/>
      <c r="Z4" s="155"/>
      <c r="AA4" s="155"/>
      <c r="AB4" s="155"/>
    </row>
    <row r="5" spans="1:60" ht="17.25" thickBot="1">
      <c r="A5" s="155" t="s">
        <v>4023</v>
      </c>
      <c r="B5" s="155" t="s">
        <v>4460</v>
      </c>
      <c r="C5" s="155" t="s">
        <v>3716</v>
      </c>
      <c r="D5" s="155" t="s">
        <v>4460</v>
      </c>
      <c r="E5" s="155" t="s">
        <v>3716</v>
      </c>
      <c r="F5" s="155" t="s">
        <v>4460</v>
      </c>
      <c r="G5" s="155" t="s">
        <v>4106</v>
      </c>
      <c r="H5" s="155" t="s">
        <v>4461</v>
      </c>
      <c r="I5" s="155" t="s">
        <v>3716</v>
      </c>
      <c r="J5" s="155" t="s">
        <v>4459</v>
      </c>
      <c r="X5" s="372"/>
      <c r="Y5" s="373"/>
      <c r="Z5" s="155"/>
      <c r="AA5" s="155"/>
      <c r="AB5" s="155"/>
      <c r="BA5" s="342"/>
      <c r="BF5" s="383"/>
    </row>
    <row r="6" spans="1:60" s="288" customFormat="1" ht="31.5" customHeight="1" thickBot="1">
      <c r="A6" s="407" t="s">
        <v>3693</v>
      </c>
      <c r="B6" s="382" t="s">
        <v>3645</v>
      </c>
      <c r="C6" s="382" t="s">
        <v>3654</v>
      </c>
      <c r="D6" s="382" t="s">
        <v>3646</v>
      </c>
      <c r="E6" s="297" t="s">
        <v>4111</v>
      </c>
      <c r="F6" s="382" t="s">
        <v>4028</v>
      </c>
      <c r="G6" s="407" t="s">
        <v>4023</v>
      </c>
      <c r="H6" s="382" t="s">
        <v>3644</v>
      </c>
      <c r="I6" s="474" t="s">
        <v>3689</v>
      </c>
      <c r="J6" s="409" t="s">
        <v>4030</v>
      </c>
      <c r="K6" s="407" t="s">
        <v>4031</v>
      </c>
      <c r="L6" s="382" t="s">
        <v>3717</v>
      </c>
      <c r="M6" s="291" t="s">
        <v>3719</v>
      </c>
      <c r="N6" s="297" t="s">
        <v>3879</v>
      </c>
      <c r="O6" s="365" t="s">
        <v>3880</v>
      </c>
      <c r="P6" s="297" t="s">
        <v>4019</v>
      </c>
      <c r="Q6" s="365" t="s">
        <v>4020</v>
      </c>
      <c r="R6" s="471" t="s">
        <v>3881</v>
      </c>
      <c r="S6" s="470" t="s">
        <v>3882</v>
      </c>
      <c r="T6" s="382" t="s">
        <v>3647</v>
      </c>
      <c r="U6" s="291" t="s">
        <v>3715</v>
      </c>
      <c r="V6" s="382" t="s">
        <v>3648</v>
      </c>
      <c r="W6" s="291" t="s">
        <v>3714</v>
      </c>
      <c r="X6" s="371" t="s">
        <v>3712</v>
      </c>
      <c r="Y6" s="374" t="s">
        <v>3713</v>
      </c>
      <c r="AG6" s="289"/>
      <c r="AI6" s="289"/>
      <c r="AZ6" s="389">
        <v>10</v>
      </c>
      <c r="BA6" s="390">
        <v>12</v>
      </c>
      <c r="BB6" s="600" t="s">
        <v>3900</v>
      </c>
      <c r="BC6" s="601"/>
      <c r="BD6" s="601"/>
      <c r="BE6" s="602"/>
      <c r="BF6" s="601"/>
      <c r="BG6" s="397"/>
    </row>
    <row r="7" spans="1:60" s="482" customFormat="1" ht="31.5" customHeight="1">
      <c r="A7" s="483" t="s">
        <v>4430</v>
      </c>
      <c r="B7" s="483" t="s">
        <v>4431</v>
      </c>
      <c r="C7" s="483" t="s">
        <v>4432</v>
      </c>
      <c r="D7" s="483" t="s">
        <v>4433</v>
      </c>
      <c r="E7" s="483" t="s">
        <v>4434</v>
      </c>
      <c r="F7" s="484" t="s">
        <v>4444</v>
      </c>
      <c r="G7" s="483" t="s">
        <v>4435</v>
      </c>
      <c r="H7" s="483" t="s">
        <v>4436</v>
      </c>
      <c r="I7" s="483" t="s">
        <v>4437</v>
      </c>
      <c r="J7" s="483" t="s">
        <v>4438</v>
      </c>
      <c r="K7" s="486" t="s">
        <v>4447</v>
      </c>
      <c r="L7" s="483" t="s">
        <v>4439</v>
      </c>
      <c r="M7" s="486" t="s">
        <v>4451</v>
      </c>
      <c r="N7" s="486" t="s">
        <v>4448</v>
      </c>
      <c r="O7" s="486" t="s">
        <v>4449</v>
      </c>
      <c r="P7" s="486" t="s">
        <v>4452</v>
      </c>
      <c r="Q7" s="486" t="s">
        <v>4454</v>
      </c>
      <c r="R7" s="486" t="s">
        <v>4453</v>
      </c>
      <c r="S7" s="488" t="s">
        <v>4455</v>
      </c>
      <c r="T7" s="483" t="s">
        <v>4440</v>
      </c>
      <c r="U7" s="486" t="s">
        <v>4450</v>
      </c>
      <c r="V7" s="483" t="s">
        <v>4441</v>
      </c>
      <c r="W7" s="483" t="s">
        <v>4442</v>
      </c>
      <c r="X7" s="488" t="s">
        <v>4456</v>
      </c>
      <c r="Y7" s="483" t="s">
        <v>4443</v>
      </c>
      <c r="AG7" s="479"/>
      <c r="AI7" s="479"/>
      <c r="AZ7" s="478"/>
      <c r="BA7" s="478"/>
      <c r="BB7" s="480"/>
      <c r="BC7" s="481"/>
      <c r="BD7" s="481"/>
      <c r="BF7" s="481"/>
      <c r="BG7" s="397"/>
    </row>
    <row r="8" spans="1:60">
      <c r="A8" s="155">
        <v>1</v>
      </c>
      <c r="B8" s="155" t="s">
        <v>3652</v>
      </c>
      <c r="C8" s="155" t="s">
        <v>3657</v>
      </c>
      <c r="D8" s="155" t="s">
        <v>4221</v>
      </c>
      <c r="E8" s="155">
        <v>0</v>
      </c>
      <c r="F8" s="155" t="s">
        <v>4022</v>
      </c>
      <c r="G8" s="477" t="str">
        <f t="shared" ref="G8:G71" si="0">IF(ISBLANK($H8),"",INDEX($5:$5,MATCH(F8,$4:$4,0)))</f>
        <v>방향형</v>
      </c>
      <c r="H8" s="155" t="s">
        <v>3665</v>
      </c>
      <c r="I8" s="155" t="s">
        <v>4294</v>
      </c>
      <c r="J8" s="155" t="str">
        <f>IF(ISBLANK($H8),"",
_xlfn.TEXTJOIN("/",TRUE,
IF(ISBLANK(INDEX($L8:$Y8,MATCH($N$6,$L$6:$Y$6,0))),"","#CastingTime"),
IF(ISBLANK(INDEX($L8:$Y8,MATCH($T$6,$L$6:$Y$6,0))),"","#Damage"),
IF(ISBLANK(INDEX($L8:$Y8,MATCH($L$6,$L$6:$Y$6,0))),"","#Distance"),
IF(ISBLANK(INDEX($L8:$Y8,MATCH($V$6,$L$6:$Y$6,0))),"","#Range"),
IF(ISBLANK(INDEX($L8:$Y8,MATCH($P$6,$L$6:$Y$6,0))),"","#Duration"),
IF(ISBLANK(INDEX($L8:$Y8,MATCH($X$6,$L$6:$Y$6,0))),"","#Mana"),
IF(ISBLANK(INDEX($L8:$Y8,MATCH($R$6,$L$6:$Y$6,0))),"","#CoolDown")))</f>
        <v>#Distance/#Mana/#CoolDown</v>
      </c>
      <c r="K8" s="155" t="str">
        <f>IF(ISBLANK($H8),"",
_xlfn.TEXTJOIN("/",TRUE,
IF(ISBLANK(INDEX($L8:$Y8,MATCH($O$6,$L$6:$Y$6,0))),"","~CastingTime"),
IF(ISBLANK(INDEX($L8:$Y8,MATCH($U$6,$L$6:$Y$6,0))),"","~Damage"),
IF(ISBLANK(INDEX($L8:$Y8,MATCH($M$6,$L$6:$Y$6,0))),"","~Distance"),
IF(ISBLANK(INDEX($L8:$Y8,MATCH($W$6,$L$6:$Y$6,0))),"","~Range"),
IF(ISBLANK(INDEX($L8:$Y8,MATCH($Q$6,$L$6:$Y$6,0))),"","~Duration"),
IF(ISBLANK(INDEX($L8:$Y8,MATCH($Y$6,$L$6:$Y$6,0))),"","~Mana"),
IF(ISBLANK(INDEX($L8:$Y8,MATCH($S$6,$L$6:$Y$6,0))),"","~CoolDown")))</f>
        <v>~Mana/~CoolDown</v>
      </c>
      <c r="L8" s="277">
        <v>100</v>
      </c>
      <c r="M8" s="277"/>
      <c r="R8" s="472">
        <v>1999</v>
      </c>
      <c r="S8" s="469">
        <v>-111</v>
      </c>
      <c r="X8" s="372">
        <v>101</v>
      </c>
      <c r="Y8" s="373">
        <v>11</v>
      </c>
      <c r="Z8" s="34"/>
      <c r="AB8" s="155"/>
      <c r="AE8" s="609" t="s">
        <v>3718</v>
      </c>
      <c r="AF8" s="609"/>
      <c r="AG8" s="609"/>
      <c r="AH8" s="609"/>
      <c r="AI8" s="284"/>
      <c r="AJ8" s="284"/>
      <c r="AZ8" s="381" t="s">
        <v>3886</v>
      </c>
      <c r="BA8" s="279"/>
      <c r="BB8" s="155" t="s">
        <v>3896</v>
      </c>
      <c r="BC8" s="394" t="s">
        <v>3657</v>
      </c>
      <c r="BD8" s="394" t="s">
        <v>3895</v>
      </c>
      <c r="BE8" s="279" t="s">
        <v>3905</v>
      </c>
      <c r="BF8" s="396" t="s">
        <v>3906</v>
      </c>
      <c r="BG8" s="396" t="s">
        <v>3907</v>
      </c>
      <c r="BH8" s="155"/>
    </row>
    <row r="9" spans="1:60" ht="16.5" customHeight="1">
      <c r="A9" s="155">
        <v>2</v>
      </c>
      <c r="B9" s="155" t="s">
        <v>3651</v>
      </c>
      <c r="C9" s="155" t="s">
        <v>566</v>
      </c>
      <c r="D9" s="155" t="s">
        <v>4220</v>
      </c>
      <c r="E9" s="155">
        <v>2</v>
      </c>
      <c r="F9" s="155" t="s">
        <v>4021</v>
      </c>
      <c r="G9" s="477" t="str">
        <f t="shared" si="0"/>
        <v>방향형</v>
      </c>
      <c r="H9" s="155" t="s">
        <v>914</v>
      </c>
      <c r="I9" s="155" t="s">
        <v>4295</v>
      </c>
      <c r="J9" s="155" t="str">
        <f t="shared" ref="J9:J72" si="1">IF(ISBLANK($H9),"",
_xlfn.TEXTJOIN("/",TRUE,
IF(ISBLANK(INDEX($L9:$Y9,MATCH($N$6,$L$6:$Y$6,0))),"","#CastingTime"),
IF(ISBLANK(INDEX($L9:$Y9,MATCH($T$6,$L$6:$Y$6,0))),"","#Damage"),
IF(ISBLANK(INDEX($L9:$Y9,MATCH($L$6,$L$6:$Y$6,0))),"","#Distance"),
IF(ISBLANK(INDEX($L9:$Y9,MATCH($V$6,$L$6:$Y$6,0))),"","#Range"),
IF(ISBLANK(INDEX($L9:$Y9,MATCH($P$6,$L$6:$Y$6,0))),"","#Duration"),
IF(ISBLANK(INDEX($L9:$Y9,MATCH($X$6,$L$6:$Y$6,0))),"","#Mana"),
IF(ISBLANK(INDEX($L9:$Y9,MATCH($R$6,$L$6:$Y$6,0))),"","#CoolDown")))</f>
        <v>#Distance/#Mana/#CoolDown</v>
      </c>
      <c r="K9" s="155" t="str">
        <f t="shared" ref="K9:K72" si="2">IF(ISBLANK($H9),"",
_xlfn.TEXTJOIN("/",TRUE,
IF(ISBLANK(INDEX($L9:$Y9,MATCH($O$6,$L$6:$Y$6,0))),"","~CastingTime"),
IF(ISBLANK(INDEX($L9:$Y9,MATCH($U$6,$L$6:$Y$6,0))),"","~Damage"),
IF(ISBLANK(INDEX($L9:$Y9,MATCH($M$6,$L$6:$Y$6,0))),"","~Distance"),
IF(ISBLANK(INDEX($L9:$Y9,MATCH($W$6,$L$6:$Y$6,0))),"","~Range"),
IF(ISBLANK(INDEX($L9:$Y9,MATCH($Q$6,$L$6:$Y$6,0))),"","~Duration"),
IF(ISBLANK(INDEX($L9:$Y9,MATCH($Y$6,$L$6:$Y$6,0))),"","~Mana"),
IF(ISBLANK(INDEX($L9:$Y9,MATCH($S$6,$L$6:$Y$6,0))),"","~CoolDown")))</f>
        <v>~Mana/~CoolDown</v>
      </c>
      <c r="L9" s="155">
        <v>150</v>
      </c>
      <c r="R9" s="472">
        <v>1800</v>
      </c>
      <c r="S9" s="469">
        <v>-100</v>
      </c>
      <c r="X9" s="372">
        <v>147</v>
      </c>
      <c r="Y9" s="373">
        <v>17</v>
      </c>
      <c r="Z9"/>
      <c r="AA9" s="34"/>
      <c r="AB9" s="155"/>
      <c r="AD9" s="284"/>
      <c r="AE9" s="609"/>
      <c r="AF9" s="609"/>
      <c r="AG9" s="609"/>
      <c r="AH9" s="609"/>
      <c r="AI9" s="284"/>
      <c r="AJ9" s="284"/>
      <c r="AY9" s="473">
        <f>(BC9+BD9*($BA$6))*(BE9)*IF(ISBLANK(BF9),1,BF9^$BA$6)</f>
        <v>0.85594564303257581</v>
      </c>
      <c r="AZ9" s="384">
        <f>(BC9+BD9*($BA$6))*(100%+BE9*($AZ$6-1))*IF(ISBLANK(BF9),1,BF9^$BA$6)</f>
        <v>21.969271504502782</v>
      </c>
      <c r="BA9" s="379">
        <f>AZ9*IF(ISBLANK(BG9),1,BG9^$BA$6)</f>
        <v>68.948985105619641</v>
      </c>
      <c r="BB9" s="155" t="s">
        <v>3647</v>
      </c>
      <c r="BC9" s="392">
        <v>1</v>
      </c>
      <c r="BD9" s="379">
        <v>0.05</v>
      </c>
      <c r="BE9" s="379">
        <v>0.06</v>
      </c>
      <c r="BF9" s="396">
        <v>1.2</v>
      </c>
      <c r="BG9" s="396">
        <v>1.1000000000000001</v>
      </c>
      <c r="BH9" s="155"/>
    </row>
    <row r="10" spans="1:60" ht="17.25" customHeight="1" thickBot="1">
      <c r="A10" s="155">
        <v>3</v>
      </c>
      <c r="B10" s="155" t="s">
        <v>3651</v>
      </c>
      <c r="C10" s="155" t="s">
        <v>566</v>
      </c>
      <c r="D10" s="155" t="s">
        <v>4220</v>
      </c>
      <c r="E10" s="155">
        <v>5</v>
      </c>
      <c r="F10" s="155" t="s">
        <v>4021</v>
      </c>
      <c r="G10" s="477" t="str">
        <f t="shared" si="0"/>
        <v>방향형</v>
      </c>
      <c r="H10" s="155" t="s">
        <v>935</v>
      </c>
      <c r="I10" s="155" t="s">
        <v>4301</v>
      </c>
      <c r="J10" s="155" t="str">
        <f t="shared" si="1"/>
        <v>#Distance/#Mana/#CoolDown</v>
      </c>
      <c r="K10" s="155" t="str">
        <f t="shared" si="2"/>
        <v>~Mana/~CoolDown</v>
      </c>
      <c r="L10" s="155">
        <v>225</v>
      </c>
      <c r="R10" s="472">
        <v>1497</v>
      </c>
      <c r="S10" s="469">
        <v>-83</v>
      </c>
      <c r="X10" s="372">
        <v>220</v>
      </c>
      <c r="Y10" s="373">
        <v>25</v>
      </c>
      <c r="Z10"/>
      <c r="AB10" s="155"/>
      <c r="AD10" s="284"/>
      <c r="AE10" s="284"/>
      <c r="AF10" s="284"/>
      <c r="AG10" s="284"/>
      <c r="AH10" s="284"/>
      <c r="AI10" s="294"/>
      <c r="AJ10" s="289" t="s">
        <v>3707</v>
      </c>
      <c r="AK10" s="283" t="s">
        <v>3710</v>
      </c>
      <c r="AL10" s="155" t="s">
        <v>3706</v>
      </c>
      <c r="AM10" s="285" t="s">
        <v>3711</v>
      </c>
      <c r="AP10" s="285"/>
      <c r="AQ10" s="285"/>
      <c r="AX10" s="378">
        <f>(BC10+BD10*($BA$6))*IF(ISBLANK(BF10),1,BF10^$BA$6)</f>
        <v>1499</v>
      </c>
      <c r="AY10" s="378">
        <f>(BC10+BD10*($BA$6))*(BE10)*IF(ISBLANK(BF10),1,BF10^$BA$6)</f>
        <v>299.8</v>
      </c>
      <c r="AZ10" s="385">
        <f>(BC10+BD10*($BA$6))*(100%+BE10*($AZ$6-1))*IF(ISBLANK(BF10),1,BF10^$BA$6)*IF(ISBLANK(BG10),1,BG10^$BA$6)</f>
        <v>4197.2</v>
      </c>
      <c r="BA10" s="279"/>
      <c r="BB10" s="155" t="s">
        <v>3890</v>
      </c>
      <c r="BC10" s="394">
        <v>215</v>
      </c>
      <c r="BD10" s="394">
        <v>107</v>
      </c>
      <c r="BE10" s="379">
        <v>0.2</v>
      </c>
      <c r="BF10" s="396"/>
      <c r="BG10" s="398"/>
      <c r="BH10" s="155"/>
    </row>
    <row r="11" spans="1:60" ht="16.5" customHeight="1" thickBot="1">
      <c r="A11" s="155">
        <v>4</v>
      </c>
      <c r="B11" s="155" t="s">
        <v>3651</v>
      </c>
      <c r="C11" s="155" t="s">
        <v>566</v>
      </c>
      <c r="D11" s="155" t="s">
        <v>4220</v>
      </c>
      <c r="E11" s="155">
        <v>8</v>
      </c>
      <c r="F11" s="155" t="s">
        <v>4021</v>
      </c>
      <c r="G11" s="477" t="str">
        <f t="shared" si="0"/>
        <v>방향형</v>
      </c>
      <c r="H11" s="155" t="s">
        <v>945</v>
      </c>
      <c r="I11" s="155" t="s">
        <v>4300</v>
      </c>
      <c r="J11" s="155" t="str">
        <f t="shared" si="1"/>
        <v>#Distance/#Mana/#CoolDown</v>
      </c>
      <c r="K11" s="155" t="str">
        <f t="shared" si="2"/>
        <v>~Mana/~CoolDown</v>
      </c>
      <c r="L11" s="155">
        <v>300</v>
      </c>
      <c r="R11" s="472">
        <v>1203</v>
      </c>
      <c r="S11" s="469">
        <v>-67</v>
      </c>
      <c r="X11" s="372">
        <v>303</v>
      </c>
      <c r="Y11" s="373">
        <v>33</v>
      </c>
      <c r="Z11"/>
      <c r="AB11" s="155"/>
      <c r="AD11" s="284"/>
      <c r="AE11" s="284" t="s">
        <v>3694</v>
      </c>
      <c r="AF11" s="282"/>
      <c r="AG11" s="611" t="str">
        <f>IF(ISBLANK(AF11),
IF(ISBLANK(AF12),"값을 입력해주세요",INDEX(#REF!,MATCH(AF12,A8:A301,0))),
VLOOKUP(AF11,$E$8:$AA$301,2,FALSE))</f>
        <v>값을 입력해주세요</v>
      </c>
      <c r="AH11" s="611"/>
      <c r="AI11" s="294"/>
      <c r="AJ11" s="279">
        <v>0</v>
      </c>
      <c r="AK11" s="155" t="s">
        <v>3695</v>
      </c>
      <c r="AV11" s="616" t="str">
        <f>ROUND(AX11,-1)*0.01&amp;"s ~ "&amp;ROUND(AX11+AY11*9,-1)*0.01&amp;"s"</f>
        <v>91s ~ 58.2s</v>
      </c>
      <c r="AW11" s="616"/>
      <c r="AX11" s="378">
        <f>(BC11+BD11*($BA$6))*IF(ISBLANK(BF11),1,BF11^$BA$6)</f>
        <v>9101.4422924909068</v>
      </c>
      <c r="AY11" s="378">
        <f>(BC11+BD11*($BA$6))*(BE11)*IF(ISBLANK(BF11),1,BF11^$BA$6)</f>
        <v>-364.05769169963628</v>
      </c>
      <c r="AZ11" s="391">
        <f>(BC11+BD11*($BA$6))*(100%+BE11*($AZ$6-1))*IF(ISBLANK(BF11),1,BF11^$BA$6)*IF(ISBLANK(BG11),1,BG11^$BA$6)</f>
        <v>5824.9230671941805</v>
      </c>
      <c r="BA11" s="279"/>
      <c r="BB11" s="155" t="s">
        <v>3891</v>
      </c>
      <c r="BC11" s="394">
        <v>1100</v>
      </c>
      <c r="BD11" s="394">
        <v>150</v>
      </c>
      <c r="BE11" s="379">
        <v>-0.04</v>
      </c>
      <c r="BF11" s="396">
        <v>1.1000000000000001</v>
      </c>
      <c r="BH11" s="155"/>
    </row>
    <row r="12" spans="1:60" ht="17.25" thickBot="1">
      <c r="A12" s="155">
        <v>5</v>
      </c>
      <c r="B12" s="155" t="s">
        <v>3651</v>
      </c>
      <c r="C12" s="155" t="s">
        <v>566</v>
      </c>
      <c r="D12" s="155" t="s">
        <v>4220</v>
      </c>
      <c r="E12" s="155">
        <v>10</v>
      </c>
      <c r="F12" s="155" t="s">
        <v>4021</v>
      </c>
      <c r="G12" s="477" t="str">
        <f t="shared" si="0"/>
        <v>방향형</v>
      </c>
      <c r="H12" s="155" t="s">
        <v>955</v>
      </c>
      <c r="I12" s="155" t="s">
        <v>4299</v>
      </c>
      <c r="J12" s="155" t="str">
        <f t="shared" si="1"/>
        <v>#Distance/#Mana/#CoolDown</v>
      </c>
      <c r="K12" s="155" t="str">
        <f t="shared" si="2"/>
        <v>~Mana/~CoolDown</v>
      </c>
      <c r="L12" s="155">
        <v>350</v>
      </c>
      <c r="R12" s="472">
        <v>1004</v>
      </c>
      <c r="S12" s="469">
        <v>-56</v>
      </c>
      <c r="X12" s="372">
        <v>349</v>
      </c>
      <c r="Y12" s="373">
        <v>39</v>
      </c>
      <c r="Z12"/>
      <c r="AB12" s="155"/>
      <c r="AD12" s="284"/>
      <c r="AE12" s="284" t="s">
        <v>3693</v>
      </c>
      <c r="AF12" s="296"/>
      <c r="AG12" s="612"/>
      <c r="AH12" s="611"/>
      <c r="AI12" s="294"/>
      <c r="AJ12" s="279">
        <v>1</v>
      </c>
      <c r="AK12" s="277" t="s">
        <v>3696</v>
      </c>
      <c r="AL12" s="155">
        <v>0</v>
      </c>
      <c r="AM12" s="286"/>
      <c r="AZ12" s="391">
        <f>(BC12+BD12*($BA$6))*(100%+BE12*($AZ$6-1))*IF(ISBLANK(BF12),1,BF12^$BA$6)*IF(ISBLANK(BG12),1,BG12^$BA$6)</f>
        <v>340</v>
      </c>
      <c r="BA12" s="279"/>
      <c r="BB12" s="155" t="s">
        <v>3690</v>
      </c>
      <c r="BC12" s="394">
        <v>100</v>
      </c>
      <c r="BD12" s="394">
        <v>20</v>
      </c>
      <c r="BE12" s="379"/>
      <c r="BF12" s="396"/>
      <c r="BH12" s="155"/>
    </row>
    <row r="13" spans="1:60" ht="16.5" customHeight="1" thickBot="1">
      <c r="A13" s="155">
        <v>6</v>
      </c>
      <c r="B13" s="155" t="s">
        <v>3651</v>
      </c>
      <c r="C13" s="155" t="s">
        <v>566</v>
      </c>
      <c r="D13" s="155" t="s">
        <v>494</v>
      </c>
      <c r="E13" s="155">
        <v>0</v>
      </c>
      <c r="F13" s="155" t="s">
        <v>4025</v>
      </c>
      <c r="G13" s="477" t="str">
        <f t="shared" si="0"/>
        <v>즉발</v>
      </c>
      <c r="H13" s="155" t="s">
        <v>3684</v>
      </c>
      <c r="I13" s="155" t="s">
        <v>4306</v>
      </c>
      <c r="J13" s="155" t="str">
        <f t="shared" si="1"/>
        <v>#CastingTime/#Damage/#Duration/#Mana/#CoolDown</v>
      </c>
      <c r="K13" s="155" t="str">
        <f t="shared" si="2"/>
        <v>~CastingTime/~Mana/~CoolDown</v>
      </c>
      <c r="N13" s="155">
        <v>140</v>
      </c>
      <c r="O13" s="155">
        <v>10</v>
      </c>
      <c r="P13" s="155">
        <v>100</v>
      </c>
      <c r="R13" s="155">
        <v>1999</v>
      </c>
      <c r="S13" s="155">
        <v>-111</v>
      </c>
      <c r="T13" s="155">
        <v>30</v>
      </c>
      <c r="X13" s="372">
        <v>101</v>
      </c>
      <c r="Y13" s="373">
        <v>11</v>
      </c>
      <c r="Z13"/>
      <c r="AB13" s="155"/>
      <c r="AD13" s="284"/>
      <c r="AE13" s="284" t="s">
        <v>3692</v>
      </c>
      <c r="AF13" s="282">
        <v>1</v>
      </c>
      <c r="AG13" s="284"/>
      <c r="AH13" s="284"/>
      <c r="AI13" s="294"/>
      <c r="AJ13" s="279">
        <v>2</v>
      </c>
      <c r="AK13" s="277" t="s">
        <v>3697</v>
      </c>
      <c r="AL13" s="155">
        <v>1</v>
      </c>
      <c r="AM13" s="286"/>
      <c r="AZ13" s="386">
        <f>(BC13+BD13*($BA$6))*(100%+BE13*($AZ$6-1))*IF(ISBLANK(BF13),1,BF13^$BA$6)*IF(ISBLANK(BG13),1,BG13^$BA$6)</f>
        <v>425</v>
      </c>
      <c r="BA13" s="279"/>
      <c r="BB13" s="155" t="s">
        <v>3897</v>
      </c>
      <c r="BC13" s="394">
        <v>125</v>
      </c>
      <c r="BD13" s="394">
        <v>25</v>
      </c>
      <c r="BE13" s="378"/>
      <c r="BF13" s="396"/>
      <c r="BH13" s="376"/>
    </row>
    <row r="14" spans="1:60" ht="16.5" customHeight="1">
      <c r="A14" s="155">
        <v>7</v>
      </c>
      <c r="B14" s="155" t="s">
        <v>3651</v>
      </c>
      <c r="C14" s="155" t="s">
        <v>566</v>
      </c>
      <c r="D14" s="155" t="s">
        <v>494</v>
      </c>
      <c r="E14" s="155">
        <v>2</v>
      </c>
      <c r="F14" s="155" t="s">
        <v>4024</v>
      </c>
      <c r="G14" s="477" t="str">
        <f t="shared" si="0"/>
        <v>즉발</v>
      </c>
      <c r="H14" s="155" t="s">
        <v>494</v>
      </c>
      <c r="I14" s="155" t="s">
        <v>4307</v>
      </c>
      <c r="J14" s="155" t="str">
        <f t="shared" si="1"/>
        <v>#CastingTime/#Damage/#Duration/#Mana/#CoolDown</v>
      </c>
      <c r="K14" s="155" t="str">
        <f t="shared" si="2"/>
        <v>~CastingTime/~Mana/~CoolDown</v>
      </c>
      <c r="N14" s="155">
        <v>122</v>
      </c>
      <c r="O14" s="155">
        <v>8</v>
      </c>
      <c r="P14" s="155">
        <v>50</v>
      </c>
      <c r="R14" s="155">
        <v>1800</v>
      </c>
      <c r="S14" s="155">
        <v>-100</v>
      </c>
      <c r="T14" s="155">
        <v>100</v>
      </c>
      <c r="X14" s="372">
        <v>147</v>
      </c>
      <c r="Y14" s="373">
        <v>17</v>
      </c>
      <c r="Z14"/>
      <c r="AB14" s="155"/>
      <c r="AD14" s="284"/>
      <c r="AE14" s="284"/>
      <c r="AF14" s="284"/>
      <c r="AG14" s="284"/>
      <c r="AH14" s="284"/>
      <c r="AI14" s="294"/>
      <c r="AJ14" s="279">
        <v>3</v>
      </c>
      <c r="AK14" s="277" t="s">
        <v>3698</v>
      </c>
      <c r="AL14" s="155">
        <v>1</v>
      </c>
      <c r="AM14" s="286"/>
      <c r="BA14" s="279"/>
      <c r="BB14" s="155"/>
      <c r="BC14" s="394"/>
      <c r="BE14" s="279"/>
      <c r="BF14" s="396"/>
      <c r="BH14" s="155"/>
    </row>
    <row r="15" spans="1:60">
      <c r="A15" s="155">
        <v>8</v>
      </c>
      <c r="B15" s="155" t="s">
        <v>3651</v>
      </c>
      <c r="C15" s="155" t="s">
        <v>566</v>
      </c>
      <c r="D15" s="155" t="s">
        <v>494</v>
      </c>
      <c r="E15" s="155">
        <v>5</v>
      </c>
      <c r="F15" s="155" t="s">
        <v>4024</v>
      </c>
      <c r="G15" s="477" t="str">
        <f t="shared" si="0"/>
        <v>즉발</v>
      </c>
      <c r="H15" s="155" t="s">
        <v>979</v>
      </c>
      <c r="I15" s="155" t="s">
        <v>4308</v>
      </c>
      <c r="J15" s="155" t="str">
        <f t="shared" si="1"/>
        <v>#CastingTime/#Damage/#Duration/#Mana/#CoolDown</v>
      </c>
      <c r="K15" s="155" t="str">
        <f t="shared" si="2"/>
        <v>~CastingTime/~Mana/~CoolDown</v>
      </c>
      <c r="N15" s="155">
        <v>104</v>
      </c>
      <c r="O15" s="155">
        <v>6</v>
      </c>
      <c r="P15" s="155">
        <v>150</v>
      </c>
      <c r="R15" s="155">
        <v>1497</v>
      </c>
      <c r="S15" s="155">
        <v>-83</v>
      </c>
      <c r="T15" s="155">
        <v>50</v>
      </c>
      <c r="X15" s="372">
        <v>220</v>
      </c>
      <c r="Y15" s="373">
        <v>25</v>
      </c>
      <c r="Z15"/>
      <c r="AB15" s="155"/>
      <c r="AD15" s="284"/>
      <c r="AE15" s="610" t="str">
        <f>IF(AND(ISBLANK(AF11),ISBLANK(AF12)),"대기중...", IF(ISBLANK(AF11), AG11,AF11)&amp;VLOOKUP(AF13,$AJ$11:$AM$21,MATCH("등급",$AJ$10:$AM$10,0)))</f>
        <v>대기중...</v>
      </c>
      <c r="AF15" s="610"/>
      <c r="AG15" s="610"/>
      <c r="AH15" s="610"/>
      <c r="AI15" s="295"/>
      <c r="AJ15" s="279">
        <v>4</v>
      </c>
      <c r="AK15" s="277" t="s">
        <v>3699</v>
      </c>
      <c r="AL15" s="155">
        <v>1</v>
      </c>
      <c r="AM15" s="286"/>
      <c r="AV15" s="616" t="str">
        <f>ROUND(AX15,-1)*0.1&amp;" ~ "&amp;ROUND(AX15+AY15*9,-1)*0.1</f>
        <v>40 ~ 80</v>
      </c>
      <c r="AW15" s="616"/>
      <c r="AX15" s="406">
        <f>AZ15-MOD(ROUNDUP(AZ15/9,0)*9,10)</f>
        <v>395</v>
      </c>
      <c r="AY15" s="342">
        <f>ROUNDUP(AZ15/9,0)</f>
        <v>45</v>
      </c>
      <c r="AZ15" s="386">
        <f>(BC15+BD15*($BA$6))*(100%+BE15*($AZ$6-1))*IF(ISBLANK(BF15),1,BF15^$BA$6)*IF(ISBLANK(BG15),1,BG15^$BA$6)</f>
        <v>400</v>
      </c>
      <c r="BA15" s="279"/>
      <c r="BB15" s="155" t="s">
        <v>3898</v>
      </c>
      <c r="BC15" s="394">
        <v>100</v>
      </c>
      <c r="BD15" s="394">
        <v>25</v>
      </c>
      <c r="BE15" s="279"/>
      <c r="BF15" s="396"/>
      <c r="BH15" s="376"/>
    </row>
    <row r="16" spans="1:60" ht="16.5" customHeight="1">
      <c r="A16" s="155">
        <v>9</v>
      </c>
      <c r="B16" s="155" t="s">
        <v>3651</v>
      </c>
      <c r="C16" s="155" t="s">
        <v>566</v>
      </c>
      <c r="D16" s="155" t="s">
        <v>3686</v>
      </c>
      <c r="E16" s="155">
        <v>4</v>
      </c>
      <c r="F16" s="155" t="s">
        <v>4027</v>
      </c>
      <c r="G16" s="477" t="str">
        <f t="shared" si="0"/>
        <v>방향형</v>
      </c>
      <c r="H16" s="2" t="s">
        <v>1189</v>
      </c>
      <c r="I16" s="155" t="s">
        <v>4311</v>
      </c>
      <c r="J16" s="155" t="str">
        <f t="shared" si="1"/>
        <v>#Damage/#Distance/#Range/#Mana/#CoolDown</v>
      </c>
      <c r="K16" s="155" t="str">
        <f t="shared" si="2"/>
        <v>~Damage/~Mana/~CoolDown</v>
      </c>
      <c r="L16" s="155">
        <v>350</v>
      </c>
      <c r="R16" s="155">
        <v>2489</v>
      </c>
      <c r="S16" s="155">
        <v>-100</v>
      </c>
      <c r="T16" s="155">
        <v>249</v>
      </c>
      <c r="U16" s="155">
        <v>15</v>
      </c>
      <c r="V16" s="155">
        <v>150</v>
      </c>
      <c r="X16" s="372">
        <v>643</v>
      </c>
      <c r="Y16" s="373">
        <v>129</v>
      </c>
      <c r="Z16" s="338"/>
      <c r="AA16" s="287"/>
      <c r="AB16" s="155"/>
      <c r="AC16" s="277"/>
      <c r="AD16" s="284"/>
      <c r="AE16" s="610" t="str">
        <f>_xlfn.IFNA(
IF(N(AF13)=0,IF(1&lt;=VLOOKUP(IF(ISBLANK(AF11),AG11,AF11),$E$8:$Y$301,MATCH($E$6,$E$6:$Y$6,0),FALSE),$E$6&amp;" "&amp;VLOOKUP(IF(ISBLANK(AF11),AG11,AF11),$E$8:$Y$301,MATCH($E$6,$E$6:$Y$6,0),FALSE)&amp;" 이상 필요","습득이 가능합니다"),
_xlfn.TEXTJOIN(", ",TRUE,
IF(1&lt;=VLOOKUP(IF(ISBLANK(AF11),AG11,AF11),$E$8:$Y$301,MATCH($X$6,$E$6:$Y$6,0),FALSE),"소모마나"&amp;" "&amp;ROUND(SUM(VLOOKUP(IF(ISBLANK(AF11),AG11,AF11),$E$8:$Y$301,MATCH(X6,$E$6:$Y$6,0),FALSE),(VLOOKUP(IF(ISBLANK(AF11),AG11,AF11),$E$8:$Y$301,MATCH(Y6,$E$6:$Y$6,0),FALSE)-VLOOKUP(IF(ISBLANK(AF11),AG11,AF11),$E$8:$Y$301,MATCH(X6,$E$6:$Y$6,0),FALSE))*VLOOKUP(AF13,$AJ$11:$AM$21,MATCH("효율",AJ10:AM10,0),FALSE)),0),""),
IF(1&lt;=VLOOKUP(IF(ISBLANK(AF11),AG11,AF11),$E$8:$Y$301,MATCH($X$6,$E$6:$Y$6,0),FALSE),"쿨다운"&amp;" "&amp;ROUND(SUM(VLOOKUP(IF(ISBLANK(AF11),AG11,AF11),$E$8:$Y$301,MATCH(R6,$E$6:$Y$6,0),FALSE),(VLOOKUP(IF(ISBLANK(AF11),AG11,AF11),$E$8:$Y$301,MATCH(S6,$E$6:$Y$6,0),FALSE)-VLOOKUP(IF(ISBLANK(AF11),AG11,AF11),$E$8:$Y$301,MATCH(R6,$E$6:$Y$6,0),FALSE))*VLOOKUP(AF13,$AJ$11:$AM$21,MATCH("효율",AJ10:AM10,0),FALSE)),1)&amp;"초",""),
"",
"")),".")</f>
        <v>.</v>
      </c>
      <c r="AF16" s="610"/>
      <c r="AG16" s="610"/>
      <c r="AH16" s="610"/>
      <c r="AI16" s="284"/>
      <c r="AJ16" s="279">
        <v>5</v>
      </c>
      <c r="AK16" s="277" t="s">
        <v>3700</v>
      </c>
      <c r="AL16" s="155">
        <v>1</v>
      </c>
      <c r="AM16" s="286"/>
      <c r="AV16" s="616" t="str">
        <f>ROUND(AX16,-1)*0.01&amp;"s ~ "&amp;ABS(ROUND(AY16*9,-1))*0.01&amp;"s"</f>
        <v>4s ~ 2s</v>
      </c>
      <c r="AW16" s="616"/>
      <c r="AX16" s="406">
        <f>AZ16*0.5+AZ16+AY16*9</f>
        <v>402</v>
      </c>
      <c r="AY16" s="342">
        <f>ROUND(AZ16*BE16,0)</f>
        <v>-22</v>
      </c>
      <c r="AZ16" s="386">
        <f>(BC16+BD16*($BA$6))*(100%+BE16*($AZ$6-1))*IF(ISBLANK(BF16),1,BF16^$BA$6)*IF(ISBLANK(BG16),1,BG16^$BA$6)</f>
        <v>400</v>
      </c>
      <c r="BB16" s="380" t="s">
        <v>4292</v>
      </c>
      <c r="BC16" s="394">
        <v>2000</v>
      </c>
      <c r="BD16" s="394">
        <v>-100</v>
      </c>
      <c r="BE16" s="468">
        <f>-1/18</f>
        <v>-5.5555555555555552E-2</v>
      </c>
      <c r="BF16" s="396"/>
      <c r="BH16" s="155"/>
    </row>
    <row r="17" spans="1:60">
      <c r="A17" s="155">
        <v>10</v>
      </c>
      <c r="B17" s="155" t="s">
        <v>3651</v>
      </c>
      <c r="C17" s="155" t="s">
        <v>566</v>
      </c>
      <c r="D17" s="155" t="s">
        <v>3686</v>
      </c>
      <c r="E17" s="155">
        <v>7</v>
      </c>
      <c r="F17" s="155" t="s">
        <v>4026</v>
      </c>
      <c r="G17" s="477" t="str">
        <f t="shared" si="0"/>
        <v>방향형</v>
      </c>
      <c r="H17" s="2" t="s">
        <v>1192</v>
      </c>
      <c r="I17" s="155" t="s">
        <v>4338</v>
      </c>
      <c r="J17" s="155" t="str">
        <f t="shared" si="1"/>
        <v>#Damage/#Distance/#Range/#Mana/#CoolDown</v>
      </c>
      <c r="K17" s="155" t="str">
        <f t="shared" si="2"/>
        <v>~Damage/~Mana/~CoolDown</v>
      </c>
      <c r="L17" s="155">
        <v>500</v>
      </c>
      <c r="R17" s="155">
        <v>4190</v>
      </c>
      <c r="S17" s="155">
        <v>-168</v>
      </c>
      <c r="T17" s="155">
        <v>484</v>
      </c>
      <c r="U17" s="155">
        <v>29</v>
      </c>
      <c r="V17" s="155">
        <v>150</v>
      </c>
      <c r="X17" s="372">
        <v>964</v>
      </c>
      <c r="Y17" s="373">
        <v>193</v>
      </c>
      <c r="Z17" s="368"/>
      <c r="AB17" s="155"/>
      <c r="AD17" s="284"/>
      <c r="AE17" s="610" t="str">
        <f>_xlfn.IFNA(
SUBSTITUTE(SUBSTITUTE(SUBSTITUTE(SUBSTITUTE(SUBSTITUTE(SUBSTITUTE(SUBSTITUTE(
VLOOKUP(IF(ISBLANK(AF11),AG11,AF11),$E$8:$AA$301,MATCH("설명",$E$6:$Y$6,0),FALSE),
"#CastingTime",ROUND(SUM(VLOOKUP(IF(ISBLANK(AF11),AG11,AF11),$E$8:$Y$301,MATCH(N6,$E$6:$Y$6,0),FALSE),(VLOOKUP(IF(ISBLANK(AF11),AG11,AF11),$E$8:$Y$301,MATCH(O6,$E$6:$Y$6,0),FALSE)-VLOOKUP(IF(ISBLANK(AF11),AG11,AF11),$E$8:$Y$301,MATCH(N6,$E$6:$Y$6,0),FALSE))*VLOOKUP(AF13,$AJ$11:$AM$21,MATCH("효율",AJ10:AM10,0),FALSE)),0)),
"#Range",ROUND(SUM(VLOOKUP(IF(ISBLANK(AF11),AG11,AF11),$E$8:$Y$301,MATCH(V6,$E$6:$Y$6,0),FALSE),(VLOOKUP(IF(ISBLANK(AF11),AG11,AF11),$E$8:$Y$301,MATCH(W6,$E$6:$Y$6,0),FALSE)-VLOOKUP(IF(ISBLANK(AF11),AG11,AF11),$E$8:$Y$301,MATCH(V6,$E$6:$Y$6,0),FALSE))*VLOOKUP(AF13,$AJ$11:$AM$21,MATCH("효율",AJ10:AM10,0),FALSE)),0)),
"#Damage",ROUND(SUM(VLOOKUP(IF(ISBLANK(AF11),AG11,AF11),$E$8:$Y$301,MATCH(T6,$E$6:$Y$6,0),FALSE),(VLOOKUP(IF(ISBLANK(AF11),AG11,AF11),$E$8:$Y$301,MATCH(U6,$E$6:$Y$6,0),FALSE)-VLOOKUP(IF(ISBLANK(AF11),AG11,AF11),$E$8:$Y$301,MATCH(T6,$E$6:$Y$6,0),FALSE))*VLOOKUP(AF13,$AJ$11:$AM$21,MATCH("효율",AJ10:AM10,0),FALSE)),0)),
"#Distance",ROUND(SUM(VLOOKUP(IF(ISBLANK(AF11),AG11,AF11),$E$8:$Y$301,MATCH(L6,$E$6:$Y$6,0),FALSE),(VLOOKUP(IF(ISBLANK(AF11),AG11,AF11),$E$8:$Y$301,MATCH(M6,$E$6:$Y$6,0),FALSE)-VLOOKUP(IF(ISBLANK(AF11),AG11,AF11),$E$8:$Y$301,MATCH(L6,$E$6:$Y$6,0),FALSE))*VLOOKUP(AF13,$AJ$11:$AM$21,MATCH("효율",AJ10:AM10,0),FALSE)),0)),
"#Mana",ROUND(SUM(VLOOKUP(IF(ISBLANK(AF11),AG11,AF11),$E$8:$Y$301,MATCH(X6,$E$6:$Y$6,0),FALSE),(VLOOKUP(IF(ISBLANK(AF11),AG11,AF11),$E$8:$Y$301,MATCH(Y6,$E$6:$Y$6,0),FALSE)-VLOOKUP(IF(ISBLANK(AF11),AG11,AF11),$E$8:$Y$301,MATCH(X6,$E$6:$Y$6,0),FALSE))*VLOOKUP(AF13,$AJ$11:$AM$21,MATCH("효율",AJ10:AM10,0),FALSE)),0)),
"#Cooldown",ROUND(SUM(VLOOKUP(IF(ISBLANK(AF11),AG11,AF11),$E$8:$Y$301,MATCH(R6,$E$6:$Y$6,0),FALSE),(VLOOKUP(IF(ISBLANK(AF11),AG11,AF11),$E$8:$Y$301,MATCH(S6,$E$6:$Y$6,0),FALSE)-VLOOKUP(IF(ISBLANK(AF11),AG11,AF11),$E$8:$Y$301,MATCH(R6,$E$6:$Y$6,0),FALSE))*VLOOKUP(AF13,$AJ$11:$AM$21,MATCH("효율",AJ10:AM10,0),FALSE)),0)),
"\n",CHAR(10)
),".")</f>
        <v>.</v>
      </c>
      <c r="AF17" s="610"/>
      <c r="AG17" s="610"/>
      <c r="AH17" s="610"/>
      <c r="AI17" s="284"/>
      <c r="AJ17" s="279">
        <v>6</v>
      </c>
      <c r="AK17" s="277" t="s">
        <v>3701</v>
      </c>
      <c r="AL17" s="155">
        <v>1</v>
      </c>
      <c r="AM17" s="286"/>
      <c r="AZ17" s="385">
        <f>(BC17+BD17*($BA$6))*(100%+BE16*($AZ$6-1))*IF(ISBLANK(BF16),1,BF16^$BA$6)*IF(ISBLANK(BG16),1,BG16^$BA$6)</f>
        <v>260</v>
      </c>
      <c r="BA17" s="279"/>
      <c r="BB17" s="155" t="s">
        <v>3899</v>
      </c>
      <c r="BC17" s="394">
        <v>40</v>
      </c>
      <c r="BD17" s="394">
        <v>40</v>
      </c>
      <c r="BH17" s="155"/>
    </row>
    <row r="18" spans="1:60">
      <c r="A18" s="155">
        <v>11</v>
      </c>
      <c r="B18" s="155" t="s">
        <v>3651</v>
      </c>
      <c r="C18" s="155" t="s">
        <v>566</v>
      </c>
      <c r="D18" s="155" t="s">
        <v>3686</v>
      </c>
      <c r="E18" s="155">
        <v>9</v>
      </c>
      <c r="F18" s="155" t="s">
        <v>4027</v>
      </c>
      <c r="G18" s="477" t="str">
        <f t="shared" si="0"/>
        <v>방향형</v>
      </c>
      <c r="H18" s="2" t="s">
        <v>1195</v>
      </c>
      <c r="I18" s="155" t="s">
        <v>4312</v>
      </c>
      <c r="J18" s="155" t="str">
        <f t="shared" si="1"/>
        <v>#Damage/#Distance/#Range/#Mana/#CoolDown</v>
      </c>
      <c r="K18" s="155" t="str">
        <f t="shared" si="2"/>
        <v>~Damage/~Mana/~CoolDown</v>
      </c>
      <c r="L18" s="155">
        <v>600</v>
      </c>
      <c r="R18" s="155">
        <v>5777</v>
      </c>
      <c r="S18" s="155">
        <v>-231</v>
      </c>
      <c r="T18" s="155">
        <v>748</v>
      </c>
      <c r="U18" s="155">
        <v>45</v>
      </c>
      <c r="V18" s="155">
        <v>150</v>
      </c>
      <c r="X18" s="372">
        <v>1178</v>
      </c>
      <c r="Y18" s="373">
        <v>236</v>
      </c>
      <c r="Z18" s="370"/>
      <c r="AA18" s="366"/>
      <c r="AB18" s="155"/>
      <c r="AD18" s="284"/>
      <c r="AE18" s="610"/>
      <c r="AF18" s="610"/>
      <c r="AG18" s="610"/>
      <c r="AH18" s="610"/>
      <c r="AI18" s="284"/>
      <c r="AJ18" s="279">
        <v>7</v>
      </c>
      <c r="AK18" s="277" t="s">
        <v>3702</v>
      </c>
      <c r="AL18" s="155">
        <v>2</v>
      </c>
      <c r="AM18" s="286"/>
      <c r="AP18" s="281"/>
      <c r="AX18" s="405"/>
      <c r="AZ18" s="384"/>
      <c r="BA18" s="279"/>
      <c r="BB18" s="155"/>
      <c r="BC18" s="395"/>
      <c r="BE18" s="155"/>
      <c r="BF18" s="155"/>
      <c r="BG18" s="155"/>
      <c r="BH18" s="155"/>
    </row>
    <row r="19" spans="1:60">
      <c r="A19" s="155">
        <v>12</v>
      </c>
      <c r="B19" s="155" t="s">
        <v>3651</v>
      </c>
      <c r="C19" s="155" t="s">
        <v>566</v>
      </c>
      <c r="D19" s="155" t="s">
        <v>3686</v>
      </c>
      <c r="E19" s="155">
        <v>11</v>
      </c>
      <c r="F19" s="155" t="s">
        <v>4027</v>
      </c>
      <c r="G19" s="477" t="str">
        <f t="shared" si="0"/>
        <v>방향형</v>
      </c>
      <c r="H19" s="2" t="s">
        <v>1199</v>
      </c>
      <c r="I19" s="155" t="s">
        <v>4339</v>
      </c>
      <c r="J19" s="155" t="str">
        <f t="shared" si="1"/>
        <v>#Damage/#Distance/#Range/#Mana/#CoolDown</v>
      </c>
      <c r="K19" s="155" t="str">
        <f t="shared" si="2"/>
        <v>~Damage/~Mana/~CoolDown</v>
      </c>
      <c r="L19" s="155">
        <v>700</v>
      </c>
      <c r="R19" s="155">
        <v>7846</v>
      </c>
      <c r="S19" s="155">
        <v>-314</v>
      </c>
      <c r="T19" s="155">
        <v>1152</v>
      </c>
      <c r="U19" s="155">
        <v>69</v>
      </c>
      <c r="V19" s="155">
        <v>150</v>
      </c>
      <c r="X19" s="372">
        <v>1392</v>
      </c>
      <c r="Y19" s="373">
        <v>278</v>
      </c>
      <c r="Z19" s="369"/>
      <c r="AA19" s="367"/>
      <c r="AB19" s="155"/>
      <c r="AD19" s="284"/>
      <c r="AE19" s="610"/>
      <c r="AF19" s="610"/>
      <c r="AG19" s="610"/>
      <c r="AH19" s="610"/>
      <c r="AI19" s="284"/>
      <c r="AJ19" s="279">
        <v>8</v>
      </c>
      <c r="AK19" s="277" t="s">
        <v>3703</v>
      </c>
      <c r="AL19" s="155">
        <v>2</v>
      </c>
      <c r="AM19" s="286"/>
      <c r="AP19" s="281"/>
      <c r="AZ19" s="339"/>
      <c r="BA19" s="388" t="s">
        <v>3908</v>
      </c>
      <c r="BB19" s="155"/>
      <c r="BC19" s="394"/>
      <c r="BE19" s="155"/>
      <c r="BF19" s="288" t="s">
        <v>3937</v>
      </c>
      <c r="BG19" s="400"/>
      <c r="BH19" s="155"/>
    </row>
    <row r="20" spans="1:60" ht="16.5" customHeight="1">
      <c r="A20" s="155">
        <v>13</v>
      </c>
      <c r="B20" s="155" t="s">
        <v>3651</v>
      </c>
      <c r="C20" s="155" t="s">
        <v>425</v>
      </c>
      <c r="D20" s="155" t="s">
        <v>3666</v>
      </c>
      <c r="E20" s="155">
        <v>2</v>
      </c>
      <c r="F20" s="155" t="s">
        <v>4102</v>
      </c>
      <c r="G20" s="477" t="str">
        <f t="shared" si="0"/>
        <v>방향형</v>
      </c>
      <c r="H20" s="155" t="s">
        <v>4029</v>
      </c>
      <c r="I20" s="34" t="s">
        <v>4347</v>
      </c>
      <c r="J20" s="155" t="str">
        <f t="shared" si="1"/>
        <v>#CastingTime/#Damage/#Distance/#Mana/#CoolDown</v>
      </c>
      <c r="K20" s="155" t="str">
        <f t="shared" si="2"/>
        <v>~CastingTime/~Damage/~Mana/~CoolDown</v>
      </c>
      <c r="L20" s="155">
        <v>250</v>
      </c>
      <c r="N20" s="155">
        <v>95</v>
      </c>
      <c r="O20" s="155">
        <v>-5</v>
      </c>
      <c r="R20" s="155">
        <v>1694</v>
      </c>
      <c r="S20" s="155">
        <v>-68</v>
      </c>
      <c r="T20" s="155">
        <v>158</v>
      </c>
      <c r="U20" s="155">
        <v>10</v>
      </c>
      <c r="X20" s="372">
        <v>429</v>
      </c>
      <c r="Y20" s="373">
        <v>86</v>
      </c>
      <c r="Z20"/>
      <c r="AA20" s="375">
        <f>(Y20-X20)/0.9</f>
        <v>-381.11111111111109</v>
      </c>
      <c r="AB20" s="155">
        <f t="shared" ref="AB20:AB21" si="3">X20-MOD(Y20*9+X20,10)</f>
        <v>426</v>
      </c>
      <c r="AD20" s="284"/>
      <c r="AE20" s="610" t="str">
        <f>_xlfn.IFNA(IF(10&lt;=AF13,"최대 레벨입니다","다음레벨("&amp;VLOOKUP(AF13+1,$AJ$11:$AM$21,MATCH("필요포인트",$AJ$10:$AM$10,0),FALSE)&amp;"P) : "&amp;
_xlfn.TEXTJOIN(", "&amp;CHAR(10),TRUE,
IF(VLOOKUP(IF(ISBLANK(AF11),AG11,AF11),$E$8:$Y$301,MATCH("∼시전시간",$E$6:$Y$6,0),FALSE)&lt;&gt;VLOOKUP(IF(ISBLANK(AF11),AG11,AF11),$E$8:$Y$301,MATCH(N6,$E$6:$Y$6,0),FALSE),N6&amp;" "&amp;ROUND((VLOOKUP(IF(ISBLANK(AF11),AG11,AF11),$E$8:$Y$301,MATCH(O6,$E$6:$Y$6,0),FALSE)-VLOOKUP(IF(ISBLANK(AF11),AG11,AF11),$E$8:$Y$301,MATCH(N6,$E$6:$Y$6,0),FALSE))*AM13,2)&amp;"초",""),
IF(VLOOKUP(IF(ISBLANK(AF11),AG11,AF11),$E$8:$Y$301,MATCH("데미지",$E$6:$Y$6,0),FALSE)&lt;&gt;VLOOKUP(IF(ISBLANK(AF11),AG11,AF11),$E$8:$Y$301,MATCH(U6,$E$6:$Y$6,0),FALSE),"상승량"&amp;" +"&amp;ROUND((VLOOKUP(IF(ISBLANK(AF11),AG11,AF11),$E$8:$Y$301,MATCH(U6,$E$6:$Y$6,0),FALSE)-VLOOKUP(IF(ISBLANK(AF11),AG11,AF11),$E$8:$Y$301,MATCH(T6,$E$6:$Y$6,0),FALSE))*AM13,0)&amp;"%",""),
IF(VLOOKUP(IF(ISBLANK(AF11),AG11,AF11),$E$8:$Y$301,MATCH("거리",$E$6:$Y$6,0),FALSE)&lt;&gt;VLOOKUP(IF(ISBLANK(AF11),AG11,AF11),$E$8:$Y$301,MATCH(M6,$E$6:$Y$6,0),FALSE),V6&amp;" +"&amp;ROUND((VLOOKUP(IF(ISBLANK(AF11),AG11,AF11),$E$8:$Y$301,MATCH(M6,$E$6:$Y$6,0),FALSE)-VLOOKUP(IF(ISBLANK(AF11),AG11,AF11),$E$8:$Y$301,MATCH(V6,$E$6:$Y$6,0),FALSE))*AM13,0),""),
IF(VLOOKUP(IF(ISBLANK(AF11),AG11,AF11),$E$8:$Y$301,MATCH("범위",$E$6:$Y$6,0),FALSE)&lt;&gt;VLOOKUP(IF(ISBLANK(AF11),AG11,AF11),$E$8:$Y$301,MATCH(W6,$E$6:$Y$6,0),FALSE),V6&amp;" +"&amp;ROUND((VLOOKUP(IF(ISBLANK(AF11),AG11,AF11),$E$8:$Y$301,MATCH(W6,$E$6:$Y$6,0),FALSE)-VLOOKUP(IF(ISBLANK(AF11),AG11,AF11),$E$8:$Y$301,MATCH(V6,$E$6:$Y$6,0),FALSE))*AM13,0),""),
IF(VLOOKUP(IF(ISBLANK(AF11),AG11,AF11),$E$8:$Y$301,MATCH("소모마나",$E$6:$Y$6,0),FALSE)&lt;&gt;VLOOKUP(IF(ISBLANK(AF11),AG11,AF11),$E$8:$Y$301,MATCH(Y6,$E$6:$Y$6,0),FALSE),X6&amp;" +"&amp;ROUND((VLOOKUP(IF(ISBLANK(AF11),AG11,AF11),$E$8:$Y$301,MATCH(Y6,$E$6:$Y$6,0),FALSE)-VLOOKUP(IF(ISBLANK(AF11),AG11,AF11),$E$8:$Y$301,MATCH(X6,$E$6:$Y$6,0),FALSE))*AM13,1),""),
IF(VLOOKUP(IF(ISBLANK(AF11),AG11,AF11),$E$8:$Y$301,MATCH("쿨다운",$E$6:$Y$6,0),FALSE)&lt;&gt;VLOOKUP(IF(ISBLANK(AF11),AG11,AF11),$E$8:$Y$301,MATCH(S6,$E$6:$Y$6,0),FALSE),R6&amp;" "&amp;ROUND((VLOOKUP(IF(ISBLANK(AF11),AG11,AF11),$E$8:$Y$301,MATCH(S6,$E$6:$Y$6,0),FALSE)-VLOOKUP(IF(ISBLANK(AF11),AG11,AF11),$E$8:$Y$301,MATCH(R6,$E$6:$Y$6,0),FALSE))*AM13,1)&amp;"초",""),
)),".")</f>
        <v>.</v>
      </c>
      <c r="AF20" s="610"/>
      <c r="AG20" s="610"/>
      <c r="AH20" s="610"/>
      <c r="AI20" s="284"/>
      <c r="AJ20" s="279">
        <v>9</v>
      </c>
      <c r="AK20" s="277" t="s">
        <v>3704</v>
      </c>
      <c r="AL20" s="155">
        <v>2</v>
      </c>
      <c r="AM20" s="286"/>
      <c r="AZ20" s="339"/>
      <c r="BA20" s="606" t="s">
        <v>3910</v>
      </c>
      <c r="BB20" s="155" t="s">
        <v>3919</v>
      </c>
      <c r="BD20" s="155"/>
      <c r="BE20" s="155"/>
      <c r="BF20" s="279" t="s">
        <v>3944</v>
      </c>
      <c r="BG20" s="344"/>
      <c r="BH20" s="155"/>
    </row>
    <row r="21" spans="1:60" ht="16.5" customHeight="1">
      <c r="A21" s="155">
        <v>14</v>
      </c>
      <c r="B21" s="155" t="s">
        <v>3651</v>
      </c>
      <c r="C21" s="155" t="s">
        <v>425</v>
      </c>
      <c r="D21" s="155" t="s">
        <v>3666</v>
      </c>
      <c r="E21" s="155">
        <v>4</v>
      </c>
      <c r="F21" s="155" t="s">
        <v>4102</v>
      </c>
      <c r="G21" s="477" t="str">
        <f t="shared" si="0"/>
        <v>방향형</v>
      </c>
      <c r="H21" s="155" t="s">
        <v>991</v>
      </c>
      <c r="I21" s="34" t="s">
        <v>4348</v>
      </c>
      <c r="J21" s="155" t="str">
        <f t="shared" si="1"/>
        <v>#CastingTime/#Damage/#Distance/#Range/#Mana/#CoolDown</v>
      </c>
      <c r="K21" s="155" t="str">
        <f t="shared" si="2"/>
        <v>~CastingTime/~Damage/~Range/~Mana/~CoolDown</v>
      </c>
      <c r="L21" s="155">
        <v>350</v>
      </c>
      <c r="N21" s="155">
        <v>95</v>
      </c>
      <c r="O21" s="155">
        <v>-5</v>
      </c>
      <c r="R21" s="155">
        <v>2489</v>
      </c>
      <c r="S21" s="155">
        <v>-100</v>
      </c>
      <c r="T21" s="155">
        <v>249</v>
      </c>
      <c r="U21" s="155">
        <v>15</v>
      </c>
      <c r="V21" s="155">
        <v>300</v>
      </c>
      <c r="W21" s="155">
        <v>400</v>
      </c>
      <c r="X21" s="372">
        <v>643</v>
      </c>
      <c r="Y21" s="373">
        <v>129</v>
      </c>
      <c r="Z21"/>
      <c r="AA21" s="375">
        <f t="shared" ref="AA21:AA48" si="4">(Y21-X21)/0.9</f>
        <v>-571.11111111111109</v>
      </c>
      <c r="AB21" s="155">
        <f t="shared" si="3"/>
        <v>639</v>
      </c>
      <c r="AD21" s="284"/>
      <c r="AE21" s="610"/>
      <c r="AF21" s="610"/>
      <c r="AG21" s="610"/>
      <c r="AH21" s="610"/>
      <c r="AI21" s="284"/>
      <c r="AJ21" s="279">
        <v>10</v>
      </c>
      <c r="AK21" s="277" t="s">
        <v>3705</v>
      </c>
      <c r="AL21" s="155">
        <v>3</v>
      </c>
      <c r="AM21" s="286"/>
      <c r="AZ21" s="339"/>
      <c r="BA21" s="606"/>
      <c r="BB21" s="155" t="s">
        <v>3909</v>
      </c>
      <c r="BC21" s="394"/>
      <c r="BE21" s="155"/>
      <c r="BF21" s="279" t="s">
        <v>3945</v>
      </c>
      <c r="BG21" s="393"/>
      <c r="BH21" s="155" t="s">
        <v>3920</v>
      </c>
    </row>
    <row r="22" spans="1:60" ht="16.5" customHeight="1">
      <c r="A22" s="155">
        <v>15</v>
      </c>
      <c r="B22" s="155" t="s">
        <v>3651</v>
      </c>
      <c r="C22" s="155" t="s">
        <v>425</v>
      </c>
      <c r="D22" s="155" t="s">
        <v>3666</v>
      </c>
      <c r="E22" s="155">
        <v>7</v>
      </c>
      <c r="F22" s="155" t="s">
        <v>4102</v>
      </c>
      <c r="G22" s="477" t="str">
        <f t="shared" si="0"/>
        <v>방향형</v>
      </c>
      <c r="H22" s="155" t="s">
        <v>999</v>
      </c>
      <c r="I22" s="34" t="s">
        <v>4349</v>
      </c>
      <c r="J22" s="155" t="str">
        <f t="shared" si="1"/>
        <v>#CastingTime/#Damage/#Distance/#Range/#Mana/#CoolDown</v>
      </c>
      <c r="K22" s="155" t="str">
        <f t="shared" si="2"/>
        <v>~CastingTime/~Damage/~Range/~Mana/~CoolDown</v>
      </c>
      <c r="L22" s="155">
        <v>500</v>
      </c>
      <c r="N22" s="155">
        <v>95</v>
      </c>
      <c r="O22" s="155">
        <v>-5</v>
      </c>
      <c r="R22" s="155">
        <v>4190</v>
      </c>
      <c r="S22" s="155">
        <v>-168</v>
      </c>
      <c r="T22" s="155">
        <v>484</v>
      </c>
      <c r="U22" s="155">
        <v>29</v>
      </c>
      <c r="V22" s="155">
        <v>350</v>
      </c>
      <c r="W22" s="155">
        <v>450</v>
      </c>
      <c r="X22" s="372">
        <v>964</v>
      </c>
      <c r="Y22" s="373">
        <v>193</v>
      </c>
      <c r="Z22"/>
      <c r="AA22" s="375">
        <f t="shared" si="4"/>
        <v>-856.66666666666663</v>
      </c>
      <c r="AB22" s="155">
        <f>X22-MOD(Y22*9+X22,10)</f>
        <v>963</v>
      </c>
      <c r="AD22" s="284"/>
      <c r="AE22" s="610"/>
      <c r="AF22" s="610"/>
      <c r="AG22" s="610"/>
      <c r="AH22" s="610"/>
      <c r="AI22" s="284"/>
      <c r="AJ22" s="284"/>
      <c r="AK22" s="279"/>
      <c r="AZ22" s="339"/>
      <c r="BA22" s="606"/>
      <c r="BB22" s="155" t="s">
        <v>3911</v>
      </c>
      <c r="BC22" s="394"/>
      <c r="BE22" s="155"/>
      <c r="BF22" s="279" t="s">
        <v>3935</v>
      </c>
      <c r="BG22" s="279"/>
      <c r="BH22" s="155"/>
    </row>
    <row r="23" spans="1:60" ht="16.5" customHeight="1">
      <c r="A23" s="155">
        <v>16</v>
      </c>
      <c r="B23" s="155" t="s">
        <v>3651</v>
      </c>
      <c r="C23" s="155" t="s">
        <v>425</v>
      </c>
      <c r="D23" s="155" t="s">
        <v>3670</v>
      </c>
      <c r="E23" s="155">
        <v>0</v>
      </c>
      <c r="F23" s="155" t="s">
        <v>4027</v>
      </c>
      <c r="G23" s="489" t="str">
        <f t="shared" si="0"/>
        <v>방향형</v>
      </c>
      <c r="H23" s="155" t="s">
        <v>1006</v>
      </c>
      <c r="I23" s="155" t="s">
        <v>4313</v>
      </c>
      <c r="J23" s="155" t="str">
        <f t="shared" si="1"/>
        <v>#Damage/#Distance/#Range/#Mana/#CoolDown</v>
      </c>
      <c r="K23" s="155" t="str">
        <f t="shared" si="2"/>
        <v>~Damage/~Mana/~CoolDown</v>
      </c>
      <c r="L23" s="155">
        <v>150</v>
      </c>
      <c r="R23" s="155">
        <v>1100</v>
      </c>
      <c r="S23" s="155">
        <v>-44</v>
      </c>
      <c r="T23" s="155">
        <v>100</v>
      </c>
      <c r="U23" s="155">
        <v>6</v>
      </c>
      <c r="V23" s="155">
        <v>150</v>
      </c>
      <c r="X23" s="372">
        <v>215</v>
      </c>
      <c r="Y23" s="373">
        <v>43</v>
      </c>
      <c r="Z23"/>
      <c r="AA23" s="375">
        <f t="shared" si="4"/>
        <v>-191.11111111111111</v>
      </c>
      <c r="AB23" s="155">
        <f t="shared" ref="AB23:AB48" si="5">X23-MOD(Y23*9+X23,10)</f>
        <v>213</v>
      </c>
      <c r="AD23" s="284"/>
      <c r="AE23" s="610"/>
      <c r="AF23" s="610"/>
      <c r="AG23" s="610"/>
      <c r="AH23" s="610"/>
      <c r="AI23" s="284"/>
      <c r="AJ23" s="284"/>
      <c r="AZ23" s="339"/>
      <c r="BA23" s="606"/>
      <c r="BB23" s="155" t="s">
        <v>3912</v>
      </c>
      <c r="BC23" s="394"/>
      <c r="BE23" s="155"/>
      <c r="BF23" s="279" t="s">
        <v>3936</v>
      </c>
      <c r="BG23" s="279"/>
      <c r="BH23" s="155"/>
    </row>
    <row r="24" spans="1:60" ht="16.5" customHeight="1">
      <c r="A24" s="155">
        <v>17</v>
      </c>
      <c r="B24" s="155" t="s">
        <v>3651</v>
      </c>
      <c r="C24" s="155" t="s">
        <v>425</v>
      </c>
      <c r="D24" s="155" t="s">
        <v>3670</v>
      </c>
      <c r="E24" s="155">
        <v>3</v>
      </c>
      <c r="F24" s="155" t="s">
        <v>4026</v>
      </c>
      <c r="G24" s="489" t="str">
        <f t="shared" si="0"/>
        <v>방향형</v>
      </c>
      <c r="H24" s="155" t="s">
        <v>1018</v>
      </c>
      <c r="I24" s="155" t="s">
        <v>4314</v>
      </c>
      <c r="J24" s="155" t="str">
        <f t="shared" si="1"/>
        <v>#Damage/#Distance/#Range/#Mana/#CoolDown</v>
      </c>
      <c r="K24" s="155" t="str">
        <f t="shared" si="2"/>
        <v>~Damage/~Mana/~CoolDown</v>
      </c>
      <c r="L24" s="155">
        <v>300</v>
      </c>
      <c r="R24" s="155">
        <v>2063</v>
      </c>
      <c r="S24" s="155">
        <v>-83</v>
      </c>
      <c r="T24" s="155">
        <v>199</v>
      </c>
      <c r="U24" s="155">
        <v>12</v>
      </c>
      <c r="V24" s="155">
        <v>150</v>
      </c>
      <c r="X24" s="372">
        <v>536</v>
      </c>
      <c r="Y24" s="373">
        <v>107</v>
      </c>
      <c r="Z24"/>
      <c r="AA24" s="375">
        <f t="shared" si="4"/>
        <v>-476.66666666666663</v>
      </c>
      <c r="AB24" s="155">
        <f t="shared" si="5"/>
        <v>527</v>
      </c>
      <c r="AE24" s="284"/>
      <c r="AF24" s="284"/>
      <c r="AG24" s="284"/>
      <c r="AH24" s="284"/>
      <c r="AI24" s="284"/>
      <c r="AJ24" s="284"/>
      <c r="AZ24" s="339"/>
      <c r="BA24" s="606"/>
      <c r="BB24" s="155" t="s">
        <v>3921</v>
      </c>
      <c r="BC24" s="394"/>
      <c r="BE24" s="155"/>
      <c r="BF24" s="279" t="s">
        <v>3946</v>
      </c>
      <c r="BG24" s="155"/>
      <c r="BH24" s="155" t="s">
        <v>3923</v>
      </c>
    </row>
    <row r="25" spans="1:60" ht="16.5" customHeight="1">
      <c r="A25" s="155">
        <v>18</v>
      </c>
      <c r="B25" s="155" t="s">
        <v>3651</v>
      </c>
      <c r="C25" s="155" t="s">
        <v>425</v>
      </c>
      <c r="D25" s="155" t="s">
        <v>3670</v>
      </c>
      <c r="E25" s="155">
        <v>6</v>
      </c>
      <c r="F25" s="155" t="s">
        <v>4026</v>
      </c>
      <c r="G25" s="489" t="str">
        <f t="shared" si="0"/>
        <v>방향형</v>
      </c>
      <c r="H25" s="155" t="s">
        <v>1030</v>
      </c>
      <c r="I25" s="155" t="s">
        <v>4315</v>
      </c>
      <c r="J25" s="155" t="str">
        <f t="shared" si="1"/>
        <v>#Damage/#Distance/#Range/#Mana/#CoolDown</v>
      </c>
      <c r="K25" s="155" t="str">
        <f t="shared" si="2"/>
        <v>~Damage/~Mana/~CoolDown</v>
      </c>
      <c r="L25" s="155">
        <v>450</v>
      </c>
      <c r="R25" s="155">
        <v>3543</v>
      </c>
      <c r="S25" s="155">
        <v>-142</v>
      </c>
      <c r="T25" s="155">
        <v>388</v>
      </c>
      <c r="U25" s="155">
        <v>23</v>
      </c>
      <c r="V25" s="155">
        <v>150</v>
      </c>
      <c r="X25" s="372">
        <v>857</v>
      </c>
      <c r="Y25" s="373">
        <v>171</v>
      </c>
      <c r="Z25"/>
      <c r="AA25" s="375">
        <f t="shared" si="4"/>
        <v>-762.22222222222217</v>
      </c>
      <c r="AB25" s="155">
        <f t="shared" si="5"/>
        <v>851</v>
      </c>
      <c r="AZ25" s="387"/>
      <c r="BA25" s="606"/>
      <c r="BB25" s="155" t="s">
        <v>3922</v>
      </c>
      <c r="BC25" s="394"/>
      <c r="BE25" s="155"/>
      <c r="BF25" s="279" t="s">
        <v>3918</v>
      </c>
      <c r="BG25" s="155"/>
      <c r="BH25" s="155" t="s">
        <v>3924</v>
      </c>
    </row>
    <row r="26" spans="1:60">
      <c r="A26" s="155">
        <v>19</v>
      </c>
      <c r="B26" s="155" t="s">
        <v>3651</v>
      </c>
      <c r="C26" s="155" t="s">
        <v>3688</v>
      </c>
      <c r="D26" s="155" t="s">
        <v>3670</v>
      </c>
      <c r="E26" s="155">
        <v>11</v>
      </c>
      <c r="F26" s="155" t="s">
        <v>4026</v>
      </c>
      <c r="G26" s="489" t="str">
        <f t="shared" si="0"/>
        <v>방향형</v>
      </c>
      <c r="H26" s="155" t="s">
        <v>1041</v>
      </c>
      <c r="I26" s="155" t="s">
        <v>4316</v>
      </c>
      <c r="J26" s="155" t="str">
        <f t="shared" si="1"/>
        <v>#Damage/#Distance/#Range/#Mana/#CoolDown</v>
      </c>
      <c r="K26" s="155" t="str">
        <f t="shared" si="2"/>
        <v>~Damage/~Mana/~CoolDown</v>
      </c>
      <c r="L26" s="155">
        <v>700</v>
      </c>
      <c r="R26" s="155">
        <v>7846</v>
      </c>
      <c r="S26" s="155">
        <v>-314</v>
      </c>
      <c r="T26" s="155">
        <v>1152</v>
      </c>
      <c r="U26" s="155">
        <v>69</v>
      </c>
      <c r="V26" s="155">
        <v>150</v>
      </c>
      <c r="X26" s="372">
        <v>1392</v>
      </c>
      <c r="Y26" s="373">
        <v>278</v>
      </c>
      <c r="Z26"/>
      <c r="AA26" s="375">
        <f t="shared" si="4"/>
        <v>-1237.7777777777778</v>
      </c>
      <c r="AB26" s="155">
        <f t="shared" si="5"/>
        <v>1388</v>
      </c>
      <c r="AZ26" s="339"/>
      <c r="BA26" s="606"/>
      <c r="BB26" s="155" t="s">
        <v>3940</v>
      </c>
      <c r="BD26" s="155"/>
      <c r="BE26" s="155"/>
      <c r="BF26" s="279" t="s">
        <v>3946</v>
      </c>
      <c r="BG26" s="155"/>
      <c r="BH26" s="155"/>
    </row>
    <row r="27" spans="1:60" ht="17.25" thickBot="1">
      <c r="A27" s="155">
        <v>20</v>
      </c>
      <c r="B27" s="155" t="s">
        <v>3651</v>
      </c>
      <c r="C27" s="155" t="s">
        <v>425</v>
      </c>
      <c r="D27" s="155" t="s">
        <v>3668</v>
      </c>
      <c r="E27" s="155">
        <v>0</v>
      </c>
      <c r="F27" s="155" t="s">
        <v>4026</v>
      </c>
      <c r="G27" s="489" t="str">
        <f t="shared" si="0"/>
        <v>방향형</v>
      </c>
      <c r="H27" s="155" t="s">
        <v>1052</v>
      </c>
      <c r="I27" s="155" t="s">
        <v>4317</v>
      </c>
      <c r="J27" s="155" t="str">
        <f t="shared" si="1"/>
        <v>#Damage/#Range/#Mana/#CoolDown</v>
      </c>
      <c r="K27" s="155" t="str">
        <f t="shared" si="2"/>
        <v>~Damage/~Mana/~CoolDown</v>
      </c>
      <c r="R27" s="155">
        <v>1100</v>
      </c>
      <c r="S27" s="155">
        <v>-44</v>
      </c>
      <c r="T27" s="155">
        <v>100</v>
      </c>
      <c r="U27" s="155">
        <v>6</v>
      </c>
      <c r="V27" s="155">
        <v>150</v>
      </c>
      <c r="X27" s="372">
        <v>215</v>
      </c>
      <c r="Y27" s="373">
        <v>43</v>
      </c>
      <c r="Z27"/>
      <c r="AA27" s="375">
        <f t="shared" si="4"/>
        <v>-191.11111111111111</v>
      </c>
      <c r="AB27" s="155">
        <f t="shared" si="5"/>
        <v>213</v>
      </c>
      <c r="AI27" s="155" t="s">
        <v>3756</v>
      </c>
      <c r="AM27" s="292"/>
      <c r="AZ27" s="339"/>
      <c r="BA27" s="606"/>
      <c r="BB27" s="155" t="s">
        <v>3941</v>
      </c>
      <c r="BD27" s="155"/>
      <c r="BE27" s="155"/>
      <c r="BF27" s="279" t="s">
        <v>3918</v>
      </c>
      <c r="BG27" s="155"/>
      <c r="BH27" s="155"/>
    </row>
    <row r="28" spans="1:60" ht="16.5" customHeight="1">
      <c r="A28" s="155">
        <v>21</v>
      </c>
      <c r="B28" s="155" t="s">
        <v>3651</v>
      </c>
      <c r="C28" s="155" t="s">
        <v>425</v>
      </c>
      <c r="D28" s="155" t="s">
        <v>3668</v>
      </c>
      <c r="E28" s="155">
        <v>2</v>
      </c>
      <c r="F28" s="155" t="s">
        <v>4026</v>
      </c>
      <c r="G28" s="489" t="str">
        <f t="shared" si="0"/>
        <v>방향형</v>
      </c>
      <c r="H28" s="155" t="s">
        <v>1062</v>
      </c>
      <c r="I28" s="155" t="s">
        <v>4318</v>
      </c>
      <c r="J28" s="155" t="str">
        <f t="shared" si="1"/>
        <v>#Damage/#Range/#Mana/#CoolDown</v>
      </c>
      <c r="K28" s="155" t="str">
        <f t="shared" si="2"/>
        <v>~Damage/~Mana/~CoolDown</v>
      </c>
      <c r="R28" s="155">
        <v>1694</v>
      </c>
      <c r="S28" s="155">
        <v>-68</v>
      </c>
      <c r="T28" s="155">
        <v>158</v>
      </c>
      <c r="U28" s="155">
        <v>10</v>
      </c>
      <c r="V28" s="155">
        <v>250</v>
      </c>
      <c r="X28" s="372">
        <v>429</v>
      </c>
      <c r="Y28" s="373">
        <v>86</v>
      </c>
      <c r="Z28"/>
      <c r="AA28" s="375">
        <f t="shared" si="4"/>
        <v>-381.11111111111109</v>
      </c>
      <c r="AB28" s="155">
        <f t="shared" si="5"/>
        <v>426</v>
      </c>
      <c r="AC28" s="284"/>
      <c r="AD28" s="625" t="s">
        <v>3749</v>
      </c>
      <c r="AE28" s="626"/>
      <c r="AF28" s="626"/>
      <c r="AG28" s="626"/>
      <c r="AH28" s="626"/>
      <c r="AI28" s="626"/>
      <c r="AJ28" s="626"/>
      <c r="AK28" s="627"/>
      <c r="AL28" s="293"/>
      <c r="AM28" s="292"/>
      <c r="AN28" s="636" t="s">
        <v>3652</v>
      </c>
      <c r="AO28" s="638" t="s">
        <v>3748</v>
      </c>
      <c r="AP28" s="639"/>
      <c r="AQ28" s="640"/>
      <c r="AS28" s="34" t="s">
        <v>3761</v>
      </c>
      <c r="AZ28" s="339"/>
      <c r="BA28" s="606"/>
      <c r="BB28" s="155" t="s">
        <v>3954</v>
      </c>
      <c r="BC28" s="394"/>
      <c r="BE28" s="279"/>
      <c r="BF28" s="396" t="s">
        <v>3956</v>
      </c>
      <c r="BH28" s="155" t="s">
        <v>3957</v>
      </c>
    </row>
    <row r="29" spans="1:60" ht="16.5" customHeight="1" thickBot="1">
      <c r="A29" s="155">
        <v>22</v>
      </c>
      <c r="B29" s="155" t="s">
        <v>3651</v>
      </c>
      <c r="C29" s="155" t="s">
        <v>425</v>
      </c>
      <c r="D29" s="155" t="s">
        <v>3668</v>
      </c>
      <c r="E29" s="155">
        <v>4</v>
      </c>
      <c r="F29" s="155" t="s">
        <v>4026</v>
      </c>
      <c r="G29" s="489" t="str">
        <f t="shared" si="0"/>
        <v>방향형</v>
      </c>
      <c r="H29" s="155" t="s">
        <v>1073</v>
      </c>
      <c r="I29" s="155" t="s">
        <v>4314</v>
      </c>
      <c r="J29" s="155" t="str">
        <f t="shared" si="1"/>
        <v>#Damage/#Distance/#Range/#Mana/#CoolDown</v>
      </c>
      <c r="K29" s="155" t="str">
        <f t="shared" si="2"/>
        <v>~Damage/~Mana/~CoolDown</v>
      </c>
      <c r="L29" s="155">
        <v>350</v>
      </c>
      <c r="R29" s="155">
        <v>2489</v>
      </c>
      <c r="S29" s="155">
        <v>-100</v>
      </c>
      <c r="T29" s="155">
        <v>249</v>
      </c>
      <c r="U29" s="155">
        <v>15</v>
      </c>
      <c r="V29" s="155">
        <v>150</v>
      </c>
      <c r="X29" s="372">
        <v>643</v>
      </c>
      <c r="Y29" s="373">
        <v>129</v>
      </c>
      <c r="Z29"/>
      <c r="AA29" s="375">
        <f t="shared" si="4"/>
        <v>-571.11111111111109</v>
      </c>
      <c r="AB29" s="155">
        <f t="shared" si="5"/>
        <v>639</v>
      </c>
      <c r="AC29" s="299"/>
      <c r="AD29" s="628"/>
      <c r="AE29" s="629"/>
      <c r="AF29" s="629"/>
      <c r="AG29" s="629"/>
      <c r="AH29" s="629"/>
      <c r="AI29" s="629"/>
      <c r="AJ29" s="629"/>
      <c r="AK29" s="630"/>
      <c r="AM29" s="292"/>
      <c r="AN29" s="637"/>
      <c r="AO29" s="641"/>
      <c r="AP29" s="642"/>
      <c r="AQ29" s="643"/>
      <c r="AS29" s="634" t="s">
        <v>3751</v>
      </c>
      <c r="AT29" s="634"/>
      <c r="AU29" s="634"/>
      <c r="AZ29" s="339"/>
      <c r="BA29" s="606"/>
      <c r="BB29" s="155" t="s">
        <v>3955</v>
      </c>
      <c r="BD29" s="155"/>
      <c r="BE29" s="155"/>
      <c r="BF29" s="279" t="s">
        <v>3947</v>
      </c>
      <c r="BG29" s="155"/>
      <c r="BH29" s="155" t="s">
        <v>3958</v>
      </c>
    </row>
    <row r="30" spans="1:60" ht="16.5" customHeight="1" thickBot="1">
      <c r="A30" s="155">
        <v>23</v>
      </c>
      <c r="B30" s="155" t="s">
        <v>3651</v>
      </c>
      <c r="C30" s="155" t="s">
        <v>3688</v>
      </c>
      <c r="D30" s="155" t="s">
        <v>3668</v>
      </c>
      <c r="E30" s="155">
        <v>7</v>
      </c>
      <c r="F30" s="155" t="s">
        <v>4026</v>
      </c>
      <c r="G30" s="489" t="str">
        <f t="shared" si="0"/>
        <v>방향형</v>
      </c>
      <c r="H30" s="155" t="s">
        <v>3653</v>
      </c>
      <c r="I30" s="155" t="s">
        <v>4319</v>
      </c>
      <c r="J30" s="155" t="str">
        <f t="shared" si="1"/>
        <v>#Damage/#Distance/#Range/#Mana/#CoolDown</v>
      </c>
      <c r="K30" s="155" t="str">
        <f t="shared" si="2"/>
        <v>~Damage/~Mana/~CoolDown</v>
      </c>
      <c r="L30" s="155">
        <v>500</v>
      </c>
      <c r="R30" s="155">
        <v>4190</v>
      </c>
      <c r="S30" s="155">
        <v>-168</v>
      </c>
      <c r="T30" s="155">
        <v>484</v>
      </c>
      <c r="U30" s="155">
        <v>29</v>
      </c>
      <c r="V30" s="155">
        <v>150</v>
      </c>
      <c r="X30" s="372">
        <v>964</v>
      </c>
      <c r="Y30" s="373">
        <v>193</v>
      </c>
      <c r="Z30"/>
      <c r="AA30" s="375">
        <f t="shared" si="4"/>
        <v>-856.66666666666663</v>
      </c>
      <c r="AB30" s="155">
        <f t="shared" si="5"/>
        <v>963</v>
      </c>
      <c r="AD30" s="631"/>
      <c r="AE30" s="632"/>
      <c r="AF30" s="632"/>
      <c r="AG30" s="632"/>
      <c r="AH30" s="632"/>
      <c r="AI30" s="632"/>
      <c r="AJ30" s="632"/>
      <c r="AK30" s="633"/>
      <c r="AM30" s="292"/>
      <c r="AN30" s="637"/>
      <c r="AO30" s="304" t="s">
        <v>2572</v>
      </c>
      <c r="AP30" s="305" t="s">
        <v>3737</v>
      </c>
      <c r="AQ30" s="306" t="s">
        <v>2574</v>
      </c>
      <c r="AS30" s="634"/>
      <c r="AT30" s="634"/>
      <c r="AU30" s="634"/>
      <c r="AZ30" s="339"/>
      <c r="BA30" s="606"/>
      <c r="BB30" s="155" t="s">
        <v>3943</v>
      </c>
      <c r="BD30" s="155"/>
      <c r="BE30" s="155"/>
      <c r="BF30" s="279" t="s">
        <v>3946</v>
      </c>
      <c r="BG30" s="155"/>
      <c r="BH30" s="155" t="s">
        <v>3959</v>
      </c>
    </row>
    <row r="31" spans="1:60" ht="16.5" customHeight="1" thickTop="1">
      <c r="A31" s="155">
        <v>24</v>
      </c>
      <c r="B31" s="155" t="s">
        <v>3651</v>
      </c>
      <c r="C31" s="155" t="s">
        <v>3688</v>
      </c>
      <c r="D31" s="155" t="s">
        <v>3668</v>
      </c>
      <c r="E31" s="155">
        <v>12</v>
      </c>
      <c r="F31" s="155" t="s">
        <v>4026</v>
      </c>
      <c r="G31" s="489" t="str">
        <f t="shared" si="0"/>
        <v>방향형</v>
      </c>
      <c r="H31" s="155" t="s">
        <v>1091</v>
      </c>
      <c r="I31" s="155" t="s">
        <v>4320</v>
      </c>
      <c r="J31" s="155" t="str">
        <f t="shared" si="1"/>
        <v>#Damage/#Range/#Mana/#CoolDown</v>
      </c>
      <c r="K31" s="155" t="str">
        <f t="shared" si="2"/>
        <v>~Damage/~Mana/~CoolDown</v>
      </c>
      <c r="R31" s="155">
        <v>9101</v>
      </c>
      <c r="S31" s="155">
        <v>-364</v>
      </c>
      <c r="T31" s="155">
        <v>1427</v>
      </c>
      <c r="U31" s="155">
        <v>86</v>
      </c>
      <c r="V31" s="155">
        <v>750</v>
      </c>
      <c r="X31" s="372">
        <v>1499</v>
      </c>
      <c r="Y31" s="373">
        <v>300</v>
      </c>
      <c r="Z31"/>
      <c r="AA31" s="375">
        <f t="shared" si="4"/>
        <v>-1332.2222222222222</v>
      </c>
      <c r="AB31" s="155">
        <f t="shared" si="5"/>
        <v>1490</v>
      </c>
      <c r="AD31" s="651" t="s">
        <v>3875</v>
      </c>
      <c r="AE31" s="646" t="s">
        <v>3750</v>
      </c>
      <c r="AF31" s="617"/>
      <c r="AG31" s="647"/>
      <c r="AH31" s="619" t="s">
        <v>3755</v>
      </c>
      <c r="AI31" s="620"/>
      <c r="AJ31" s="621"/>
      <c r="AK31" s="613" t="s">
        <v>4088</v>
      </c>
      <c r="AM31" s="292"/>
      <c r="AN31" s="318" t="s">
        <v>2575</v>
      </c>
      <c r="AO31" s="319" t="s">
        <v>2576</v>
      </c>
      <c r="AP31" s="319" t="s">
        <v>2577</v>
      </c>
      <c r="AQ31" s="320" t="s">
        <v>2578</v>
      </c>
      <c r="AS31" s="635" t="s">
        <v>3752</v>
      </c>
      <c r="AT31" s="635"/>
      <c r="AU31" s="635"/>
      <c r="AZ31" s="339"/>
      <c r="BA31" s="608" t="s">
        <v>3942</v>
      </c>
      <c r="BB31" s="155" t="s">
        <v>3914</v>
      </c>
      <c r="BC31" s="399"/>
      <c r="BD31" s="399"/>
      <c r="BE31" s="279"/>
      <c r="BF31" s="279" t="s">
        <v>3926</v>
      </c>
      <c r="BG31" s="155"/>
      <c r="BH31" s="155" t="s">
        <v>3927</v>
      </c>
    </row>
    <row r="32" spans="1:60" ht="16.5" customHeight="1">
      <c r="A32" s="155">
        <v>25</v>
      </c>
      <c r="B32" s="155" t="s">
        <v>3651</v>
      </c>
      <c r="C32" s="155" t="s">
        <v>425</v>
      </c>
      <c r="D32" s="155" t="s">
        <v>1100</v>
      </c>
      <c r="E32" s="155">
        <v>1</v>
      </c>
      <c r="F32" s="155" t="s">
        <v>4102</v>
      </c>
      <c r="G32" s="477" t="str">
        <f t="shared" si="0"/>
        <v>방향형</v>
      </c>
      <c r="H32" s="155" t="s">
        <v>1100</v>
      </c>
      <c r="I32" s="34" t="s">
        <v>4350</v>
      </c>
      <c r="J32" s="155" t="str">
        <f t="shared" si="1"/>
        <v>#CastingTime/#Damage/#Distance/#Mana/#CoolDown</v>
      </c>
      <c r="K32" s="155" t="str">
        <f t="shared" si="2"/>
        <v>~CastingTime/~Damage/~Mana/~CoolDown</v>
      </c>
      <c r="L32" s="155">
        <v>200</v>
      </c>
      <c r="N32" s="155">
        <v>95</v>
      </c>
      <c r="O32" s="155">
        <v>-5</v>
      </c>
      <c r="R32" s="155">
        <v>1375</v>
      </c>
      <c r="S32" s="155">
        <v>-55</v>
      </c>
      <c r="T32" s="155">
        <v>126</v>
      </c>
      <c r="U32" s="155">
        <v>8</v>
      </c>
      <c r="X32" s="372">
        <v>322</v>
      </c>
      <c r="Y32" s="373">
        <v>64</v>
      </c>
      <c r="Z32"/>
      <c r="AA32" s="375">
        <f t="shared" si="4"/>
        <v>-286.66666666666669</v>
      </c>
      <c r="AB32" s="155">
        <f t="shared" si="5"/>
        <v>314</v>
      </c>
      <c r="AD32" s="652"/>
      <c r="AE32" s="648"/>
      <c r="AF32" s="618"/>
      <c r="AG32" s="649"/>
      <c r="AH32" s="619"/>
      <c r="AI32" s="620"/>
      <c r="AJ32" s="621"/>
      <c r="AK32" s="613"/>
      <c r="AM32" s="292"/>
      <c r="AN32" s="309" t="s">
        <v>2581</v>
      </c>
      <c r="AO32" s="298"/>
      <c r="AP32" s="298" t="s">
        <v>1052</v>
      </c>
      <c r="AQ32" s="310"/>
      <c r="AS32" s="605" t="s">
        <v>3753</v>
      </c>
      <c r="AT32" s="605"/>
      <c r="AU32" s="605"/>
      <c r="AZ32" s="339"/>
      <c r="BA32" s="608"/>
      <c r="BB32" s="155" t="s">
        <v>3915</v>
      </c>
      <c r="BC32" s="394"/>
      <c r="BE32" s="279"/>
      <c r="BF32" s="279" t="s">
        <v>3928</v>
      </c>
      <c r="BG32" s="155"/>
      <c r="BH32" s="155"/>
    </row>
    <row r="33" spans="1:60" ht="16.5" customHeight="1">
      <c r="A33" s="155">
        <v>26</v>
      </c>
      <c r="B33" s="155" t="s">
        <v>3651</v>
      </c>
      <c r="C33" s="155" t="s">
        <v>425</v>
      </c>
      <c r="D33" s="155" t="s">
        <v>1100</v>
      </c>
      <c r="E33" s="155">
        <v>10</v>
      </c>
      <c r="F33" s="155" t="s">
        <v>4102</v>
      </c>
      <c r="G33" s="477" t="str">
        <f t="shared" si="0"/>
        <v>방향형</v>
      </c>
      <c r="H33" s="155" t="s">
        <v>1109</v>
      </c>
      <c r="I33" s="34" t="s">
        <v>4351</v>
      </c>
      <c r="J33" s="155" t="str">
        <f t="shared" si="1"/>
        <v>#CastingTime/#Damage/#Distance/#Mana/#CoolDown</v>
      </c>
      <c r="K33" s="155" t="str">
        <f t="shared" si="2"/>
        <v>~CastingTime/~Damage/~Mana/~CoolDown</v>
      </c>
      <c r="L33" s="155">
        <v>650</v>
      </c>
      <c r="N33" s="155">
        <v>95</v>
      </c>
      <c r="O33" s="155">
        <v>-5</v>
      </c>
      <c r="R33" s="155">
        <v>6744</v>
      </c>
      <c r="S33" s="155">
        <v>-270</v>
      </c>
      <c r="T33" s="155">
        <v>929</v>
      </c>
      <c r="U33" s="155">
        <v>56</v>
      </c>
      <c r="X33" s="372">
        <v>1285</v>
      </c>
      <c r="Y33" s="373">
        <v>257</v>
      </c>
      <c r="Z33"/>
      <c r="AA33" s="375">
        <f t="shared" si="4"/>
        <v>-1142.2222222222222</v>
      </c>
      <c r="AB33" s="155">
        <f t="shared" si="5"/>
        <v>1277</v>
      </c>
      <c r="AD33" s="331" t="s">
        <v>3757</v>
      </c>
      <c r="AE33" s="302" t="s">
        <v>3665</v>
      </c>
      <c r="AF33" s="302" t="s">
        <v>3664</v>
      </c>
      <c r="AG33" s="302" t="s">
        <v>4090</v>
      </c>
      <c r="AH33" s="412" t="s">
        <v>3671</v>
      </c>
      <c r="AI33" s="413" t="s">
        <v>3669</v>
      </c>
      <c r="AJ33" s="426" t="s">
        <v>3774</v>
      </c>
      <c r="AK33" s="427" t="s">
        <v>920</v>
      </c>
      <c r="AM33" s="292"/>
      <c r="AN33" s="309" t="s">
        <v>2583</v>
      </c>
      <c r="AO33" s="298"/>
      <c r="AQ33" s="311" t="s">
        <v>1100</v>
      </c>
      <c r="AS33" s="598" t="s">
        <v>3772</v>
      </c>
      <c r="AT33" s="598"/>
      <c r="AU33" s="598"/>
      <c r="AZ33" s="339"/>
      <c r="BA33" s="608"/>
      <c r="BB33" s="155" t="s">
        <v>3929</v>
      </c>
      <c r="BC33" s="394"/>
      <c r="BE33" s="279"/>
      <c r="BF33" s="279" t="s">
        <v>3930</v>
      </c>
      <c r="BG33" s="155"/>
      <c r="BH33" s="155"/>
    </row>
    <row r="34" spans="1:60" ht="16.5" customHeight="1">
      <c r="A34" s="155">
        <v>27</v>
      </c>
      <c r="B34" s="155" t="s">
        <v>3651</v>
      </c>
      <c r="C34" s="155" t="s">
        <v>920</v>
      </c>
      <c r="D34" s="155" t="s">
        <v>920</v>
      </c>
      <c r="E34" s="155">
        <v>0</v>
      </c>
      <c r="F34" s="34" t="s">
        <v>4104</v>
      </c>
      <c r="G34" s="477" t="str">
        <f t="shared" si="0"/>
        <v>클릭불가</v>
      </c>
      <c r="H34" s="155" t="s">
        <v>1119</v>
      </c>
      <c r="I34" s="34" t="s">
        <v>3735</v>
      </c>
      <c r="J34" s="155" t="str">
        <f t="shared" si="1"/>
        <v>#Mana/#CoolDown</v>
      </c>
      <c r="K34" s="155" t="str">
        <f t="shared" si="2"/>
        <v>~Mana/~CoolDown</v>
      </c>
      <c r="R34" s="155">
        <v>15</v>
      </c>
      <c r="S34" s="155">
        <v>15</v>
      </c>
      <c r="X34" s="372">
        <v>2</v>
      </c>
      <c r="Y34" s="373">
        <v>2</v>
      </c>
      <c r="Z34"/>
      <c r="AA34" s="375">
        <f t="shared" si="4"/>
        <v>0</v>
      </c>
      <c r="AB34" s="155">
        <f t="shared" si="5"/>
        <v>2</v>
      </c>
      <c r="AD34" s="332">
        <v>0</v>
      </c>
      <c r="AE34" s="343" t="s">
        <v>3665</v>
      </c>
      <c r="AF34" s="343" t="s">
        <v>3684</v>
      </c>
      <c r="AG34" s="343"/>
      <c r="AH34" s="301" t="s">
        <v>1006</v>
      </c>
      <c r="AI34" s="343" t="s">
        <v>1052</v>
      </c>
      <c r="AJ34" s="300"/>
      <c r="AK34" s="322" t="s">
        <v>1119</v>
      </c>
      <c r="AL34" s="279"/>
      <c r="AN34" s="309" t="s">
        <v>2585</v>
      </c>
      <c r="AP34" s="298" t="s">
        <v>1062</v>
      </c>
      <c r="AQ34" s="311"/>
      <c r="AS34" s="598"/>
      <c r="AT34" s="598"/>
      <c r="AU34" s="598"/>
      <c r="AZ34" s="339"/>
      <c r="BA34" s="608"/>
      <c r="BB34" s="155" t="s">
        <v>3916</v>
      </c>
      <c r="BC34" s="394"/>
      <c r="BE34" s="279"/>
      <c r="BF34" s="279" t="s">
        <v>3925</v>
      </c>
      <c r="BG34" s="279"/>
      <c r="BH34" s="155" t="s">
        <v>3931</v>
      </c>
    </row>
    <row r="35" spans="1:60" ht="16.5" customHeight="1">
      <c r="A35" s="155">
        <v>28</v>
      </c>
      <c r="B35" s="155" t="s">
        <v>3651</v>
      </c>
      <c r="C35" s="155" t="s">
        <v>920</v>
      </c>
      <c r="D35" s="155" t="s">
        <v>920</v>
      </c>
      <c r="E35" s="155">
        <v>1</v>
      </c>
      <c r="F35" s="34" t="s">
        <v>4104</v>
      </c>
      <c r="G35" s="477" t="str">
        <f t="shared" si="0"/>
        <v>클릭불가</v>
      </c>
      <c r="H35" s="155" t="s">
        <v>1123</v>
      </c>
      <c r="I35" s="34" t="s">
        <v>3722</v>
      </c>
      <c r="J35" s="155" t="str">
        <f t="shared" si="1"/>
        <v>#Mana/#CoolDown</v>
      </c>
      <c r="K35" s="155" t="str">
        <f t="shared" si="2"/>
        <v>~Mana/~CoolDown</v>
      </c>
      <c r="R35" s="155">
        <v>15</v>
      </c>
      <c r="S35" s="155">
        <v>15</v>
      </c>
      <c r="X35" s="372">
        <v>4</v>
      </c>
      <c r="Y35" s="373">
        <v>4</v>
      </c>
      <c r="Z35"/>
      <c r="AA35" s="375">
        <f t="shared" si="4"/>
        <v>0</v>
      </c>
      <c r="AB35" s="155">
        <f t="shared" si="5"/>
        <v>4</v>
      </c>
      <c r="AD35" s="332">
        <v>1</v>
      </c>
      <c r="AE35" s="343"/>
      <c r="AF35" s="343"/>
      <c r="AG35" s="343" t="s">
        <v>1205</v>
      </c>
      <c r="AH35" s="301"/>
      <c r="AI35" s="343"/>
      <c r="AJ35" s="300" t="s">
        <v>3672</v>
      </c>
      <c r="AK35" s="322" t="s">
        <v>1123</v>
      </c>
      <c r="AL35" s="279"/>
      <c r="AN35" s="309" t="s">
        <v>2587</v>
      </c>
      <c r="AO35" s="307" t="s">
        <v>1018</v>
      </c>
      <c r="AQ35" s="311"/>
      <c r="AS35" s="598"/>
      <c r="AT35" s="598"/>
      <c r="AU35" s="598"/>
      <c r="AZ35" s="339"/>
      <c r="BA35" s="608"/>
      <c r="BB35" s="155" t="s">
        <v>3917</v>
      </c>
      <c r="BC35" s="394"/>
      <c r="BE35" s="279"/>
      <c r="BF35" s="396" t="s">
        <v>3932</v>
      </c>
      <c r="BH35" s="155" t="s">
        <v>3933</v>
      </c>
    </row>
    <row r="36" spans="1:60" ht="16.5" customHeight="1">
      <c r="A36" s="155">
        <v>29</v>
      </c>
      <c r="B36" s="155" t="s">
        <v>3651</v>
      </c>
      <c r="C36" s="155" t="s">
        <v>920</v>
      </c>
      <c r="D36" s="155" t="s">
        <v>920</v>
      </c>
      <c r="E36" s="155">
        <v>2</v>
      </c>
      <c r="F36" s="34" t="s">
        <v>4104</v>
      </c>
      <c r="G36" s="477" t="str">
        <f t="shared" si="0"/>
        <v>클릭불가</v>
      </c>
      <c r="H36" s="155" t="s">
        <v>1127</v>
      </c>
      <c r="I36" s="34" t="s">
        <v>3723</v>
      </c>
      <c r="J36" s="155" t="str">
        <f t="shared" si="1"/>
        <v>#Mana/#CoolDown</v>
      </c>
      <c r="K36" s="155" t="str">
        <f t="shared" si="2"/>
        <v>~Mana/~CoolDown</v>
      </c>
      <c r="R36" s="155">
        <v>15</v>
      </c>
      <c r="S36" s="155">
        <v>15</v>
      </c>
      <c r="X36" s="372">
        <v>8</v>
      </c>
      <c r="Y36" s="373">
        <v>8</v>
      </c>
      <c r="Z36"/>
      <c r="AA36" s="375">
        <f t="shared" si="4"/>
        <v>0</v>
      </c>
      <c r="AB36" s="155">
        <f t="shared" si="5"/>
        <v>8</v>
      </c>
      <c r="AD36" s="332">
        <v>2</v>
      </c>
      <c r="AE36" s="343" t="s">
        <v>914</v>
      </c>
      <c r="AF36" s="343" t="s">
        <v>3664</v>
      </c>
      <c r="AG36" s="343"/>
      <c r="AH36" s="301"/>
      <c r="AI36" s="343" t="s">
        <v>1062</v>
      </c>
      <c r="AJ36" s="337" t="s">
        <v>983</v>
      </c>
      <c r="AK36" s="322" t="s">
        <v>1127</v>
      </c>
      <c r="AL36" s="279"/>
      <c r="AN36" s="309" t="s">
        <v>2591</v>
      </c>
      <c r="AP36" s="298" t="s">
        <v>1073</v>
      </c>
      <c r="AQ36" s="311"/>
      <c r="AS36" s="604" t="s">
        <v>3754</v>
      </c>
      <c r="AT36" s="605"/>
      <c r="AU36" s="605"/>
      <c r="AZ36" s="339"/>
      <c r="BA36" s="607" t="s">
        <v>3893</v>
      </c>
      <c r="BB36" s="155" t="s">
        <v>3934</v>
      </c>
      <c r="BC36" s="394"/>
      <c r="BE36" s="279"/>
      <c r="BF36" s="396" t="s">
        <v>3938</v>
      </c>
      <c r="BH36" s="155" t="s">
        <v>3939</v>
      </c>
    </row>
    <row r="37" spans="1:60" ht="16.5" customHeight="1">
      <c r="A37" s="155">
        <v>30</v>
      </c>
      <c r="B37" s="155" t="s">
        <v>3651</v>
      </c>
      <c r="C37" s="155" t="s">
        <v>920</v>
      </c>
      <c r="D37" s="155" t="s">
        <v>920</v>
      </c>
      <c r="E37" s="155">
        <v>3</v>
      </c>
      <c r="F37" s="34" t="s">
        <v>4104</v>
      </c>
      <c r="G37" s="477" t="str">
        <f t="shared" si="0"/>
        <v>클릭불가</v>
      </c>
      <c r="H37" s="155" t="s">
        <v>1133</v>
      </c>
      <c r="I37" s="34" t="s">
        <v>3724</v>
      </c>
      <c r="J37" s="155" t="str">
        <f t="shared" si="1"/>
        <v>#Mana/#CoolDown</v>
      </c>
      <c r="K37" s="155" t="str">
        <f t="shared" si="2"/>
        <v>~Mana/~CoolDown</v>
      </c>
      <c r="R37" s="155">
        <v>15</v>
      </c>
      <c r="S37" s="155">
        <v>15</v>
      </c>
      <c r="X37" s="372">
        <v>12</v>
      </c>
      <c r="Y37" s="373">
        <v>12</v>
      </c>
      <c r="Z37"/>
      <c r="AA37" s="375">
        <f t="shared" si="4"/>
        <v>0</v>
      </c>
      <c r="AB37" s="155">
        <f t="shared" si="5"/>
        <v>12</v>
      </c>
      <c r="AD37" s="332">
        <v>3</v>
      </c>
      <c r="AE37" s="343"/>
      <c r="AF37" s="343"/>
      <c r="AG37" s="343"/>
      <c r="AH37" s="301" t="s">
        <v>1018</v>
      </c>
      <c r="AI37" s="343"/>
      <c r="AJ37" s="300"/>
      <c r="AK37" s="322" t="s">
        <v>1133</v>
      </c>
      <c r="AL37" s="279"/>
      <c r="AN37" s="312" t="s">
        <v>3740</v>
      </c>
      <c r="AO37" s="298"/>
      <c r="AP37" s="298"/>
      <c r="AQ37" s="311"/>
      <c r="AS37" s="605"/>
      <c r="AT37" s="605"/>
      <c r="AU37" s="605"/>
      <c r="AZ37" s="339"/>
      <c r="BA37" s="607"/>
      <c r="BB37" s="155" t="s">
        <v>3665</v>
      </c>
      <c r="BC37" s="394"/>
      <c r="BE37" s="279"/>
      <c r="BF37" s="396" t="s">
        <v>3965</v>
      </c>
      <c r="BH37" s="155" t="s">
        <v>3966</v>
      </c>
    </row>
    <row r="38" spans="1:60" ht="16.5" customHeight="1">
      <c r="A38" s="155">
        <v>31</v>
      </c>
      <c r="B38" s="155" t="s">
        <v>3651</v>
      </c>
      <c r="C38" s="155" t="s">
        <v>920</v>
      </c>
      <c r="D38" s="155" t="s">
        <v>920</v>
      </c>
      <c r="E38" s="155">
        <v>4</v>
      </c>
      <c r="F38" s="34" t="s">
        <v>4104</v>
      </c>
      <c r="G38" s="477" t="str">
        <f t="shared" si="0"/>
        <v>클릭불가</v>
      </c>
      <c r="H38" s="155" t="s">
        <v>1138</v>
      </c>
      <c r="I38" s="34" t="s">
        <v>3725</v>
      </c>
      <c r="J38" s="155" t="str">
        <f t="shared" si="1"/>
        <v>#Mana/#CoolDown</v>
      </c>
      <c r="K38" s="155" t="str">
        <f t="shared" si="2"/>
        <v>~Mana/~CoolDown</v>
      </c>
      <c r="R38" s="155">
        <v>15</v>
      </c>
      <c r="S38" s="155">
        <v>15</v>
      </c>
      <c r="X38" s="372">
        <v>16</v>
      </c>
      <c r="Y38" s="373">
        <v>16</v>
      </c>
      <c r="Z38"/>
      <c r="AA38" s="375">
        <f t="shared" si="4"/>
        <v>0</v>
      </c>
      <c r="AB38" s="155">
        <f t="shared" si="5"/>
        <v>16</v>
      </c>
      <c r="AD38" s="332">
        <v>4</v>
      </c>
      <c r="AE38" s="343"/>
      <c r="AF38" s="323"/>
      <c r="AG38" s="323" t="s">
        <v>3758</v>
      </c>
      <c r="AH38" s="301"/>
      <c r="AI38" s="343" t="s">
        <v>1073</v>
      </c>
      <c r="AJ38" s="337" t="s">
        <v>991</v>
      </c>
      <c r="AK38" s="334" t="s">
        <v>1138</v>
      </c>
      <c r="AL38" s="279"/>
      <c r="AN38" s="309" t="s">
        <v>2596</v>
      </c>
      <c r="AO38" s="307" t="s">
        <v>1030</v>
      </c>
      <c r="AQ38" s="311"/>
      <c r="AZ38" s="339"/>
      <c r="BA38" s="608" t="s">
        <v>3960</v>
      </c>
      <c r="BB38" s="155" t="s">
        <v>3948</v>
      </c>
      <c r="BD38" s="155"/>
      <c r="BE38" s="155"/>
      <c r="BF38" s="379">
        <v>4</v>
      </c>
      <c r="BG38" s="155"/>
      <c r="BH38" s="155" t="s">
        <v>3967</v>
      </c>
    </row>
    <row r="39" spans="1:60" ht="16.5" customHeight="1">
      <c r="A39" s="155">
        <v>32</v>
      </c>
      <c r="B39" s="155" t="s">
        <v>3651</v>
      </c>
      <c r="C39" s="155" t="s">
        <v>920</v>
      </c>
      <c r="D39" s="155" t="s">
        <v>920</v>
      </c>
      <c r="E39" s="155">
        <v>5</v>
      </c>
      <c r="F39" s="34" t="s">
        <v>4104</v>
      </c>
      <c r="G39" s="477" t="str">
        <f t="shared" si="0"/>
        <v>클릭불가</v>
      </c>
      <c r="H39" s="155" t="s">
        <v>1144</v>
      </c>
      <c r="I39" s="34" t="s">
        <v>3726</v>
      </c>
      <c r="J39" s="155" t="str">
        <f t="shared" si="1"/>
        <v>#Mana/#CoolDown</v>
      </c>
      <c r="K39" s="155" t="str">
        <f t="shared" si="2"/>
        <v>~Mana/~CoolDown</v>
      </c>
      <c r="R39" s="155">
        <v>15</v>
      </c>
      <c r="S39" s="155">
        <v>15</v>
      </c>
      <c r="X39" s="372">
        <v>20</v>
      </c>
      <c r="Y39" s="373">
        <v>20</v>
      </c>
      <c r="Z39"/>
      <c r="AA39" s="375">
        <f t="shared" si="4"/>
        <v>0</v>
      </c>
      <c r="AB39" s="155">
        <f t="shared" si="5"/>
        <v>20</v>
      </c>
      <c r="AD39" s="332">
        <v>5</v>
      </c>
      <c r="AE39" s="343" t="s">
        <v>935</v>
      </c>
      <c r="AF39" s="343" t="s">
        <v>3656</v>
      </c>
      <c r="AG39" s="343"/>
      <c r="AH39" s="301"/>
      <c r="AI39" s="343"/>
      <c r="AJ39" s="300"/>
      <c r="AK39" s="425" t="s">
        <v>4078</v>
      </c>
      <c r="AL39" s="279"/>
      <c r="AN39" s="309" t="s">
        <v>2599</v>
      </c>
      <c r="AP39" s="298" t="s">
        <v>2597</v>
      </c>
      <c r="AQ39" s="311"/>
      <c r="AZ39" s="339"/>
      <c r="BA39" s="608"/>
      <c r="BB39" s="155" t="s">
        <v>3961</v>
      </c>
      <c r="BD39" s="155"/>
      <c r="BE39" s="155"/>
      <c r="BF39" s="290" t="s">
        <v>3953</v>
      </c>
      <c r="BG39" s="155"/>
      <c r="BH39" s="155" t="s">
        <v>3952</v>
      </c>
    </row>
    <row r="40" spans="1:60" ht="16.5" customHeight="1">
      <c r="A40" s="155">
        <v>33</v>
      </c>
      <c r="B40" s="155" t="s">
        <v>3651</v>
      </c>
      <c r="C40" s="155" t="s">
        <v>920</v>
      </c>
      <c r="D40" s="155" t="s">
        <v>920</v>
      </c>
      <c r="E40" s="155">
        <v>6</v>
      </c>
      <c r="F40" s="34" t="s">
        <v>4104</v>
      </c>
      <c r="G40" s="477" t="str">
        <f t="shared" si="0"/>
        <v>클릭불가</v>
      </c>
      <c r="H40" s="155" t="s">
        <v>1143</v>
      </c>
      <c r="I40" s="34" t="s">
        <v>3727</v>
      </c>
      <c r="J40" s="155" t="str">
        <f t="shared" si="1"/>
        <v>#Mana/#CoolDown</v>
      </c>
      <c r="K40" s="155" t="str">
        <f t="shared" si="2"/>
        <v>~Mana/~CoolDown</v>
      </c>
      <c r="R40" s="155">
        <v>15</v>
      </c>
      <c r="S40" s="155">
        <v>15</v>
      </c>
      <c r="X40" s="372">
        <v>24</v>
      </c>
      <c r="Y40" s="373">
        <v>24</v>
      </c>
      <c r="Z40"/>
      <c r="AA40" s="375">
        <f t="shared" si="4"/>
        <v>0</v>
      </c>
      <c r="AB40" s="155">
        <f t="shared" si="5"/>
        <v>24</v>
      </c>
      <c r="AD40" s="332">
        <v>6</v>
      </c>
      <c r="AE40" s="343"/>
      <c r="AF40" s="343"/>
      <c r="AG40" s="343"/>
      <c r="AH40" s="336" t="s">
        <v>1030</v>
      </c>
      <c r="AI40" s="343"/>
      <c r="AJ40" s="300"/>
      <c r="AK40" s="322" t="s">
        <v>1143</v>
      </c>
      <c r="AL40" s="279"/>
      <c r="AN40" s="309" t="s">
        <v>2601</v>
      </c>
      <c r="AO40" s="307"/>
      <c r="AQ40" s="310"/>
      <c r="AS40" s="155" t="s">
        <v>3768</v>
      </c>
      <c r="AZ40" s="339"/>
      <c r="BA40" s="608" t="s">
        <v>3964</v>
      </c>
      <c r="BB40" s="155" t="s">
        <v>3921</v>
      </c>
      <c r="BC40" s="394"/>
      <c r="BE40" s="279"/>
      <c r="BF40" s="396" t="s">
        <v>3918</v>
      </c>
      <c r="BH40" s="155" t="s">
        <v>3974</v>
      </c>
    </row>
    <row r="41" spans="1:60" ht="16.5" customHeight="1">
      <c r="A41" s="155">
        <v>34</v>
      </c>
      <c r="B41" s="155" t="s">
        <v>3651</v>
      </c>
      <c r="C41" s="155" t="s">
        <v>920</v>
      </c>
      <c r="D41" s="155" t="s">
        <v>920</v>
      </c>
      <c r="E41" s="155">
        <v>7</v>
      </c>
      <c r="F41" s="34" t="s">
        <v>4104</v>
      </c>
      <c r="G41" s="477" t="str">
        <f t="shared" si="0"/>
        <v>클릭불가</v>
      </c>
      <c r="H41" s="155" t="s">
        <v>1091</v>
      </c>
      <c r="I41" s="34" t="s">
        <v>3852</v>
      </c>
      <c r="J41" s="155" t="str">
        <f t="shared" si="1"/>
        <v>#Mana/#CoolDown</v>
      </c>
      <c r="K41" s="155" t="str">
        <f t="shared" si="2"/>
        <v>~Mana/~CoolDown</v>
      </c>
      <c r="R41" s="155">
        <v>15</v>
      </c>
      <c r="S41" s="155">
        <v>15</v>
      </c>
      <c r="X41" s="372">
        <v>56</v>
      </c>
      <c r="Y41" s="373">
        <v>56</v>
      </c>
      <c r="Z41"/>
      <c r="AA41" s="375">
        <f t="shared" si="4"/>
        <v>0</v>
      </c>
      <c r="AB41" s="155">
        <f t="shared" si="5"/>
        <v>56</v>
      </c>
      <c r="AD41" s="332">
        <v>7</v>
      </c>
      <c r="AE41" s="343"/>
      <c r="AF41" s="335"/>
      <c r="AG41" s="335" t="s">
        <v>3759</v>
      </c>
      <c r="AH41" s="301"/>
      <c r="AI41" s="343" t="s">
        <v>3653</v>
      </c>
      <c r="AJ41" s="337" t="s">
        <v>999</v>
      </c>
      <c r="AK41" s="322" t="s">
        <v>1091</v>
      </c>
      <c r="AL41" s="279"/>
      <c r="AN41" s="313" t="s">
        <v>3741</v>
      </c>
      <c r="AO41" s="298"/>
      <c r="AP41" s="298"/>
      <c r="AQ41" s="311"/>
      <c r="AS41" s="603" t="s">
        <v>3763</v>
      </c>
      <c r="AT41" s="603"/>
      <c r="AU41" s="603"/>
      <c r="AZ41" s="339"/>
      <c r="BA41" s="608"/>
      <c r="BB41" s="155" t="s">
        <v>3949</v>
      </c>
      <c r="BD41" s="155"/>
      <c r="BE41" s="155"/>
      <c r="BF41" s="377">
        <v>0.5</v>
      </c>
      <c r="BG41" s="155"/>
      <c r="BH41" s="155" t="s">
        <v>3971</v>
      </c>
    </row>
    <row r="42" spans="1:60" ht="16.5" customHeight="1">
      <c r="A42" s="155">
        <v>35</v>
      </c>
      <c r="B42" s="155" t="s">
        <v>3651</v>
      </c>
      <c r="C42" s="155" t="s">
        <v>920</v>
      </c>
      <c r="D42" s="155" t="s">
        <v>920</v>
      </c>
      <c r="E42" s="155">
        <v>8</v>
      </c>
      <c r="F42" s="34" t="s">
        <v>4104</v>
      </c>
      <c r="G42" s="477" t="str">
        <f t="shared" si="0"/>
        <v>클릭불가</v>
      </c>
      <c r="H42" s="155" t="s">
        <v>1157</v>
      </c>
      <c r="I42" s="34" t="s">
        <v>3728</v>
      </c>
      <c r="J42" s="155" t="str">
        <f t="shared" si="1"/>
        <v>#Mana/#CoolDown</v>
      </c>
      <c r="K42" s="155" t="str">
        <f t="shared" si="2"/>
        <v>~Mana/~CoolDown</v>
      </c>
      <c r="R42" s="155">
        <v>15</v>
      </c>
      <c r="S42" s="155">
        <v>15</v>
      </c>
      <c r="X42" s="372">
        <v>28</v>
      </c>
      <c r="Y42" s="373">
        <v>28</v>
      </c>
      <c r="Z42"/>
      <c r="AA42" s="375">
        <f t="shared" si="4"/>
        <v>0</v>
      </c>
      <c r="AB42" s="155">
        <f t="shared" si="5"/>
        <v>28</v>
      </c>
      <c r="AD42" s="332">
        <v>8</v>
      </c>
      <c r="AE42" s="343" t="s">
        <v>945</v>
      </c>
      <c r="AF42" s="343"/>
      <c r="AG42" s="324" t="s">
        <v>1209</v>
      </c>
      <c r="AH42" s="301"/>
      <c r="AI42" s="343"/>
      <c r="AJ42" s="300"/>
      <c r="AK42" s="334" t="s">
        <v>1157</v>
      </c>
      <c r="AL42" s="279"/>
      <c r="AN42" s="313" t="s">
        <v>3742</v>
      </c>
      <c r="AO42" s="284"/>
      <c r="AP42" s="284"/>
      <c r="AQ42" s="311" t="s">
        <v>3739</v>
      </c>
      <c r="AS42" s="603"/>
      <c r="AT42" s="603"/>
      <c r="AU42" s="603"/>
      <c r="AZ42" s="339"/>
      <c r="BA42" s="608"/>
      <c r="BB42" s="155" t="s">
        <v>3887</v>
      </c>
      <c r="BD42" s="155"/>
      <c r="BE42" s="155"/>
      <c r="BF42" s="377">
        <v>1</v>
      </c>
      <c r="BG42" s="155"/>
      <c r="BH42" s="155" t="s">
        <v>3970</v>
      </c>
    </row>
    <row r="43" spans="1:60" ht="16.5" customHeight="1">
      <c r="A43" s="155">
        <v>36</v>
      </c>
      <c r="B43" s="155" t="s">
        <v>3651</v>
      </c>
      <c r="C43" s="155" t="s">
        <v>920</v>
      </c>
      <c r="D43" s="155" t="s">
        <v>920</v>
      </c>
      <c r="E43" s="155">
        <v>9</v>
      </c>
      <c r="F43" s="34" t="s">
        <v>4104</v>
      </c>
      <c r="G43" s="477" t="str">
        <f t="shared" si="0"/>
        <v>클릭불가</v>
      </c>
      <c r="H43" s="155" t="s">
        <v>1148</v>
      </c>
      <c r="I43" s="34" t="s">
        <v>3729</v>
      </c>
      <c r="J43" s="155" t="str">
        <f t="shared" si="1"/>
        <v>#Mana/#CoolDown</v>
      </c>
      <c r="K43" s="155" t="str">
        <f t="shared" si="2"/>
        <v>~Mana/~CoolDown</v>
      </c>
      <c r="R43" s="155">
        <v>15</v>
      </c>
      <c r="S43" s="155">
        <v>15</v>
      </c>
      <c r="X43" s="372">
        <v>32</v>
      </c>
      <c r="Y43" s="373">
        <v>32</v>
      </c>
      <c r="Z43"/>
      <c r="AA43" s="375">
        <f t="shared" si="4"/>
        <v>0</v>
      </c>
      <c r="AB43" s="155">
        <f t="shared" si="5"/>
        <v>32</v>
      </c>
      <c r="AD43" s="332">
        <v>9</v>
      </c>
      <c r="AE43" s="343"/>
      <c r="AF43" s="335"/>
      <c r="AG43" s="335" t="s">
        <v>3760</v>
      </c>
      <c r="AH43" s="301"/>
      <c r="AI43" s="343"/>
      <c r="AJ43" s="300"/>
      <c r="AK43" s="334" t="s">
        <v>1148</v>
      </c>
      <c r="AL43" s="279"/>
      <c r="AN43" s="313" t="s">
        <v>3743</v>
      </c>
      <c r="AO43" s="308" t="s">
        <v>3738</v>
      </c>
      <c r="AP43" s="284"/>
      <c r="AQ43" s="314"/>
      <c r="AS43" s="644" t="s">
        <v>3764</v>
      </c>
      <c r="AT43" s="644"/>
      <c r="AU43" s="644"/>
      <c r="AZ43" s="339"/>
      <c r="BA43" s="608"/>
      <c r="BB43" s="155" t="s">
        <v>3951</v>
      </c>
      <c r="BD43" s="155"/>
      <c r="BE43" s="155"/>
      <c r="BF43" s="377">
        <v>1.25</v>
      </c>
      <c r="BG43" s="155"/>
      <c r="BH43" s="155" t="s">
        <v>3973</v>
      </c>
    </row>
    <row r="44" spans="1:60" ht="16.5" customHeight="1">
      <c r="A44" s="155">
        <v>37</v>
      </c>
      <c r="B44" s="155" t="s">
        <v>3651</v>
      </c>
      <c r="C44" s="155" t="s">
        <v>920</v>
      </c>
      <c r="D44" s="155" t="s">
        <v>920</v>
      </c>
      <c r="E44" s="155">
        <v>10</v>
      </c>
      <c r="F44" s="34" t="s">
        <v>4104</v>
      </c>
      <c r="G44" s="477" t="str">
        <f t="shared" si="0"/>
        <v>클릭불가</v>
      </c>
      <c r="H44" s="155" t="s">
        <v>1152</v>
      </c>
      <c r="I44" s="34" t="s">
        <v>3730</v>
      </c>
      <c r="J44" s="155" t="str">
        <f t="shared" si="1"/>
        <v>#Mana/#CoolDown</v>
      </c>
      <c r="K44" s="155" t="str">
        <f t="shared" si="2"/>
        <v>~Mana/~CoolDown</v>
      </c>
      <c r="R44" s="155">
        <v>15</v>
      </c>
      <c r="S44" s="155">
        <v>15</v>
      </c>
      <c r="X44" s="372">
        <v>36</v>
      </c>
      <c r="Y44" s="373">
        <v>36</v>
      </c>
      <c r="Z44"/>
      <c r="AA44" s="375">
        <f t="shared" si="4"/>
        <v>0</v>
      </c>
      <c r="AB44" s="155">
        <f t="shared" si="5"/>
        <v>36</v>
      </c>
      <c r="AD44" s="332">
        <v>10</v>
      </c>
      <c r="AE44" s="343" t="s">
        <v>955</v>
      </c>
      <c r="AF44" s="343"/>
      <c r="AG44" s="343"/>
      <c r="AH44" s="301"/>
      <c r="AI44" s="343"/>
      <c r="AJ44" s="300" t="s">
        <v>1109</v>
      </c>
      <c r="AK44" s="334" t="s">
        <v>1152</v>
      </c>
      <c r="AL44" s="279"/>
      <c r="AN44" s="313" t="s">
        <v>3744</v>
      </c>
      <c r="AO44" s="284"/>
      <c r="AP44" s="298" t="s">
        <v>1091</v>
      </c>
      <c r="AQ44" s="314"/>
      <c r="AS44" s="645" t="s">
        <v>3767</v>
      </c>
      <c r="AT44" s="605"/>
      <c r="AU44" s="605"/>
      <c r="AZ44" s="339"/>
      <c r="BA44" s="608"/>
      <c r="BB44" s="155" t="s">
        <v>3950</v>
      </c>
      <c r="BD44" s="155"/>
      <c r="BE44" s="155"/>
      <c r="BF44" s="377">
        <v>1.5</v>
      </c>
      <c r="BG44" s="155"/>
      <c r="BH44" s="155" t="s">
        <v>3972</v>
      </c>
    </row>
    <row r="45" spans="1:60" ht="16.5" customHeight="1">
      <c r="A45" s="155">
        <v>38</v>
      </c>
      <c r="B45" s="155" t="s">
        <v>3651</v>
      </c>
      <c r="C45" s="155" t="s">
        <v>920</v>
      </c>
      <c r="D45" s="155" t="s">
        <v>920</v>
      </c>
      <c r="E45" s="155">
        <v>11</v>
      </c>
      <c r="F45" s="34" t="s">
        <v>4104</v>
      </c>
      <c r="G45" s="477" t="str">
        <f t="shared" si="0"/>
        <v>클릭불가</v>
      </c>
      <c r="H45" s="155" t="s">
        <v>1156</v>
      </c>
      <c r="I45" s="34" t="s">
        <v>3731</v>
      </c>
      <c r="J45" s="155" t="str">
        <f t="shared" si="1"/>
        <v>#Mana/#CoolDown</v>
      </c>
      <c r="K45" s="155" t="str">
        <f t="shared" si="2"/>
        <v>~Mana/~CoolDown</v>
      </c>
      <c r="R45" s="155">
        <v>15</v>
      </c>
      <c r="S45" s="155">
        <v>15</v>
      </c>
      <c r="X45" s="372">
        <v>40</v>
      </c>
      <c r="Y45" s="373">
        <v>40</v>
      </c>
      <c r="Z45"/>
      <c r="AA45" s="375">
        <f t="shared" si="4"/>
        <v>0</v>
      </c>
      <c r="AB45" s="155">
        <f t="shared" si="5"/>
        <v>40</v>
      </c>
      <c r="AD45" s="332">
        <v>11</v>
      </c>
      <c r="AE45" s="343"/>
      <c r="AF45" s="325"/>
      <c r="AG45" s="325" t="s">
        <v>1199</v>
      </c>
      <c r="AH45" s="301" t="s">
        <v>1041</v>
      </c>
      <c r="AI45" s="343"/>
      <c r="AJ45" s="300"/>
      <c r="AK45" s="334" t="s">
        <v>1156</v>
      </c>
      <c r="AL45" s="279"/>
      <c r="AN45" s="313" t="s">
        <v>3745</v>
      </c>
      <c r="AO45" s="284"/>
      <c r="AP45" s="284"/>
      <c r="AQ45" s="314"/>
      <c r="AS45" s="598" t="s">
        <v>3765</v>
      </c>
      <c r="AT45" s="598"/>
      <c r="AU45" s="598"/>
      <c r="AZ45" s="339"/>
      <c r="BA45" s="608"/>
      <c r="BB45" s="155" t="s">
        <v>3888</v>
      </c>
      <c r="BD45" s="155">
        <f>1.25^6 * 1.15^9</f>
        <v>13.41963307159393</v>
      </c>
      <c r="BE45" s="155"/>
      <c r="BF45" s="339" t="s">
        <v>3968</v>
      </c>
      <c r="BG45" s="155"/>
      <c r="BH45" s="155" t="s">
        <v>3969</v>
      </c>
    </row>
    <row r="46" spans="1:60" ht="16.5" customHeight="1">
      <c r="A46" s="155">
        <v>39</v>
      </c>
      <c r="B46" s="155" t="s">
        <v>3651</v>
      </c>
      <c r="C46" s="155" t="s">
        <v>920</v>
      </c>
      <c r="D46" s="155" t="s">
        <v>920</v>
      </c>
      <c r="E46" s="155">
        <v>12</v>
      </c>
      <c r="F46" s="34" t="s">
        <v>4104</v>
      </c>
      <c r="G46" s="477" t="str">
        <f t="shared" si="0"/>
        <v>클릭불가</v>
      </c>
      <c r="H46" s="155" t="s">
        <v>1161</v>
      </c>
      <c r="I46" s="34" t="s">
        <v>3732</v>
      </c>
      <c r="J46" s="155" t="str">
        <f t="shared" si="1"/>
        <v>#Mana/#CoolDown</v>
      </c>
      <c r="K46" s="155" t="str">
        <f t="shared" si="2"/>
        <v>~Mana/~CoolDown</v>
      </c>
      <c r="R46" s="155">
        <v>15</v>
      </c>
      <c r="S46" s="155">
        <v>15</v>
      </c>
      <c r="X46" s="372">
        <v>44</v>
      </c>
      <c r="Y46" s="373">
        <v>44</v>
      </c>
      <c r="Z46"/>
      <c r="AA46" s="375">
        <f t="shared" si="4"/>
        <v>0</v>
      </c>
      <c r="AB46" s="155">
        <f t="shared" si="5"/>
        <v>44</v>
      </c>
      <c r="AD46" s="332">
        <v>12</v>
      </c>
      <c r="AE46" s="343"/>
      <c r="AF46" s="343"/>
      <c r="AG46" s="343"/>
      <c r="AH46" s="301"/>
      <c r="AI46" s="343" t="s">
        <v>1091</v>
      </c>
      <c r="AJ46" s="300"/>
      <c r="AK46" s="322" t="s">
        <v>1161</v>
      </c>
      <c r="AL46" s="279"/>
      <c r="AN46" s="313" t="s">
        <v>3746</v>
      </c>
      <c r="AO46" s="284"/>
      <c r="AP46" s="284"/>
      <c r="AQ46" s="314"/>
      <c r="AS46" s="598"/>
      <c r="AT46" s="598"/>
      <c r="AU46" s="598"/>
      <c r="AZ46" s="339"/>
      <c r="BA46" s="608"/>
      <c r="BB46" s="155" t="s">
        <v>3709</v>
      </c>
      <c r="BD46" s="155"/>
      <c r="BE46" s="155"/>
      <c r="BF46" s="339" t="s">
        <v>3962</v>
      </c>
      <c r="BG46" s="155"/>
      <c r="BH46" s="155" t="s">
        <v>3963</v>
      </c>
    </row>
    <row r="47" spans="1:60" ht="17.25" customHeight="1" thickBot="1">
      <c r="A47" s="155">
        <v>40</v>
      </c>
      <c r="B47" s="155" t="s">
        <v>3651</v>
      </c>
      <c r="C47" s="155" t="s">
        <v>920</v>
      </c>
      <c r="D47" s="155" t="s">
        <v>920</v>
      </c>
      <c r="E47" s="155">
        <v>13</v>
      </c>
      <c r="F47" s="34" t="s">
        <v>4104</v>
      </c>
      <c r="G47" s="477" t="str">
        <f t="shared" si="0"/>
        <v>클릭불가</v>
      </c>
      <c r="H47" s="155" t="s">
        <v>1177</v>
      </c>
      <c r="I47" s="34" t="s">
        <v>3733</v>
      </c>
      <c r="J47" s="155" t="str">
        <f t="shared" si="1"/>
        <v>#Mana/#CoolDown</v>
      </c>
      <c r="K47" s="155" t="str">
        <f t="shared" si="2"/>
        <v>~Mana/~CoolDown</v>
      </c>
      <c r="R47" s="155">
        <v>15</v>
      </c>
      <c r="S47" s="155">
        <v>15</v>
      </c>
      <c r="X47" s="372">
        <v>48</v>
      </c>
      <c r="Y47" s="373">
        <v>48</v>
      </c>
      <c r="Z47"/>
      <c r="AA47" s="375">
        <f t="shared" si="4"/>
        <v>0</v>
      </c>
      <c r="AB47" s="155">
        <f t="shared" si="5"/>
        <v>48</v>
      </c>
      <c r="AD47" s="332">
        <v>13</v>
      </c>
      <c r="AE47" s="343"/>
      <c r="AF47" s="343"/>
      <c r="AG47" s="343"/>
      <c r="AH47" s="301"/>
      <c r="AI47" s="343"/>
      <c r="AJ47" s="300"/>
      <c r="AK47" s="425" t="s">
        <v>1177</v>
      </c>
      <c r="AL47" s="279"/>
      <c r="AN47" s="315" t="s">
        <v>3747</v>
      </c>
      <c r="AO47" s="316"/>
      <c r="AP47" s="316"/>
      <c r="AQ47" s="317"/>
      <c r="AS47" s="598"/>
      <c r="AT47" s="598"/>
      <c r="AU47" s="598"/>
      <c r="AZ47" s="339"/>
      <c r="BA47" s="155"/>
      <c r="BB47" s="155"/>
      <c r="BD47" s="155"/>
      <c r="BE47" s="155"/>
      <c r="BF47" s="155"/>
      <c r="BG47" s="155"/>
      <c r="BH47" s="155"/>
    </row>
    <row r="48" spans="1:60" ht="17.25" customHeight="1" thickBot="1">
      <c r="A48" s="155">
        <v>41</v>
      </c>
      <c r="B48" s="155" t="s">
        <v>3651</v>
      </c>
      <c r="C48" s="155" t="s">
        <v>920</v>
      </c>
      <c r="D48" s="155" t="s">
        <v>920</v>
      </c>
      <c r="E48" s="155">
        <v>14</v>
      </c>
      <c r="F48" s="34" t="s">
        <v>4104</v>
      </c>
      <c r="G48" s="477" t="str">
        <f t="shared" si="0"/>
        <v>클릭불가</v>
      </c>
      <c r="H48" s="155" t="s">
        <v>1182</v>
      </c>
      <c r="I48" s="34" t="s">
        <v>3734</v>
      </c>
      <c r="J48" s="155" t="str">
        <f t="shared" si="1"/>
        <v>#Mana/#CoolDown</v>
      </c>
      <c r="K48" s="155" t="str">
        <f t="shared" si="2"/>
        <v>~Mana/~CoolDown</v>
      </c>
      <c r="R48" s="155">
        <v>15</v>
      </c>
      <c r="S48" s="155">
        <v>15</v>
      </c>
      <c r="X48" s="372">
        <v>52</v>
      </c>
      <c r="Y48" s="373">
        <v>52</v>
      </c>
      <c r="Z48"/>
      <c r="AA48" s="375">
        <f t="shared" si="4"/>
        <v>0</v>
      </c>
      <c r="AB48" s="155">
        <f t="shared" si="5"/>
        <v>52</v>
      </c>
      <c r="AD48" s="333">
        <v>14</v>
      </c>
      <c r="AE48" s="326"/>
      <c r="AF48" s="326"/>
      <c r="AG48" s="326"/>
      <c r="AH48" s="327"/>
      <c r="AI48" s="326"/>
      <c r="AJ48" s="328"/>
      <c r="AK48" s="424" t="s">
        <v>1182</v>
      </c>
      <c r="AL48" s="279"/>
      <c r="AS48" s="598" t="s">
        <v>3766</v>
      </c>
      <c r="AT48" s="598"/>
      <c r="AU48" s="598"/>
      <c r="AZ48" s="339"/>
      <c r="BA48" s="155"/>
      <c r="BB48" s="155"/>
      <c r="BD48" s="155"/>
      <c r="BE48" s="155"/>
      <c r="BF48" s="155"/>
      <c r="BG48" s="155"/>
      <c r="BH48" s="155"/>
    </row>
    <row r="49" spans="1:60" ht="16.5" customHeight="1">
      <c r="A49" s="155">
        <v>42</v>
      </c>
      <c r="B49" s="155" t="s">
        <v>3651</v>
      </c>
      <c r="C49" s="155" t="s">
        <v>424</v>
      </c>
      <c r="D49" s="155" t="s">
        <v>3681</v>
      </c>
      <c r="E49" s="155">
        <v>1</v>
      </c>
      <c r="F49" s="34" t="s">
        <v>4104</v>
      </c>
      <c r="G49" s="477" t="str">
        <f t="shared" si="0"/>
        <v>클릭불가</v>
      </c>
      <c r="H49" s="155" t="s">
        <v>1205</v>
      </c>
      <c r="I49" s="34" t="s">
        <v>3736</v>
      </c>
      <c r="J49" s="155" t="str">
        <f t="shared" si="1"/>
        <v>#Damage</v>
      </c>
      <c r="K49" s="155" t="str">
        <f t="shared" si="2"/>
        <v>~Damage</v>
      </c>
      <c r="R49" s="155"/>
      <c r="S49" s="2"/>
      <c r="T49" s="155">
        <v>1</v>
      </c>
      <c r="U49" s="155">
        <v>10</v>
      </c>
      <c r="X49" s="372"/>
      <c r="Y49" s="373"/>
      <c r="Z49"/>
      <c r="AB49" s="155"/>
      <c r="AD49" s="279"/>
      <c r="AE49" s="279"/>
      <c r="AF49" s="279"/>
      <c r="AG49" s="279"/>
      <c r="AH49" s="279"/>
      <c r="AI49" s="279"/>
      <c r="AJ49" s="279"/>
      <c r="AK49" s="279"/>
      <c r="AL49" s="279"/>
      <c r="AS49" s="598"/>
      <c r="AT49" s="598"/>
      <c r="AU49" s="598"/>
      <c r="AZ49" s="339"/>
      <c r="BA49" s="155"/>
      <c r="BB49" s="155"/>
      <c r="BD49" s="155"/>
      <c r="BE49" s="155"/>
      <c r="BF49" s="155"/>
      <c r="BG49" s="155"/>
      <c r="BH49" s="155"/>
    </row>
    <row r="50" spans="1:60">
      <c r="A50" s="155">
        <v>43</v>
      </c>
      <c r="B50" s="155" t="s">
        <v>3651</v>
      </c>
      <c r="C50" s="155" t="s">
        <v>424</v>
      </c>
      <c r="D50" s="155" t="s">
        <v>3681</v>
      </c>
      <c r="E50" s="155">
        <v>8</v>
      </c>
      <c r="F50" s="34" t="s">
        <v>4104</v>
      </c>
      <c r="G50" s="477" t="str">
        <f t="shared" si="0"/>
        <v>클릭불가</v>
      </c>
      <c r="H50" s="155" t="s">
        <v>1209</v>
      </c>
      <c r="I50" s="164" t="s">
        <v>3773</v>
      </c>
      <c r="J50" s="155" t="str">
        <f t="shared" si="1"/>
        <v>#Damage</v>
      </c>
      <c r="K50" s="155" t="str">
        <f t="shared" si="2"/>
        <v>~Damage</v>
      </c>
      <c r="R50" s="155"/>
      <c r="S50" s="2"/>
      <c r="T50" s="155">
        <v>1</v>
      </c>
      <c r="U50" s="155">
        <v>10</v>
      </c>
      <c r="X50" s="372"/>
      <c r="Y50" s="373"/>
      <c r="Z50"/>
      <c r="AB50" s="155"/>
      <c r="AZ50" s="339"/>
      <c r="BA50" s="599" t="s">
        <v>3771</v>
      </c>
      <c r="BB50" s="599"/>
      <c r="BC50" s="599"/>
      <c r="BD50" s="155"/>
      <c r="BE50" s="155"/>
      <c r="BF50" s="155"/>
      <c r="BG50" s="155"/>
      <c r="BH50" s="155"/>
    </row>
    <row r="51" spans="1:60">
      <c r="A51" s="155">
        <v>44</v>
      </c>
      <c r="B51" s="155" t="s">
        <v>1213</v>
      </c>
      <c r="C51" s="155" t="s">
        <v>566</v>
      </c>
      <c r="D51" s="155" t="s">
        <v>1214</v>
      </c>
      <c r="E51" s="155">
        <v>0</v>
      </c>
      <c r="F51" s="155" t="s">
        <v>4107</v>
      </c>
      <c r="G51" s="477" t="str">
        <f t="shared" si="0"/>
        <v>대상형</v>
      </c>
      <c r="H51" s="155" t="s">
        <v>3851</v>
      </c>
      <c r="I51" s="155" t="s">
        <v>4403</v>
      </c>
      <c r="J51" s="155" t="str">
        <f t="shared" si="1"/>
        <v>#CastingTime/#Damage/#Distance/#Duration/#Mana/#CoolDown</v>
      </c>
      <c r="K51" s="155" t="str">
        <f t="shared" si="2"/>
        <v>~CastingTime/~Damage/~Mana/~CoolDown</v>
      </c>
      <c r="L51" s="155">
        <v>350</v>
      </c>
      <c r="N51" s="155">
        <v>95</v>
      </c>
      <c r="O51" s="155">
        <v>5</v>
      </c>
      <c r="P51" s="155">
        <v>200</v>
      </c>
      <c r="R51" s="155">
        <v>1100</v>
      </c>
      <c r="S51" s="2">
        <v>-44</v>
      </c>
      <c r="T51" s="155">
        <v>100</v>
      </c>
      <c r="U51" s="155">
        <v>6</v>
      </c>
      <c r="X51" s="372">
        <v>215</v>
      </c>
      <c r="Y51" s="373">
        <v>43</v>
      </c>
      <c r="Z51"/>
      <c r="AB51" s="155"/>
      <c r="AZ51" s="339"/>
      <c r="BA51" s="155" t="s">
        <v>3762</v>
      </c>
      <c r="BB51" s="155"/>
      <c r="BC51" s="293"/>
      <c r="BD51" s="155"/>
      <c r="BE51" s="155"/>
      <c r="BF51" s="155"/>
      <c r="BG51" s="155"/>
      <c r="BH51" s="155"/>
    </row>
    <row r="52" spans="1:60" ht="16.5" customHeight="1">
      <c r="A52" s="155">
        <v>45</v>
      </c>
      <c r="B52" s="155" t="s">
        <v>1213</v>
      </c>
      <c r="C52" s="155" t="s">
        <v>566</v>
      </c>
      <c r="D52" s="155" t="s">
        <v>1214</v>
      </c>
      <c r="E52" s="155">
        <v>1</v>
      </c>
      <c r="F52" s="155" t="s">
        <v>4107</v>
      </c>
      <c r="G52" s="477" t="str">
        <f t="shared" si="0"/>
        <v>대상형</v>
      </c>
      <c r="H52" s="155" t="s">
        <v>4355</v>
      </c>
      <c r="I52" s="155" t="s">
        <v>4404</v>
      </c>
      <c r="J52" s="155" t="str">
        <f t="shared" si="1"/>
        <v>#CastingTime/#Damage/#Distance/#Duration/#Mana/#CoolDown</v>
      </c>
      <c r="K52" s="155" t="str">
        <f t="shared" si="2"/>
        <v>~CastingTime/~Damage/~Mana/~CoolDown</v>
      </c>
      <c r="L52" s="155">
        <v>400</v>
      </c>
      <c r="N52" s="155">
        <v>95</v>
      </c>
      <c r="O52" s="155">
        <v>5</v>
      </c>
      <c r="P52" s="155">
        <v>60</v>
      </c>
      <c r="R52" s="155">
        <v>1375</v>
      </c>
      <c r="S52" s="2">
        <v>-55</v>
      </c>
      <c r="T52" s="155">
        <v>126</v>
      </c>
      <c r="U52" s="155">
        <v>8</v>
      </c>
      <c r="X52" s="372">
        <v>322</v>
      </c>
      <c r="Y52" s="373">
        <v>64</v>
      </c>
      <c r="Z52"/>
      <c r="AB52" s="155"/>
      <c r="AZ52" s="339"/>
      <c r="BA52" s="155" t="s">
        <v>3769</v>
      </c>
      <c r="BB52" s="155"/>
      <c r="BC52" s="293"/>
      <c r="BD52" s="155"/>
      <c r="BE52" s="279"/>
      <c r="BF52" s="396"/>
      <c r="BH52" s="155"/>
    </row>
    <row r="53" spans="1:60">
      <c r="A53" s="155">
        <v>46</v>
      </c>
      <c r="B53" s="155" t="s">
        <v>1213</v>
      </c>
      <c r="C53" s="155" t="s">
        <v>566</v>
      </c>
      <c r="D53" s="155" t="s">
        <v>1214</v>
      </c>
      <c r="E53" s="155">
        <v>3</v>
      </c>
      <c r="F53" s="155" t="s">
        <v>4107</v>
      </c>
      <c r="G53" s="477" t="str">
        <f t="shared" si="0"/>
        <v>대상형</v>
      </c>
      <c r="H53" s="155" t="s">
        <v>3836</v>
      </c>
      <c r="I53" s="155" t="s">
        <v>4405</v>
      </c>
      <c r="J53" s="155" t="str">
        <f t="shared" si="1"/>
        <v>#CastingTime/#Damage/#Distance/#Mana/#CoolDown</v>
      </c>
      <c r="K53" s="155" t="str">
        <f t="shared" si="2"/>
        <v>~CastingTime/~Damage/~Mana/~CoolDown</v>
      </c>
      <c r="L53" s="155">
        <v>500</v>
      </c>
      <c r="N53" s="155">
        <v>95</v>
      </c>
      <c r="O53" s="155">
        <v>5</v>
      </c>
      <c r="R53" s="155">
        <v>2063</v>
      </c>
      <c r="S53" s="2">
        <v>-83</v>
      </c>
      <c r="T53" s="155">
        <v>199</v>
      </c>
      <c r="U53" s="155">
        <v>12</v>
      </c>
      <c r="X53" s="372">
        <v>536</v>
      </c>
      <c r="Y53" s="373">
        <v>107</v>
      </c>
      <c r="Z53"/>
      <c r="AB53" s="155"/>
      <c r="AZ53" s="339"/>
      <c r="BA53" s="155" t="s">
        <v>3770</v>
      </c>
      <c r="BB53" s="155"/>
      <c r="BC53" s="293"/>
      <c r="BD53" s="155"/>
      <c r="BE53" s="279"/>
      <c r="BF53" s="396"/>
      <c r="BH53" s="155"/>
    </row>
    <row r="54" spans="1:60">
      <c r="A54" s="155">
        <v>47</v>
      </c>
      <c r="B54" s="155" t="s">
        <v>1213</v>
      </c>
      <c r="C54" s="155" t="s">
        <v>566</v>
      </c>
      <c r="D54" s="155" t="s">
        <v>1214</v>
      </c>
      <c r="E54" s="155">
        <v>3</v>
      </c>
      <c r="F54" s="155" t="s">
        <v>4107</v>
      </c>
      <c r="G54" s="477" t="str">
        <f t="shared" si="0"/>
        <v>대상형</v>
      </c>
      <c r="H54" s="155" t="s">
        <v>3837</v>
      </c>
      <c r="I54" s="155" t="s">
        <v>4406</v>
      </c>
      <c r="J54" s="155" t="str">
        <f t="shared" si="1"/>
        <v>#CastingTime/#Damage/#Distance/#Mana/#CoolDown</v>
      </c>
      <c r="K54" s="155" t="str">
        <f t="shared" si="2"/>
        <v>~CastingTime/~Damage/~Mana/~CoolDown</v>
      </c>
      <c r="L54" s="155">
        <v>500</v>
      </c>
      <c r="N54" s="155">
        <v>95</v>
      </c>
      <c r="O54" s="155">
        <v>5</v>
      </c>
      <c r="R54" s="155">
        <v>2063</v>
      </c>
      <c r="S54" s="155">
        <v>-83</v>
      </c>
      <c r="T54" s="155">
        <v>199</v>
      </c>
      <c r="U54" s="155">
        <v>12</v>
      </c>
      <c r="X54" s="372">
        <v>536</v>
      </c>
      <c r="Y54" s="373">
        <v>107</v>
      </c>
      <c r="Z54"/>
      <c r="AB54" s="155"/>
      <c r="AZ54" s="339"/>
      <c r="BA54" s="380"/>
      <c r="BB54" s="155"/>
      <c r="BC54" s="394"/>
      <c r="BE54" s="279"/>
      <c r="BF54" s="396"/>
      <c r="BH54" s="155"/>
    </row>
    <row r="55" spans="1:60">
      <c r="A55" s="155">
        <v>48</v>
      </c>
      <c r="B55" s="155" t="s">
        <v>1213</v>
      </c>
      <c r="C55" s="155" t="s">
        <v>566</v>
      </c>
      <c r="D55" s="155" t="s">
        <v>1214</v>
      </c>
      <c r="E55" s="155">
        <v>7</v>
      </c>
      <c r="F55" s="155" t="s">
        <v>4107</v>
      </c>
      <c r="G55" s="477" t="str">
        <f t="shared" si="0"/>
        <v>대상형</v>
      </c>
      <c r="H55" s="155" t="s">
        <v>4354</v>
      </c>
      <c r="I55" s="155" t="s">
        <v>4407</v>
      </c>
      <c r="J55" s="155" t="str">
        <f t="shared" si="1"/>
        <v>#CastingTime/#Damage/#Distance/#Mana/#CoolDown</v>
      </c>
      <c r="K55" s="155" t="str">
        <f t="shared" si="2"/>
        <v>~CastingTime/~Damage/~Mana/~CoolDown</v>
      </c>
      <c r="L55" s="155">
        <v>700</v>
      </c>
      <c r="N55" s="155">
        <v>95</v>
      </c>
      <c r="O55" s="155">
        <v>5</v>
      </c>
      <c r="R55" s="155">
        <v>4190</v>
      </c>
      <c r="S55" s="155">
        <v>-168</v>
      </c>
      <c r="T55" s="155">
        <v>484</v>
      </c>
      <c r="U55" s="155">
        <v>29</v>
      </c>
      <c r="X55" s="372">
        <v>964</v>
      </c>
      <c r="Y55" s="373">
        <v>193</v>
      </c>
      <c r="Z55"/>
      <c r="AB55" s="155"/>
      <c r="AZ55" s="339"/>
      <c r="BA55" s="380"/>
      <c r="BB55" s="155"/>
      <c r="BC55" s="394"/>
      <c r="BE55" s="279"/>
      <c r="BF55" s="396"/>
      <c r="BH55" s="155"/>
    </row>
    <row r="56" spans="1:60">
      <c r="A56" s="155">
        <v>49</v>
      </c>
      <c r="B56" s="155" t="s">
        <v>1213</v>
      </c>
      <c r="C56" s="155" t="s">
        <v>566</v>
      </c>
      <c r="D56" s="155" t="s">
        <v>1214</v>
      </c>
      <c r="E56" s="155">
        <v>0</v>
      </c>
      <c r="F56" s="155" t="s">
        <v>4107</v>
      </c>
      <c r="G56" s="477" t="str">
        <f t="shared" si="0"/>
        <v>대상형</v>
      </c>
      <c r="H56" s="155" t="s">
        <v>3838</v>
      </c>
      <c r="I56" s="155" t="s">
        <v>4408</v>
      </c>
      <c r="J56" s="155" t="str">
        <f t="shared" si="1"/>
        <v>#CastingTime/#Damage/#Distance/#Duration/#Mana/#CoolDown</v>
      </c>
      <c r="K56" s="155" t="str">
        <f t="shared" si="2"/>
        <v>~CastingTime/~Damage/~Mana/~CoolDown</v>
      </c>
      <c r="L56" s="155">
        <v>350</v>
      </c>
      <c r="N56" s="155">
        <v>95</v>
      </c>
      <c r="O56" s="155">
        <v>5</v>
      </c>
      <c r="P56" s="155">
        <v>65</v>
      </c>
      <c r="R56" s="155">
        <v>1100</v>
      </c>
      <c r="S56" s="155">
        <v>-44</v>
      </c>
      <c r="T56" s="155">
        <v>100</v>
      </c>
      <c r="U56" s="155">
        <v>6</v>
      </c>
      <c r="X56" s="372">
        <v>215</v>
      </c>
      <c r="Y56" s="373">
        <v>43</v>
      </c>
      <c r="Z56"/>
      <c r="AB56" s="155"/>
      <c r="AZ56" s="339"/>
      <c r="BA56" s="380"/>
      <c r="BB56" s="155"/>
      <c r="BC56" s="394"/>
      <c r="BE56" s="279"/>
      <c r="BF56" s="396"/>
      <c r="BH56" s="155"/>
    </row>
    <row r="57" spans="1:60">
      <c r="A57" s="155">
        <v>50</v>
      </c>
      <c r="B57" s="155" t="s">
        <v>1213</v>
      </c>
      <c r="C57" s="155" t="s">
        <v>566</v>
      </c>
      <c r="D57" s="155" t="s">
        <v>1214</v>
      </c>
      <c r="E57" s="155">
        <v>1</v>
      </c>
      <c r="F57" s="155" t="s">
        <v>4107</v>
      </c>
      <c r="G57" s="477" t="str">
        <f t="shared" si="0"/>
        <v>대상형</v>
      </c>
      <c r="H57" s="155" t="s">
        <v>3839</v>
      </c>
      <c r="I57" s="155" t="s">
        <v>4409</v>
      </c>
      <c r="J57" s="155" t="str">
        <f t="shared" si="1"/>
        <v>#CastingTime/#Damage/#Distance/#Duration/#Mana/#CoolDown</v>
      </c>
      <c r="K57" s="155" t="str">
        <f t="shared" si="2"/>
        <v>~CastingTime/~Damage/~Mana/~CoolDown</v>
      </c>
      <c r="L57" s="155">
        <v>400</v>
      </c>
      <c r="N57" s="155">
        <v>95</v>
      </c>
      <c r="O57" s="155">
        <v>5</v>
      </c>
      <c r="P57" s="155">
        <v>100</v>
      </c>
      <c r="R57" s="155">
        <v>1375</v>
      </c>
      <c r="S57" s="155">
        <v>-55</v>
      </c>
      <c r="T57" s="155">
        <v>126</v>
      </c>
      <c r="U57" s="155">
        <v>8</v>
      </c>
      <c r="X57" s="372">
        <v>322</v>
      </c>
      <c r="Y57" s="373">
        <v>64</v>
      </c>
      <c r="Z57"/>
      <c r="AB57" s="155"/>
      <c r="AZ57" s="339"/>
      <c r="BA57" s="380"/>
      <c r="BB57" s="155"/>
      <c r="BC57" s="394"/>
      <c r="BE57" s="279"/>
      <c r="BF57" s="396"/>
      <c r="BH57" s="155"/>
    </row>
    <row r="58" spans="1:60">
      <c r="A58" s="155">
        <v>51</v>
      </c>
      <c r="B58" s="155" t="s">
        <v>1213</v>
      </c>
      <c r="C58" s="155" t="s">
        <v>566</v>
      </c>
      <c r="D58" s="155" t="s">
        <v>1214</v>
      </c>
      <c r="E58" s="155">
        <v>6</v>
      </c>
      <c r="F58" s="155" t="s">
        <v>4107</v>
      </c>
      <c r="G58" s="477" t="str">
        <f t="shared" si="0"/>
        <v>대상형</v>
      </c>
      <c r="H58" s="155" t="s">
        <v>3840</v>
      </c>
      <c r="I58" s="155" t="s">
        <v>4410</v>
      </c>
      <c r="J58" s="155" t="str">
        <f t="shared" si="1"/>
        <v>#CastingTime/#Damage/#Distance/#Duration/#Mana/#CoolDown</v>
      </c>
      <c r="K58" s="155" t="str">
        <f t="shared" si="2"/>
        <v>~CastingTime/~Damage/~Mana/~CoolDown</v>
      </c>
      <c r="L58" s="155">
        <v>650</v>
      </c>
      <c r="N58" s="155">
        <v>95</v>
      </c>
      <c r="O58" s="155">
        <v>5</v>
      </c>
      <c r="P58" s="155">
        <v>500</v>
      </c>
      <c r="R58" s="155">
        <v>3543</v>
      </c>
      <c r="S58" s="155">
        <v>-142</v>
      </c>
      <c r="T58" s="155">
        <v>388</v>
      </c>
      <c r="U58" s="155">
        <v>23</v>
      </c>
      <c r="X58" s="372">
        <v>857</v>
      </c>
      <c r="Y58" s="373">
        <v>171</v>
      </c>
      <c r="Z58"/>
      <c r="AB58" s="155"/>
      <c r="AZ58" s="339"/>
      <c r="BA58" s="380"/>
      <c r="BB58" s="155"/>
      <c r="BC58" s="394"/>
      <c r="BE58" s="279"/>
      <c r="BF58" s="396"/>
      <c r="BH58" s="155"/>
    </row>
    <row r="59" spans="1:60" ht="17.25" thickBot="1">
      <c r="A59" s="155">
        <v>52</v>
      </c>
      <c r="B59" s="155" t="s">
        <v>1213</v>
      </c>
      <c r="C59" s="155" t="s">
        <v>566</v>
      </c>
      <c r="D59" s="155" t="s">
        <v>1214</v>
      </c>
      <c r="E59" s="155">
        <v>8</v>
      </c>
      <c r="F59" s="155" t="s">
        <v>4457</v>
      </c>
      <c r="G59" s="477" t="str">
        <f t="shared" si="0"/>
        <v>범위형</v>
      </c>
      <c r="H59" s="155" t="s">
        <v>3841</v>
      </c>
      <c r="I59" s="155" t="s">
        <v>4411</v>
      </c>
      <c r="J59" s="155" t="str">
        <f t="shared" si="1"/>
        <v>#CastingTime/#Damage/#Distance/#Duration/#Mana/#CoolDown</v>
      </c>
      <c r="K59" s="155" t="str">
        <f t="shared" si="2"/>
        <v>~CastingTime/~Damage/~Mana/~CoolDown</v>
      </c>
      <c r="L59" s="155">
        <v>750</v>
      </c>
      <c r="N59" s="155">
        <v>95</v>
      </c>
      <c r="O59" s="155">
        <v>5</v>
      </c>
      <c r="P59" s="155">
        <v>330</v>
      </c>
      <c r="R59" s="155">
        <v>4930</v>
      </c>
      <c r="S59" s="155">
        <v>-197</v>
      </c>
      <c r="T59" s="155">
        <v>602</v>
      </c>
      <c r="U59" s="155">
        <v>36</v>
      </c>
      <c r="X59" s="372">
        <v>1071</v>
      </c>
      <c r="Y59" s="373">
        <v>214</v>
      </c>
      <c r="Z59"/>
      <c r="AB59" s="155"/>
      <c r="AM59"/>
      <c r="AN59"/>
      <c r="AO59"/>
      <c r="AP59"/>
      <c r="AZ59" s="339"/>
      <c r="BA59" s="380"/>
      <c r="BB59" s="155"/>
      <c r="BC59" s="394"/>
      <c r="BE59" s="279"/>
      <c r="BF59" s="396"/>
      <c r="BH59" s="155"/>
    </row>
    <row r="60" spans="1:60" ht="16.5" customHeight="1">
      <c r="A60" s="155">
        <v>53</v>
      </c>
      <c r="B60" s="155" t="s">
        <v>1213</v>
      </c>
      <c r="C60" s="155" t="s">
        <v>425</v>
      </c>
      <c r="D60" s="155" t="s">
        <v>1260</v>
      </c>
      <c r="E60" s="155">
        <v>0</v>
      </c>
      <c r="F60" s="155" t="s">
        <v>4109</v>
      </c>
      <c r="G60" s="477" t="str">
        <f t="shared" si="0"/>
        <v>즉발</v>
      </c>
      <c r="H60" s="155" t="s">
        <v>1261</v>
      </c>
      <c r="I60" s="155" t="s">
        <v>1263</v>
      </c>
      <c r="J60" s="155" t="str">
        <f t="shared" si="1"/>
        <v>#Range</v>
      </c>
      <c r="K60" s="155" t="str">
        <f t="shared" si="2"/>
        <v/>
      </c>
      <c r="R60" s="155"/>
      <c r="S60" s="155"/>
      <c r="V60" s="155">
        <v>200</v>
      </c>
      <c r="X60" s="372"/>
      <c r="Y60" s="373"/>
      <c r="Z60"/>
      <c r="AB60" s="155"/>
      <c r="AD60" s="625" t="s">
        <v>3976</v>
      </c>
      <c r="AE60" s="626"/>
      <c r="AF60" s="626"/>
      <c r="AG60" s="626"/>
      <c r="AH60" s="626"/>
      <c r="AI60" s="626"/>
      <c r="AJ60" s="627"/>
      <c r="AM60"/>
      <c r="AN60"/>
      <c r="AO60"/>
      <c r="AP60"/>
      <c r="AQ60" s="34"/>
      <c r="AY60" s="339"/>
      <c r="AZ60" s="380"/>
      <c r="BA60" s="155"/>
      <c r="BB60" s="394"/>
      <c r="BC60" s="394"/>
      <c r="BD60" s="279"/>
      <c r="BE60" s="396"/>
      <c r="BF60" s="396"/>
      <c r="BG60" s="155"/>
      <c r="BH60" s="155"/>
    </row>
    <row r="61" spans="1:60" ht="16.5" customHeight="1" thickBot="1">
      <c r="A61" s="155">
        <v>54</v>
      </c>
      <c r="B61" s="155" t="s">
        <v>1213</v>
      </c>
      <c r="C61" s="155" t="s">
        <v>425</v>
      </c>
      <c r="D61" s="155" t="s">
        <v>1260</v>
      </c>
      <c r="E61" s="155">
        <v>1</v>
      </c>
      <c r="F61" s="155" t="s">
        <v>4109</v>
      </c>
      <c r="G61" s="477" t="str">
        <f t="shared" si="0"/>
        <v>즉발</v>
      </c>
      <c r="H61" s="155" t="s">
        <v>1270</v>
      </c>
      <c r="I61" s="155" t="s">
        <v>3853</v>
      </c>
      <c r="J61" s="155" t="str">
        <f t="shared" si="1"/>
        <v>#Range</v>
      </c>
      <c r="K61" s="155" t="str">
        <f t="shared" si="2"/>
        <v/>
      </c>
      <c r="R61" s="155"/>
      <c r="S61" s="155"/>
      <c r="V61" s="155">
        <v>200</v>
      </c>
      <c r="X61" s="372"/>
      <c r="Y61" s="373"/>
      <c r="Z61"/>
      <c r="AB61" s="155"/>
      <c r="AD61" s="628"/>
      <c r="AE61" s="629"/>
      <c r="AF61" s="629"/>
      <c r="AG61" s="629"/>
      <c r="AH61" s="629"/>
      <c r="AI61" s="629"/>
      <c r="AJ61" s="630"/>
      <c r="AM61" s="34" t="s">
        <v>4093</v>
      </c>
      <c r="AN61"/>
      <c r="AO61"/>
      <c r="AP61"/>
      <c r="AQ61" s="34"/>
      <c r="AY61" s="339"/>
      <c r="AZ61" s="380"/>
      <c r="BA61" s="155"/>
      <c r="BB61" s="394"/>
      <c r="BC61" s="394"/>
      <c r="BD61" s="279"/>
      <c r="BE61" s="396"/>
      <c r="BF61" s="396"/>
      <c r="BG61" s="155"/>
      <c r="BH61" s="155"/>
    </row>
    <row r="62" spans="1:60" ht="16.5" customHeight="1" thickBot="1">
      <c r="A62" s="155">
        <v>55</v>
      </c>
      <c r="B62" s="155" t="s">
        <v>1213</v>
      </c>
      <c r="C62" s="155" t="s">
        <v>425</v>
      </c>
      <c r="D62" s="155" t="s">
        <v>1260</v>
      </c>
      <c r="E62" s="155">
        <v>2</v>
      </c>
      <c r="F62" s="155" t="s">
        <v>4109</v>
      </c>
      <c r="G62" s="477" t="str">
        <f t="shared" si="0"/>
        <v>즉발</v>
      </c>
      <c r="H62" s="155" t="s">
        <v>3842</v>
      </c>
      <c r="I62" s="155" t="s">
        <v>3854</v>
      </c>
      <c r="J62" s="155" t="str">
        <f t="shared" si="1"/>
        <v>#Range</v>
      </c>
      <c r="K62" s="155" t="str">
        <f t="shared" si="2"/>
        <v/>
      </c>
      <c r="R62" s="155"/>
      <c r="S62" s="155"/>
      <c r="V62" s="155">
        <v>200</v>
      </c>
      <c r="X62" s="372"/>
      <c r="Y62" s="373"/>
      <c r="Z62"/>
      <c r="AB62" s="155"/>
      <c r="AD62" s="631"/>
      <c r="AE62" s="632"/>
      <c r="AF62" s="632"/>
      <c r="AG62" s="632"/>
      <c r="AH62" s="632"/>
      <c r="AI62" s="632"/>
      <c r="AJ62" s="633"/>
      <c r="AM62" s="659" t="s">
        <v>4092</v>
      </c>
      <c r="AN62" s="655" t="s">
        <v>3873</v>
      </c>
      <c r="AO62" s="655"/>
      <c r="AP62" s="656"/>
      <c r="AQ62" s="655" t="s">
        <v>3874</v>
      </c>
      <c r="AR62" s="656"/>
      <c r="AS62" s="655" t="s">
        <v>4091</v>
      </c>
      <c r="AT62" s="656"/>
      <c r="AU62" s="655" t="s">
        <v>4182</v>
      </c>
      <c r="AV62" s="656"/>
      <c r="AW62" s="655" t="s">
        <v>4219</v>
      </c>
      <c r="AX62" s="656"/>
      <c r="AY62" s="655" t="s">
        <v>4289</v>
      </c>
      <c r="AZ62" s="660"/>
      <c r="BA62" s="155"/>
      <c r="BB62" s="394"/>
      <c r="BC62" s="394"/>
      <c r="BD62" s="279"/>
      <c r="BE62" s="396"/>
      <c r="BF62" s="396"/>
      <c r="BG62" s="155"/>
      <c r="BH62" s="155"/>
    </row>
    <row r="63" spans="1:60" ht="16.5" customHeight="1" thickTop="1" thickBot="1">
      <c r="A63" s="155">
        <v>56</v>
      </c>
      <c r="B63" s="155" t="s">
        <v>1213</v>
      </c>
      <c r="C63" s="155" t="s">
        <v>425</v>
      </c>
      <c r="D63" s="155" t="s">
        <v>1260</v>
      </c>
      <c r="E63" s="155">
        <v>3</v>
      </c>
      <c r="F63" s="155" t="s">
        <v>4026</v>
      </c>
      <c r="G63" s="477" t="str">
        <f t="shared" si="0"/>
        <v>방향형</v>
      </c>
      <c r="H63" s="155" t="s">
        <v>3843</v>
      </c>
      <c r="I63" s="155" t="s">
        <v>4321</v>
      </c>
      <c r="J63" s="155" t="str">
        <f t="shared" si="1"/>
        <v>#Damage/#Distance/#Range/#Mana/#CoolDown</v>
      </c>
      <c r="K63" s="155" t="str">
        <f t="shared" si="2"/>
        <v>~Damage/~Mana/~CoolDown</v>
      </c>
      <c r="L63" s="155">
        <v>300</v>
      </c>
      <c r="R63" s="155">
        <v>2063</v>
      </c>
      <c r="S63" s="155">
        <v>-83</v>
      </c>
      <c r="T63" s="155">
        <v>199</v>
      </c>
      <c r="U63" s="155">
        <v>12</v>
      </c>
      <c r="V63" s="155">
        <v>150</v>
      </c>
      <c r="X63" s="372">
        <v>536</v>
      </c>
      <c r="Y63" s="373">
        <v>107</v>
      </c>
      <c r="Z63"/>
      <c r="AB63" s="155"/>
      <c r="AD63" s="651" t="s">
        <v>3875</v>
      </c>
      <c r="AE63" s="617" t="s">
        <v>3750</v>
      </c>
      <c r="AF63" s="617"/>
      <c r="AG63" s="619" t="s">
        <v>3755</v>
      </c>
      <c r="AH63" s="620"/>
      <c r="AI63" s="621"/>
      <c r="AJ63" s="614" t="s">
        <v>2574</v>
      </c>
      <c r="AM63" s="651"/>
      <c r="AN63" s="657"/>
      <c r="AO63" s="657"/>
      <c r="AP63" s="658"/>
      <c r="AQ63" s="657"/>
      <c r="AR63" s="658"/>
      <c r="AS63" s="657"/>
      <c r="AT63" s="658"/>
      <c r="AU63" s="657"/>
      <c r="AV63" s="658"/>
      <c r="AW63" s="657"/>
      <c r="AX63" s="658"/>
      <c r="AY63" s="657"/>
      <c r="AZ63" s="661"/>
      <c r="BA63" s="155"/>
      <c r="BB63" s="394"/>
      <c r="BC63" s="394"/>
      <c r="BD63" s="279"/>
      <c r="BE63" s="396"/>
      <c r="BF63" s="396"/>
      <c r="BG63" s="155"/>
      <c r="BH63" s="155"/>
    </row>
    <row r="64" spans="1:60" ht="16.5" customHeight="1" thickTop="1">
      <c r="A64" s="155">
        <v>57</v>
      </c>
      <c r="B64" s="155" t="s">
        <v>1213</v>
      </c>
      <c r="C64" s="155" t="s">
        <v>425</v>
      </c>
      <c r="D64" s="155" t="s">
        <v>1260</v>
      </c>
      <c r="E64" s="155">
        <v>4</v>
      </c>
      <c r="F64" s="155" t="s">
        <v>4109</v>
      </c>
      <c r="G64" s="477" t="str">
        <f t="shared" si="0"/>
        <v>즉발</v>
      </c>
      <c r="H64" s="155" t="s">
        <v>3844</v>
      </c>
      <c r="I64" s="155" t="s">
        <v>3855</v>
      </c>
      <c r="J64" s="155" t="str">
        <f t="shared" si="1"/>
        <v>#Range</v>
      </c>
      <c r="K64" s="155" t="str">
        <f t="shared" si="2"/>
        <v/>
      </c>
      <c r="R64" s="155"/>
      <c r="S64" s="155"/>
      <c r="V64" s="155">
        <v>200</v>
      </c>
      <c r="X64" s="372"/>
      <c r="Y64" s="373"/>
      <c r="Z64"/>
      <c r="AB64" s="155"/>
      <c r="AD64" s="652"/>
      <c r="AE64" s="618"/>
      <c r="AF64" s="618"/>
      <c r="AG64" s="622"/>
      <c r="AH64" s="623"/>
      <c r="AI64" s="624"/>
      <c r="AJ64" s="615"/>
      <c r="AM64" s="652"/>
      <c r="AN64" s="430" t="s">
        <v>4221</v>
      </c>
      <c r="AO64" s="430" t="s">
        <v>494</v>
      </c>
      <c r="AP64" s="431" t="s">
        <v>4089</v>
      </c>
      <c r="AQ64" s="430" t="s">
        <v>3977</v>
      </c>
      <c r="AR64" s="439" t="s">
        <v>3978</v>
      </c>
      <c r="AS64" s="430" t="s">
        <v>4221</v>
      </c>
      <c r="AT64" s="439" t="s">
        <v>1608</v>
      </c>
      <c r="AU64" s="450" t="s">
        <v>4139</v>
      </c>
      <c r="AV64" s="451" t="s">
        <v>4040</v>
      </c>
      <c r="AW64" s="302" t="s">
        <v>4221</v>
      </c>
      <c r="AX64" s="302" t="s">
        <v>3680</v>
      </c>
      <c r="AY64" s="302" t="s">
        <v>4221</v>
      </c>
      <c r="AZ64" s="459" t="s">
        <v>3684</v>
      </c>
      <c r="BA64" s="155"/>
      <c r="BB64" s="394"/>
      <c r="BC64" s="394"/>
      <c r="BD64" s="279"/>
      <c r="BE64" s="396"/>
      <c r="BF64" s="396"/>
      <c r="BG64" s="155"/>
      <c r="BH64" s="155"/>
    </row>
    <row r="65" spans="1:60">
      <c r="A65" s="155">
        <v>58</v>
      </c>
      <c r="B65" s="155" t="s">
        <v>1213</v>
      </c>
      <c r="C65" s="155" t="s">
        <v>425</v>
      </c>
      <c r="D65" s="155" t="s">
        <v>1260</v>
      </c>
      <c r="E65" s="155">
        <v>5</v>
      </c>
      <c r="F65" s="155" t="s">
        <v>4109</v>
      </c>
      <c r="G65" s="477" t="str">
        <f t="shared" si="0"/>
        <v>즉발</v>
      </c>
      <c r="H65" s="155" t="s">
        <v>3845</v>
      </c>
      <c r="I65" s="155" t="s">
        <v>3856</v>
      </c>
      <c r="J65" s="155" t="str">
        <f t="shared" si="1"/>
        <v>#Range</v>
      </c>
      <c r="K65" s="155" t="str">
        <f t="shared" si="2"/>
        <v/>
      </c>
      <c r="R65" s="155"/>
      <c r="S65" s="155"/>
      <c r="V65" s="155">
        <v>200</v>
      </c>
      <c r="X65" s="372"/>
      <c r="Y65" s="373"/>
      <c r="Z65"/>
      <c r="AB65" s="155"/>
      <c r="AD65" s="331" t="s">
        <v>3757</v>
      </c>
      <c r="AE65" s="302" t="s">
        <v>3876</v>
      </c>
      <c r="AF65" s="302" t="s">
        <v>3877</v>
      </c>
      <c r="AG65" s="653" t="s">
        <v>3674</v>
      </c>
      <c r="AH65" s="654"/>
      <c r="AI65" s="303" t="s">
        <v>3979</v>
      </c>
      <c r="AJ65" s="321" t="s">
        <v>920</v>
      </c>
      <c r="AM65" s="460">
        <v>0</v>
      </c>
      <c r="AN65" s="432" t="s">
        <v>913</v>
      </c>
      <c r="AO65" s="432" t="s">
        <v>918</v>
      </c>
      <c r="AP65" s="300"/>
      <c r="AQ65" s="432" t="s">
        <v>3993</v>
      </c>
      <c r="AR65" s="438" t="s">
        <v>3995</v>
      </c>
      <c r="AS65" s="343" t="s">
        <v>913</v>
      </c>
      <c r="AT65" s="300"/>
      <c r="AU65" s="301" t="s">
        <v>4146</v>
      </c>
      <c r="AV65" s="444"/>
      <c r="AW65" s="343" t="s">
        <v>3665</v>
      </c>
      <c r="AX65" s="324" t="s">
        <v>1964</v>
      </c>
      <c r="AY65" s="343" t="s">
        <v>3665</v>
      </c>
      <c r="AZ65" s="422" t="s">
        <v>918</v>
      </c>
      <c r="BA65" s="155"/>
      <c r="BB65" s="394"/>
      <c r="BC65" s="394"/>
      <c r="BD65" s="279"/>
      <c r="BE65" s="396"/>
      <c r="BF65" s="396"/>
      <c r="BG65" s="155"/>
      <c r="BH65" s="155"/>
    </row>
    <row r="66" spans="1:60">
      <c r="A66" s="155">
        <v>59</v>
      </c>
      <c r="B66" s="155" t="s">
        <v>1213</v>
      </c>
      <c r="C66" s="155" t="s">
        <v>425</v>
      </c>
      <c r="D66" s="155" t="s">
        <v>1260</v>
      </c>
      <c r="E66" s="155">
        <v>6</v>
      </c>
      <c r="F66" s="155" t="s">
        <v>4109</v>
      </c>
      <c r="G66" s="477" t="str">
        <f t="shared" si="0"/>
        <v>즉발</v>
      </c>
      <c r="H66" s="155" t="s">
        <v>3846</v>
      </c>
      <c r="I66" s="155" t="s">
        <v>3857</v>
      </c>
      <c r="J66" s="155" t="str">
        <f t="shared" si="1"/>
        <v>#Range</v>
      </c>
      <c r="K66" s="155" t="str">
        <f t="shared" si="2"/>
        <v/>
      </c>
      <c r="R66" s="155"/>
      <c r="S66" s="155"/>
      <c r="V66" s="155">
        <v>200</v>
      </c>
      <c r="X66" s="372"/>
      <c r="Y66" s="373"/>
      <c r="Z66"/>
      <c r="AB66" s="155"/>
      <c r="AD66" s="332">
        <v>0</v>
      </c>
      <c r="AE66" s="343" t="s">
        <v>3994</v>
      </c>
      <c r="AF66" s="343" t="s">
        <v>3996</v>
      </c>
      <c r="AG66" s="301"/>
      <c r="AH66" s="343" t="s">
        <v>3980</v>
      </c>
      <c r="AI66" s="300"/>
      <c r="AJ66" s="322" t="s">
        <v>1409</v>
      </c>
      <c r="AM66" s="460">
        <v>1</v>
      </c>
      <c r="AN66" s="432"/>
      <c r="AO66" s="432"/>
      <c r="AP66" s="300" t="s">
        <v>1205</v>
      </c>
      <c r="AQ66" s="432" t="s">
        <v>3997</v>
      </c>
      <c r="AR66" s="438" t="s">
        <v>3999</v>
      </c>
      <c r="AS66" s="343"/>
      <c r="AT66" s="300" t="s">
        <v>1609</v>
      </c>
      <c r="AU66" s="301" t="s">
        <v>4132</v>
      </c>
      <c r="AV66" s="414"/>
      <c r="AW66" s="343"/>
      <c r="AX66" s="324" t="s">
        <v>4184</v>
      </c>
      <c r="AY66" s="343"/>
      <c r="AZ66" s="422"/>
      <c r="BA66" s="155"/>
      <c r="BB66" s="394"/>
      <c r="BC66" s="394"/>
      <c r="BD66" s="279"/>
      <c r="BE66" s="396"/>
      <c r="BF66" s="396"/>
      <c r="BG66" s="155"/>
      <c r="BH66" s="155"/>
    </row>
    <row r="67" spans="1:60">
      <c r="A67" s="155">
        <v>60</v>
      </c>
      <c r="B67" s="155" t="s">
        <v>1213</v>
      </c>
      <c r="C67" s="155" t="s">
        <v>425</v>
      </c>
      <c r="D67" s="155" t="s">
        <v>1260</v>
      </c>
      <c r="E67" s="155">
        <v>7</v>
      </c>
      <c r="F67" s="155" t="s">
        <v>4109</v>
      </c>
      <c r="G67" s="477" t="str">
        <f t="shared" si="0"/>
        <v>즉발</v>
      </c>
      <c r="H67" s="155" t="s">
        <v>3847</v>
      </c>
      <c r="I67" s="155" t="s">
        <v>3858</v>
      </c>
      <c r="J67" s="155" t="str">
        <f t="shared" si="1"/>
        <v>#Range</v>
      </c>
      <c r="K67" s="155" t="str">
        <f t="shared" si="2"/>
        <v/>
      </c>
      <c r="R67" s="155"/>
      <c r="S67" s="155"/>
      <c r="V67" s="155">
        <v>200</v>
      </c>
      <c r="X67" s="372"/>
      <c r="Y67" s="373"/>
      <c r="Z67"/>
      <c r="AB67" s="155"/>
      <c r="AD67" s="332">
        <v>1</v>
      </c>
      <c r="AE67" s="343" t="s">
        <v>3998</v>
      </c>
      <c r="AF67" s="343" t="s">
        <v>4000</v>
      </c>
      <c r="AG67" s="301" t="s">
        <v>3981</v>
      </c>
      <c r="AH67" s="343"/>
      <c r="AI67" s="300"/>
      <c r="AJ67" s="322" t="s">
        <v>4079</v>
      </c>
      <c r="AM67" s="460">
        <v>2</v>
      </c>
      <c r="AN67" s="432" t="s">
        <v>914</v>
      </c>
      <c r="AO67" s="432" t="s">
        <v>494</v>
      </c>
      <c r="AP67" s="300"/>
      <c r="AQ67" s="432"/>
      <c r="AR67" s="438"/>
      <c r="AS67" s="343"/>
      <c r="AT67" s="300"/>
      <c r="AU67" s="301"/>
      <c r="AV67" s="452"/>
      <c r="AW67" s="343" t="s">
        <v>914</v>
      </c>
      <c r="AX67" s="324" t="s">
        <v>4209</v>
      </c>
      <c r="AY67" s="343"/>
      <c r="AZ67" s="422" t="s">
        <v>4243</v>
      </c>
      <c r="BA67" s="155"/>
      <c r="BB67" s="394"/>
      <c r="BC67" s="394"/>
      <c r="BD67" s="279"/>
      <c r="BE67" s="396"/>
      <c r="BF67" s="396"/>
      <c r="BG67" s="155"/>
      <c r="BH67" s="155"/>
    </row>
    <row r="68" spans="1:60">
      <c r="A68" s="155">
        <v>61</v>
      </c>
      <c r="B68" s="155" t="s">
        <v>1213</v>
      </c>
      <c r="C68" s="155" t="s">
        <v>3860</v>
      </c>
      <c r="D68" s="155" t="s">
        <v>3674</v>
      </c>
      <c r="E68" s="155">
        <v>8</v>
      </c>
      <c r="F68" s="155" t="s">
        <v>4109</v>
      </c>
      <c r="G68" s="477" t="str">
        <f t="shared" si="0"/>
        <v>즉발</v>
      </c>
      <c r="H68" s="155" t="s">
        <v>1350</v>
      </c>
      <c r="I68" s="155" t="s">
        <v>1353</v>
      </c>
      <c r="J68" s="155" t="str">
        <f t="shared" si="1"/>
        <v>#Range</v>
      </c>
      <c r="K68" s="155" t="str">
        <f t="shared" si="2"/>
        <v/>
      </c>
      <c r="R68" s="155"/>
      <c r="S68" s="155"/>
      <c r="V68" s="155">
        <v>200</v>
      </c>
      <c r="X68" s="372"/>
      <c r="Y68" s="373"/>
      <c r="Z68"/>
      <c r="AB68" s="155"/>
      <c r="AD68" s="332">
        <v>2</v>
      </c>
      <c r="AE68" s="343"/>
      <c r="AF68" s="343"/>
      <c r="AG68" s="301"/>
      <c r="AH68" s="343" t="s">
        <v>3982</v>
      </c>
      <c r="AI68" s="337"/>
      <c r="AJ68" s="322" t="s">
        <v>4080</v>
      </c>
      <c r="AM68" s="460">
        <v>3</v>
      </c>
      <c r="AN68" s="432"/>
      <c r="AO68" s="432"/>
      <c r="AP68" s="300"/>
      <c r="AQ68" s="432" t="s">
        <v>4001</v>
      </c>
      <c r="AR68" s="438"/>
      <c r="AS68" s="343"/>
      <c r="AT68" s="300" t="s">
        <v>1551</v>
      </c>
      <c r="AU68" s="301"/>
      <c r="AV68" s="414" t="s">
        <v>4136</v>
      </c>
      <c r="AW68" s="343"/>
      <c r="AX68" s="324" t="s">
        <v>4208</v>
      </c>
      <c r="AY68" s="343"/>
      <c r="AZ68" s="422"/>
      <c r="BA68" s="155"/>
      <c r="BB68" s="394"/>
      <c r="BC68" s="394"/>
      <c r="BD68" s="279"/>
      <c r="BE68" s="396"/>
      <c r="BF68" s="396"/>
      <c r="BG68" s="155"/>
      <c r="BH68" s="155"/>
    </row>
    <row r="69" spans="1:60" ht="16.5" customHeight="1">
      <c r="A69" s="155">
        <v>62</v>
      </c>
      <c r="B69" s="155" t="s">
        <v>1213</v>
      </c>
      <c r="C69" s="155" t="s">
        <v>3860</v>
      </c>
      <c r="D69" s="155" t="s">
        <v>1260</v>
      </c>
      <c r="E69" s="155">
        <v>9</v>
      </c>
      <c r="F69" s="155" t="s">
        <v>4109</v>
      </c>
      <c r="G69" s="477" t="str">
        <f t="shared" si="0"/>
        <v>즉발</v>
      </c>
      <c r="H69" s="155" t="s">
        <v>1361</v>
      </c>
      <c r="I69" s="155" t="s">
        <v>3859</v>
      </c>
      <c r="J69" s="155" t="str">
        <f t="shared" si="1"/>
        <v>#Range</v>
      </c>
      <c r="K69" s="155" t="str">
        <f t="shared" si="2"/>
        <v/>
      </c>
      <c r="R69" s="155"/>
      <c r="S69" s="155"/>
      <c r="V69" s="155">
        <v>200</v>
      </c>
      <c r="X69" s="372"/>
      <c r="Y69" s="373"/>
      <c r="Z69"/>
      <c r="AB69" s="155"/>
      <c r="AD69" s="332">
        <v>3</v>
      </c>
      <c r="AE69" s="343" t="s">
        <v>4002</v>
      </c>
      <c r="AF69" s="343"/>
      <c r="AG69" s="301"/>
      <c r="AH69" s="343" t="s">
        <v>3983</v>
      </c>
      <c r="AI69" s="300" t="s">
        <v>3990</v>
      </c>
      <c r="AJ69" s="322" t="s">
        <v>4081</v>
      </c>
      <c r="AM69" s="460">
        <v>4</v>
      </c>
      <c r="AN69" s="432"/>
      <c r="AO69" s="434"/>
      <c r="AP69" s="337" t="s">
        <v>1189</v>
      </c>
      <c r="AQ69" s="432" t="s">
        <v>4003</v>
      </c>
      <c r="AR69" s="438"/>
      <c r="AS69" s="343" t="s">
        <v>1454</v>
      </c>
      <c r="AT69" s="300"/>
      <c r="AU69" s="301"/>
      <c r="AV69" s="414"/>
      <c r="AW69" s="343"/>
      <c r="AX69" s="324"/>
      <c r="AY69" s="343"/>
      <c r="AZ69" s="422" t="s">
        <v>2119</v>
      </c>
      <c r="BA69" s="155"/>
      <c r="BB69" s="394"/>
      <c r="BC69" s="394"/>
      <c r="BD69" s="279"/>
      <c r="BE69" s="396"/>
      <c r="BF69" s="396"/>
      <c r="BG69" s="155"/>
      <c r="BH69" s="155"/>
    </row>
    <row r="70" spans="1:60">
      <c r="A70" s="155">
        <v>63</v>
      </c>
      <c r="B70" s="155" t="s">
        <v>1213</v>
      </c>
      <c r="C70" s="155" t="s">
        <v>425</v>
      </c>
      <c r="D70" s="155" t="s">
        <v>1376</v>
      </c>
      <c r="E70" s="155">
        <v>3</v>
      </c>
      <c r="F70" s="155" t="s">
        <v>4109</v>
      </c>
      <c r="G70" s="477" t="str">
        <f t="shared" si="0"/>
        <v>즉발</v>
      </c>
      <c r="H70" s="155" t="s">
        <v>1377</v>
      </c>
      <c r="I70" s="155" t="s">
        <v>3870</v>
      </c>
      <c r="J70" s="155" t="str">
        <f t="shared" si="1"/>
        <v>#CastingTime/#Range/#Duration/#Mana/#CoolDown</v>
      </c>
      <c r="K70" s="155" t="str">
        <f t="shared" si="2"/>
        <v>~CastingTime/~Duration/~CoolDown</v>
      </c>
      <c r="N70" s="155">
        <v>2</v>
      </c>
      <c r="O70" s="155">
        <v>2</v>
      </c>
      <c r="P70" s="155">
        <v>2</v>
      </c>
      <c r="Q70" s="155">
        <v>2</v>
      </c>
      <c r="R70" s="155">
        <v>15</v>
      </c>
      <c r="S70" s="155">
        <v>15</v>
      </c>
      <c r="V70" s="155">
        <v>200</v>
      </c>
      <c r="X70" s="372">
        <v>60</v>
      </c>
      <c r="Y70" s="373"/>
      <c r="Z70"/>
      <c r="AB70" s="155"/>
      <c r="AD70" s="332">
        <v>4</v>
      </c>
      <c r="AE70" s="343" t="s">
        <v>4004</v>
      </c>
      <c r="AF70" s="323"/>
      <c r="AG70" s="301" t="s">
        <v>3984</v>
      </c>
      <c r="AH70" s="343"/>
      <c r="AI70" s="337"/>
      <c r="AJ70" s="322" t="s">
        <v>4082</v>
      </c>
      <c r="AM70" s="460">
        <v>5</v>
      </c>
      <c r="AN70" s="432" t="s">
        <v>935</v>
      </c>
      <c r="AO70" s="435" t="s">
        <v>979</v>
      </c>
      <c r="AP70" s="300"/>
      <c r="AQ70" s="432"/>
      <c r="AR70" s="438"/>
      <c r="AS70" s="343"/>
      <c r="AT70" s="300"/>
      <c r="AU70" s="301" t="s">
        <v>4138</v>
      </c>
      <c r="AV70" s="452"/>
      <c r="AW70" s="343"/>
      <c r="AX70" s="428" t="s">
        <v>4186</v>
      </c>
      <c r="AY70" s="343"/>
      <c r="AZ70" s="422"/>
      <c r="BA70" s="155"/>
      <c r="BB70" s="394"/>
      <c r="BC70" s="394"/>
      <c r="BD70" s="279"/>
      <c r="BE70" s="396"/>
      <c r="BF70" s="396"/>
      <c r="BG70" s="155"/>
      <c r="BH70" s="155"/>
    </row>
    <row r="71" spans="1:60">
      <c r="A71" s="155">
        <v>64</v>
      </c>
      <c r="B71" s="155" t="s">
        <v>1213</v>
      </c>
      <c r="C71" s="155" t="s">
        <v>425</v>
      </c>
      <c r="D71" s="155" t="s">
        <v>1376</v>
      </c>
      <c r="E71" s="155">
        <v>5</v>
      </c>
      <c r="F71" s="155" t="s">
        <v>4109</v>
      </c>
      <c r="G71" s="477" t="str">
        <f t="shared" si="0"/>
        <v>즉발</v>
      </c>
      <c r="H71" s="155" t="s">
        <v>3848</v>
      </c>
      <c r="I71" s="155" t="s">
        <v>3871</v>
      </c>
      <c r="J71" s="155" t="str">
        <f t="shared" si="1"/>
        <v>#CastingTime/#Range/#Duration/#Mana/#CoolDown</v>
      </c>
      <c r="K71" s="155" t="str">
        <f t="shared" si="2"/>
        <v>~CastingTime/~Duration/~CoolDown</v>
      </c>
      <c r="N71" s="155">
        <v>3</v>
      </c>
      <c r="O71" s="155">
        <v>3</v>
      </c>
      <c r="P71" s="155">
        <v>3</v>
      </c>
      <c r="Q71" s="155">
        <v>3</v>
      </c>
      <c r="R71" s="155">
        <v>20</v>
      </c>
      <c r="S71" s="155">
        <v>20</v>
      </c>
      <c r="V71" s="155">
        <v>300</v>
      </c>
      <c r="X71" s="372">
        <v>100</v>
      </c>
      <c r="Y71" s="373"/>
      <c r="Z71"/>
      <c r="AB71" s="155"/>
      <c r="AD71" s="332">
        <v>5</v>
      </c>
      <c r="AE71" s="343"/>
      <c r="AF71" s="343"/>
      <c r="AG71" s="301" t="s">
        <v>3985</v>
      </c>
      <c r="AH71" s="343"/>
      <c r="AI71" s="300" t="s">
        <v>3991</v>
      </c>
      <c r="AJ71" s="322" t="s">
        <v>4083</v>
      </c>
      <c r="AM71" s="460">
        <v>6</v>
      </c>
      <c r="AN71" s="432"/>
      <c r="AO71" s="432"/>
      <c r="AP71" s="300"/>
      <c r="AQ71" s="432"/>
      <c r="AR71" s="442" t="s">
        <v>4007</v>
      </c>
      <c r="AS71" s="343"/>
      <c r="AT71" s="300" t="s">
        <v>1572</v>
      </c>
      <c r="AU71" s="301"/>
      <c r="AV71" s="414" t="s">
        <v>4130</v>
      </c>
      <c r="AW71" s="343"/>
      <c r="AX71" s="428" t="s">
        <v>4205</v>
      </c>
      <c r="AY71" s="343"/>
      <c r="AZ71" s="422" t="s">
        <v>2137</v>
      </c>
      <c r="BA71" s="155"/>
      <c r="BB71" s="394"/>
      <c r="BC71" s="394"/>
      <c r="BD71" s="279"/>
      <c r="BE71" s="396"/>
      <c r="BF71" s="396"/>
      <c r="BG71" s="155"/>
      <c r="BH71" s="155"/>
    </row>
    <row r="72" spans="1:60">
      <c r="A72" s="155">
        <v>65</v>
      </c>
      <c r="B72" s="155" t="s">
        <v>1213</v>
      </c>
      <c r="C72" s="155" t="s">
        <v>3860</v>
      </c>
      <c r="D72" s="155" t="s">
        <v>1376</v>
      </c>
      <c r="E72" s="155">
        <v>7</v>
      </c>
      <c r="F72" s="155" t="s">
        <v>4109</v>
      </c>
      <c r="G72" s="477" t="str">
        <f t="shared" ref="G72:G135" si="6">IF(ISBLANK($H72),"",INDEX($5:$5,MATCH(F72,$4:$4,0)))</f>
        <v>즉발</v>
      </c>
      <c r="H72" s="155" t="s">
        <v>3849</v>
      </c>
      <c r="I72" s="155" t="s">
        <v>3872</v>
      </c>
      <c r="J72" s="155" t="str">
        <f t="shared" si="1"/>
        <v>#CastingTime/#Range/#Duration/#Mana/#CoolDown</v>
      </c>
      <c r="K72" s="155" t="str">
        <f t="shared" si="2"/>
        <v>~CastingTime/~Duration/~CoolDown</v>
      </c>
      <c r="N72" s="155">
        <v>4</v>
      </c>
      <c r="O72" s="155">
        <v>4</v>
      </c>
      <c r="P72" s="155">
        <v>4</v>
      </c>
      <c r="Q72" s="155">
        <v>4</v>
      </c>
      <c r="R72" s="155">
        <v>28</v>
      </c>
      <c r="S72" s="155">
        <v>28</v>
      </c>
      <c r="V72" s="155">
        <v>400</v>
      </c>
      <c r="X72" s="372">
        <v>140</v>
      </c>
      <c r="Y72" s="373"/>
      <c r="Z72"/>
      <c r="AB72" s="155"/>
      <c r="AD72" s="332">
        <v>6</v>
      </c>
      <c r="AE72" s="343"/>
      <c r="AF72" s="402" t="s">
        <v>4008</v>
      </c>
      <c r="AG72" s="336"/>
      <c r="AH72" s="343" t="s">
        <v>3986</v>
      </c>
      <c r="AI72" s="300"/>
      <c r="AJ72" s="322" t="s">
        <v>4084</v>
      </c>
      <c r="AM72" s="460">
        <v>7</v>
      </c>
      <c r="AN72" s="432"/>
      <c r="AO72" s="441"/>
      <c r="AP72" s="446" t="s">
        <v>3759</v>
      </c>
      <c r="AQ72" s="436" t="s">
        <v>4005</v>
      </c>
      <c r="AR72" s="438"/>
      <c r="AS72" s="343"/>
      <c r="AT72" s="300"/>
      <c r="AU72" s="301"/>
      <c r="AV72" s="453"/>
      <c r="AW72" s="343"/>
      <c r="AX72" s="428" t="s">
        <v>4203</v>
      </c>
      <c r="AY72" s="343"/>
      <c r="AZ72" s="422"/>
      <c r="BA72" s="155"/>
      <c r="BB72" s="394"/>
      <c r="BC72" s="394"/>
      <c r="BD72" s="279"/>
      <c r="BE72" s="396"/>
      <c r="BF72" s="396"/>
      <c r="BG72" s="155"/>
      <c r="BH72" s="155"/>
    </row>
    <row r="73" spans="1:60">
      <c r="A73" s="155">
        <v>66</v>
      </c>
      <c r="B73" s="155" t="s">
        <v>1213</v>
      </c>
      <c r="C73" s="155" t="s">
        <v>920</v>
      </c>
      <c r="D73" s="155" t="s">
        <v>920</v>
      </c>
      <c r="E73" s="155">
        <v>0</v>
      </c>
      <c r="F73" s="155" t="s">
        <v>4104</v>
      </c>
      <c r="G73" s="477" t="str">
        <f t="shared" si="6"/>
        <v>클릭불가</v>
      </c>
      <c r="H73" s="155" t="s">
        <v>1409</v>
      </c>
      <c r="I73" s="155" t="s">
        <v>3862</v>
      </c>
      <c r="J73" s="155" t="str">
        <f t="shared" ref="J73:J136" si="7">IF(ISBLANK($H73),"",
_xlfn.TEXTJOIN("/",TRUE,
IF(ISBLANK(INDEX($L73:$Y73,MATCH($N$6,$L$6:$Y$6,0))),"","#CastingTime"),
IF(ISBLANK(INDEX($L73:$Y73,MATCH($T$6,$L$6:$Y$6,0))),"","#Damage"),
IF(ISBLANK(INDEX($L73:$Y73,MATCH($L$6,$L$6:$Y$6,0))),"","#Distance"),
IF(ISBLANK(INDEX($L73:$Y73,MATCH($V$6,$L$6:$Y$6,0))),"","#Range"),
IF(ISBLANK(INDEX($L73:$Y73,MATCH($P$6,$L$6:$Y$6,0))),"","#Duration"),
IF(ISBLANK(INDEX($L73:$Y73,MATCH($X$6,$L$6:$Y$6,0))),"","#Mana"),
IF(ISBLANK(INDEX($L73:$Y73,MATCH($R$6,$L$6:$Y$6,0))),"","#CoolDown")))</f>
        <v/>
      </c>
      <c r="K73" s="155" t="str">
        <f t="shared" ref="K73:K136" si="8">IF(ISBLANK($H73),"",
_xlfn.TEXTJOIN("/",TRUE,
IF(ISBLANK(INDEX($L73:$Y73,MATCH($O$6,$L$6:$Y$6,0))),"","~CastingTime"),
IF(ISBLANK(INDEX($L73:$Y73,MATCH($U$6,$L$6:$Y$6,0))),"","~Damage"),
IF(ISBLANK(INDEX($L73:$Y73,MATCH($M$6,$L$6:$Y$6,0))),"","~Distance"),
IF(ISBLANK(INDEX($L73:$Y73,MATCH($W$6,$L$6:$Y$6,0))),"","~Range"),
IF(ISBLANK(INDEX($L73:$Y73,MATCH($Q$6,$L$6:$Y$6,0))),"","~Duration"),
IF(ISBLANK(INDEX($L73:$Y73,MATCH($Y$6,$L$6:$Y$6,0))),"","~Mana"),
IF(ISBLANK(INDEX($L73:$Y73,MATCH($S$6,$L$6:$Y$6,0))),"","~CoolDown")))</f>
        <v/>
      </c>
      <c r="R73" s="155"/>
      <c r="S73" s="155"/>
      <c r="X73" s="372"/>
      <c r="Y73" s="373"/>
      <c r="Z73"/>
      <c r="AB73" s="155"/>
      <c r="AD73" s="332">
        <v>7</v>
      </c>
      <c r="AE73" s="403" t="s">
        <v>4006</v>
      </c>
      <c r="AF73" s="335"/>
      <c r="AG73" s="301" t="s">
        <v>3987</v>
      </c>
      <c r="AH73" s="343"/>
      <c r="AI73" s="300" t="s">
        <v>3992</v>
      </c>
      <c r="AJ73" s="322" t="s">
        <v>4085</v>
      </c>
      <c r="AM73" s="460">
        <v>8</v>
      </c>
      <c r="AN73" s="432" t="s">
        <v>945</v>
      </c>
      <c r="AO73" s="432"/>
      <c r="AP73" s="414" t="s">
        <v>4094</v>
      </c>
      <c r="AQ73" s="432"/>
      <c r="AR73" s="442" t="s">
        <v>4009</v>
      </c>
      <c r="AS73" s="324" t="s">
        <v>4095</v>
      </c>
      <c r="AT73" s="300"/>
      <c r="AU73" s="416"/>
      <c r="AV73" s="452"/>
      <c r="AW73" s="324"/>
      <c r="AX73" s="284"/>
      <c r="AY73" s="324"/>
      <c r="AZ73" s="422" t="s">
        <v>4247</v>
      </c>
      <c r="BA73" s="155"/>
      <c r="BB73" s="394"/>
      <c r="BC73" s="394"/>
      <c r="BD73" s="279"/>
      <c r="BE73" s="396"/>
      <c r="BF73" s="396"/>
      <c r="BG73" s="155"/>
      <c r="BH73" s="155"/>
    </row>
    <row r="74" spans="1:60">
      <c r="A74" s="155">
        <v>67</v>
      </c>
      <c r="B74" s="155" t="s">
        <v>1213</v>
      </c>
      <c r="C74" s="155" t="s">
        <v>920</v>
      </c>
      <c r="D74" s="155" t="s">
        <v>920</v>
      </c>
      <c r="E74" s="155">
        <v>1</v>
      </c>
      <c r="F74" s="155" t="s">
        <v>4104</v>
      </c>
      <c r="G74" s="477" t="str">
        <f t="shared" si="6"/>
        <v>클릭불가</v>
      </c>
      <c r="H74" s="155" t="s">
        <v>3861</v>
      </c>
      <c r="I74" s="155" t="s">
        <v>3902</v>
      </c>
      <c r="J74" s="155" t="str">
        <f t="shared" si="7"/>
        <v/>
      </c>
      <c r="K74" s="155" t="str">
        <f t="shared" si="8"/>
        <v/>
      </c>
      <c r="R74" s="155"/>
      <c r="S74" s="155"/>
      <c r="X74" s="372"/>
      <c r="Y74" s="373"/>
      <c r="Z74"/>
      <c r="AB74" s="155"/>
      <c r="AD74" s="332">
        <v>8</v>
      </c>
      <c r="AE74" s="343"/>
      <c r="AF74" s="402" t="s">
        <v>4010</v>
      </c>
      <c r="AG74" s="301"/>
      <c r="AH74" s="343" t="s">
        <v>3988</v>
      </c>
      <c r="AI74" s="300"/>
      <c r="AJ74" s="322" t="s">
        <v>4086</v>
      </c>
      <c r="AM74" s="460">
        <v>9</v>
      </c>
      <c r="AN74" s="432"/>
      <c r="AO74" s="441"/>
      <c r="AP74" s="446" t="s">
        <v>3760</v>
      </c>
      <c r="AQ74" s="432"/>
      <c r="AR74" s="438"/>
      <c r="AS74" s="343"/>
      <c r="AT74" s="445" t="s">
        <v>4068</v>
      </c>
      <c r="AU74" s="416"/>
      <c r="AV74" s="452" t="s">
        <v>4144</v>
      </c>
      <c r="AW74" s="324"/>
      <c r="AX74" s="428" t="s">
        <v>2007</v>
      </c>
      <c r="AY74" s="324"/>
      <c r="AZ74" s="422"/>
      <c r="BA74" s="155"/>
      <c r="BB74" s="394"/>
      <c r="BC74" s="394"/>
      <c r="BD74" s="279"/>
      <c r="BE74" s="396"/>
      <c r="BF74" s="396"/>
      <c r="BG74" s="155"/>
      <c r="BH74" s="155"/>
    </row>
    <row r="75" spans="1:60" ht="17.25" thickBot="1">
      <c r="A75" s="155">
        <v>68</v>
      </c>
      <c r="B75" s="155" t="s">
        <v>1213</v>
      </c>
      <c r="C75" s="155" t="s">
        <v>920</v>
      </c>
      <c r="D75" s="155" t="s">
        <v>920</v>
      </c>
      <c r="E75" s="155">
        <v>2</v>
      </c>
      <c r="F75" s="155" t="s">
        <v>4104</v>
      </c>
      <c r="G75" s="477" t="str">
        <f t="shared" si="6"/>
        <v>클릭불가</v>
      </c>
      <c r="H75" s="155" t="s">
        <v>1419</v>
      </c>
      <c r="I75" s="155" t="s">
        <v>3975</v>
      </c>
      <c r="J75" s="155" t="str">
        <f t="shared" si="7"/>
        <v/>
      </c>
      <c r="K75" s="155" t="str">
        <f t="shared" si="8"/>
        <v/>
      </c>
      <c r="R75" s="155"/>
      <c r="S75" s="155"/>
      <c r="X75" s="372"/>
      <c r="Y75" s="373"/>
      <c r="Z75"/>
      <c r="AB75" s="155"/>
      <c r="AD75" s="333">
        <v>9</v>
      </c>
      <c r="AE75" s="326"/>
      <c r="AF75" s="326"/>
      <c r="AG75" s="327" t="s">
        <v>3989</v>
      </c>
      <c r="AH75" s="326"/>
      <c r="AI75" s="328"/>
      <c r="AJ75" s="330" t="s">
        <v>4087</v>
      </c>
      <c r="AM75" s="460">
        <v>10</v>
      </c>
      <c r="AN75" s="437" t="s">
        <v>955</v>
      </c>
      <c r="AO75" s="432"/>
      <c r="AP75" s="300"/>
      <c r="AQ75" s="432"/>
      <c r="AR75" s="438"/>
      <c r="AS75" s="343"/>
      <c r="AT75" s="445" t="s">
        <v>4075</v>
      </c>
      <c r="AU75" s="454"/>
      <c r="AV75" s="433"/>
      <c r="AW75" s="324"/>
      <c r="AX75" s="428" t="s">
        <v>4206</v>
      </c>
      <c r="AY75" s="324" t="s">
        <v>4242</v>
      </c>
      <c r="AZ75" s="422"/>
      <c r="BA75" s="155"/>
      <c r="BB75" s="394"/>
      <c r="BC75" s="394"/>
      <c r="BD75" s="279"/>
      <c r="BE75" s="396"/>
      <c r="BF75" s="396"/>
      <c r="BG75" s="155"/>
      <c r="BH75" s="155"/>
    </row>
    <row r="76" spans="1:60">
      <c r="A76" s="155">
        <v>69</v>
      </c>
      <c r="B76" s="155" t="s">
        <v>1213</v>
      </c>
      <c r="C76" s="155" t="s">
        <v>920</v>
      </c>
      <c r="D76" s="155" t="s">
        <v>920</v>
      </c>
      <c r="E76" s="155">
        <v>3</v>
      </c>
      <c r="F76" s="155" t="s">
        <v>4104</v>
      </c>
      <c r="G76" s="477" t="str">
        <f t="shared" si="6"/>
        <v>클릭불가</v>
      </c>
      <c r="H76" s="155" t="s">
        <v>1423</v>
      </c>
      <c r="I76" s="155" t="s">
        <v>3863</v>
      </c>
      <c r="J76" s="155" t="str">
        <f t="shared" si="7"/>
        <v/>
      </c>
      <c r="K76" s="155" t="str">
        <f t="shared" si="8"/>
        <v/>
      </c>
      <c r="R76" s="155"/>
      <c r="S76" s="155"/>
      <c r="X76" s="372"/>
      <c r="Y76" s="373"/>
      <c r="Z76"/>
      <c r="AB76" s="155"/>
      <c r="AM76" s="460">
        <v>11</v>
      </c>
      <c r="AN76" s="432"/>
      <c r="AO76" s="432"/>
      <c r="AP76" s="337" t="s">
        <v>1199</v>
      </c>
      <c r="AQ76" s="434"/>
      <c r="AR76" s="438"/>
      <c r="AS76" s="343"/>
      <c r="AT76" s="300"/>
      <c r="AU76" s="454"/>
      <c r="AV76" s="433"/>
      <c r="AW76" s="284"/>
      <c r="AX76" s="440"/>
      <c r="AY76" s="324"/>
      <c r="AZ76" s="422"/>
      <c r="BA76" s="380"/>
      <c r="BB76" s="155"/>
      <c r="BC76" s="394"/>
      <c r="BE76" s="279"/>
      <c r="BF76" s="396"/>
      <c r="BH76" s="155"/>
    </row>
    <row r="77" spans="1:60" ht="17.25" thickBot="1">
      <c r="A77" s="155">
        <v>70</v>
      </c>
      <c r="B77" s="155" t="s">
        <v>1213</v>
      </c>
      <c r="C77" s="155" t="s">
        <v>920</v>
      </c>
      <c r="D77" s="155" t="s">
        <v>920</v>
      </c>
      <c r="E77" s="155">
        <v>4</v>
      </c>
      <c r="F77" s="155" t="s">
        <v>4104</v>
      </c>
      <c r="G77" s="477" t="str">
        <f t="shared" si="6"/>
        <v>클릭불가</v>
      </c>
      <c r="H77" s="155" t="s">
        <v>1427</v>
      </c>
      <c r="I77" s="155" t="s">
        <v>3864</v>
      </c>
      <c r="J77" s="155" t="str">
        <f t="shared" si="7"/>
        <v/>
      </c>
      <c r="K77" s="155" t="str">
        <f t="shared" si="8"/>
        <v/>
      </c>
      <c r="R77" s="155"/>
      <c r="S77" s="155"/>
      <c r="X77" s="372"/>
      <c r="Y77" s="373"/>
      <c r="Z77"/>
      <c r="AB77" s="155"/>
      <c r="AM77" s="461">
        <v>12</v>
      </c>
      <c r="AN77" s="462"/>
      <c r="AO77" s="462"/>
      <c r="AP77" s="463"/>
      <c r="AQ77" s="464"/>
      <c r="AR77" s="463"/>
      <c r="AS77" s="326"/>
      <c r="AT77" s="328"/>
      <c r="AU77" s="465"/>
      <c r="AV77" s="466"/>
      <c r="AW77" s="316"/>
      <c r="AX77" s="316"/>
      <c r="AY77" s="316"/>
      <c r="AZ77" s="467"/>
      <c r="BA77" s="380"/>
      <c r="BB77" s="155"/>
      <c r="BC77" s="394"/>
      <c r="BE77" s="279"/>
      <c r="BF77" s="396"/>
      <c r="BH77" s="155"/>
    </row>
    <row r="78" spans="1:60">
      <c r="A78" s="155">
        <v>71</v>
      </c>
      <c r="B78" s="155" t="s">
        <v>1213</v>
      </c>
      <c r="C78" s="155" t="s">
        <v>920</v>
      </c>
      <c r="D78" s="155" t="s">
        <v>920</v>
      </c>
      <c r="E78" s="155">
        <v>5</v>
      </c>
      <c r="F78" s="155" t="s">
        <v>4104</v>
      </c>
      <c r="G78" s="477" t="str">
        <f t="shared" si="6"/>
        <v>클릭불가</v>
      </c>
      <c r="H78" s="155" t="s">
        <v>1431</v>
      </c>
      <c r="I78" s="155" t="s">
        <v>3865</v>
      </c>
      <c r="J78" s="155" t="str">
        <f t="shared" si="7"/>
        <v/>
      </c>
      <c r="K78" s="155" t="str">
        <f t="shared" si="8"/>
        <v/>
      </c>
      <c r="R78" s="155"/>
      <c r="S78" s="155"/>
      <c r="X78" s="372"/>
      <c r="Y78" s="373"/>
      <c r="Z78"/>
      <c r="AB78" s="155"/>
      <c r="AZ78" s="339"/>
      <c r="BA78" s="380"/>
      <c r="BB78" s="155"/>
      <c r="BC78" s="394"/>
      <c r="BE78" s="279"/>
      <c r="BF78" s="396"/>
      <c r="BH78" s="155"/>
    </row>
    <row r="79" spans="1:60">
      <c r="A79" s="155">
        <v>72</v>
      </c>
      <c r="B79" s="155" t="s">
        <v>1213</v>
      </c>
      <c r="C79" s="155" t="s">
        <v>920</v>
      </c>
      <c r="D79" s="155" t="s">
        <v>920</v>
      </c>
      <c r="E79" s="155">
        <v>6</v>
      </c>
      <c r="F79" s="155" t="s">
        <v>4104</v>
      </c>
      <c r="G79" s="477" t="str">
        <f t="shared" si="6"/>
        <v>클릭불가</v>
      </c>
      <c r="H79" s="155" t="s">
        <v>1435</v>
      </c>
      <c r="I79" s="155" t="s">
        <v>3866</v>
      </c>
      <c r="J79" s="155" t="str">
        <f t="shared" si="7"/>
        <v/>
      </c>
      <c r="K79" s="155" t="str">
        <f t="shared" si="8"/>
        <v/>
      </c>
      <c r="R79" s="155"/>
      <c r="S79" s="155"/>
      <c r="X79" s="372"/>
      <c r="Y79" s="373"/>
      <c r="Z79"/>
      <c r="AB79" s="155"/>
      <c r="AP79" s="417"/>
      <c r="AT79" s="417"/>
      <c r="AZ79" s="339"/>
      <c r="BA79" s="380"/>
      <c r="BB79" s="155"/>
      <c r="BC79" s="394"/>
      <c r="BE79" s="279"/>
      <c r="BF79" s="396"/>
      <c r="BH79" s="155"/>
    </row>
    <row r="80" spans="1:60">
      <c r="A80" s="155">
        <v>73</v>
      </c>
      <c r="B80" s="155" t="s">
        <v>1213</v>
      </c>
      <c r="C80" s="155" t="s">
        <v>920</v>
      </c>
      <c r="D80" s="155" t="s">
        <v>920</v>
      </c>
      <c r="E80" s="155">
        <v>7</v>
      </c>
      <c r="F80" s="155" t="s">
        <v>4104</v>
      </c>
      <c r="G80" s="477" t="str">
        <f t="shared" si="6"/>
        <v>클릭불가</v>
      </c>
      <c r="H80" s="155" t="s">
        <v>1439</v>
      </c>
      <c r="I80" s="155" t="s">
        <v>3867</v>
      </c>
      <c r="J80" s="155" t="str">
        <f t="shared" si="7"/>
        <v/>
      </c>
      <c r="K80" s="155" t="str">
        <f t="shared" si="8"/>
        <v/>
      </c>
      <c r="R80" s="155"/>
      <c r="S80" s="155"/>
      <c r="X80" s="372"/>
      <c r="Y80" s="373"/>
      <c r="Z80"/>
      <c r="AB80" s="155"/>
      <c r="AG80" s="340"/>
      <c r="AH80" s="341"/>
      <c r="AI80" s="2"/>
      <c r="AZ80" s="339"/>
      <c r="BA80" s="380"/>
      <c r="BB80" s="155"/>
      <c r="BC80" s="394"/>
      <c r="BE80" s="279"/>
      <c r="BF80" s="396"/>
      <c r="BH80" s="155"/>
    </row>
    <row r="81" spans="1:60">
      <c r="A81" s="155">
        <v>74</v>
      </c>
      <c r="B81" s="155" t="s">
        <v>1213</v>
      </c>
      <c r="C81" s="155" t="s">
        <v>920</v>
      </c>
      <c r="D81" s="155" t="s">
        <v>920</v>
      </c>
      <c r="E81" s="155">
        <v>8</v>
      </c>
      <c r="F81" s="155" t="s">
        <v>4104</v>
      </c>
      <c r="G81" s="477" t="str">
        <f t="shared" si="6"/>
        <v>클릭불가</v>
      </c>
      <c r="H81" s="155" t="s">
        <v>1443</v>
      </c>
      <c r="I81" s="155" t="s">
        <v>3868</v>
      </c>
      <c r="J81" s="155" t="str">
        <f t="shared" si="7"/>
        <v/>
      </c>
      <c r="K81" s="155" t="str">
        <f t="shared" si="8"/>
        <v/>
      </c>
      <c r="R81" s="155"/>
      <c r="S81" s="155"/>
      <c r="X81" s="372"/>
      <c r="Y81" s="373"/>
      <c r="Z81"/>
      <c r="AB81" s="155"/>
      <c r="AG81" s="341"/>
      <c r="AH81" s="340"/>
      <c r="AI81" s="340"/>
      <c r="AZ81" s="339"/>
      <c r="BA81" s="380"/>
      <c r="BB81" s="155"/>
      <c r="BC81" s="394"/>
      <c r="BE81" s="279"/>
      <c r="BF81" s="396"/>
      <c r="BH81" s="155"/>
    </row>
    <row r="82" spans="1:60" ht="17.25" thickBot="1">
      <c r="A82" s="155">
        <v>75</v>
      </c>
      <c r="B82" s="155" t="s">
        <v>1213</v>
      </c>
      <c r="C82" s="155" t="s">
        <v>920</v>
      </c>
      <c r="D82" s="155" t="s">
        <v>920</v>
      </c>
      <c r="E82" s="155">
        <v>9</v>
      </c>
      <c r="F82" s="155" t="s">
        <v>4104</v>
      </c>
      <c r="G82" s="477" t="str">
        <f t="shared" si="6"/>
        <v>클릭불가</v>
      </c>
      <c r="H82" s="155" t="s">
        <v>3850</v>
      </c>
      <c r="I82" s="155" t="s">
        <v>3869</v>
      </c>
      <c r="J82" s="155" t="str">
        <f t="shared" si="7"/>
        <v/>
      </c>
      <c r="K82" s="155" t="str">
        <f t="shared" si="8"/>
        <v/>
      </c>
      <c r="R82" s="155"/>
      <c r="S82" s="155"/>
      <c r="X82" s="372"/>
      <c r="Y82" s="373"/>
      <c r="Z82"/>
      <c r="AB82" s="155"/>
      <c r="AG82" s="340"/>
      <c r="AH82" s="341"/>
      <c r="AI82" s="340"/>
      <c r="AZ82" s="339"/>
      <c r="BA82" s="380"/>
      <c r="BB82" s="155"/>
      <c r="BC82" s="394"/>
      <c r="BE82" s="279"/>
      <c r="BF82" s="396"/>
      <c r="BH82" s="155"/>
    </row>
    <row r="83" spans="1:60" ht="16.5" customHeight="1">
      <c r="A83" s="155">
        <v>76</v>
      </c>
      <c r="B83" s="155" t="s">
        <v>1450</v>
      </c>
      <c r="C83" s="155" t="s">
        <v>566</v>
      </c>
      <c r="D83" s="155" t="s">
        <v>4220</v>
      </c>
      <c r="E83" s="155">
        <v>0</v>
      </c>
      <c r="F83" s="155" t="s">
        <v>4021</v>
      </c>
      <c r="G83" s="477" t="str">
        <f t="shared" si="6"/>
        <v>방향형</v>
      </c>
      <c r="H83" s="155" t="s">
        <v>913</v>
      </c>
      <c r="I83" s="155" t="s">
        <v>4294</v>
      </c>
      <c r="J83" s="155" t="str">
        <f t="shared" si="7"/>
        <v>#Distance/#Mana/#CoolDown</v>
      </c>
      <c r="K83" s="155" t="str">
        <f t="shared" si="8"/>
        <v>~Mana/~CoolDown</v>
      </c>
      <c r="L83" s="155">
        <v>100</v>
      </c>
      <c r="R83" s="472">
        <v>1999</v>
      </c>
      <c r="S83" s="469">
        <v>-111</v>
      </c>
      <c r="X83" s="372">
        <v>101</v>
      </c>
      <c r="Y83" s="373">
        <v>11</v>
      </c>
      <c r="Z83"/>
      <c r="AB83" s="155"/>
      <c r="AD83" s="625" t="s">
        <v>4032</v>
      </c>
      <c r="AE83" s="626"/>
      <c r="AF83" s="626"/>
      <c r="AG83" s="626"/>
      <c r="AH83" s="626"/>
      <c r="AI83" s="626"/>
      <c r="AJ83" s="627"/>
      <c r="AY83" s="339"/>
      <c r="AZ83" s="380"/>
      <c r="BA83" s="155"/>
      <c r="BB83" s="394"/>
      <c r="BC83" s="394"/>
      <c r="BD83" s="279"/>
      <c r="BE83" s="396"/>
      <c r="BF83" s="396"/>
      <c r="BG83" s="155"/>
      <c r="BH83" s="155"/>
    </row>
    <row r="84" spans="1:60" ht="16.5" customHeight="1">
      <c r="A84" s="155">
        <v>77</v>
      </c>
      <c r="B84" s="155" t="s">
        <v>1450</v>
      </c>
      <c r="C84" s="155" t="s">
        <v>566</v>
      </c>
      <c r="D84" s="155" t="s">
        <v>4220</v>
      </c>
      <c r="E84" s="155">
        <v>4</v>
      </c>
      <c r="F84" s="155" t="s">
        <v>4021</v>
      </c>
      <c r="G84" s="477" t="str">
        <f t="shared" si="6"/>
        <v>방향형</v>
      </c>
      <c r="H84" s="155" t="s">
        <v>1454</v>
      </c>
      <c r="I84" s="155" t="s">
        <v>4297</v>
      </c>
      <c r="J84" s="155" t="str">
        <f t="shared" si="7"/>
        <v>#Distance/#Mana/#CoolDown</v>
      </c>
      <c r="K84" s="155" t="str">
        <f t="shared" si="8"/>
        <v>~Mana/~CoolDown</v>
      </c>
      <c r="L84" s="155">
        <v>200</v>
      </c>
      <c r="R84" s="472">
        <v>1601</v>
      </c>
      <c r="S84" s="469">
        <v>-89</v>
      </c>
      <c r="X84" s="372">
        <v>202</v>
      </c>
      <c r="Y84" s="373">
        <v>22</v>
      </c>
      <c r="Z84"/>
      <c r="AB84" s="155"/>
      <c r="AD84" s="628"/>
      <c r="AE84" s="629"/>
      <c r="AF84" s="629"/>
      <c r="AG84" s="629"/>
      <c r="AH84" s="629"/>
      <c r="AI84" s="629"/>
      <c r="AJ84" s="630"/>
      <c r="AY84" s="339"/>
      <c r="AZ84" s="380"/>
      <c r="BA84" s="155"/>
      <c r="BB84" s="394"/>
      <c r="BC84" s="394"/>
      <c r="BD84" s="279"/>
      <c r="BE84" s="396"/>
      <c r="BF84" s="396"/>
      <c r="BG84" s="155"/>
      <c r="BH84" s="155"/>
    </row>
    <row r="85" spans="1:60" ht="16.5" customHeight="1" thickBot="1">
      <c r="A85" s="155">
        <v>78</v>
      </c>
      <c r="B85" s="155" t="s">
        <v>1450</v>
      </c>
      <c r="C85" s="155" t="s">
        <v>566</v>
      </c>
      <c r="D85" s="155" t="s">
        <v>4220</v>
      </c>
      <c r="E85" s="155">
        <v>9</v>
      </c>
      <c r="F85" s="155" t="s">
        <v>4022</v>
      </c>
      <c r="G85" s="477" t="str">
        <f t="shared" si="6"/>
        <v>방향형</v>
      </c>
      <c r="H85" s="404" t="s">
        <v>4095</v>
      </c>
      <c r="I85" s="155" t="s">
        <v>4298</v>
      </c>
      <c r="J85" s="155" t="str">
        <f t="shared" si="7"/>
        <v>#Distance/#Mana/#CoolDown</v>
      </c>
      <c r="K85" s="155" t="str">
        <f t="shared" si="8"/>
        <v>~Mana/~CoolDown</v>
      </c>
      <c r="L85" s="155">
        <v>325</v>
      </c>
      <c r="R85" s="472">
        <v>1099</v>
      </c>
      <c r="S85" s="469">
        <v>-61</v>
      </c>
      <c r="X85" s="372">
        <v>326</v>
      </c>
      <c r="Y85" s="373">
        <v>36</v>
      </c>
      <c r="Z85"/>
      <c r="AB85" s="155"/>
      <c r="AD85" s="631"/>
      <c r="AE85" s="632"/>
      <c r="AF85" s="632"/>
      <c r="AG85" s="632"/>
      <c r="AH85" s="632"/>
      <c r="AI85" s="632"/>
      <c r="AJ85" s="633"/>
      <c r="AY85" s="339"/>
      <c r="AZ85" s="380"/>
      <c r="BA85" s="155"/>
      <c r="BB85" s="394"/>
      <c r="BC85" s="394"/>
      <c r="BD85" s="279"/>
      <c r="BE85" s="396"/>
      <c r="BF85" s="396"/>
      <c r="BG85" s="155"/>
      <c r="BH85" s="155"/>
    </row>
    <row r="86" spans="1:60" ht="16.5" customHeight="1" thickTop="1">
      <c r="A86" s="155">
        <v>79</v>
      </c>
      <c r="B86" s="155" t="s">
        <v>1450</v>
      </c>
      <c r="C86" s="155" t="s">
        <v>424</v>
      </c>
      <c r="D86" s="155" t="s">
        <v>1608</v>
      </c>
      <c r="E86" s="155">
        <v>1</v>
      </c>
      <c r="F86" s="155" t="s">
        <v>4096</v>
      </c>
      <c r="G86" s="477" t="str">
        <f t="shared" si="6"/>
        <v>즉발</v>
      </c>
      <c r="H86" s="155" t="s">
        <v>4033</v>
      </c>
      <c r="I86" s="155" t="s">
        <v>4055</v>
      </c>
      <c r="J86" s="155" t="str">
        <f t="shared" si="7"/>
        <v/>
      </c>
      <c r="K86" s="155" t="str">
        <f t="shared" si="8"/>
        <v/>
      </c>
      <c r="R86" s="155"/>
      <c r="S86" s="155"/>
      <c r="X86" s="372"/>
      <c r="Y86" s="373"/>
      <c r="Z86"/>
      <c r="AB86" s="155"/>
      <c r="AD86" s="651" t="s">
        <v>3875</v>
      </c>
      <c r="AE86" s="617" t="s">
        <v>3750</v>
      </c>
      <c r="AF86" s="617"/>
      <c r="AG86" s="619" t="s">
        <v>3755</v>
      </c>
      <c r="AH86" s="620"/>
      <c r="AI86" s="621"/>
      <c r="AJ86" s="613" t="s">
        <v>2574</v>
      </c>
      <c r="AY86" s="339"/>
      <c r="AZ86" s="380"/>
      <c r="BA86" s="155"/>
      <c r="BB86" s="394"/>
      <c r="BC86" s="394"/>
      <c r="BD86" s="279"/>
      <c r="BE86" s="396"/>
      <c r="BF86" s="396"/>
      <c r="BG86" s="155"/>
      <c r="BH86" s="155"/>
    </row>
    <row r="87" spans="1:60" ht="16.5" customHeight="1">
      <c r="A87" s="155">
        <v>80</v>
      </c>
      <c r="B87" s="155" t="s">
        <v>1450</v>
      </c>
      <c r="C87" s="155" t="s">
        <v>424</v>
      </c>
      <c r="D87" s="155" t="s">
        <v>1608</v>
      </c>
      <c r="E87" s="155">
        <v>3</v>
      </c>
      <c r="F87" s="155" t="s">
        <v>4096</v>
      </c>
      <c r="G87" s="477" t="str">
        <f t="shared" si="6"/>
        <v>즉발</v>
      </c>
      <c r="H87" s="155" t="s">
        <v>4034</v>
      </c>
      <c r="I87" s="155" t="s">
        <v>4074</v>
      </c>
      <c r="J87" s="155" t="str">
        <f t="shared" si="7"/>
        <v/>
      </c>
      <c r="K87" s="155" t="str">
        <f t="shared" si="8"/>
        <v/>
      </c>
      <c r="R87" s="155"/>
      <c r="S87" s="155"/>
      <c r="X87" s="372"/>
      <c r="Y87" s="373"/>
      <c r="Z87"/>
      <c r="AB87" s="155"/>
      <c r="AD87" s="652"/>
      <c r="AE87" s="618"/>
      <c r="AF87" s="618"/>
      <c r="AG87" s="622"/>
      <c r="AH87" s="623"/>
      <c r="AI87" s="624"/>
      <c r="AJ87" s="650"/>
      <c r="AY87" s="339"/>
      <c r="AZ87" s="380"/>
      <c r="BA87" s="155"/>
      <c r="BB87" s="394"/>
      <c r="BC87" s="394"/>
      <c r="BD87" s="279"/>
      <c r="BE87" s="396"/>
      <c r="BF87" s="396"/>
      <c r="BG87" s="155"/>
      <c r="BH87" s="155"/>
    </row>
    <row r="88" spans="1:60">
      <c r="A88" s="155">
        <v>81</v>
      </c>
      <c r="B88" s="155" t="s">
        <v>1450</v>
      </c>
      <c r="C88" s="155" t="s">
        <v>424</v>
      </c>
      <c r="D88" s="155" t="s">
        <v>1608</v>
      </c>
      <c r="E88" s="155">
        <v>6</v>
      </c>
      <c r="F88" s="155" t="s">
        <v>4096</v>
      </c>
      <c r="G88" s="477" t="str">
        <f t="shared" si="6"/>
        <v>즉발</v>
      </c>
      <c r="H88" s="155" t="s">
        <v>4039</v>
      </c>
      <c r="I88" s="155" t="s">
        <v>4074</v>
      </c>
      <c r="J88" s="155" t="str">
        <f t="shared" si="7"/>
        <v/>
      </c>
      <c r="K88" s="155" t="str">
        <f t="shared" si="8"/>
        <v/>
      </c>
      <c r="R88" s="155"/>
      <c r="S88" s="155"/>
      <c r="X88" s="372"/>
      <c r="Y88" s="373"/>
      <c r="Z88"/>
      <c r="AB88" s="155"/>
      <c r="AD88" s="331" t="s">
        <v>3757</v>
      </c>
      <c r="AE88" s="302" t="s">
        <v>3665</v>
      </c>
      <c r="AF88" s="302" t="s">
        <v>1608</v>
      </c>
      <c r="AG88" s="412" t="s">
        <v>3675</v>
      </c>
      <c r="AH88" s="413" t="s">
        <v>1474</v>
      </c>
      <c r="AI88" s="303" t="s">
        <v>4040</v>
      </c>
      <c r="AJ88" s="321" t="s">
        <v>920</v>
      </c>
      <c r="AY88" s="339"/>
      <c r="AZ88" s="380"/>
      <c r="BA88" s="155"/>
      <c r="BB88" s="394"/>
      <c r="BC88" s="394"/>
      <c r="BD88" s="279"/>
      <c r="BE88" s="396"/>
      <c r="BF88" s="396"/>
      <c r="BG88" s="155"/>
      <c r="BH88" s="155"/>
    </row>
    <row r="89" spans="1:60" ht="24">
      <c r="A89" s="155">
        <v>82</v>
      </c>
      <c r="B89" s="155" t="s">
        <v>1450</v>
      </c>
      <c r="C89" s="155" t="s">
        <v>424</v>
      </c>
      <c r="D89" s="155" t="s">
        <v>1608</v>
      </c>
      <c r="E89" s="155">
        <v>9</v>
      </c>
      <c r="F89" s="155" t="s">
        <v>4096</v>
      </c>
      <c r="G89" s="477" t="str">
        <f t="shared" si="6"/>
        <v>즉발</v>
      </c>
      <c r="H89" s="155" t="s">
        <v>4077</v>
      </c>
      <c r="I89" s="155" t="s">
        <v>4074</v>
      </c>
      <c r="J89" s="155" t="str">
        <f t="shared" si="7"/>
        <v/>
      </c>
      <c r="K89" s="155" t="str">
        <f t="shared" si="8"/>
        <v/>
      </c>
      <c r="R89" s="155"/>
      <c r="S89" s="155"/>
      <c r="X89" s="372"/>
      <c r="Y89" s="373"/>
      <c r="Z89"/>
      <c r="AB89" s="155"/>
      <c r="AD89" s="332">
        <v>0</v>
      </c>
      <c r="AE89" s="343" t="s">
        <v>3665</v>
      </c>
      <c r="AF89" s="418"/>
      <c r="AG89" s="420" t="s">
        <v>4053</v>
      </c>
      <c r="AH89" s="343" t="s">
        <v>1474</v>
      </c>
      <c r="AI89" s="300"/>
      <c r="AJ89" s="322" t="s">
        <v>4042</v>
      </c>
      <c r="AY89" s="339"/>
      <c r="AZ89" s="380"/>
      <c r="BA89" s="155"/>
      <c r="BB89" s="394"/>
      <c r="BC89" s="394"/>
      <c r="BD89" s="279"/>
      <c r="BE89" s="396"/>
      <c r="BF89" s="396"/>
      <c r="BG89" s="155"/>
      <c r="BH89" s="155"/>
    </row>
    <row r="90" spans="1:60">
      <c r="A90" s="155">
        <v>83</v>
      </c>
      <c r="B90" s="155" t="s">
        <v>1450</v>
      </c>
      <c r="C90" s="155" t="s">
        <v>425</v>
      </c>
      <c r="D90" s="155" t="s">
        <v>1552</v>
      </c>
      <c r="E90" s="155">
        <v>0</v>
      </c>
      <c r="F90" s="155" t="s">
        <v>4026</v>
      </c>
      <c r="G90" s="477" t="str">
        <f t="shared" si="6"/>
        <v>방향형</v>
      </c>
      <c r="H90" s="155" t="s">
        <v>4011</v>
      </c>
      <c r="I90" s="155" t="s">
        <v>4322</v>
      </c>
      <c r="J90" s="155" t="str">
        <f t="shared" si="7"/>
        <v>#Damage/#Distance/#Range/#Mana/#CoolDown</v>
      </c>
      <c r="K90" s="155" t="str">
        <f t="shared" si="8"/>
        <v>~Damage/~Mana/~CoolDown</v>
      </c>
      <c r="L90" s="155">
        <v>150</v>
      </c>
      <c r="R90" s="155">
        <v>1100</v>
      </c>
      <c r="S90" s="155">
        <v>-44</v>
      </c>
      <c r="T90" s="155">
        <v>100</v>
      </c>
      <c r="U90" s="155">
        <v>6</v>
      </c>
      <c r="V90" s="155">
        <v>150</v>
      </c>
      <c r="X90" s="372">
        <v>215</v>
      </c>
      <c r="Y90" s="373">
        <v>43</v>
      </c>
      <c r="Z90"/>
      <c r="AB90" s="155"/>
      <c r="AD90" s="332">
        <v>1</v>
      </c>
      <c r="AE90" s="343"/>
      <c r="AF90" s="324" t="s">
        <v>1609</v>
      </c>
      <c r="AG90" s="301"/>
      <c r="AH90" s="343" t="s">
        <v>1486</v>
      </c>
      <c r="AI90" s="414"/>
      <c r="AJ90" s="422" t="s">
        <v>4043</v>
      </c>
      <c r="AY90" s="339"/>
      <c r="AZ90" s="380"/>
      <c r="BA90" s="155"/>
      <c r="BB90" s="394"/>
      <c r="BC90" s="394"/>
      <c r="BD90" s="279"/>
      <c r="BE90" s="396"/>
      <c r="BF90" s="396"/>
      <c r="BG90" s="155"/>
      <c r="BH90" s="155"/>
    </row>
    <row r="91" spans="1:60">
      <c r="A91" s="155">
        <v>84</v>
      </c>
      <c r="B91" s="155" t="s">
        <v>1450</v>
      </c>
      <c r="C91" s="155" t="s">
        <v>425</v>
      </c>
      <c r="D91" s="155" t="s">
        <v>1552</v>
      </c>
      <c r="E91" s="155">
        <v>2</v>
      </c>
      <c r="F91" s="155" t="s">
        <v>4457</v>
      </c>
      <c r="G91" s="477" t="str">
        <f t="shared" si="6"/>
        <v>범위형</v>
      </c>
      <c r="H91" s="155" t="s">
        <v>4012</v>
      </c>
      <c r="I91" s="155" t="s">
        <v>4323</v>
      </c>
      <c r="J91" s="155" t="str">
        <f t="shared" si="7"/>
        <v>#Damage/#Range/#Mana/#CoolDown</v>
      </c>
      <c r="K91" s="155" t="str">
        <f t="shared" si="8"/>
        <v>~Damage/~Mana/~CoolDown</v>
      </c>
      <c r="R91" s="155">
        <v>1694</v>
      </c>
      <c r="S91" s="155">
        <v>-68</v>
      </c>
      <c r="T91" s="155">
        <v>158</v>
      </c>
      <c r="U91" s="155">
        <v>10</v>
      </c>
      <c r="V91" s="155">
        <v>250</v>
      </c>
      <c r="X91" s="372">
        <v>429</v>
      </c>
      <c r="Y91" s="373">
        <v>86</v>
      </c>
      <c r="Z91"/>
      <c r="AB91" s="155"/>
      <c r="AD91" s="332">
        <v>2</v>
      </c>
      <c r="AE91" s="343"/>
      <c r="AF91" s="428"/>
      <c r="AG91" s="416" t="s">
        <v>4054</v>
      </c>
      <c r="AH91" s="343" t="s">
        <v>1495</v>
      </c>
      <c r="AI91" s="414" t="s">
        <v>4035</v>
      </c>
      <c r="AJ91" s="422" t="s">
        <v>4044</v>
      </c>
      <c r="AY91" s="339"/>
      <c r="AZ91" s="380"/>
      <c r="BA91" s="155"/>
      <c r="BB91" s="394"/>
      <c r="BC91" s="394"/>
      <c r="BD91" s="279"/>
      <c r="BE91" s="396"/>
      <c r="BF91" s="396"/>
      <c r="BG91" s="155"/>
      <c r="BH91" s="155"/>
    </row>
    <row r="92" spans="1:60">
      <c r="A92" s="155">
        <v>85</v>
      </c>
      <c r="B92" s="155" t="s">
        <v>1450</v>
      </c>
      <c r="C92" s="155" t="s">
        <v>425</v>
      </c>
      <c r="D92" s="155" t="s">
        <v>1552</v>
      </c>
      <c r="E92" s="155">
        <v>3</v>
      </c>
      <c r="F92" s="155" t="s">
        <v>4026</v>
      </c>
      <c r="G92" s="477" t="str">
        <f t="shared" si="6"/>
        <v>방향형</v>
      </c>
      <c r="H92" s="155" t="s">
        <v>4013</v>
      </c>
      <c r="I92" s="155" t="s">
        <v>4324</v>
      </c>
      <c r="J92" s="155" t="str">
        <f t="shared" si="7"/>
        <v>#Damage/#Distance/#Range/#Mana/#CoolDown</v>
      </c>
      <c r="K92" s="155" t="str">
        <f t="shared" si="8"/>
        <v>~Damage/~Mana/~CoolDown</v>
      </c>
      <c r="L92" s="155">
        <v>300</v>
      </c>
      <c r="R92" s="155">
        <v>2063</v>
      </c>
      <c r="S92" s="155">
        <v>-83</v>
      </c>
      <c r="T92" s="155">
        <v>199</v>
      </c>
      <c r="U92" s="155">
        <v>12</v>
      </c>
      <c r="V92" s="155">
        <v>150</v>
      </c>
      <c r="X92" s="372">
        <v>536</v>
      </c>
      <c r="Y92" s="373">
        <v>107</v>
      </c>
      <c r="Z92"/>
      <c r="AB92" s="155"/>
      <c r="AD92" s="332">
        <v>3</v>
      </c>
      <c r="AE92" s="343"/>
      <c r="AF92" s="324" t="s">
        <v>1551</v>
      </c>
      <c r="AG92" s="301" t="s">
        <v>4013</v>
      </c>
      <c r="AH92" s="343" t="s">
        <v>1507</v>
      </c>
      <c r="AI92" s="414"/>
      <c r="AJ92" s="422" t="s">
        <v>4045</v>
      </c>
      <c r="AY92" s="339"/>
      <c r="AZ92" s="380"/>
      <c r="BA92" s="155"/>
      <c r="BB92" s="394"/>
      <c r="BC92" s="394"/>
      <c r="BD92" s="279"/>
      <c r="BE92" s="396"/>
      <c r="BF92" s="396"/>
      <c r="BG92" s="155"/>
      <c r="BH92" s="155"/>
    </row>
    <row r="93" spans="1:60">
      <c r="A93" s="155">
        <v>86</v>
      </c>
      <c r="B93" s="155" t="s">
        <v>1450</v>
      </c>
      <c r="C93" s="155" t="s">
        <v>425</v>
      </c>
      <c r="D93" s="155" t="s">
        <v>1552</v>
      </c>
      <c r="E93" s="155">
        <v>5</v>
      </c>
      <c r="F93" s="155" t="s">
        <v>4102</v>
      </c>
      <c r="G93" s="477" t="str">
        <f t="shared" si="6"/>
        <v>방향형</v>
      </c>
      <c r="H93" s="155" t="s">
        <v>4014</v>
      </c>
      <c r="I93" s="34" t="s">
        <v>4352</v>
      </c>
      <c r="J93" s="155" t="str">
        <f t="shared" si="7"/>
        <v>#CastingTime/#Damage/#Distance/#Mana/#CoolDown</v>
      </c>
      <c r="K93" s="155" t="str">
        <f t="shared" si="8"/>
        <v>~CastingTime/~Damage/~Mana/~CoolDown</v>
      </c>
      <c r="L93" s="155">
        <v>400</v>
      </c>
      <c r="N93" s="155">
        <v>95</v>
      </c>
      <c r="O93" s="155">
        <v>-5</v>
      </c>
      <c r="R93" s="155">
        <v>2979</v>
      </c>
      <c r="S93" s="155">
        <v>-119</v>
      </c>
      <c r="T93" s="155">
        <v>311</v>
      </c>
      <c r="U93" s="155">
        <v>19</v>
      </c>
      <c r="X93" s="372">
        <v>750</v>
      </c>
      <c r="Y93" s="373">
        <v>150</v>
      </c>
      <c r="Z93"/>
      <c r="AB93" s="155"/>
      <c r="AD93" s="332">
        <v>4</v>
      </c>
      <c r="AE93" s="343" t="s">
        <v>4052</v>
      </c>
      <c r="AF93" s="324"/>
      <c r="AG93" s="301"/>
      <c r="AH93" s="343" t="s">
        <v>1517</v>
      </c>
      <c r="AI93" s="415"/>
      <c r="AJ93" s="422" t="s">
        <v>4046</v>
      </c>
      <c r="AY93" s="339"/>
      <c r="AZ93" s="380"/>
      <c r="BA93" s="155"/>
      <c r="BB93" s="394"/>
      <c r="BC93" s="394"/>
      <c r="BD93" s="279"/>
      <c r="BE93" s="396"/>
      <c r="BF93" s="396"/>
      <c r="BG93" s="155"/>
      <c r="BH93" s="155"/>
    </row>
    <row r="94" spans="1:60">
      <c r="A94" s="155">
        <v>87</v>
      </c>
      <c r="B94" s="155" t="s">
        <v>1450</v>
      </c>
      <c r="C94" s="155" t="s">
        <v>425</v>
      </c>
      <c r="D94" s="155" t="s">
        <v>1552</v>
      </c>
      <c r="E94" s="155">
        <v>7</v>
      </c>
      <c r="F94" s="155" t="s">
        <v>4026</v>
      </c>
      <c r="G94" s="477" t="str">
        <f t="shared" si="6"/>
        <v>방향형</v>
      </c>
      <c r="H94" s="155" t="s">
        <v>4015</v>
      </c>
      <c r="I94" s="155" t="s">
        <v>4325</v>
      </c>
      <c r="J94" s="155" t="str">
        <f t="shared" si="7"/>
        <v>#Damage/#Distance/#Range/#Mana/#CoolDown</v>
      </c>
      <c r="K94" s="155" t="str">
        <f t="shared" si="8"/>
        <v>~Damage/~Mana/~CoolDown</v>
      </c>
      <c r="L94" s="155">
        <v>500</v>
      </c>
      <c r="R94" s="155">
        <v>4190</v>
      </c>
      <c r="S94" s="155">
        <v>-168</v>
      </c>
      <c r="T94" s="155">
        <v>484</v>
      </c>
      <c r="U94" s="155">
        <v>29</v>
      </c>
      <c r="V94" s="155">
        <v>150</v>
      </c>
      <c r="X94" s="372">
        <v>964</v>
      </c>
      <c r="Y94" s="373">
        <v>193</v>
      </c>
      <c r="Z94"/>
      <c r="AA94" s="155"/>
      <c r="AB94" s="155"/>
      <c r="AD94" s="332">
        <v>5</v>
      </c>
      <c r="AE94" s="343"/>
      <c r="AF94" s="428"/>
      <c r="AG94" s="416" t="s">
        <v>4070</v>
      </c>
      <c r="AH94" s="343"/>
      <c r="AI94" s="414" t="s">
        <v>1647</v>
      </c>
      <c r="AJ94" s="422" t="s">
        <v>4047</v>
      </c>
      <c r="AQ94" s="342" t="str">
        <f t="shared" ref="AQ94:AQ97" si="9">IF(ISBLANK(AP94),"",IF(AP94=$B$4,$D$5,IF(AP94=$C$4,$B$5,IF(AP94=$D$4,$E$5))))</f>
        <v/>
      </c>
      <c r="AY94" s="339"/>
      <c r="AZ94" s="380"/>
      <c r="BA94" s="155"/>
      <c r="BB94" s="394"/>
      <c r="BC94" s="394"/>
      <c r="BD94" s="279"/>
      <c r="BE94" s="396"/>
      <c r="BF94" s="396"/>
      <c r="BG94" s="155"/>
      <c r="BH94" s="155"/>
    </row>
    <row r="95" spans="1:60">
      <c r="A95" s="155">
        <v>88</v>
      </c>
      <c r="B95" s="155" t="s">
        <v>1450</v>
      </c>
      <c r="C95" s="155" t="s">
        <v>3860</v>
      </c>
      <c r="D95" s="155" t="s">
        <v>1552</v>
      </c>
      <c r="E95" s="155">
        <v>9</v>
      </c>
      <c r="F95" s="155" t="s">
        <v>4109</v>
      </c>
      <c r="G95" s="477" t="str">
        <f t="shared" si="6"/>
        <v>즉발</v>
      </c>
      <c r="H95" s="155" t="s">
        <v>4016</v>
      </c>
      <c r="I95" s="155" t="s">
        <v>4073</v>
      </c>
      <c r="J95" s="155" t="str">
        <f t="shared" si="7"/>
        <v/>
      </c>
      <c r="K95" s="155" t="str">
        <f t="shared" si="8"/>
        <v/>
      </c>
      <c r="R95" s="155"/>
      <c r="S95" s="155"/>
      <c r="X95" s="372"/>
      <c r="Y95" s="373"/>
      <c r="Z95"/>
      <c r="AA95" s="155"/>
      <c r="AB95" s="155"/>
      <c r="AD95" s="332">
        <v>6</v>
      </c>
      <c r="AE95" s="343"/>
      <c r="AF95" s="324" t="s">
        <v>1572</v>
      </c>
      <c r="AG95" s="336"/>
      <c r="AH95" s="343" t="s">
        <v>1530</v>
      </c>
      <c r="AI95" s="414"/>
      <c r="AJ95" s="422" t="s">
        <v>4048</v>
      </c>
      <c r="AQ95" s="342" t="str">
        <f t="shared" si="9"/>
        <v/>
      </c>
      <c r="AY95" s="339"/>
      <c r="AZ95" s="380"/>
      <c r="BA95" s="155"/>
      <c r="BB95" s="394"/>
      <c r="BC95" s="394"/>
      <c r="BD95" s="279"/>
      <c r="BE95" s="396"/>
      <c r="BF95" s="396"/>
      <c r="BG95" s="155"/>
      <c r="BH95" s="155"/>
    </row>
    <row r="96" spans="1:60">
      <c r="A96" s="155">
        <v>89</v>
      </c>
      <c r="B96" s="155" t="s">
        <v>1450</v>
      </c>
      <c r="C96" s="155" t="s">
        <v>425</v>
      </c>
      <c r="D96" s="155" t="s">
        <v>1474</v>
      </c>
      <c r="E96" s="155">
        <v>2</v>
      </c>
      <c r="F96" s="155" t="s">
        <v>4107</v>
      </c>
      <c r="G96" s="477" t="str">
        <f t="shared" si="6"/>
        <v>대상형</v>
      </c>
      <c r="H96" s="155" t="s">
        <v>1495</v>
      </c>
      <c r="I96" s="155" t="s">
        <v>4412</v>
      </c>
      <c r="J96" s="155" t="str">
        <f t="shared" si="7"/>
        <v>#CastingTime/#Damage/#Distance/#Duration/#Mana/#CoolDown</v>
      </c>
      <c r="K96" s="155" t="str">
        <f t="shared" si="8"/>
        <v>~CastingTime/~Damage/~Mana/~CoolDown</v>
      </c>
      <c r="L96" s="155">
        <v>450</v>
      </c>
      <c r="N96" s="155">
        <v>95</v>
      </c>
      <c r="O96" s="155">
        <v>5</v>
      </c>
      <c r="P96" s="155">
        <v>150</v>
      </c>
      <c r="R96" s="155">
        <v>1694</v>
      </c>
      <c r="S96" s="155">
        <v>-68</v>
      </c>
      <c r="T96" s="155">
        <v>158</v>
      </c>
      <c r="U96" s="155">
        <v>10</v>
      </c>
      <c r="X96" s="372">
        <v>429</v>
      </c>
      <c r="Y96" s="373">
        <v>86</v>
      </c>
      <c r="Z96"/>
      <c r="AB96" s="155"/>
      <c r="AD96" s="332">
        <v>7</v>
      </c>
      <c r="AE96" s="403"/>
      <c r="AF96" s="429"/>
      <c r="AG96" s="301" t="s">
        <v>4071</v>
      </c>
      <c r="AH96" s="343"/>
      <c r="AI96" s="414"/>
      <c r="AJ96" s="425" t="s">
        <v>4049</v>
      </c>
      <c r="AQ96" s="342" t="str">
        <f t="shared" si="9"/>
        <v/>
      </c>
      <c r="AY96" s="339"/>
      <c r="AZ96" s="380"/>
      <c r="BA96" s="155"/>
      <c r="BB96" s="394"/>
      <c r="BC96" s="394"/>
      <c r="BD96" s="279"/>
      <c r="BE96" s="396"/>
      <c r="BF96" s="396"/>
      <c r="BG96" s="155"/>
      <c r="BH96" s="155"/>
    </row>
    <row r="97" spans="1:60">
      <c r="A97" s="155">
        <v>90</v>
      </c>
      <c r="B97" s="155" t="s">
        <v>1450</v>
      </c>
      <c r="C97" s="155" t="s">
        <v>425</v>
      </c>
      <c r="D97" s="155" t="s">
        <v>1474</v>
      </c>
      <c r="E97" s="155">
        <v>3</v>
      </c>
      <c r="F97" s="155" t="s">
        <v>4107</v>
      </c>
      <c r="G97" s="477" t="str">
        <f t="shared" si="6"/>
        <v>대상형</v>
      </c>
      <c r="H97" s="155" t="s">
        <v>1507</v>
      </c>
      <c r="I97" s="155" t="s">
        <v>4413</v>
      </c>
      <c r="J97" s="155" t="str">
        <f t="shared" si="7"/>
        <v>#CastingTime/#Damage/#Distance/#Mana/#CoolDown</v>
      </c>
      <c r="K97" s="155" t="str">
        <f t="shared" si="8"/>
        <v>~CastingTime/~Damage/~Mana/~CoolDown</v>
      </c>
      <c r="L97" s="155">
        <v>500</v>
      </c>
      <c r="N97" s="155">
        <v>95</v>
      </c>
      <c r="O97" s="155">
        <v>5</v>
      </c>
      <c r="R97" s="155">
        <v>2063</v>
      </c>
      <c r="S97" s="155">
        <v>-83</v>
      </c>
      <c r="T97" s="155">
        <v>199</v>
      </c>
      <c r="U97" s="155">
        <v>12</v>
      </c>
      <c r="X97" s="372">
        <v>536</v>
      </c>
      <c r="Y97" s="373">
        <v>107</v>
      </c>
      <c r="Z97"/>
      <c r="AB97" s="155"/>
      <c r="AD97" s="332">
        <v>8</v>
      </c>
      <c r="AE97" s="324" t="s">
        <v>4095</v>
      </c>
      <c r="AF97" s="428"/>
      <c r="AG97" s="301"/>
      <c r="AH97" s="343" t="s">
        <v>1541</v>
      </c>
      <c r="AI97" s="414" t="s">
        <v>4069</v>
      </c>
      <c r="AJ97" s="425" t="s">
        <v>4050</v>
      </c>
      <c r="AQ97" s="342" t="str">
        <f t="shared" si="9"/>
        <v/>
      </c>
      <c r="AY97" s="339"/>
      <c r="AZ97" s="380"/>
      <c r="BA97" s="155"/>
      <c r="BB97" s="394"/>
      <c r="BC97" s="394"/>
      <c r="BD97" s="279"/>
      <c r="BE97" s="396"/>
      <c r="BF97" s="396"/>
      <c r="BG97" s="155"/>
      <c r="BH97" s="155"/>
    </row>
    <row r="98" spans="1:60">
      <c r="A98" s="155">
        <v>91</v>
      </c>
      <c r="B98" s="155" t="s">
        <v>1450</v>
      </c>
      <c r="C98" s="155" t="s">
        <v>425</v>
      </c>
      <c r="D98" s="155" t="s">
        <v>1474</v>
      </c>
      <c r="E98" s="155">
        <v>4</v>
      </c>
      <c r="F98" s="155" t="s">
        <v>4107</v>
      </c>
      <c r="G98" s="477" t="str">
        <f t="shared" si="6"/>
        <v>대상형</v>
      </c>
      <c r="H98" s="155" t="s">
        <v>1517</v>
      </c>
      <c r="I98" s="155" t="s">
        <v>4414</v>
      </c>
      <c r="J98" s="155" t="str">
        <f t="shared" si="7"/>
        <v>#CastingTime/#Damage/#Distance/#Mana/#CoolDown</v>
      </c>
      <c r="K98" s="155" t="str">
        <f t="shared" si="8"/>
        <v>~CastingTime/~Damage/~Mana/~CoolDown</v>
      </c>
      <c r="L98" s="155">
        <v>550</v>
      </c>
      <c r="N98" s="155">
        <v>95</v>
      </c>
      <c r="O98" s="155">
        <v>5</v>
      </c>
      <c r="R98" s="155">
        <v>2489</v>
      </c>
      <c r="S98" s="155">
        <v>-100</v>
      </c>
      <c r="T98" s="155">
        <v>249</v>
      </c>
      <c r="U98" s="155">
        <v>15</v>
      </c>
      <c r="X98" s="372">
        <v>643</v>
      </c>
      <c r="Y98" s="373">
        <v>129</v>
      </c>
      <c r="Z98"/>
      <c r="AB98" s="155"/>
      <c r="AD98" s="332">
        <v>9</v>
      </c>
      <c r="AE98" s="343"/>
      <c r="AF98" s="429" t="s">
        <v>4068</v>
      </c>
      <c r="AG98" s="301" t="s">
        <v>4072</v>
      </c>
      <c r="AH98" s="343"/>
      <c r="AI98" s="414"/>
      <c r="AJ98" s="425" t="s">
        <v>4051</v>
      </c>
      <c r="AY98" s="339"/>
      <c r="AZ98" s="380"/>
      <c r="BA98" s="155"/>
      <c r="BB98" s="394"/>
      <c r="BC98" s="394"/>
      <c r="BD98" s="279"/>
      <c r="BE98" s="396"/>
      <c r="BF98" s="396"/>
      <c r="BG98" s="155"/>
      <c r="BH98" s="155"/>
    </row>
    <row r="99" spans="1:60" ht="17.25" thickBot="1">
      <c r="A99" s="155">
        <v>92</v>
      </c>
      <c r="B99" s="155" t="s">
        <v>1450</v>
      </c>
      <c r="C99" s="155" t="s">
        <v>425</v>
      </c>
      <c r="D99" s="155" t="s">
        <v>1474</v>
      </c>
      <c r="E99" s="155">
        <v>6</v>
      </c>
      <c r="F99" s="155" t="s">
        <v>4107</v>
      </c>
      <c r="G99" s="477" t="str">
        <f t="shared" si="6"/>
        <v>대상형</v>
      </c>
      <c r="H99" s="155" t="s">
        <v>1530</v>
      </c>
      <c r="I99" s="155" t="s">
        <v>4415</v>
      </c>
      <c r="J99" s="155" t="str">
        <f t="shared" si="7"/>
        <v>#CastingTime/#Damage/#Distance/#Mana/#CoolDown</v>
      </c>
      <c r="K99" s="155" t="str">
        <f t="shared" si="8"/>
        <v>~CastingTime/~Damage/~Mana/~CoolDown</v>
      </c>
      <c r="L99" s="155">
        <v>650</v>
      </c>
      <c r="N99" s="155">
        <v>95</v>
      </c>
      <c r="O99" s="155">
        <v>5</v>
      </c>
      <c r="R99" s="155">
        <v>3543</v>
      </c>
      <c r="S99" s="155">
        <v>-142</v>
      </c>
      <c r="T99" s="155">
        <v>388</v>
      </c>
      <c r="U99" s="155">
        <v>23</v>
      </c>
      <c r="X99" s="372">
        <v>857</v>
      </c>
      <c r="Y99" s="373">
        <v>171</v>
      </c>
      <c r="Z99"/>
      <c r="AB99" s="155"/>
      <c r="AD99" s="333">
        <v>10</v>
      </c>
      <c r="AE99" s="326"/>
      <c r="AF99" s="419"/>
      <c r="AG99" s="327"/>
      <c r="AH99" s="326"/>
      <c r="AI99" s="423" t="s">
        <v>4076</v>
      </c>
      <c r="AJ99" s="330"/>
      <c r="AY99" s="339"/>
      <c r="AZ99" s="380"/>
      <c r="BA99" s="155"/>
      <c r="BB99" s="394"/>
      <c r="BC99" s="394"/>
      <c r="BD99" s="279"/>
      <c r="BE99" s="396"/>
      <c r="BF99" s="396"/>
      <c r="BG99" s="155"/>
      <c r="BH99" s="155"/>
    </row>
    <row r="100" spans="1:60">
      <c r="A100" s="155">
        <v>93</v>
      </c>
      <c r="B100" s="155" t="s">
        <v>1450</v>
      </c>
      <c r="C100" s="155" t="s">
        <v>3860</v>
      </c>
      <c r="D100" s="155" t="s">
        <v>1474</v>
      </c>
      <c r="E100" s="155">
        <v>8</v>
      </c>
      <c r="F100" s="155" t="s">
        <v>4107</v>
      </c>
      <c r="G100" s="477" t="str">
        <f t="shared" si="6"/>
        <v>대상형</v>
      </c>
      <c r="H100" s="155" t="s">
        <v>1541</v>
      </c>
      <c r="I100" s="155" t="s">
        <v>4416</v>
      </c>
      <c r="J100" s="155" t="str">
        <f t="shared" si="7"/>
        <v>#CastingTime/#Damage/#Distance/#Mana/#CoolDown</v>
      </c>
      <c r="K100" s="155" t="str">
        <f t="shared" si="8"/>
        <v>~CastingTime/~Damage/~Mana/~CoolDown</v>
      </c>
      <c r="L100" s="155">
        <v>750</v>
      </c>
      <c r="N100" s="155">
        <v>95</v>
      </c>
      <c r="O100" s="155">
        <v>5</v>
      </c>
      <c r="R100" s="155">
        <v>4930</v>
      </c>
      <c r="S100" s="155">
        <v>-197</v>
      </c>
      <c r="T100" s="155">
        <v>602</v>
      </c>
      <c r="U100" s="155">
        <v>36</v>
      </c>
      <c r="X100" s="372">
        <v>1071</v>
      </c>
      <c r="Y100" s="373">
        <v>214</v>
      </c>
      <c r="Z100"/>
      <c r="AB100" s="155"/>
      <c r="AZ100" s="339"/>
      <c r="BA100" s="380"/>
      <c r="BB100" s="155"/>
      <c r="BC100" s="394"/>
      <c r="BE100" s="279"/>
      <c r="BF100" s="396"/>
      <c r="BH100" s="155"/>
    </row>
    <row r="101" spans="1:60">
      <c r="A101" s="155">
        <v>94</v>
      </c>
      <c r="B101" s="155" t="s">
        <v>1450</v>
      </c>
      <c r="C101" s="155" t="s">
        <v>424</v>
      </c>
      <c r="D101" s="155" t="s">
        <v>4018</v>
      </c>
      <c r="E101" s="155">
        <v>3</v>
      </c>
      <c r="F101" s="155" t="s">
        <v>4104</v>
      </c>
      <c r="G101" s="477" t="str">
        <f t="shared" si="6"/>
        <v>클릭불가</v>
      </c>
      <c r="H101" s="155" t="s">
        <v>1643</v>
      </c>
      <c r="I101" s="155" t="s">
        <v>4098</v>
      </c>
      <c r="J101" s="155" t="str">
        <f t="shared" si="7"/>
        <v/>
      </c>
      <c r="K101" s="155" t="str">
        <f t="shared" si="8"/>
        <v/>
      </c>
      <c r="R101" s="155"/>
      <c r="S101" s="155"/>
      <c r="X101" s="372"/>
      <c r="Y101" s="373"/>
      <c r="Z101"/>
      <c r="AB101" s="155"/>
      <c r="AZ101" s="339"/>
      <c r="BA101" s="380"/>
      <c r="BB101" s="155"/>
      <c r="BC101" s="394"/>
      <c r="BE101" s="279"/>
      <c r="BF101" s="396"/>
      <c r="BH101" s="155"/>
    </row>
    <row r="102" spans="1:60">
      <c r="A102" s="155">
        <v>95</v>
      </c>
      <c r="B102" s="155" t="s">
        <v>1450</v>
      </c>
      <c r="C102" s="155" t="s">
        <v>424</v>
      </c>
      <c r="D102" s="155" t="s">
        <v>4018</v>
      </c>
      <c r="E102" s="155">
        <v>6</v>
      </c>
      <c r="F102" s="155" t="s">
        <v>4104</v>
      </c>
      <c r="G102" s="477" t="str">
        <f t="shared" si="6"/>
        <v>클릭불가</v>
      </c>
      <c r="H102" s="155" t="s">
        <v>1647</v>
      </c>
      <c r="I102" s="155" t="s">
        <v>4099</v>
      </c>
      <c r="J102" s="155" t="str">
        <f t="shared" si="7"/>
        <v/>
      </c>
      <c r="K102" s="155" t="str">
        <f t="shared" si="8"/>
        <v/>
      </c>
      <c r="R102" s="155"/>
      <c r="S102" s="155"/>
      <c r="X102" s="372"/>
      <c r="Y102" s="373"/>
      <c r="Z102"/>
      <c r="AB102" s="155"/>
      <c r="AZ102" s="339"/>
      <c r="BA102" s="380"/>
      <c r="BB102" s="155"/>
      <c r="BC102" s="394"/>
      <c r="BE102" s="279"/>
      <c r="BF102" s="396"/>
      <c r="BH102" s="155"/>
    </row>
    <row r="103" spans="1:60">
      <c r="A103" s="155">
        <v>96</v>
      </c>
      <c r="B103" s="155" t="s">
        <v>1450</v>
      </c>
      <c r="C103" s="155" t="s">
        <v>424</v>
      </c>
      <c r="D103" s="155" t="s">
        <v>4018</v>
      </c>
      <c r="E103" s="155">
        <v>8</v>
      </c>
      <c r="F103" s="155" t="s">
        <v>4104</v>
      </c>
      <c r="G103" s="477" t="str">
        <f t="shared" si="6"/>
        <v>클릭불가</v>
      </c>
      <c r="H103" s="155" t="s">
        <v>1649</v>
      </c>
      <c r="I103" s="155" t="s">
        <v>4100</v>
      </c>
      <c r="J103" s="155" t="str">
        <f t="shared" si="7"/>
        <v/>
      </c>
      <c r="K103" s="155" t="str">
        <f t="shared" si="8"/>
        <v/>
      </c>
      <c r="R103" s="155"/>
      <c r="S103" s="155"/>
      <c r="X103" s="372"/>
      <c r="Y103" s="373"/>
      <c r="Z103"/>
      <c r="AB103" s="155"/>
      <c r="AZ103" s="339"/>
      <c r="BA103" s="380"/>
      <c r="BB103" s="155"/>
      <c r="BC103" s="394"/>
      <c r="BE103" s="279"/>
      <c r="BF103" s="396"/>
      <c r="BH103" s="155"/>
    </row>
    <row r="104" spans="1:60">
      <c r="A104" s="155">
        <v>97</v>
      </c>
      <c r="B104" s="155" t="s">
        <v>1450</v>
      </c>
      <c r="C104" s="155" t="s">
        <v>424</v>
      </c>
      <c r="D104" s="155" t="s">
        <v>4018</v>
      </c>
      <c r="E104" s="155">
        <v>10</v>
      </c>
      <c r="F104" s="155" t="s">
        <v>4104</v>
      </c>
      <c r="G104" s="477" t="str">
        <f t="shared" si="6"/>
        <v>클릭불가</v>
      </c>
      <c r="H104" s="2" t="s">
        <v>1652</v>
      </c>
      <c r="I104" s="155" t="s">
        <v>4101</v>
      </c>
      <c r="J104" s="155" t="str">
        <f t="shared" si="7"/>
        <v/>
      </c>
      <c r="K104" s="155" t="str">
        <f t="shared" si="8"/>
        <v/>
      </c>
      <c r="R104" s="155"/>
      <c r="S104" s="155"/>
      <c r="X104" s="372"/>
      <c r="Y104" s="373"/>
      <c r="Z104"/>
      <c r="AB104" s="155"/>
      <c r="AZ104" s="339"/>
      <c r="BA104" s="380"/>
      <c r="BB104" s="155"/>
      <c r="BC104" s="394"/>
      <c r="BE104" s="279"/>
      <c r="BF104" s="396"/>
      <c r="BH104" s="155"/>
    </row>
    <row r="105" spans="1:60">
      <c r="A105" s="155">
        <v>98</v>
      </c>
      <c r="B105" s="155" t="s">
        <v>1450</v>
      </c>
      <c r="C105" s="155" t="s">
        <v>920</v>
      </c>
      <c r="D105" s="155" t="s">
        <v>920</v>
      </c>
      <c r="E105" s="155">
        <v>0</v>
      </c>
      <c r="F105" s="155" t="s">
        <v>4104</v>
      </c>
      <c r="G105" s="477" t="str">
        <f t="shared" si="6"/>
        <v>클릭불가</v>
      </c>
      <c r="H105" s="155" t="s">
        <v>4041</v>
      </c>
      <c r="I105" s="155" t="s">
        <v>4112</v>
      </c>
      <c r="J105" s="155" t="str">
        <f t="shared" si="7"/>
        <v/>
      </c>
      <c r="K105" s="155" t="str">
        <f t="shared" si="8"/>
        <v/>
      </c>
      <c r="R105" s="155"/>
      <c r="S105" s="155"/>
      <c r="X105" s="372"/>
      <c r="Y105" s="373"/>
      <c r="Z105"/>
      <c r="AB105" s="155"/>
      <c r="AZ105" s="339"/>
      <c r="BA105" s="380"/>
      <c r="BB105" s="155"/>
      <c r="BC105" s="394"/>
      <c r="BE105" s="279"/>
      <c r="BF105" s="396"/>
      <c r="BH105" s="155"/>
    </row>
    <row r="106" spans="1:60">
      <c r="A106" s="155">
        <v>99</v>
      </c>
      <c r="B106" s="155" t="s">
        <v>1450</v>
      </c>
      <c r="C106" s="155" t="s">
        <v>920</v>
      </c>
      <c r="D106" s="155" t="s">
        <v>920</v>
      </c>
      <c r="E106" s="155">
        <v>1</v>
      </c>
      <c r="F106" s="155" t="s">
        <v>4104</v>
      </c>
      <c r="G106" s="477" t="str">
        <f t="shared" si="6"/>
        <v>클릭불가</v>
      </c>
      <c r="H106" s="155" t="s">
        <v>4043</v>
      </c>
      <c r="I106" s="2" t="s">
        <v>1461</v>
      </c>
      <c r="J106" s="155" t="str">
        <f t="shared" si="7"/>
        <v/>
      </c>
      <c r="K106" s="155" t="str">
        <f t="shared" si="8"/>
        <v/>
      </c>
      <c r="R106" s="155"/>
      <c r="S106" s="155"/>
      <c r="X106" s="372"/>
      <c r="Y106" s="373"/>
      <c r="Z106"/>
      <c r="AB106" s="155"/>
      <c r="AZ106" s="339"/>
      <c r="BA106" s="380"/>
      <c r="BB106" s="155"/>
      <c r="BC106" s="394"/>
      <c r="BE106" s="279"/>
      <c r="BF106" s="396"/>
      <c r="BH106" s="155"/>
    </row>
    <row r="107" spans="1:60">
      <c r="A107" s="155">
        <v>100</v>
      </c>
      <c r="B107" s="155" t="s">
        <v>1450</v>
      </c>
      <c r="C107" s="155" t="s">
        <v>920</v>
      </c>
      <c r="D107" s="155" t="s">
        <v>920</v>
      </c>
      <c r="E107" s="155">
        <v>2</v>
      </c>
      <c r="F107" s="155" t="s">
        <v>4104</v>
      </c>
      <c r="G107" s="477" t="str">
        <f t="shared" si="6"/>
        <v>클릭불가</v>
      </c>
      <c r="H107" s="155" t="s">
        <v>4044</v>
      </c>
      <c r="I107" s="2" t="s">
        <v>1461</v>
      </c>
      <c r="J107" s="155" t="str">
        <f t="shared" si="7"/>
        <v/>
      </c>
      <c r="K107" s="155" t="str">
        <f t="shared" si="8"/>
        <v/>
      </c>
      <c r="R107" s="155"/>
      <c r="S107" s="155"/>
      <c r="X107" s="372"/>
      <c r="Y107" s="373"/>
      <c r="Z107"/>
      <c r="AB107" s="155"/>
      <c r="AZ107" s="339"/>
      <c r="BA107" s="380"/>
      <c r="BB107" s="155"/>
      <c r="BC107" s="394"/>
      <c r="BE107" s="279"/>
      <c r="BF107" s="396"/>
      <c r="BH107" s="155"/>
    </row>
    <row r="108" spans="1:60">
      <c r="A108" s="155">
        <v>101</v>
      </c>
      <c r="B108" s="155" t="s">
        <v>1450</v>
      </c>
      <c r="C108" s="155" t="s">
        <v>920</v>
      </c>
      <c r="D108" s="155" t="s">
        <v>920</v>
      </c>
      <c r="E108" s="155">
        <v>3</v>
      </c>
      <c r="F108" s="155" t="s">
        <v>4104</v>
      </c>
      <c r="G108" s="477" t="str">
        <f t="shared" si="6"/>
        <v>클릭불가</v>
      </c>
      <c r="H108" s="155" t="s">
        <v>4045</v>
      </c>
      <c r="I108" s="2" t="s">
        <v>1461</v>
      </c>
      <c r="J108" s="155" t="str">
        <f t="shared" si="7"/>
        <v/>
      </c>
      <c r="K108" s="155" t="str">
        <f t="shared" si="8"/>
        <v/>
      </c>
      <c r="R108" s="155"/>
      <c r="S108" s="155"/>
      <c r="X108" s="372"/>
      <c r="Y108" s="373"/>
      <c r="Z108"/>
      <c r="AB108" s="155"/>
      <c r="AZ108" s="339"/>
      <c r="BA108" s="380"/>
      <c r="BB108" s="155"/>
      <c r="BC108" s="394"/>
      <c r="BE108" s="279"/>
      <c r="BF108" s="396"/>
      <c r="BH108" s="155"/>
    </row>
    <row r="109" spans="1:60">
      <c r="A109" s="155">
        <v>102</v>
      </c>
      <c r="B109" s="155" t="s">
        <v>1450</v>
      </c>
      <c r="C109" s="155" t="s">
        <v>920</v>
      </c>
      <c r="D109" s="155" t="s">
        <v>920</v>
      </c>
      <c r="E109" s="155">
        <v>4</v>
      </c>
      <c r="F109" s="155" t="s">
        <v>4104</v>
      </c>
      <c r="G109" s="477" t="str">
        <f t="shared" si="6"/>
        <v>클릭불가</v>
      </c>
      <c r="H109" s="155" t="s">
        <v>4046</v>
      </c>
      <c r="I109" s="164" t="s">
        <v>4017</v>
      </c>
      <c r="J109" s="155" t="str">
        <f t="shared" si="7"/>
        <v/>
      </c>
      <c r="K109" s="155" t="str">
        <f t="shared" si="8"/>
        <v/>
      </c>
      <c r="R109" s="155"/>
      <c r="S109" s="155"/>
      <c r="X109" s="372"/>
      <c r="Y109" s="373"/>
      <c r="Z109"/>
      <c r="AB109" s="155"/>
      <c r="AZ109" s="339"/>
      <c r="BA109" s="380"/>
      <c r="BB109" s="155"/>
      <c r="BC109" s="394"/>
      <c r="BE109" s="279"/>
      <c r="BF109" s="396"/>
      <c r="BH109" s="155"/>
    </row>
    <row r="110" spans="1:60">
      <c r="A110" s="155">
        <v>103</v>
      </c>
      <c r="B110" s="155" t="s">
        <v>1450</v>
      </c>
      <c r="C110" s="155" t="s">
        <v>920</v>
      </c>
      <c r="D110" s="155" t="s">
        <v>920</v>
      </c>
      <c r="E110" s="155">
        <v>5</v>
      </c>
      <c r="F110" s="155" t="s">
        <v>4104</v>
      </c>
      <c r="G110" s="477" t="str">
        <f t="shared" si="6"/>
        <v>클릭불가</v>
      </c>
      <c r="H110" s="155" t="s">
        <v>4047</v>
      </c>
      <c r="I110" s="164" t="s">
        <v>4017</v>
      </c>
      <c r="J110" s="155" t="str">
        <f t="shared" si="7"/>
        <v/>
      </c>
      <c r="K110" s="155" t="str">
        <f t="shared" si="8"/>
        <v/>
      </c>
      <c r="R110" s="155"/>
      <c r="S110" s="155"/>
      <c r="X110" s="372"/>
      <c r="Y110" s="373"/>
      <c r="Z110"/>
      <c r="AB110" s="155"/>
      <c r="AZ110" s="339"/>
      <c r="BA110" s="380"/>
      <c r="BB110" s="155"/>
      <c r="BC110" s="394"/>
      <c r="BE110" s="279"/>
      <c r="BF110" s="396"/>
      <c r="BH110" s="155"/>
    </row>
    <row r="111" spans="1:60">
      <c r="A111" s="155">
        <v>104</v>
      </c>
      <c r="B111" s="155" t="s">
        <v>1450</v>
      </c>
      <c r="C111" s="155" t="s">
        <v>920</v>
      </c>
      <c r="D111" s="155" t="s">
        <v>920</v>
      </c>
      <c r="E111" s="155">
        <v>6</v>
      </c>
      <c r="F111" s="155" t="s">
        <v>4104</v>
      </c>
      <c r="G111" s="477" t="str">
        <f t="shared" si="6"/>
        <v>클릭불가</v>
      </c>
      <c r="H111" s="155" t="s">
        <v>4048</v>
      </c>
      <c r="I111" s="164" t="s">
        <v>4017</v>
      </c>
      <c r="J111" s="155" t="str">
        <f t="shared" si="7"/>
        <v/>
      </c>
      <c r="K111" s="155" t="str">
        <f t="shared" si="8"/>
        <v/>
      </c>
      <c r="R111" s="155"/>
      <c r="S111" s="155"/>
      <c r="X111" s="372"/>
      <c r="Y111" s="373"/>
      <c r="Z111"/>
      <c r="AB111" s="155"/>
      <c r="AZ111" s="339"/>
      <c r="BA111" s="380"/>
      <c r="BB111" s="155"/>
      <c r="BC111" s="394"/>
      <c r="BE111" s="279"/>
      <c r="BF111" s="396"/>
      <c r="BH111" s="155"/>
    </row>
    <row r="112" spans="1:60">
      <c r="A112" s="155">
        <v>105</v>
      </c>
      <c r="B112" s="155" t="s">
        <v>1450</v>
      </c>
      <c r="C112" s="155" t="s">
        <v>920</v>
      </c>
      <c r="D112" s="155" t="s">
        <v>920</v>
      </c>
      <c r="E112" s="155">
        <v>7</v>
      </c>
      <c r="F112" s="155" t="s">
        <v>4104</v>
      </c>
      <c r="G112" s="477" t="str">
        <f t="shared" si="6"/>
        <v>클릭불가</v>
      </c>
      <c r="H112" s="155" t="s">
        <v>4049</v>
      </c>
      <c r="I112" s="2" t="s">
        <v>1471</v>
      </c>
      <c r="J112" s="155" t="str">
        <f t="shared" si="7"/>
        <v/>
      </c>
      <c r="K112" s="155" t="str">
        <f t="shared" si="8"/>
        <v/>
      </c>
      <c r="R112" s="155"/>
      <c r="S112" s="155"/>
      <c r="X112" s="372"/>
      <c r="Y112" s="373"/>
      <c r="Z112"/>
      <c r="AB112" s="155"/>
      <c r="AZ112" s="339"/>
      <c r="BA112" s="380"/>
      <c r="BB112" s="155"/>
      <c r="BC112" s="394"/>
      <c r="BE112" s="279"/>
      <c r="BF112" s="396"/>
      <c r="BH112" s="155"/>
    </row>
    <row r="113" spans="1:60">
      <c r="A113" s="155">
        <v>106</v>
      </c>
      <c r="B113" s="155" t="s">
        <v>1450</v>
      </c>
      <c r="C113" s="155" t="s">
        <v>920</v>
      </c>
      <c r="D113" s="155" t="s">
        <v>920</v>
      </c>
      <c r="E113" s="155">
        <v>8</v>
      </c>
      <c r="F113" s="155" t="s">
        <v>4104</v>
      </c>
      <c r="G113" s="477" t="str">
        <f t="shared" si="6"/>
        <v>클릭불가</v>
      </c>
      <c r="H113" s="155" t="s">
        <v>4050</v>
      </c>
      <c r="I113" s="2" t="s">
        <v>1471</v>
      </c>
      <c r="J113" s="155" t="str">
        <f t="shared" si="7"/>
        <v/>
      </c>
      <c r="K113" s="155" t="str">
        <f t="shared" si="8"/>
        <v/>
      </c>
      <c r="R113" s="155"/>
      <c r="S113" s="155"/>
      <c r="X113" s="372"/>
      <c r="Y113" s="373"/>
      <c r="Z113"/>
      <c r="AB113" s="155"/>
      <c r="AZ113" s="339"/>
      <c r="BA113" s="380"/>
      <c r="BB113" s="155"/>
      <c r="BC113" s="394"/>
      <c r="BE113" s="279"/>
      <c r="BF113" s="396"/>
      <c r="BH113" s="155"/>
    </row>
    <row r="114" spans="1:60" ht="17.25" thickBot="1">
      <c r="A114" s="155">
        <v>107</v>
      </c>
      <c r="B114" s="155" t="s">
        <v>1450</v>
      </c>
      <c r="C114" s="155" t="s">
        <v>920</v>
      </c>
      <c r="D114" s="155" t="s">
        <v>920</v>
      </c>
      <c r="E114" s="155">
        <v>9</v>
      </c>
      <c r="F114" s="155" t="s">
        <v>4104</v>
      </c>
      <c r="G114" s="477" t="str">
        <f t="shared" si="6"/>
        <v>클릭불가</v>
      </c>
      <c r="H114" s="155" t="s">
        <v>4051</v>
      </c>
      <c r="I114" s="2" t="s">
        <v>1471</v>
      </c>
      <c r="J114" s="155" t="str">
        <f t="shared" si="7"/>
        <v/>
      </c>
      <c r="K114" s="155" t="str">
        <f t="shared" si="8"/>
        <v/>
      </c>
      <c r="R114" s="155"/>
      <c r="S114" s="155"/>
      <c r="X114" s="372"/>
      <c r="Y114" s="373"/>
      <c r="Z114"/>
      <c r="AB114" s="155"/>
      <c r="AZ114" s="339"/>
      <c r="BA114" s="380"/>
      <c r="BB114" s="155"/>
      <c r="BC114" s="394"/>
      <c r="BE114" s="279"/>
      <c r="BF114" s="396"/>
      <c r="BH114" s="155"/>
    </row>
    <row r="115" spans="1:60">
      <c r="A115" s="155">
        <v>108</v>
      </c>
      <c r="B115" s="155" t="s">
        <v>1653</v>
      </c>
      <c r="C115" s="155" t="s">
        <v>566</v>
      </c>
      <c r="D115" s="155" t="s">
        <v>2385</v>
      </c>
      <c r="E115" s="155">
        <v>0</v>
      </c>
      <c r="F115" s="155" t="s">
        <v>4107</v>
      </c>
      <c r="G115" s="477" t="str">
        <f t="shared" si="6"/>
        <v>대상형</v>
      </c>
      <c r="H115" s="155" t="s">
        <v>4145</v>
      </c>
      <c r="I115" s="155" t="s">
        <v>4340</v>
      </c>
      <c r="J115" s="155" t="str">
        <f t="shared" si="7"/>
        <v>#Damage/#Range/#Mana/#CoolDown</v>
      </c>
      <c r="K115" s="155" t="str">
        <f t="shared" si="8"/>
        <v>~Damage/~Mana/~CoolDown</v>
      </c>
      <c r="R115" s="155">
        <v>1100</v>
      </c>
      <c r="S115" s="155">
        <v>-44</v>
      </c>
      <c r="T115" s="155">
        <v>100</v>
      </c>
      <c r="U115" s="155">
        <v>6</v>
      </c>
      <c r="V115" s="155">
        <v>150</v>
      </c>
      <c r="X115" s="372">
        <v>215</v>
      </c>
      <c r="Y115" s="373">
        <v>43</v>
      </c>
      <c r="Z115"/>
      <c r="AB115" s="155"/>
      <c r="AD115" s="625" t="s">
        <v>4113</v>
      </c>
      <c r="AE115" s="626"/>
      <c r="AF115" s="626"/>
      <c r="AG115" s="626"/>
      <c r="AH115" s="626"/>
      <c r="AI115" s="626"/>
      <c r="AJ115" s="627"/>
      <c r="AZ115" s="339"/>
      <c r="BA115" s="380"/>
      <c r="BB115" s="155"/>
      <c r="BC115" s="394"/>
      <c r="BE115" s="279"/>
      <c r="BF115" s="396"/>
      <c r="BH115" s="155"/>
    </row>
    <row r="116" spans="1:60">
      <c r="A116" s="155">
        <v>109</v>
      </c>
      <c r="B116" s="155" t="s">
        <v>1653</v>
      </c>
      <c r="C116" s="155" t="s">
        <v>566</v>
      </c>
      <c r="D116" s="155" t="s">
        <v>2385</v>
      </c>
      <c r="E116" s="155">
        <v>1</v>
      </c>
      <c r="F116" s="155" t="s">
        <v>4026</v>
      </c>
      <c r="G116" s="477" t="str">
        <f t="shared" si="6"/>
        <v>방향형</v>
      </c>
      <c r="H116" s="155" t="s">
        <v>4131</v>
      </c>
      <c r="I116" s="155" t="s">
        <v>4341</v>
      </c>
      <c r="J116" s="155" t="str">
        <f t="shared" si="7"/>
        <v>#Damage/#Distance/#Range/#Mana/#CoolDown</v>
      </c>
      <c r="K116" s="155" t="str">
        <f t="shared" si="8"/>
        <v>~Damage/~Mana/~CoolDown</v>
      </c>
      <c r="L116" s="155">
        <v>200</v>
      </c>
      <c r="R116" s="155">
        <v>1375</v>
      </c>
      <c r="S116" s="155">
        <v>-55</v>
      </c>
      <c r="T116" s="155">
        <v>126</v>
      </c>
      <c r="U116" s="155">
        <v>8</v>
      </c>
      <c r="V116" s="155">
        <v>150</v>
      </c>
      <c r="X116" s="372">
        <v>322</v>
      </c>
      <c r="Y116" s="373">
        <v>64</v>
      </c>
      <c r="Z116"/>
      <c r="AB116" s="155"/>
      <c r="AD116" s="628"/>
      <c r="AE116" s="629"/>
      <c r="AF116" s="629"/>
      <c r="AG116" s="629"/>
      <c r="AH116" s="629"/>
      <c r="AI116" s="629"/>
      <c r="AJ116" s="630"/>
      <c r="AZ116" s="339"/>
      <c r="BA116" s="380"/>
      <c r="BB116" s="155"/>
      <c r="BC116" s="394"/>
      <c r="BE116" s="279"/>
      <c r="BF116" s="396"/>
      <c r="BH116" s="155"/>
    </row>
    <row r="117" spans="1:60" ht="17.25" thickBot="1">
      <c r="A117" s="155">
        <v>110</v>
      </c>
      <c r="B117" s="155" t="s">
        <v>1653</v>
      </c>
      <c r="C117" s="155" t="s">
        <v>566</v>
      </c>
      <c r="D117" s="155" t="s">
        <v>2385</v>
      </c>
      <c r="E117" s="155">
        <v>5</v>
      </c>
      <c r="F117" s="155" t="s">
        <v>4096</v>
      </c>
      <c r="G117" s="477" t="str">
        <f t="shared" si="6"/>
        <v>즉발</v>
      </c>
      <c r="H117" s="155" t="s">
        <v>4137</v>
      </c>
      <c r="I117" s="34" t="s">
        <v>4152</v>
      </c>
      <c r="J117" s="155" t="str">
        <f t="shared" si="7"/>
        <v/>
      </c>
      <c r="K117" s="155" t="str">
        <f t="shared" si="8"/>
        <v/>
      </c>
      <c r="R117" s="155"/>
      <c r="S117" s="155"/>
      <c r="X117" s="372"/>
      <c r="Y117" s="373"/>
      <c r="Z117"/>
      <c r="AB117" s="155"/>
      <c r="AD117" s="631"/>
      <c r="AE117" s="632"/>
      <c r="AF117" s="632"/>
      <c r="AG117" s="632"/>
      <c r="AH117" s="632"/>
      <c r="AI117" s="632"/>
      <c r="AJ117" s="633"/>
      <c r="AZ117" s="339"/>
      <c r="BA117" s="380"/>
      <c r="BB117" s="155"/>
      <c r="BC117" s="394"/>
      <c r="BE117" s="279"/>
      <c r="BF117" s="396"/>
      <c r="BH117" s="155"/>
    </row>
    <row r="118" spans="1:60" ht="17.25" thickTop="1">
      <c r="A118" s="155">
        <v>111</v>
      </c>
      <c r="B118" s="155" t="s">
        <v>1653</v>
      </c>
      <c r="C118" s="155" t="s">
        <v>566</v>
      </c>
      <c r="D118" s="155" t="s">
        <v>4018</v>
      </c>
      <c r="E118" s="155">
        <v>3</v>
      </c>
      <c r="F118" s="155" t="s">
        <v>4104</v>
      </c>
      <c r="G118" s="477" t="str">
        <f t="shared" si="6"/>
        <v>클릭불가</v>
      </c>
      <c r="H118" s="155" t="s">
        <v>4136</v>
      </c>
      <c r="I118" s="34" t="s">
        <v>4180</v>
      </c>
      <c r="J118" s="155" t="str">
        <f t="shared" si="7"/>
        <v/>
      </c>
      <c r="K118" s="155" t="str">
        <f t="shared" si="8"/>
        <v/>
      </c>
      <c r="R118" s="155"/>
      <c r="S118" s="155"/>
      <c r="X118" s="372"/>
      <c r="Y118" s="373"/>
      <c r="Z118"/>
      <c r="AB118" s="155"/>
      <c r="AD118" s="651" t="s">
        <v>3875</v>
      </c>
      <c r="AE118" s="617" t="s">
        <v>3750</v>
      </c>
      <c r="AF118" s="617"/>
      <c r="AG118" s="619" t="s">
        <v>3755</v>
      </c>
      <c r="AH118" s="620"/>
      <c r="AI118" s="621"/>
      <c r="AJ118" s="613" t="s">
        <v>2574</v>
      </c>
      <c r="AZ118" s="339"/>
      <c r="BA118" s="380"/>
      <c r="BB118" s="155"/>
      <c r="BC118" s="394"/>
      <c r="BE118" s="279"/>
      <c r="BF118" s="396"/>
      <c r="BH118" s="155"/>
    </row>
    <row r="119" spans="1:60">
      <c r="A119" s="155">
        <v>112</v>
      </c>
      <c r="B119" s="155" t="s">
        <v>1653</v>
      </c>
      <c r="C119" s="155" t="s">
        <v>566</v>
      </c>
      <c r="D119" s="155" t="s">
        <v>4018</v>
      </c>
      <c r="E119" s="155">
        <v>6</v>
      </c>
      <c r="F119" s="155" t="s">
        <v>4104</v>
      </c>
      <c r="G119" s="477" t="str">
        <f t="shared" si="6"/>
        <v>클릭불가</v>
      </c>
      <c r="H119" s="155" t="s">
        <v>4129</v>
      </c>
      <c r="I119" s="164" t="s">
        <v>4153</v>
      </c>
      <c r="J119" s="155" t="str">
        <f t="shared" si="7"/>
        <v/>
      </c>
      <c r="K119" s="155" t="str">
        <f t="shared" si="8"/>
        <v/>
      </c>
      <c r="R119" s="155"/>
      <c r="S119" s="155"/>
      <c r="X119" s="372"/>
      <c r="Y119" s="373"/>
      <c r="Z119"/>
      <c r="AB119" s="155"/>
      <c r="AD119" s="652"/>
      <c r="AE119" s="618"/>
      <c r="AF119" s="618"/>
      <c r="AG119" s="622"/>
      <c r="AH119" s="623"/>
      <c r="AI119" s="624"/>
      <c r="AJ119" s="650"/>
      <c r="AZ119" s="339"/>
      <c r="BA119" s="380"/>
      <c r="BB119" s="155"/>
      <c r="BC119" s="394"/>
      <c r="BE119" s="279"/>
      <c r="BF119" s="396"/>
      <c r="BH119" s="155"/>
    </row>
    <row r="120" spans="1:60">
      <c r="A120" s="155">
        <v>113</v>
      </c>
      <c r="B120" s="155" t="s">
        <v>1653</v>
      </c>
      <c r="C120" s="155" t="s">
        <v>566</v>
      </c>
      <c r="D120" s="155" t="s">
        <v>4018</v>
      </c>
      <c r="E120" s="155">
        <v>9</v>
      </c>
      <c r="F120" s="155" t="s">
        <v>4104</v>
      </c>
      <c r="G120" s="477" t="str">
        <f t="shared" si="6"/>
        <v>클릭불가</v>
      </c>
      <c r="H120" s="155" t="s">
        <v>4143</v>
      </c>
      <c r="I120" s="155" t="s">
        <v>4154</v>
      </c>
      <c r="J120" s="155" t="str">
        <f t="shared" si="7"/>
        <v/>
      </c>
      <c r="K120" s="155" t="str">
        <f t="shared" si="8"/>
        <v/>
      </c>
      <c r="R120" s="155"/>
      <c r="S120" s="155"/>
      <c r="X120" s="372"/>
      <c r="Y120" s="373"/>
      <c r="Z120"/>
      <c r="AB120" s="155"/>
      <c r="AD120" s="331" t="s">
        <v>3757</v>
      </c>
      <c r="AE120" s="302" t="s">
        <v>4139</v>
      </c>
      <c r="AF120" s="302" t="s">
        <v>4040</v>
      </c>
      <c r="AG120" s="412" t="s">
        <v>4141</v>
      </c>
      <c r="AH120" s="413" t="s">
        <v>4142</v>
      </c>
      <c r="AI120" s="303" t="s">
        <v>4133</v>
      </c>
      <c r="AJ120" s="321" t="s">
        <v>920</v>
      </c>
      <c r="AZ120" s="339"/>
      <c r="BA120" s="380"/>
      <c r="BB120" s="155"/>
      <c r="BC120" s="394"/>
      <c r="BE120" s="279"/>
      <c r="BF120" s="396"/>
      <c r="BH120" s="155"/>
    </row>
    <row r="121" spans="1:60">
      <c r="A121" s="155">
        <v>114</v>
      </c>
      <c r="B121" s="155" t="s">
        <v>1653</v>
      </c>
      <c r="C121" s="155" t="s">
        <v>425</v>
      </c>
      <c r="D121" s="155" t="s">
        <v>4140</v>
      </c>
      <c r="E121" s="155">
        <v>0</v>
      </c>
      <c r="F121" s="155" t="s">
        <v>4107</v>
      </c>
      <c r="G121" s="477" t="str">
        <f t="shared" si="6"/>
        <v>대상형</v>
      </c>
      <c r="H121" s="155" t="s">
        <v>4115</v>
      </c>
      <c r="I121" s="155" t="s">
        <v>4155</v>
      </c>
      <c r="J121" s="155" t="str">
        <f t="shared" si="7"/>
        <v>#CastingTime/#Damage/#Distance/#Mana/#CoolDown</v>
      </c>
      <c r="K121" s="155" t="str">
        <f t="shared" si="8"/>
        <v>~CastingTime/~Damage/~Mana/~CoolDown</v>
      </c>
      <c r="L121" s="155">
        <v>350</v>
      </c>
      <c r="N121" s="155">
        <v>95</v>
      </c>
      <c r="O121" s="155">
        <v>5</v>
      </c>
      <c r="R121" s="155">
        <v>1100</v>
      </c>
      <c r="S121" s="155">
        <v>-44</v>
      </c>
      <c r="T121" s="155">
        <v>100</v>
      </c>
      <c r="U121" s="155">
        <v>6</v>
      </c>
      <c r="X121" s="372">
        <v>215</v>
      </c>
      <c r="Y121" s="373">
        <v>43</v>
      </c>
      <c r="Z121"/>
      <c r="AB121" s="155"/>
      <c r="AD121" s="332">
        <v>0</v>
      </c>
      <c r="AE121" s="343" t="s">
        <v>4146</v>
      </c>
      <c r="AF121" s="418"/>
      <c r="AG121" s="421" t="s">
        <v>4116</v>
      </c>
      <c r="AH121" s="343"/>
      <c r="AI121" s="300"/>
      <c r="AJ121" s="322" t="s">
        <v>1654</v>
      </c>
      <c r="AZ121" s="339"/>
      <c r="BA121" s="380"/>
      <c r="BB121" s="155"/>
      <c r="BC121" s="394"/>
      <c r="BE121" s="279"/>
      <c r="BF121" s="396"/>
      <c r="BH121" s="155"/>
    </row>
    <row r="122" spans="1:60" ht="22.5">
      <c r="A122" s="155">
        <v>115</v>
      </c>
      <c r="B122" s="155" t="s">
        <v>1653</v>
      </c>
      <c r="C122" s="155" t="s">
        <v>425</v>
      </c>
      <c r="D122" s="155" t="s">
        <v>4140</v>
      </c>
      <c r="E122" s="155">
        <v>1</v>
      </c>
      <c r="F122" s="155" t="s">
        <v>4107</v>
      </c>
      <c r="G122" s="477" t="str">
        <f t="shared" si="6"/>
        <v>대상형</v>
      </c>
      <c r="H122" s="155" t="s">
        <v>4117</v>
      </c>
      <c r="I122" s="155" t="s">
        <v>4156</v>
      </c>
      <c r="J122" s="155" t="str">
        <f t="shared" si="7"/>
        <v>#CastingTime/#Damage/#Distance/#Mana/#CoolDown</v>
      </c>
      <c r="K122" s="155" t="str">
        <f t="shared" si="8"/>
        <v>~CastingTime/~Damage/~Mana/~CoolDown</v>
      </c>
      <c r="L122" s="155">
        <v>400</v>
      </c>
      <c r="N122" s="155">
        <v>95</v>
      </c>
      <c r="O122" s="155">
        <v>5</v>
      </c>
      <c r="R122" s="155">
        <v>1375</v>
      </c>
      <c r="S122" s="155">
        <v>-55</v>
      </c>
      <c r="T122" s="155">
        <v>126</v>
      </c>
      <c r="U122" s="155">
        <v>8</v>
      </c>
      <c r="X122" s="372">
        <v>322</v>
      </c>
      <c r="Y122" s="373">
        <v>64</v>
      </c>
      <c r="Z122"/>
      <c r="AB122" s="155"/>
      <c r="AD122" s="332">
        <v>1</v>
      </c>
      <c r="AE122" s="343" t="s">
        <v>4132</v>
      </c>
      <c r="AF122" s="324"/>
      <c r="AG122" s="421" t="s">
        <v>4125</v>
      </c>
      <c r="AH122" s="343" t="s">
        <v>4147</v>
      </c>
      <c r="AI122" s="414"/>
      <c r="AJ122" s="322" t="s">
        <v>1658</v>
      </c>
      <c r="AZ122" s="339"/>
      <c r="BA122" s="380"/>
      <c r="BB122" s="155"/>
      <c r="BC122" s="394"/>
      <c r="BE122" s="279"/>
      <c r="BF122" s="396"/>
      <c r="BH122" s="155"/>
    </row>
    <row r="123" spans="1:60" ht="33.75">
      <c r="A123" s="155">
        <v>116</v>
      </c>
      <c r="B123" s="344" t="s">
        <v>1653</v>
      </c>
      <c r="C123" s="344" t="s">
        <v>425</v>
      </c>
      <c r="D123" s="344" t="s">
        <v>4140</v>
      </c>
      <c r="E123" s="344">
        <v>1</v>
      </c>
      <c r="F123" s="344" t="s">
        <v>4107</v>
      </c>
      <c r="G123" s="477" t="str">
        <f t="shared" si="6"/>
        <v>대상형</v>
      </c>
      <c r="H123" s="344" t="s">
        <v>4118</v>
      </c>
      <c r="I123" s="344" t="s">
        <v>4158</v>
      </c>
      <c r="J123" s="155" t="str">
        <f t="shared" si="7"/>
        <v>#CastingTime/#Damage/#Distance/#Mana/#CoolDown</v>
      </c>
      <c r="K123" s="155" t="str">
        <f t="shared" si="8"/>
        <v>~CastingTime/~Damage/~Mana/~CoolDown</v>
      </c>
      <c r="L123" s="155">
        <v>400</v>
      </c>
      <c r="N123" s="155">
        <v>95</v>
      </c>
      <c r="O123" s="155">
        <v>5</v>
      </c>
      <c r="R123" s="155">
        <v>1375</v>
      </c>
      <c r="S123" s="155">
        <v>-55</v>
      </c>
      <c r="T123" s="155">
        <v>126</v>
      </c>
      <c r="U123" s="155">
        <v>8</v>
      </c>
      <c r="X123" s="372">
        <v>322</v>
      </c>
      <c r="Y123" s="373">
        <v>64</v>
      </c>
      <c r="Z123"/>
      <c r="AB123" s="155"/>
      <c r="AD123" s="332">
        <v>2</v>
      </c>
      <c r="AE123" s="343"/>
      <c r="AF123" s="428"/>
      <c r="AG123" s="421" t="s">
        <v>4134</v>
      </c>
      <c r="AH123" s="343" t="s">
        <v>1747</v>
      </c>
      <c r="AI123" s="414"/>
      <c r="AJ123" s="322" t="s">
        <v>1661</v>
      </c>
      <c r="AZ123" s="339"/>
      <c r="BA123" s="380"/>
      <c r="BB123" s="155"/>
      <c r="BC123" s="394"/>
      <c r="BE123" s="279"/>
      <c r="BF123" s="396"/>
      <c r="BH123" s="155"/>
    </row>
    <row r="124" spans="1:60">
      <c r="A124" s="155">
        <v>117</v>
      </c>
      <c r="B124" s="155" t="s">
        <v>1653</v>
      </c>
      <c r="C124" s="155" t="s">
        <v>425</v>
      </c>
      <c r="D124" s="155" t="s">
        <v>4140</v>
      </c>
      <c r="E124" s="155">
        <v>2</v>
      </c>
      <c r="F124" s="155" t="s">
        <v>4107</v>
      </c>
      <c r="G124" s="477" t="str">
        <f t="shared" si="6"/>
        <v>대상형</v>
      </c>
      <c r="H124" s="155" t="s">
        <v>4120</v>
      </c>
      <c r="I124" s="155" t="s">
        <v>4157</v>
      </c>
      <c r="J124" s="155" t="str">
        <f t="shared" si="7"/>
        <v>#CastingTime/#Damage/#Distance/#Mana/#CoolDown</v>
      </c>
      <c r="K124" s="155" t="str">
        <f t="shared" si="8"/>
        <v>~CastingTime/~Damage/~Mana/~CoolDown</v>
      </c>
      <c r="L124" s="155">
        <v>450</v>
      </c>
      <c r="N124" s="155">
        <v>95</v>
      </c>
      <c r="O124" s="155">
        <v>5</v>
      </c>
      <c r="R124" s="155">
        <v>1694</v>
      </c>
      <c r="S124" s="155">
        <v>-68</v>
      </c>
      <c r="T124" s="155">
        <v>158</v>
      </c>
      <c r="U124" s="155">
        <v>10</v>
      </c>
      <c r="X124" s="372">
        <v>429</v>
      </c>
      <c r="Y124" s="373">
        <v>86</v>
      </c>
      <c r="Z124"/>
      <c r="AB124" s="155"/>
      <c r="AD124" s="332">
        <v>3</v>
      </c>
      <c r="AE124" s="343"/>
      <c r="AF124" s="324" t="s">
        <v>4136</v>
      </c>
      <c r="AG124" s="447"/>
      <c r="AH124" s="343"/>
      <c r="AI124" s="414"/>
      <c r="AJ124" s="322" t="s">
        <v>1664</v>
      </c>
      <c r="AZ124" s="339"/>
      <c r="BA124" s="380"/>
      <c r="BB124" s="155"/>
      <c r="BC124" s="394"/>
      <c r="BE124" s="279"/>
      <c r="BF124" s="396"/>
      <c r="BH124" s="155"/>
    </row>
    <row r="125" spans="1:60">
      <c r="A125" s="155">
        <v>118</v>
      </c>
      <c r="B125" s="155" t="s">
        <v>1653</v>
      </c>
      <c r="C125" s="155" t="s">
        <v>425</v>
      </c>
      <c r="D125" s="155" t="s">
        <v>4140</v>
      </c>
      <c r="E125" s="155">
        <v>2</v>
      </c>
      <c r="F125" s="155" t="s">
        <v>4107</v>
      </c>
      <c r="G125" s="477" t="str">
        <f t="shared" si="6"/>
        <v>대상형</v>
      </c>
      <c r="H125" s="155" t="s">
        <v>4121</v>
      </c>
      <c r="I125" s="155" t="s">
        <v>4159</v>
      </c>
      <c r="J125" s="155" t="str">
        <f t="shared" si="7"/>
        <v>#CastingTime/#Damage/#Distance/#Mana/#CoolDown</v>
      </c>
      <c r="K125" s="155" t="str">
        <f t="shared" si="8"/>
        <v>~CastingTime/~Damage/~Mana/~CoolDown</v>
      </c>
      <c r="L125" s="155">
        <v>450</v>
      </c>
      <c r="N125" s="155">
        <v>95</v>
      </c>
      <c r="O125" s="155">
        <v>5</v>
      </c>
      <c r="R125" s="155">
        <v>1694</v>
      </c>
      <c r="S125" s="155">
        <v>-68</v>
      </c>
      <c r="T125" s="155">
        <v>158</v>
      </c>
      <c r="U125" s="155">
        <v>10</v>
      </c>
      <c r="X125" s="372">
        <v>429</v>
      </c>
      <c r="Y125" s="373">
        <v>86</v>
      </c>
      <c r="Z125"/>
      <c r="AB125" s="155"/>
      <c r="AD125" s="332">
        <v>4</v>
      </c>
      <c r="AE125" s="343"/>
      <c r="AF125" s="324"/>
      <c r="AG125" s="447"/>
      <c r="AH125" s="343" t="s">
        <v>1760</v>
      </c>
      <c r="AI125" s="414" t="s">
        <v>4135</v>
      </c>
      <c r="AJ125" s="322" t="s">
        <v>1667</v>
      </c>
      <c r="AZ125" s="339"/>
      <c r="BA125" s="380"/>
      <c r="BB125" s="155"/>
      <c r="BC125" s="394"/>
      <c r="BE125" s="279"/>
      <c r="BF125" s="396"/>
      <c r="BH125" s="155"/>
    </row>
    <row r="126" spans="1:60">
      <c r="A126" s="155">
        <v>119</v>
      </c>
      <c r="B126" s="155" t="s">
        <v>1653</v>
      </c>
      <c r="C126" s="155" t="s">
        <v>425</v>
      </c>
      <c r="D126" s="155" t="s">
        <v>4140</v>
      </c>
      <c r="E126" s="155">
        <v>2</v>
      </c>
      <c r="F126" s="155" t="s">
        <v>4107</v>
      </c>
      <c r="G126" s="477" t="str">
        <f t="shared" si="6"/>
        <v>대상형</v>
      </c>
      <c r="H126" s="155" t="s">
        <v>4122</v>
      </c>
      <c r="I126" s="155" t="s">
        <v>4160</v>
      </c>
      <c r="J126" s="155" t="str">
        <f t="shared" si="7"/>
        <v>#CastingTime/#Damage/#Distance/#Mana/#CoolDown</v>
      </c>
      <c r="K126" s="155" t="str">
        <f t="shared" si="8"/>
        <v>~CastingTime/~Damage/~Mana/~CoolDown</v>
      </c>
      <c r="L126" s="155">
        <v>450</v>
      </c>
      <c r="N126" s="155">
        <v>95</v>
      </c>
      <c r="O126" s="155">
        <v>5</v>
      </c>
      <c r="R126" s="155">
        <v>1694</v>
      </c>
      <c r="S126" s="155">
        <v>-68</v>
      </c>
      <c r="T126" s="155">
        <v>158</v>
      </c>
      <c r="U126" s="155">
        <v>10</v>
      </c>
      <c r="X126" s="372">
        <v>429</v>
      </c>
      <c r="Y126" s="373">
        <v>86</v>
      </c>
      <c r="Z126"/>
      <c r="AB126" s="155"/>
      <c r="AD126" s="332">
        <v>5</v>
      </c>
      <c r="AE126" s="343" t="s">
        <v>4138</v>
      </c>
      <c r="AF126" s="428"/>
      <c r="AG126" s="447"/>
      <c r="AH126" s="343"/>
      <c r="AI126" s="414"/>
      <c r="AJ126" s="322" t="s">
        <v>1670</v>
      </c>
      <c r="AZ126" s="339"/>
      <c r="BA126" s="380"/>
      <c r="BB126" s="155"/>
      <c r="BC126" s="394"/>
      <c r="BE126" s="279"/>
      <c r="BF126" s="396"/>
      <c r="BH126" s="155"/>
    </row>
    <row r="127" spans="1:60">
      <c r="A127" s="155">
        <v>120</v>
      </c>
      <c r="B127" s="155" t="s">
        <v>1653</v>
      </c>
      <c r="C127" s="155" t="s">
        <v>425</v>
      </c>
      <c r="D127" s="155" t="s">
        <v>4148</v>
      </c>
      <c r="E127" s="155">
        <v>1</v>
      </c>
      <c r="F127" s="155" t="s">
        <v>4109</v>
      </c>
      <c r="G127" s="477" t="str">
        <f t="shared" si="6"/>
        <v>즉발</v>
      </c>
      <c r="H127" s="155" t="s">
        <v>1730</v>
      </c>
      <c r="I127" s="155" t="s">
        <v>4161</v>
      </c>
      <c r="J127" s="155" t="str">
        <f t="shared" si="7"/>
        <v/>
      </c>
      <c r="K127" s="155" t="str">
        <f t="shared" si="8"/>
        <v/>
      </c>
      <c r="R127" s="155"/>
      <c r="S127" s="155"/>
      <c r="X127" s="372"/>
      <c r="Y127" s="373"/>
      <c r="Z127"/>
      <c r="AB127" s="155"/>
      <c r="AD127" s="332">
        <v>6</v>
      </c>
      <c r="AE127" s="343"/>
      <c r="AF127" s="324" t="s">
        <v>4130</v>
      </c>
      <c r="AG127" s="447"/>
      <c r="AH127" s="343" t="s">
        <v>1771</v>
      </c>
      <c r="AI127" s="414" t="s">
        <v>4128</v>
      </c>
      <c r="AJ127" s="322" t="s">
        <v>1673</v>
      </c>
      <c r="AZ127" s="339"/>
      <c r="BA127" s="380"/>
      <c r="BB127" s="155"/>
      <c r="BC127" s="394"/>
      <c r="BE127" s="279"/>
      <c r="BF127" s="396"/>
      <c r="BH127" s="155"/>
    </row>
    <row r="128" spans="1:60">
      <c r="A128" s="155">
        <v>121</v>
      </c>
      <c r="B128" s="155" t="s">
        <v>1653</v>
      </c>
      <c r="C128" s="155" t="s">
        <v>425</v>
      </c>
      <c r="D128" s="155" t="s">
        <v>4148</v>
      </c>
      <c r="E128" s="155">
        <v>2</v>
      </c>
      <c r="F128" s="155" t="s">
        <v>4109</v>
      </c>
      <c r="G128" s="477" t="str">
        <f t="shared" si="6"/>
        <v>즉발</v>
      </c>
      <c r="H128" s="155" t="s">
        <v>1747</v>
      </c>
      <c r="I128" s="155" t="s">
        <v>4162</v>
      </c>
      <c r="J128" s="155" t="str">
        <f t="shared" si="7"/>
        <v/>
      </c>
      <c r="K128" s="155" t="str">
        <f t="shared" si="8"/>
        <v/>
      </c>
      <c r="R128" s="155"/>
      <c r="S128" s="155"/>
      <c r="X128" s="372"/>
      <c r="Y128" s="373"/>
      <c r="Z128"/>
      <c r="AB128" s="155"/>
      <c r="AD128" s="332">
        <v>7</v>
      </c>
      <c r="AE128" s="343"/>
      <c r="AF128" s="429"/>
      <c r="AG128" s="301"/>
      <c r="AH128" s="343"/>
      <c r="AI128" s="414"/>
      <c r="AJ128" s="322" t="s">
        <v>1676</v>
      </c>
      <c r="AZ128" s="339"/>
      <c r="BA128" s="380"/>
      <c r="BB128" s="155"/>
      <c r="BC128" s="394"/>
      <c r="BE128" s="279"/>
      <c r="BF128" s="396"/>
      <c r="BH128" s="155"/>
    </row>
    <row r="129" spans="1:60">
      <c r="A129" s="155">
        <v>122</v>
      </c>
      <c r="B129" s="155" t="s">
        <v>1653</v>
      </c>
      <c r="C129" s="155" t="s">
        <v>425</v>
      </c>
      <c r="D129" s="155" t="s">
        <v>4148</v>
      </c>
      <c r="E129" s="155">
        <v>4</v>
      </c>
      <c r="F129" s="155" t="s">
        <v>4109</v>
      </c>
      <c r="G129" s="477" t="str">
        <f t="shared" si="6"/>
        <v>즉발</v>
      </c>
      <c r="H129" s="155" t="s">
        <v>1760</v>
      </c>
      <c r="I129" s="155" t="s">
        <v>4163</v>
      </c>
      <c r="J129" s="155" t="str">
        <f t="shared" si="7"/>
        <v/>
      </c>
      <c r="K129" s="155" t="str">
        <f t="shared" si="8"/>
        <v/>
      </c>
      <c r="R129" s="155"/>
      <c r="S129" s="155"/>
      <c r="X129" s="372"/>
      <c r="Y129" s="373"/>
      <c r="Z129"/>
      <c r="AB129" s="155"/>
      <c r="AD129" s="332">
        <v>8</v>
      </c>
      <c r="AE129" s="324"/>
      <c r="AF129" s="428"/>
      <c r="AG129" s="301"/>
      <c r="AH129" s="343" t="s">
        <v>1781</v>
      </c>
      <c r="AI129" s="443" t="s">
        <v>1780</v>
      </c>
      <c r="AJ129" s="322" t="s">
        <v>1679</v>
      </c>
      <c r="AZ129" s="339"/>
      <c r="BA129" s="380"/>
      <c r="BB129" s="155"/>
      <c r="BC129" s="394"/>
      <c r="BE129" s="279"/>
      <c r="BF129" s="396"/>
      <c r="BH129" s="155"/>
    </row>
    <row r="130" spans="1:60" ht="17.25" thickBot="1">
      <c r="A130" s="155">
        <v>123</v>
      </c>
      <c r="B130" s="155" t="s">
        <v>1653</v>
      </c>
      <c r="C130" s="155" t="s">
        <v>3860</v>
      </c>
      <c r="D130" s="155" t="s">
        <v>4148</v>
      </c>
      <c r="E130" s="155">
        <v>6</v>
      </c>
      <c r="F130" s="155" t="s">
        <v>4109</v>
      </c>
      <c r="G130" s="477" t="str">
        <f t="shared" si="6"/>
        <v>즉발</v>
      </c>
      <c r="H130" s="155" t="s">
        <v>1771</v>
      </c>
      <c r="I130" s="155" t="s">
        <v>4164</v>
      </c>
      <c r="J130" s="155" t="str">
        <f t="shared" si="7"/>
        <v/>
      </c>
      <c r="K130" s="155" t="str">
        <f t="shared" si="8"/>
        <v/>
      </c>
      <c r="R130" s="155"/>
      <c r="S130" s="155"/>
      <c r="X130" s="372"/>
      <c r="Y130" s="373"/>
      <c r="Z130"/>
      <c r="AB130" s="155"/>
      <c r="AD130" s="333">
        <v>9</v>
      </c>
      <c r="AE130" s="326"/>
      <c r="AF130" s="329" t="s">
        <v>4144</v>
      </c>
      <c r="AG130" s="327"/>
      <c r="AH130" s="326"/>
      <c r="AI130" s="423"/>
      <c r="AJ130" s="330" t="s">
        <v>4114</v>
      </c>
      <c r="AZ130" s="339"/>
      <c r="BA130" s="380"/>
      <c r="BB130" s="155"/>
      <c r="BC130" s="394"/>
      <c r="BE130" s="279"/>
      <c r="BF130" s="396"/>
      <c r="BH130" s="155"/>
    </row>
    <row r="131" spans="1:60">
      <c r="A131" s="155">
        <v>124</v>
      </c>
      <c r="B131" s="155" t="s">
        <v>1653</v>
      </c>
      <c r="C131" s="155" t="s">
        <v>3860</v>
      </c>
      <c r="D131" s="155" t="s">
        <v>4148</v>
      </c>
      <c r="E131" s="155">
        <v>8</v>
      </c>
      <c r="F131" s="155" t="s">
        <v>4109</v>
      </c>
      <c r="G131" s="477" t="str">
        <f t="shared" si="6"/>
        <v>즉발</v>
      </c>
      <c r="H131" s="155" t="s">
        <v>1781</v>
      </c>
      <c r="I131" s="155" t="s">
        <v>4165</v>
      </c>
      <c r="J131" s="155" t="str">
        <f t="shared" si="7"/>
        <v/>
      </c>
      <c r="K131" s="155" t="str">
        <f t="shared" si="8"/>
        <v/>
      </c>
      <c r="R131" s="155"/>
      <c r="S131" s="155"/>
      <c r="X131" s="372"/>
      <c r="Y131" s="373"/>
      <c r="Z131"/>
      <c r="AB131" s="155"/>
      <c r="AZ131" s="339"/>
      <c r="BA131" s="380"/>
      <c r="BB131" s="155"/>
      <c r="BC131" s="394"/>
      <c r="BE131" s="279"/>
      <c r="BF131" s="396"/>
      <c r="BH131" s="155"/>
    </row>
    <row r="132" spans="1:60">
      <c r="A132" s="155">
        <v>125</v>
      </c>
      <c r="B132" s="155" t="s">
        <v>1653</v>
      </c>
      <c r="C132" s="155" t="s">
        <v>920</v>
      </c>
      <c r="D132" s="155" t="s">
        <v>4150</v>
      </c>
      <c r="E132" s="155">
        <v>4</v>
      </c>
      <c r="F132" s="155" t="s">
        <v>4104</v>
      </c>
      <c r="G132" s="477" t="str">
        <f t="shared" si="6"/>
        <v>클릭불가</v>
      </c>
      <c r="H132" s="155" t="s">
        <v>1801</v>
      </c>
      <c r="I132" s="164" t="s">
        <v>4166</v>
      </c>
      <c r="J132" s="155" t="str">
        <f t="shared" si="7"/>
        <v/>
      </c>
      <c r="K132" s="155" t="str">
        <f t="shared" si="8"/>
        <v/>
      </c>
      <c r="R132" s="155"/>
      <c r="S132" s="155"/>
      <c r="X132" s="372"/>
      <c r="Y132" s="373"/>
      <c r="Z132"/>
      <c r="AB132" s="155"/>
      <c r="AZ132" s="339"/>
      <c r="BA132" s="380"/>
      <c r="BB132" s="155"/>
      <c r="BC132" s="394"/>
      <c r="BE132" s="279"/>
      <c r="BF132" s="396"/>
      <c r="BH132" s="155"/>
    </row>
    <row r="133" spans="1:60">
      <c r="A133" s="155">
        <v>126</v>
      </c>
      <c r="B133" s="155" t="s">
        <v>1653</v>
      </c>
      <c r="C133" s="155" t="s">
        <v>920</v>
      </c>
      <c r="D133" s="155" t="s">
        <v>4150</v>
      </c>
      <c r="E133" s="155">
        <v>6</v>
      </c>
      <c r="F133" s="155" t="s">
        <v>4104</v>
      </c>
      <c r="G133" s="477" t="str">
        <f t="shared" si="6"/>
        <v>클릭불가</v>
      </c>
      <c r="H133" s="155" t="s">
        <v>4126</v>
      </c>
      <c r="I133" s="155" t="s">
        <v>4177</v>
      </c>
      <c r="J133" s="155" t="str">
        <f t="shared" si="7"/>
        <v/>
      </c>
      <c r="K133" s="155" t="str">
        <f t="shared" si="8"/>
        <v/>
      </c>
      <c r="R133" s="155"/>
      <c r="S133" s="155"/>
      <c r="X133" s="372"/>
      <c r="Y133" s="373"/>
      <c r="Z133"/>
      <c r="AB133" s="155"/>
      <c r="AZ133" s="339"/>
      <c r="BA133" s="380"/>
      <c r="BB133" s="155"/>
      <c r="BC133" s="394"/>
      <c r="BE133" s="279"/>
      <c r="BF133" s="396"/>
      <c r="BH133" s="155"/>
    </row>
    <row r="134" spans="1:60">
      <c r="A134" s="155">
        <v>127</v>
      </c>
      <c r="B134" s="155" t="s">
        <v>1653</v>
      </c>
      <c r="C134" s="155" t="s">
        <v>920</v>
      </c>
      <c r="D134" s="155" t="s">
        <v>4150</v>
      </c>
      <c r="E134" s="155">
        <v>8</v>
      </c>
      <c r="F134" s="155" t="s">
        <v>4104</v>
      </c>
      <c r="G134" s="477" t="str">
        <f t="shared" si="6"/>
        <v>클릭불가</v>
      </c>
      <c r="H134" s="155" t="s">
        <v>1780</v>
      </c>
      <c r="I134" s="155" t="s">
        <v>4178</v>
      </c>
      <c r="J134" s="155" t="str">
        <f t="shared" si="7"/>
        <v/>
      </c>
      <c r="K134" s="155" t="str">
        <f t="shared" si="8"/>
        <v/>
      </c>
      <c r="R134" s="155"/>
      <c r="S134" s="155"/>
      <c r="X134" s="372"/>
      <c r="Y134" s="373"/>
      <c r="Z134"/>
      <c r="AB134" s="155"/>
      <c r="AZ134" s="339"/>
      <c r="BA134" s="380"/>
      <c r="BB134" s="155"/>
      <c r="BC134" s="394"/>
      <c r="BE134" s="279"/>
      <c r="BF134" s="396"/>
      <c r="BH134" s="155"/>
    </row>
    <row r="135" spans="1:60">
      <c r="A135" s="155">
        <v>128</v>
      </c>
      <c r="B135" s="155" t="s">
        <v>1653</v>
      </c>
      <c r="C135" s="155" t="s">
        <v>920</v>
      </c>
      <c r="D135" s="155" t="s">
        <v>920</v>
      </c>
      <c r="E135" s="155">
        <v>0</v>
      </c>
      <c r="F135" s="155" t="s">
        <v>4104</v>
      </c>
      <c r="G135" s="477" t="str">
        <f t="shared" si="6"/>
        <v>클릭불가</v>
      </c>
      <c r="H135" s="155" t="s">
        <v>1654</v>
      </c>
      <c r="I135" s="164" t="s">
        <v>4167</v>
      </c>
      <c r="J135" s="155" t="str">
        <f t="shared" si="7"/>
        <v/>
      </c>
      <c r="K135" s="155" t="str">
        <f t="shared" si="8"/>
        <v/>
      </c>
      <c r="R135" s="155"/>
      <c r="S135" s="155"/>
      <c r="X135" s="372"/>
      <c r="Y135" s="373"/>
      <c r="Z135"/>
      <c r="AB135" s="155"/>
      <c r="AZ135" s="339"/>
      <c r="BA135" s="380"/>
      <c r="BB135" s="155"/>
      <c r="BC135" s="394"/>
      <c r="BE135" s="279"/>
      <c r="BF135" s="396"/>
      <c r="BH135" s="155"/>
    </row>
    <row r="136" spans="1:60">
      <c r="A136" s="155">
        <v>129</v>
      </c>
      <c r="B136" s="155" t="s">
        <v>1653</v>
      </c>
      <c r="C136" s="155" t="s">
        <v>920</v>
      </c>
      <c r="D136" s="155" t="s">
        <v>920</v>
      </c>
      <c r="E136" s="155">
        <v>1</v>
      </c>
      <c r="F136" s="155" t="s">
        <v>4104</v>
      </c>
      <c r="G136" s="477" t="str">
        <f t="shared" ref="G136:G199" si="10">IF(ISBLANK($H136),"",INDEX($5:$5,MATCH(F136,$4:$4,0)))</f>
        <v>클릭불가</v>
      </c>
      <c r="H136" s="155" t="s">
        <v>1658</v>
      </c>
      <c r="I136" s="164" t="s">
        <v>4168</v>
      </c>
      <c r="J136" s="155" t="str">
        <f t="shared" si="7"/>
        <v/>
      </c>
      <c r="K136" s="155" t="str">
        <f t="shared" si="8"/>
        <v/>
      </c>
      <c r="R136" s="155"/>
      <c r="S136" s="155"/>
      <c r="X136" s="372"/>
      <c r="Y136" s="373"/>
      <c r="Z136"/>
      <c r="AB136" s="155"/>
      <c r="AZ136" s="339"/>
      <c r="BA136" s="380"/>
      <c r="BB136" s="155"/>
      <c r="BC136" s="394"/>
      <c r="BE136" s="279"/>
      <c r="BF136" s="396"/>
      <c r="BH136" s="155"/>
    </row>
    <row r="137" spans="1:60">
      <c r="A137" s="155">
        <v>130</v>
      </c>
      <c r="B137" s="155" t="s">
        <v>1653</v>
      </c>
      <c r="C137" s="155" t="s">
        <v>920</v>
      </c>
      <c r="D137" s="155" t="s">
        <v>920</v>
      </c>
      <c r="E137" s="155">
        <v>2</v>
      </c>
      <c r="F137" s="155" t="s">
        <v>4104</v>
      </c>
      <c r="G137" s="477" t="str">
        <f t="shared" si="10"/>
        <v>클릭불가</v>
      </c>
      <c r="H137" s="155" t="s">
        <v>1661</v>
      </c>
      <c r="I137" s="164" t="s">
        <v>4169</v>
      </c>
      <c r="J137" s="155" t="str">
        <f t="shared" ref="J137:J200" si="11">IF(ISBLANK($H137),"",
_xlfn.TEXTJOIN("/",TRUE,
IF(ISBLANK(INDEX($L137:$Y137,MATCH($N$6,$L$6:$Y$6,0))),"","#CastingTime"),
IF(ISBLANK(INDEX($L137:$Y137,MATCH($T$6,$L$6:$Y$6,0))),"","#Damage"),
IF(ISBLANK(INDEX($L137:$Y137,MATCH($L$6,$L$6:$Y$6,0))),"","#Distance"),
IF(ISBLANK(INDEX($L137:$Y137,MATCH($V$6,$L$6:$Y$6,0))),"","#Range"),
IF(ISBLANK(INDEX($L137:$Y137,MATCH($P$6,$L$6:$Y$6,0))),"","#Duration"),
IF(ISBLANK(INDEX($L137:$Y137,MATCH($X$6,$L$6:$Y$6,0))),"","#Mana"),
IF(ISBLANK(INDEX($L137:$Y137,MATCH($R$6,$L$6:$Y$6,0))),"","#CoolDown")))</f>
        <v/>
      </c>
      <c r="K137" s="155" t="str">
        <f t="shared" ref="K137:K200" si="12">IF(ISBLANK($H137),"",
_xlfn.TEXTJOIN("/",TRUE,
IF(ISBLANK(INDEX($L137:$Y137,MATCH($O$6,$L$6:$Y$6,0))),"","~CastingTime"),
IF(ISBLANK(INDEX($L137:$Y137,MATCH($U$6,$L$6:$Y$6,0))),"","~Damage"),
IF(ISBLANK(INDEX($L137:$Y137,MATCH($M$6,$L$6:$Y$6,0))),"","~Distance"),
IF(ISBLANK(INDEX($L137:$Y137,MATCH($W$6,$L$6:$Y$6,0))),"","~Range"),
IF(ISBLANK(INDEX($L137:$Y137,MATCH($Q$6,$L$6:$Y$6,0))),"","~Duration"),
IF(ISBLANK(INDEX($L137:$Y137,MATCH($Y$6,$L$6:$Y$6,0))),"","~Mana"),
IF(ISBLANK(INDEX($L137:$Y137,MATCH($S$6,$L$6:$Y$6,0))),"","~CoolDown")))</f>
        <v/>
      </c>
      <c r="R137" s="155"/>
      <c r="S137" s="155"/>
      <c r="X137" s="372"/>
      <c r="Y137" s="373"/>
      <c r="Z137"/>
      <c r="AB137" s="155"/>
      <c r="AZ137" s="339"/>
      <c r="BA137" s="380"/>
      <c r="BB137" s="155"/>
      <c r="BC137" s="394"/>
      <c r="BE137" s="279"/>
      <c r="BF137" s="396"/>
      <c r="BH137" s="155"/>
    </row>
    <row r="138" spans="1:60">
      <c r="A138" s="155">
        <v>131</v>
      </c>
      <c r="B138" s="155" t="s">
        <v>1653</v>
      </c>
      <c r="C138" s="155" t="s">
        <v>920</v>
      </c>
      <c r="D138" s="155" t="s">
        <v>920</v>
      </c>
      <c r="E138" s="155">
        <v>3</v>
      </c>
      <c r="F138" s="155" t="s">
        <v>4104</v>
      </c>
      <c r="G138" s="477" t="str">
        <f t="shared" si="10"/>
        <v>클릭불가</v>
      </c>
      <c r="H138" s="155" t="s">
        <v>1664</v>
      </c>
      <c r="I138" s="164" t="s">
        <v>4170</v>
      </c>
      <c r="J138" s="155" t="str">
        <f t="shared" si="11"/>
        <v/>
      </c>
      <c r="K138" s="155" t="str">
        <f t="shared" si="12"/>
        <v/>
      </c>
      <c r="R138" s="155"/>
      <c r="S138" s="155"/>
      <c r="X138" s="372"/>
      <c r="Y138" s="373"/>
      <c r="Z138"/>
      <c r="AB138" s="155"/>
      <c r="AZ138" s="339"/>
      <c r="BA138" s="380"/>
      <c r="BB138" s="155"/>
      <c r="BC138" s="394"/>
      <c r="BE138" s="279"/>
      <c r="BF138" s="396"/>
      <c r="BH138" s="155"/>
    </row>
    <row r="139" spans="1:60">
      <c r="A139" s="155">
        <v>132</v>
      </c>
      <c r="B139" s="155" t="s">
        <v>1653</v>
      </c>
      <c r="C139" s="155" t="s">
        <v>920</v>
      </c>
      <c r="D139" s="155" t="s">
        <v>920</v>
      </c>
      <c r="E139" s="155">
        <v>4</v>
      </c>
      <c r="F139" s="155" t="s">
        <v>4104</v>
      </c>
      <c r="G139" s="477" t="str">
        <f t="shared" si="10"/>
        <v>클릭불가</v>
      </c>
      <c r="H139" s="155" t="s">
        <v>1667</v>
      </c>
      <c r="I139" s="164" t="s">
        <v>4171</v>
      </c>
      <c r="J139" s="155" t="str">
        <f t="shared" si="11"/>
        <v/>
      </c>
      <c r="K139" s="155" t="str">
        <f t="shared" si="12"/>
        <v/>
      </c>
      <c r="R139" s="155"/>
      <c r="S139" s="155"/>
      <c r="X139" s="372"/>
      <c r="Y139" s="373"/>
      <c r="Z139"/>
      <c r="AB139" s="155"/>
      <c r="AZ139" s="339"/>
      <c r="BA139" s="380"/>
      <c r="BB139" s="155"/>
      <c r="BC139" s="394"/>
      <c r="BE139" s="279"/>
      <c r="BF139" s="396"/>
      <c r="BH139" s="155"/>
    </row>
    <row r="140" spans="1:60">
      <c r="A140" s="155">
        <v>133</v>
      </c>
      <c r="B140" s="155" t="s">
        <v>1653</v>
      </c>
      <c r="C140" s="155" t="s">
        <v>920</v>
      </c>
      <c r="D140" s="155" t="s">
        <v>920</v>
      </c>
      <c r="E140" s="155">
        <v>5</v>
      </c>
      <c r="F140" s="155" t="s">
        <v>4104</v>
      </c>
      <c r="G140" s="477" t="str">
        <f t="shared" si="10"/>
        <v>클릭불가</v>
      </c>
      <c r="H140" s="155" t="s">
        <v>1670</v>
      </c>
      <c r="I140" s="164" t="s">
        <v>4172</v>
      </c>
      <c r="J140" s="155" t="str">
        <f t="shared" si="11"/>
        <v/>
      </c>
      <c r="K140" s="155" t="str">
        <f t="shared" si="12"/>
        <v/>
      </c>
      <c r="R140" s="155"/>
      <c r="S140" s="155"/>
      <c r="X140" s="372"/>
      <c r="Y140" s="373"/>
      <c r="Z140"/>
      <c r="AB140" s="155"/>
      <c r="AZ140" s="339"/>
      <c r="BA140" s="380"/>
      <c r="BB140" s="155"/>
      <c r="BC140" s="394"/>
      <c r="BE140" s="279"/>
      <c r="BF140" s="396"/>
      <c r="BH140" s="155"/>
    </row>
    <row r="141" spans="1:60">
      <c r="A141" s="155">
        <v>134</v>
      </c>
      <c r="B141" s="155" t="s">
        <v>1653</v>
      </c>
      <c r="C141" s="155" t="s">
        <v>920</v>
      </c>
      <c r="D141" s="155" t="s">
        <v>920</v>
      </c>
      <c r="E141" s="155">
        <v>6</v>
      </c>
      <c r="F141" s="155" t="s">
        <v>4104</v>
      </c>
      <c r="G141" s="477" t="str">
        <f t="shared" si="10"/>
        <v>클릭불가</v>
      </c>
      <c r="H141" s="155" t="s">
        <v>1673</v>
      </c>
      <c r="I141" s="164" t="s">
        <v>4173</v>
      </c>
      <c r="J141" s="155" t="str">
        <f t="shared" si="11"/>
        <v/>
      </c>
      <c r="K141" s="155" t="str">
        <f t="shared" si="12"/>
        <v/>
      </c>
      <c r="R141" s="155"/>
      <c r="S141" s="155"/>
      <c r="X141" s="372"/>
      <c r="Y141" s="373"/>
      <c r="Z141"/>
      <c r="AB141" s="155"/>
      <c r="AZ141" s="339"/>
      <c r="BA141" s="380"/>
      <c r="BB141" s="155"/>
      <c r="BC141" s="394"/>
      <c r="BE141" s="279"/>
      <c r="BF141" s="396"/>
      <c r="BH141" s="155"/>
    </row>
    <row r="142" spans="1:60">
      <c r="A142" s="155">
        <v>135</v>
      </c>
      <c r="B142" s="155" t="s">
        <v>1653</v>
      </c>
      <c r="C142" s="155" t="s">
        <v>920</v>
      </c>
      <c r="D142" s="155" t="s">
        <v>920</v>
      </c>
      <c r="E142" s="155">
        <v>7</v>
      </c>
      <c r="F142" s="155" t="s">
        <v>4104</v>
      </c>
      <c r="G142" s="477" t="str">
        <f t="shared" si="10"/>
        <v>클릭불가</v>
      </c>
      <c r="H142" s="155" t="s">
        <v>1676</v>
      </c>
      <c r="I142" s="164" t="s">
        <v>4174</v>
      </c>
      <c r="J142" s="155" t="str">
        <f t="shared" si="11"/>
        <v/>
      </c>
      <c r="K142" s="155" t="str">
        <f t="shared" si="12"/>
        <v/>
      </c>
      <c r="R142" s="155"/>
      <c r="S142" s="155"/>
      <c r="X142" s="372"/>
      <c r="Y142" s="373"/>
      <c r="Z142"/>
      <c r="AB142" s="155"/>
      <c r="AZ142" s="339"/>
      <c r="BA142" s="380"/>
      <c r="BB142" s="155"/>
      <c r="BC142" s="394"/>
      <c r="BE142" s="279"/>
      <c r="BF142" s="396"/>
      <c r="BH142" s="155"/>
    </row>
    <row r="143" spans="1:60">
      <c r="A143" s="155">
        <v>136</v>
      </c>
      <c r="B143" s="155" t="s">
        <v>1653</v>
      </c>
      <c r="C143" s="155" t="s">
        <v>920</v>
      </c>
      <c r="D143" s="155" t="s">
        <v>920</v>
      </c>
      <c r="E143" s="155">
        <v>8</v>
      </c>
      <c r="F143" s="155" t="s">
        <v>4104</v>
      </c>
      <c r="G143" s="477" t="str">
        <f t="shared" si="10"/>
        <v>클릭불가</v>
      </c>
      <c r="H143" s="155" t="s">
        <v>1679</v>
      </c>
      <c r="I143" s="164" t="s">
        <v>4175</v>
      </c>
      <c r="J143" s="155" t="str">
        <f t="shared" si="11"/>
        <v/>
      </c>
      <c r="K143" s="155" t="str">
        <f t="shared" si="12"/>
        <v/>
      </c>
      <c r="R143" s="155"/>
      <c r="S143" s="155"/>
      <c r="X143" s="372"/>
      <c r="Y143" s="373"/>
      <c r="Z143"/>
      <c r="AB143" s="155"/>
      <c r="AZ143" s="339"/>
      <c r="BA143" s="380"/>
      <c r="BB143" s="155"/>
      <c r="BC143" s="394"/>
      <c r="BE143" s="279"/>
      <c r="BF143" s="396"/>
      <c r="BH143" s="155"/>
    </row>
    <row r="144" spans="1:60" ht="17.25" thickBot="1">
      <c r="A144" s="155">
        <v>137</v>
      </c>
      <c r="B144" s="155" t="s">
        <v>1653</v>
      </c>
      <c r="C144" s="155" t="s">
        <v>920</v>
      </c>
      <c r="D144" s="155" t="s">
        <v>920</v>
      </c>
      <c r="E144" s="155">
        <v>9</v>
      </c>
      <c r="F144" s="155" t="s">
        <v>4104</v>
      </c>
      <c r="G144" s="477" t="str">
        <f t="shared" si="10"/>
        <v>클릭불가</v>
      </c>
      <c r="H144" s="155" t="s">
        <v>1682</v>
      </c>
      <c r="I144" s="164" t="s">
        <v>4176</v>
      </c>
      <c r="J144" s="155" t="str">
        <f t="shared" si="11"/>
        <v/>
      </c>
      <c r="K144" s="155" t="str">
        <f t="shared" si="12"/>
        <v/>
      </c>
      <c r="R144" s="155"/>
      <c r="S144" s="155"/>
      <c r="X144" s="372"/>
      <c r="Y144" s="373"/>
      <c r="Z144"/>
      <c r="AB144" s="155"/>
      <c r="AZ144" s="339"/>
      <c r="BA144" s="380"/>
      <c r="BB144" s="155"/>
      <c r="BC144" s="394"/>
      <c r="BE144" s="279"/>
      <c r="BF144" s="396"/>
      <c r="BH144" s="155"/>
    </row>
    <row r="145" spans="1:60">
      <c r="A145" s="155">
        <v>138</v>
      </c>
      <c r="B145" s="155" t="s">
        <v>1811</v>
      </c>
      <c r="C145" s="155" t="s">
        <v>566</v>
      </c>
      <c r="D145" s="155" t="s">
        <v>4220</v>
      </c>
      <c r="E145" s="155">
        <v>0</v>
      </c>
      <c r="F145" s="155" t="s">
        <v>4022</v>
      </c>
      <c r="G145" s="477" t="str">
        <f t="shared" si="10"/>
        <v>방향형</v>
      </c>
      <c r="H145" s="155" t="s">
        <v>3665</v>
      </c>
      <c r="I145" s="155" t="s">
        <v>4293</v>
      </c>
      <c r="J145" s="155" t="str">
        <f t="shared" si="11"/>
        <v>#Distance/#Mana/#CoolDown</v>
      </c>
      <c r="K145" s="155" t="str">
        <f t="shared" si="12"/>
        <v>~Mana/~CoolDown</v>
      </c>
      <c r="L145" s="155">
        <v>100</v>
      </c>
      <c r="R145" s="472">
        <v>1999</v>
      </c>
      <c r="S145" s="469">
        <v>-111</v>
      </c>
      <c r="X145" s="372">
        <v>101</v>
      </c>
      <c r="Y145" s="373">
        <v>11</v>
      </c>
      <c r="Z145"/>
      <c r="AB145" s="155"/>
      <c r="AD145" s="625" t="s">
        <v>4183</v>
      </c>
      <c r="AE145" s="626"/>
      <c r="AF145" s="626"/>
      <c r="AG145" s="626"/>
      <c r="AH145" s="626"/>
      <c r="AI145" s="626"/>
      <c r="AJ145" s="627"/>
      <c r="AZ145" s="339"/>
      <c r="BA145" s="380"/>
      <c r="BB145" s="155"/>
      <c r="BC145" s="394"/>
      <c r="BE145" s="279"/>
      <c r="BF145" s="396"/>
      <c r="BH145" s="155"/>
    </row>
    <row r="146" spans="1:60">
      <c r="A146" s="155">
        <v>139</v>
      </c>
      <c r="B146" s="155" t="s">
        <v>1811</v>
      </c>
      <c r="C146" s="155" t="s">
        <v>566</v>
      </c>
      <c r="D146" s="155" t="s">
        <v>4220</v>
      </c>
      <c r="E146" s="155">
        <v>2</v>
      </c>
      <c r="F146" s="155" t="s">
        <v>4021</v>
      </c>
      <c r="G146" s="477" t="str">
        <f t="shared" si="10"/>
        <v>방향형</v>
      </c>
      <c r="H146" s="155" t="s">
        <v>914</v>
      </c>
      <c r="I146" s="155" t="s">
        <v>4296</v>
      </c>
      <c r="J146" s="155" t="str">
        <f t="shared" si="11"/>
        <v>#Distance/#Mana/#CoolDown</v>
      </c>
      <c r="K146" s="155" t="str">
        <f t="shared" si="12"/>
        <v>~Mana/~CoolDown</v>
      </c>
      <c r="L146" s="155">
        <v>150</v>
      </c>
      <c r="R146" s="472">
        <v>1800</v>
      </c>
      <c r="S146" s="469">
        <v>-100</v>
      </c>
      <c r="X146" s="372">
        <v>147</v>
      </c>
      <c r="Y146" s="373">
        <v>17</v>
      </c>
      <c r="Z146"/>
      <c r="AB146" s="155"/>
      <c r="AD146" s="628"/>
      <c r="AE146" s="629"/>
      <c r="AF146" s="629"/>
      <c r="AG146" s="629"/>
      <c r="AH146" s="629"/>
      <c r="AI146" s="629"/>
      <c r="AJ146" s="630"/>
      <c r="AO146" s="285"/>
      <c r="AZ146" s="339"/>
      <c r="BA146" s="380"/>
      <c r="BB146" s="155"/>
      <c r="BC146" s="394"/>
      <c r="BE146" s="279"/>
      <c r="BF146" s="396"/>
      <c r="BH146" s="155"/>
    </row>
    <row r="147" spans="1:60" ht="17.25" thickBot="1">
      <c r="A147" s="155">
        <v>140</v>
      </c>
      <c r="B147" s="155" t="s">
        <v>1811</v>
      </c>
      <c r="C147" s="155" t="s">
        <v>566</v>
      </c>
      <c r="D147" s="155" t="s">
        <v>1963</v>
      </c>
      <c r="E147" s="155">
        <v>0</v>
      </c>
      <c r="F147" s="155" t="s">
        <v>4107</v>
      </c>
      <c r="G147" s="477" t="str">
        <f t="shared" si="10"/>
        <v>대상형</v>
      </c>
      <c r="H147" s="155" t="s">
        <v>1964</v>
      </c>
      <c r="I147" s="155" t="s">
        <v>4417</v>
      </c>
      <c r="J147" s="155" t="str">
        <f t="shared" si="11"/>
        <v>#CastingTime/#Damage/#Distance/#Mana/#CoolDown</v>
      </c>
      <c r="K147" s="155" t="str">
        <f t="shared" si="12"/>
        <v>~CastingTime/~Damage/~Mana/~CoolDown</v>
      </c>
      <c r="L147" s="155">
        <v>350</v>
      </c>
      <c r="N147" s="155">
        <v>95</v>
      </c>
      <c r="O147" s="155">
        <v>5</v>
      </c>
      <c r="R147" s="155">
        <v>1100</v>
      </c>
      <c r="S147" s="155">
        <v>-44</v>
      </c>
      <c r="T147" s="155">
        <v>100</v>
      </c>
      <c r="U147" s="155">
        <v>6</v>
      </c>
      <c r="X147" s="372">
        <v>215</v>
      </c>
      <c r="Y147" s="373">
        <v>43</v>
      </c>
      <c r="Z147"/>
      <c r="AB147" s="155"/>
      <c r="AD147" s="631"/>
      <c r="AE147" s="632"/>
      <c r="AF147" s="632"/>
      <c r="AG147" s="632"/>
      <c r="AH147" s="632"/>
      <c r="AI147" s="632"/>
      <c r="AJ147" s="633"/>
      <c r="AZ147" s="339"/>
      <c r="BA147" s="380"/>
      <c r="BB147" s="155"/>
      <c r="BC147" s="394"/>
      <c r="BE147" s="279"/>
      <c r="BF147" s="396"/>
      <c r="BH147" s="155"/>
    </row>
    <row r="148" spans="1:60" ht="17.25" thickTop="1">
      <c r="A148" s="155">
        <v>141</v>
      </c>
      <c r="B148" s="155" t="s">
        <v>1811</v>
      </c>
      <c r="C148" s="155" t="s">
        <v>566</v>
      </c>
      <c r="D148" s="155" t="s">
        <v>1963</v>
      </c>
      <c r="E148" s="155">
        <v>1</v>
      </c>
      <c r="F148" s="155" t="s">
        <v>4107</v>
      </c>
      <c r="G148" s="477" t="str">
        <f t="shared" si="10"/>
        <v>대상형</v>
      </c>
      <c r="H148" s="155" t="s">
        <v>4184</v>
      </c>
      <c r="I148" s="155" t="s">
        <v>4418</v>
      </c>
      <c r="J148" s="155" t="str">
        <f t="shared" si="11"/>
        <v>#CastingTime/#Damage/#Distance/#Mana/#CoolDown</v>
      </c>
      <c r="K148" s="155" t="str">
        <f t="shared" si="12"/>
        <v>~CastingTime/~Damage/~Mana/~CoolDown</v>
      </c>
      <c r="L148" s="155">
        <v>400</v>
      </c>
      <c r="N148" s="155">
        <v>95</v>
      </c>
      <c r="O148" s="155">
        <v>5</v>
      </c>
      <c r="R148" s="155">
        <v>1375</v>
      </c>
      <c r="S148" s="155">
        <v>-55</v>
      </c>
      <c r="T148" s="155">
        <v>126</v>
      </c>
      <c r="U148" s="155">
        <v>8</v>
      </c>
      <c r="X148" s="372">
        <v>322</v>
      </c>
      <c r="Y148" s="373">
        <v>64</v>
      </c>
      <c r="Z148"/>
      <c r="AB148" s="155"/>
      <c r="AD148" s="651" t="s">
        <v>3875</v>
      </c>
      <c r="AE148" s="617" t="s">
        <v>3750</v>
      </c>
      <c r="AF148" s="617"/>
      <c r="AG148" s="619" t="s">
        <v>3755</v>
      </c>
      <c r="AH148" s="620"/>
      <c r="AI148" s="621"/>
      <c r="AJ148" s="613" t="s">
        <v>2574</v>
      </c>
      <c r="AO148" s="285"/>
      <c r="AZ148" s="339"/>
      <c r="BA148" s="380"/>
      <c r="BB148" s="155"/>
      <c r="BC148" s="394"/>
      <c r="BE148" s="279"/>
      <c r="BF148" s="396"/>
      <c r="BH148" s="155"/>
    </row>
    <row r="149" spans="1:60">
      <c r="A149" s="155">
        <v>142</v>
      </c>
      <c r="B149" s="155" t="s">
        <v>1811</v>
      </c>
      <c r="C149" s="155" t="s">
        <v>566</v>
      </c>
      <c r="D149" s="155" t="s">
        <v>1963</v>
      </c>
      <c r="E149" s="155">
        <v>2</v>
      </c>
      <c r="F149" s="155" t="s">
        <v>4107</v>
      </c>
      <c r="G149" s="477" t="str">
        <f t="shared" si="10"/>
        <v>대상형</v>
      </c>
      <c r="H149" s="155" t="s">
        <v>4209</v>
      </c>
      <c r="I149" s="155" t="s">
        <v>4419</v>
      </c>
      <c r="J149" s="155" t="str">
        <f t="shared" si="11"/>
        <v>#CastingTime/#Damage/#Distance/#Mana/#CoolDown</v>
      </c>
      <c r="K149" s="155" t="str">
        <f t="shared" si="12"/>
        <v>~CastingTime/~Damage/~Mana/~CoolDown</v>
      </c>
      <c r="L149" s="155">
        <v>450</v>
      </c>
      <c r="N149" s="155">
        <v>95</v>
      </c>
      <c r="O149" s="155">
        <v>5</v>
      </c>
      <c r="R149" s="155">
        <v>1694</v>
      </c>
      <c r="S149" s="155">
        <v>-68</v>
      </c>
      <c r="T149" s="155">
        <v>158</v>
      </c>
      <c r="U149" s="155">
        <v>10</v>
      </c>
      <c r="X149" s="372">
        <v>429</v>
      </c>
      <c r="Y149" s="373">
        <v>86</v>
      </c>
      <c r="Z149"/>
      <c r="AB149" s="155"/>
      <c r="AD149" s="652"/>
      <c r="AE149" s="618"/>
      <c r="AF149" s="618"/>
      <c r="AG149" s="622"/>
      <c r="AH149" s="623"/>
      <c r="AI149" s="624"/>
      <c r="AJ149" s="650"/>
      <c r="AO149" s="285"/>
      <c r="AZ149" s="339"/>
      <c r="BA149" s="380"/>
      <c r="BB149" s="155"/>
      <c r="BC149" s="394"/>
      <c r="BE149" s="279"/>
      <c r="BF149" s="396"/>
      <c r="BH149" s="155"/>
    </row>
    <row r="150" spans="1:60">
      <c r="A150" s="155">
        <v>143</v>
      </c>
      <c r="B150" s="155" t="s">
        <v>1811</v>
      </c>
      <c r="C150" s="155" t="s">
        <v>566</v>
      </c>
      <c r="D150" s="155" t="s">
        <v>1963</v>
      </c>
      <c r="E150" s="155">
        <v>3</v>
      </c>
      <c r="F150" s="155" t="s">
        <v>4107</v>
      </c>
      <c r="G150" s="477" t="str">
        <f t="shared" si="10"/>
        <v>대상형</v>
      </c>
      <c r="H150" s="155" t="s">
        <v>4208</v>
      </c>
      <c r="I150" s="155" t="s">
        <v>4420</v>
      </c>
      <c r="J150" s="155" t="str">
        <f t="shared" si="11"/>
        <v>#CastingTime/#Damage/#Distance/#Mana/#CoolDown</v>
      </c>
      <c r="K150" s="155" t="str">
        <f t="shared" si="12"/>
        <v>~CastingTime/~Damage/~Mana/~CoolDown</v>
      </c>
      <c r="L150" s="155">
        <v>500</v>
      </c>
      <c r="N150" s="155">
        <v>95</v>
      </c>
      <c r="O150" s="155">
        <v>5</v>
      </c>
      <c r="R150" s="155">
        <v>2063</v>
      </c>
      <c r="S150" s="155">
        <v>-83</v>
      </c>
      <c r="T150" s="155">
        <v>199</v>
      </c>
      <c r="U150" s="155">
        <v>12</v>
      </c>
      <c r="X150" s="372">
        <v>536</v>
      </c>
      <c r="Y150" s="373">
        <v>107</v>
      </c>
      <c r="Z150"/>
      <c r="AB150" s="155"/>
      <c r="AD150" s="331" t="s">
        <v>3757</v>
      </c>
      <c r="AE150" s="302" t="s">
        <v>4221</v>
      </c>
      <c r="AF150" s="302" t="s">
        <v>3680</v>
      </c>
      <c r="AG150" s="412" t="s">
        <v>3679</v>
      </c>
      <c r="AH150" s="413" t="s">
        <v>4193</v>
      </c>
      <c r="AI150" s="303" t="s">
        <v>4040</v>
      </c>
      <c r="AJ150" s="321" t="s">
        <v>920</v>
      </c>
      <c r="AZ150" s="339"/>
      <c r="BA150" s="380"/>
      <c r="BB150" s="155"/>
      <c r="BC150" s="394"/>
      <c r="BE150" s="279"/>
      <c r="BF150" s="396"/>
      <c r="BH150" s="155"/>
    </row>
    <row r="151" spans="1:60">
      <c r="A151" s="155">
        <v>144</v>
      </c>
      <c r="B151" s="155" t="s">
        <v>1811</v>
      </c>
      <c r="C151" s="155" t="s">
        <v>566</v>
      </c>
      <c r="D151" s="155" t="s">
        <v>1963</v>
      </c>
      <c r="E151" s="155">
        <v>5</v>
      </c>
      <c r="F151" s="155" t="s">
        <v>4107</v>
      </c>
      <c r="G151" s="477" t="str">
        <f t="shared" si="10"/>
        <v>대상형</v>
      </c>
      <c r="H151" s="155" t="s">
        <v>4185</v>
      </c>
      <c r="I151" s="155" t="s">
        <v>4421</v>
      </c>
      <c r="J151" s="155" t="str">
        <f t="shared" si="11"/>
        <v>#CastingTime/#Damage/#Distance/#Mana/#CoolDown</v>
      </c>
      <c r="K151" s="155" t="str">
        <f t="shared" si="12"/>
        <v>~CastingTime/~Damage/~Mana/~CoolDown</v>
      </c>
      <c r="L151" s="155">
        <v>600</v>
      </c>
      <c r="N151" s="155">
        <v>95</v>
      </c>
      <c r="O151" s="155">
        <v>5</v>
      </c>
      <c r="R151" s="155">
        <v>2979</v>
      </c>
      <c r="S151" s="155">
        <v>-119</v>
      </c>
      <c r="T151" s="155">
        <v>311</v>
      </c>
      <c r="U151" s="155">
        <v>19</v>
      </c>
      <c r="X151" s="372">
        <v>750</v>
      </c>
      <c r="Y151" s="373">
        <v>150</v>
      </c>
      <c r="Z151"/>
      <c r="AB151" s="155"/>
      <c r="AD151" s="332">
        <v>0</v>
      </c>
      <c r="AE151" s="343" t="s">
        <v>3665</v>
      </c>
      <c r="AF151" s="324" t="s">
        <v>1964</v>
      </c>
      <c r="AG151" s="421"/>
      <c r="AH151" s="343" t="s">
        <v>4193</v>
      </c>
      <c r="AI151" s="300"/>
      <c r="AJ151" s="322" t="s">
        <v>1812</v>
      </c>
      <c r="AZ151" s="339"/>
      <c r="BA151" s="380"/>
      <c r="BB151" s="155"/>
      <c r="BC151" s="394"/>
      <c r="BE151" s="279"/>
      <c r="BF151" s="396"/>
      <c r="BH151" s="155"/>
    </row>
    <row r="152" spans="1:60">
      <c r="A152" s="155">
        <v>145</v>
      </c>
      <c r="B152" s="155" t="s">
        <v>1811</v>
      </c>
      <c r="C152" s="155" t="s">
        <v>566</v>
      </c>
      <c r="D152" s="155" t="s">
        <v>1963</v>
      </c>
      <c r="E152" s="155">
        <v>6</v>
      </c>
      <c r="F152" s="155" t="s">
        <v>4107</v>
      </c>
      <c r="G152" s="477" t="str">
        <f t="shared" si="10"/>
        <v>대상형</v>
      </c>
      <c r="H152" s="155" t="s">
        <v>4204</v>
      </c>
      <c r="I152" s="155" t="s">
        <v>4422</v>
      </c>
      <c r="J152" s="155" t="str">
        <f t="shared" si="11"/>
        <v>#CastingTime/#Damage/#Distance/#Mana/#CoolDown</v>
      </c>
      <c r="K152" s="155" t="str">
        <f t="shared" si="12"/>
        <v>~CastingTime/~Damage/~Mana/~CoolDown</v>
      </c>
      <c r="L152" s="155">
        <v>650</v>
      </c>
      <c r="N152" s="155">
        <v>95</v>
      </c>
      <c r="O152" s="155">
        <v>5</v>
      </c>
      <c r="R152" s="155">
        <v>3543</v>
      </c>
      <c r="S152" s="155">
        <v>-142</v>
      </c>
      <c r="T152" s="155">
        <v>388</v>
      </c>
      <c r="U152" s="155">
        <v>23</v>
      </c>
      <c r="X152" s="372">
        <v>857</v>
      </c>
      <c r="Y152" s="373">
        <v>171</v>
      </c>
      <c r="Z152"/>
      <c r="AB152" s="155"/>
      <c r="AD152" s="332">
        <v>1</v>
      </c>
      <c r="AE152" s="343"/>
      <c r="AF152" s="324" t="s">
        <v>4184</v>
      </c>
      <c r="AG152" s="421" t="s">
        <v>1909</v>
      </c>
      <c r="AH152" s="343"/>
      <c r="AI152" s="414" t="s">
        <v>4212</v>
      </c>
      <c r="AJ152" s="322" t="s">
        <v>1816</v>
      </c>
      <c r="AZ152" s="339"/>
      <c r="BA152" s="380"/>
      <c r="BB152" s="155"/>
      <c r="BC152" s="394"/>
      <c r="BE152" s="279"/>
      <c r="BF152" s="396"/>
      <c r="BH152" s="155"/>
    </row>
    <row r="153" spans="1:60">
      <c r="A153" s="155">
        <v>146</v>
      </c>
      <c r="B153" s="155" t="s">
        <v>1811</v>
      </c>
      <c r="C153" s="155" t="s">
        <v>566</v>
      </c>
      <c r="D153" s="155" t="s">
        <v>1963</v>
      </c>
      <c r="E153" s="155">
        <v>7</v>
      </c>
      <c r="F153" s="155" t="s">
        <v>4024</v>
      </c>
      <c r="G153" s="477" t="str">
        <f t="shared" si="10"/>
        <v>즉발</v>
      </c>
      <c r="H153" s="155" t="s">
        <v>4203</v>
      </c>
      <c r="I153" s="155" t="s">
        <v>4309</v>
      </c>
      <c r="J153" s="155" t="str">
        <f t="shared" si="11"/>
        <v>#CastingTime/#Damage/#Duration/#Mana/#CoolDown</v>
      </c>
      <c r="K153" s="155" t="str">
        <f t="shared" si="12"/>
        <v>~CastingTime/~Mana/~CoolDown</v>
      </c>
      <c r="N153" s="155">
        <v>86</v>
      </c>
      <c r="O153" s="155">
        <v>4</v>
      </c>
      <c r="P153" s="155">
        <v>200</v>
      </c>
      <c r="R153" s="155">
        <v>1298</v>
      </c>
      <c r="S153" s="155">
        <v>-72</v>
      </c>
      <c r="T153" s="155">
        <v>50</v>
      </c>
      <c r="X153" s="372">
        <v>271</v>
      </c>
      <c r="Y153" s="373">
        <v>31</v>
      </c>
      <c r="Z153"/>
      <c r="AB153" s="155"/>
      <c r="AD153" s="332">
        <v>2</v>
      </c>
      <c r="AE153" s="343" t="s">
        <v>914</v>
      </c>
      <c r="AF153" s="324" t="s">
        <v>4209</v>
      </c>
      <c r="AG153" s="421"/>
      <c r="AH153" s="343" t="s">
        <v>1864</v>
      </c>
      <c r="AI153" s="414"/>
      <c r="AJ153" s="322" t="s">
        <v>4187</v>
      </c>
      <c r="AZ153" s="339"/>
      <c r="BA153" s="380"/>
      <c r="BB153" s="155"/>
      <c r="BC153" s="394"/>
      <c r="BE153" s="279"/>
      <c r="BF153" s="396"/>
      <c r="BH153" s="155"/>
    </row>
    <row r="154" spans="1:60">
      <c r="A154" s="155">
        <v>147</v>
      </c>
      <c r="B154" s="155" t="s">
        <v>1811</v>
      </c>
      <c r="C154" s="155" t="s">
        <v>566</v>
      </c>
      <c r="D154" s="155" t="s">
        <v>1963</v>
      </c>
      <c r="E154" s="155">
        <v>9</v>
      </c>
      <c r="F154" s="155" t="s">
        <v>4024</v>
      </c>
      <c r="G154" s="477" t="str">
        <f t="shared" si="10"/>
        <v>즉발</v>
      </c>
      <c r="H154" s="155" t="s">
        <v>2007</v>
      </c>
      <c r="I154" s="155" t="s">
        <v>4310</v>
      </c>
      <c r="J154" s="155" t="str">
        <f t="shared" si="11"/>
        <v>#CastingTime/#Damage/#Duration/#Mana/#CoolDown</v>
      </c>
      <c r="K154" s="155" t="str">
        <f t="shared" si="12"/>
        <v>~CastingTime/~Mana/~CoolDown</v>
      </c>
      <c r="N154" s="155">
        <v>68</v>
      </c>
      <c r="O154" s="155">
        <v>2</v>
      </c>
      <c r="P154" s="155">
        <v>500</v>
      </c>
      <c r="R154" s="155">
        <v>1099</v>
      </c>
      <c r="S154" s="155">
        <v>-61</v>
      </c>
      <c r="T154" s="155">
        <v>20</v>
      </c>
      <c r="X154" s="372">
        <v>326</v>
      </c>
      <c r="Y154" s="373">
        <v>36</v>
      </c>
      <c r="Z154"/>
      <c r="AB154" s="155"/>
      <c r="AD154" s="332">
        <v>3</v>
      </c>
      <c r="AE154" s="343"/>
      <c r="AF154" s="324" t="s">
        <v>4208</v>
      </c>
      <c r="AG154" s="416" t="s">
        <v>4195</v>
      </c>
      <c r="AH154" s="343"/>
      <c r="AI154" s="414"/>
      <c r="AJ154" s="322" t="s">
        <v>4188</v>
      </c>
      <c r="AK154" s="155" t="s">
        <v>4202</v>
      </c>
      <c r="AZ154" s="339"/>
      <c r="BA154" s="380"/>
      <c r="BB154" s="155"/>
      <c r="BC154" s="394"/>
      <c r="BE154" s="279"/>
      <c r="BF154" s="396"/>
      <c r="BH154" s="155"/>
    </row>
    <row r="155" spans="1:60">
      <c r="A155" s="155">
        <v>148</v>
      </c>
      <c r="B155" s="155" t="s">
        <v>1811</v>
      </c>
      <c r="C155" s="155" t="s">
        <v>566</v>
      </c>
      <c r="D155" s="155" t="s">
        <v>1963</v>
      </c>
      <c r="E155" s="155">
        <v>10</v>
      </c>
      <c r="F155" s="155" t="s">
        <v>4107</v>
      </c>
      <c r="G155" s="477" t="str">
        <f t="shared" si="10"/>
        <v>대상형</v>
      </c>
      <c r="H155" s="155" t="s">
        <v>4206</v>
      </c>
      <c r="I155" s="155" t="s">
        <v>4423</v>
      </c>
      <c r="J155" s="155" t="str">
        <f t="shared" si="11"/>
        <v>#CastingTime/#Damage/#Distance/#Mana/#CoolDown</v>
      </c>
      <c r="K155" s="155" t="str">
        <f t="shared" si="12"/>
        <v>~CastingTime/~Damage/~Mana/~CoolDown</v>
      </c>
      <c r="L155" s="155">
        <v>850</v>
      </c>
      <c r="N155" s="155">
        <v>95</v>
      </c>
      <c r="O155" s="155">
        <v>5</v>
      </c>
      <c r="R155" s="155">
        <v>6744</v>
      </c>
      <c r="S155" s="155">
        <v>-270</v>
      </c>
      <c r="T155" s="155">
        <v>929</v>
      </c>
      <c r="U155" s="155">
        <v>56</v>
      </c>
      <c r="X155" s="372">
        <v>1285</v>
      </c>
      <c r="Y155" s="373">
        <v>257</v>
      </c>
      <c r="Z155"/>
      <c r="AB155" s="155"/>
      <c r="AD155" s="332">
        <v>4</v>
      </c>
      <c r="AE155" s="343"/>
      <c r="AF155" s="324"/>
      <c r="AG155" s="416" t="s">
        <v>1920</v>
      </c>
      <c r="AH155" s="323" t="s">
        <v>4200</v>
      </c>
      <c r="AI155" s="414" t="s">
        <v>4213</v>
      </c>
      <c r="AJ155" s="322" t="s">
        <v>1826</v>
      </c>
      <c r="AZ155" s="339"/>
      <c r="BA155" s="380"/>
      <c r="BB155" s="155"/>
      <c r="BC155" s="394"/>
      <c r="BE155" s="279"/>
      <c r="BF155" s="396"/>
      <c r="BH155" s="155"/>
    </row>
    <row r="156" spans="1:60">
      <c r="A156" s="155">
        <v>149</v>
      </c>
      <c r="B156" s="155" t="s">
        <v>1811</v>
      </c>
      <c r="C156" s="155" t="s">
        <v>425</v>
      </c>
      <c r="D156" s="155" t="s">
        <v>1853</v>
      </c>
      <c r="E156" s="155">
        <v>1</v>
      </c>
      <c r="F156" s="155" t="s">
        <v>4026</v>
      </c>
      <c r="G156" s="477" t="str">
        <f t="shared" si="10"/>
        <v>방향형</v>
      </c>
      <c r="H156" s="155" t="s">
        <v>1909</v>
      </c>
      <c r="I156" s="155" t="s">
        <v>4326</v>
      </c>
      <c r="J156" s="155" t="str">
        <f t="shared" si="11"/>
        <v>#Damage/#Distance/#Range/#Mana/#CoolDown</v>
      </c>
      <c r="K156" s="155" t="str">
        <f t="shared" si="12"/>
        <v>~Damage/~Mana/~CoolDown</v>
      </c>
      <c r="L156" s="155">
        <v>200</v>
      </c>
      <c r="R156" s="155">
        <v>1375</v>
      </c>
      <c r="S156" s="155">
        <v>-55</v>
      </c>
      <c r="T156" s="155">
        <v>126</v>
      </c>
      <c r="U156" s="155">
        <v>8</v>
      </c>
      <c r="V156" s="155">
        <v>150</v>
      </c>
      <c r="X156" s="372">
        <v>322</v>
      </c>
      <c r="Y156" s="373">
        <v>64</v>
      </c>
      <c r="Z156"/>
      <c r="AB156" s="155"/>
      <c r="AD156" s="332">
        <v>5</v>
      </c>
      <c r="AE156" s="343"/>
      <c r="AF156" s="449" t="s">
        <v>4186</v>
      </c>
      <c r="AG156" s="416" t="s">
        <v>1930</v>
      </c>
      <c r="AH156" s="343" t="s">
        <v>4210</v>
      </c>
      <c r="AI156" s="414"/>
      <c r="AJ156" s="322" t="s">
        <v>4189</v>
      </c>
      <c r="AZ156" s="339"/>
      <c r="BA156" s="380"/>
      <c r="BB156" s="155"/>
      <c r="BC156" s="394"/>
      <c r="BE156" s="279"/>
      <c r="BF156" s="396"/>
      <c r="BH156" s="155"/>
    </row>
    <row r="157" spans="1:60">
      <c r="A157" s="155">
        <v>150</v>
      </c>
      <c r="B157" s="155" t="s">
        <v>1811</v>
      </c>
      <c r="C157" s="155" t="s">
        <v>425</v>
      </c>
      <c r="D157" s="155" t="s">
        <v>1853</v>
      </c>
      <c r="E157" s="155">
        <v>3</v>
      </c>
      <c r="F157" s="155" t="s">
        <v>4021</v>
      </c>
      <c r="G157" s="477" t="str">
        <f t="shared" si="10"/>
        <v>방향형</v>
      </c>
      <c r="H157" s="155" t="s">
        <v>1975</v>
      </c>
      <c r="I157" s="155" t="s">
        <v>4201</v>
      </c>
      <c r="J157" s="155" t="str">
        <f t="shared" si="11"/>
        <v/>
      </c>
      <c r="K157" s="155" t="str">
        <f t="shared" si="12"/>
        <v/>
      </c>
      <c r="R157" s="155"/>
      <c r="S157" s="155"/>
      <c r="X157" s="372"/>
      <c r="Y157" s="373"/>
      <c r="Z157"/>
      <c r="AB157" s="155"/>
      <c r="AD157" s="332">
        <v>6</v>
      </c>
      <c r="AE157" s="343"/>
      <c r="AF157" s="449" t="s">
        <v>4205</v>
      </c>
      <c r="AG157" s="416"/>
      <c r="AH157" s="323" t="s">
        <v>4211</v>
      </c>
      <c r="AI157" s="414"/>
      <c r="AJ157" s="322" t="s">
        <v>4190</v>
      </c>
      <c r="AZ157" s="339"/>
      <c r="BA157" s="380"/>
      <c r="BB157" s="155"/>
      <c r="BC157" s="394"/>
      <c r="BE157" s="279"/>
      <c r="BF157" s="396"/>
      <c r="BH157" s="155"/>
    </row>
    <row r="158" spans="1:60">
      <c r="A158" s="155">
        <v>151</v>
      </c>
      <c r="B158" s="155" t="s">
        <v>1811</v>
      </c>
      <c r="C158" s="155" t="s">
        <v>425</v>
      </c>
      <c r="D158" s="155" t="s">
        <v>1853</v>
      </c>
      <c r="E158" s="155">
        <v>4</v>
      </c>
      <c r="F158" s="155" t="s">
        <v>4107</v>
      </c>
      <c r="G158" s="477" t="str">
        <f t="shared" si="10"/>
        <v>대상형</v>
      </c>
      <c r="H158" s="155" t="s">
        <v>1920</v>
      </c>
      <c r="I158" s="155" t="s">
        <v>4424</v>
      </c>
      <c r="J158" s="155" t="str">
        <f t="shared" si="11"/>
        <v>#CastingTime/#Damage/#Distance/#Mana/#CoolDown</v>
      </c>
      <c r="K158" s="155" t="str">
        <f t="shared" si="12"/>
        <v>~CastingTime/~Damage/~Mana/~CoolDown</v>
      </c>
      <c r="L158" s="155">
        <v>550</v>
      </c>
      <c r="N158" s="155">
        <v>95</v>
      </c>
      <c r="O158" s="155">
        <v>5</v>
      </c>
      <c r="R158" s="155">
        <v>2489</v>
      </c>
      <c r="S158" s="155">
        <v>-100</v>
      </c>
      <c r="T158" s="155">
        <v>249</v>
      </c>
      <c r="U158" s="155">
        <v>15</v>
      </c>
      <c r="X158" s="372">
        <v>643</v>
      </c>
      <c r="Y158" s="373">
        <v>129</v>
      </c>
      <c r="Z158"/>
      <c r="AB158" s="155"/>
      <c r="AD158" s="332">
        <v>7</v>
      </c>
      <c r="AE158" s="343"/>
      <c r="AF158" s="449" t="s">
        <v>4203</v>
      </c>
      <c r="AG158" s="301" t="s">
        <v>4197</v>
      </c>
      <c r="AH158" s="343" t="s">
        <v>4199</v>
      </c>
      <c r="AI158" s="414" t="s">
        <v>4215</v>
      </c>
      <c r="AJ158" s="322" t="s">
        <v>1839</v>
      </c>
      <c r="AZ158" s="339"/>
      <c r="BA158" s="380"/>
      <c r="BB158" s="155"/>
      <c r="BC158" s="394"/>
      <c r="BE158" s="279"/>
      <c r="BF158" s="396"/>
      <c r="BH158" s="155"/>
    </row>
    <row r="159" spans="1:60">
      <c r="A159" s="155">
        <v>152</v>
      </c>
      <c r="B159" s="155" t="s">
        <v>1811</v>
      </c>
      <c r="C159" s="155" t="s">
        <v>425</v>
      </c>
      <c r="D159" s="155" t="s">
        <v>1853</v>
      </c>
      <c r="E159" s="155">
        <v>5</v>
      </c>
      <c r="F159" s="155" t="s">
        <v>4026</v>
      </c>
      <c r="G159" s="477" t="str">
        <f t="shared" si="10"/>
        <v>방향형</v>
      </c>
      <c r="H159" s="155" t="s">
        <v>1930</v>
      </c>
      <c r="I159" s="155" t="s">
        <v>4327</v>
      </c>
      <c r="J159" s="155" t="str">
        <f t="shared" si="11"/>
        <v>#Damage/#Distance/#Range/#Mana/#CoolDown</v>
      </c>
      <c r="K159" s="155" t="str">
        <f t="shared" si="12"/>
        <v>~Damage/~Mana/~CoolDown</v>
      </c>
      <c r="L159" s="155">
        <v>400</v>
      </c>
      <c r="R159" s="155">
        <v>2979</v>
      </c>
      <c r="S159" s="155">
        <v>-119</v>
      </c>
      <c r="T159" s="155">
        <v>311</v>
      </c>
      <c r="U159" s="155">
        <v>19</v>
      </c>
      <c r="V159" s="155">
        <v>150</v>
      </c>
      <c r="X159" s="372">
        <v>750</v>
      </c>
      <c r="Y159" s="373">
        <v>150</v>
      </c>
      <c r="Z159"/>
      <c r="AB159" s="155"/>
      <c r="AD159" s="332">
        <v>8</v>
      </c>
      <c r="AE159" s="324"/>
      <c r="AG159" s="301" t="s">
        <v>1951</v>
      </c>
      <c r="AH159" s="343"/>
      <c r="AI159" s="443"/>
      <c r="AJ159" s="322" t="s">
        <v>4191</v>
      </c>
      <c r="AM159" s="2"/>
      <c r="AN159" s="2"/>
      <c r="AZ159" s="339"/>
      <c r="BA159" s="380"/>
      <c r="BB159" s="155"/>
      <c r="BC159" s="394"/>
      <c r="BE159" s="279"/>
      <c r="BF159" s="396"/>
      <c r="BH159" s="155"/>
    </row>
    <row r="160" spans="1:60">
      <c r="A160" s="155">
        <v>153</v>
      </c>
      <c r="B160" s="155" t="s">
        <v>1811</v>
      </c>
      <c r="C160" s="155" t="s">
        <v>425</v>
      </c>
      <c r="D160" s="155" t="s">
        <v>1853</v>
      </c>
      <c r="E160" s="155">
        <v>7</v>
      </c>
      <c r="F160" s="155" t="s">
        <v>4026</v>
      </c>
      <c r="G160" s="477" t="str">
        <f t="shared" si="10"/>
        <v>방향형</v>
      </c>
      <c r="H160" s="155" t="s">
        <v>4196</v>
      </c>
      <c r="I160" s="155" t="s">
        <v>4328</v>
      </c>
      <c r="J160" s="155" t="str">
        <f t="shared" si="11"/>
        <v>#Damage/#Distance/#Range/#Mana/#CoolDown</v>
      </c>
      <c r="K160" s="155" t="str">
        <f t="shared" si="12"/>
        <v>~Damage/~Mana/~CoolDown</v>
      </c>
      <c r="L160" s="155">
        <v>500</v>
      </c>
      <c r="R160" s="155">
        <v>4190</v>
      </c>
      <c r="S160" s="155">
        <v>-168</v>
      </c>
      <c r="T160" s="155">
        <v>484</v>
      </c>
      <c r="U160" s="155">
        <v>29</v>
      </c>
      <c r="V160" s="155">
        <v>150</v>
      </c>
      <c r="X160" s="372">
        <v>964</v>
      </c>
      <c r="Y160" s="373">
        <v>193</v>
      </c>
      <c r="Z160"/>
      <c r="AB160" s="155"/>
      <c r="AD160" s="332">
        <v>9</v>
      </c>
      <c r="AE160" s="324"/>
      <c r="AF160" s="443" t="s">
        <v>2007</v>
      </c>
      <c r="AG160" s="301"/>
      <c r="AH160" s="343" t="s">
        <v>4194</v>
      </c>
      <c r="AI160" s="443" t="s">
        <v>4217</v>
      </c>
      <c r="AJ160" s="322" t="s">
        <v>4218</v>
      </c>
      <c r="AM160" s="2"/>
      <c r="AN160" s="2"/>
      <c r="AZ160" s="339"/>
      <c r="BA160" s="380"/>
      <c r="BB160" s="155"/>
      <c r="BC160" s="394"/>
      <c r="BE160" s="279"/>
      <c r="BF160" s="396"/>
      <c r="BH160" s="155"/>
    </row>
    <row r="161" spans="1:60" ht="17.25" thickBot="1">
      <c r="A161" s="155">
        <v>154</v>
      </c>
      <c r="B161" s="155" t="s">
        <v>1811</v>
      </c>
      <c r="C161" s="155" t="s">
        <v>3860</v>
      </c>
      <c r="D161" s="155" t="s">
        <v>1853</v>
      </c>
      <c r="E161" s="155">
        <v>8</v>
      </c>
      <c r="F161" s="155" t="s">
        <v>4026</v>
      </c>
      <c r="G161" s="477" t="str">
        <f t="shared" si="10"/>
        <v>방향형</v>
      </c>
      <c r="H161" s="155" t="s">
        <v>1951</v>
      </c>
      <c r="I161" s="155" t="s">
        <v>4331</v>
      </c>
      <c r="J161" s="155" t="str">
        <f t="shared" si="11"/>
        <v>#Damage/#Distance/#Range/#Mana/#CoolDown</v>
      </c>
      <c r="K161" s="155" t="str">
        <f t="shared" si="12"/>
        <v>~Damage/~Mana/~CoolDown</v>
      </c>
      <c r="L161" s="155">
        <v>550</v>
      </c>
      <c r="R161" s="155">
        <v>4930</v>
      </c>
      <c r="S161" s="155">
        <v>-197</v>
      </c>
      <c r="T161" s="155">
        <v>602</v>
      </c>
      <c r="U161" s="155">
        <v>36</v>
      </c>
      <c r="V161" s="155">
        <v>150</v>
      </c>
      <c r="X161" s="372">
        <v>1071</v>
      </c>
      <c r="Y161" s="373">
        <v>214</v>
      </c>
      <c r="Z161"/>
      <c r="AB161" s="155"/>
      <c r="AD161" s="333">
        <v>10</v>
      </c>
      <c r="AE161" s="326"/>
      <c r="AF161" s="329" t="s">
        <v>4207</v>
      </c>
      <c r="AG161" s="327"/>
      <c r="AH161" s="326"/>
      <c r="AI161" s="423"/>
      <c r="AJ161" s="330"/>
      <c r="AM161" s="2"/>
      <c r="AN161" s="2"/>
      <c r="AZ161" s="339"/>
      <c r="BA161" s="380"/>
      <c r="BB161" s="155"/>
      <c r="BC161" s="394"/>
      <c r="BE161" s="279"/>
      <c r="BF161" s="396"/>
      <c r="BH161" s="155"/>
    </row>
    <row r="162" spans="1:60">
      <c r="A162" s="155">
        <v>155</v>
      </c>
      <c r="B162" s="155" t="s">
        <v>1811</v>
      </c>
      <c r="C162" s="155" t="s">
        <v>425</v>
      </c>
      <c r="D162" s="155" t="s">
        <v>1853</v>
      </c>
      <c r="E162" s="155">
        <v>0</v>
      </c>
      <c r="F162" s="155" t="s">
        <v>4026</v>
      </c>
      <c r="G162" s="477" t="str">
        <f t="shared" si="10"/>
        <v>방향형</v>
      </c>
      <c r="H162" s="155" t="s">
        <v>1819</v>
      </c>
      <c r="I162" s="155" t="s">
        <v>4329</v>
      </c>
      <c r="J162" s="155" t="str">
        <f t="shared" si="11"/>
        <v>#Damage/#Distance/#Range/#Mana/#CoolDown</v>
      </c>
      <c r="K162" s="155" t="str">
        <f t="shared" si="12"/>
        <v>~Damage/~Mana/~CoolDown</v>
      </c>
      <c r="L162" s="155">
        <v>150</v>
      </c>
      <c r="R162" s="155">
        <v>1100</v>
      </c>
      <c r="S162" s="155">
        <v>-44</v>
      </c>
      <c r="T162" s="155">
        <v>100</v>
      </c>
      <c r="U162" s="155">
        <v>6</v>
      </c>
      <c r="V162" s="155">
        <v>150</v>
      </c>
      <c r="X162" s="372">
        <v>215</v>
      </c>
      <c r="Y162" s="373">
        <v>43</v>
      </c>
      <c r="Z162"/>
      <c r="AB162" s="155"/>
      <c r="AM162" s="2"/>
      <c r="AN162" s="2"/>
      <c r="AZ162" s="339"/>
      <c r="BA162" s="380"/>
      <c r="BB162" s="155"/>
      <c r="BC162" s="394"/>
      <c r="BE162" s="279"/>
      <c r="BF162" s="396"/>
      <c r="BH162" s="155"/>
    </row>
    <row r="163" spans="1:60">
      <c r="A163" s="155">
        <v>156</v>
      </c>
      <c r="B163" s="155" t="s">
        <v>1811</v>
      </c>
      <c r="C163" s="155" t="s">
        <v>425</v>
      </c>
      <c r="D163" s="155" t="s">
        <v>1853</v>
      </c>
      <c r="E163" s="155">
        <v>2</v>
      </c>
      <c r="F163" s="155" t="s">
        <v>4026</v>
      </c>
      <c r="G163" s="477" t="str">
        <f t="shared" si="10"/>
        <v>방향형</v>
      </c>
      <c r="H163" s="155" t="s">
        <v>1864</v>
      </c>
      <c r="I163" s="155" t="s">
        <v>4330</v>
      </c>
      <c r="J163" s="155" t="str">
        <f t="shared" si="11"/>
        <v>#Damage/#Distance/#Range/#Mana/#CoolDown</v>
      </c>
      <c r="K163" s="155" t="str">
        <f t="shared" si="12"/>
        <v>~Damage/~Mana/~CoolDown</v>
      </c>
      <c r="L163" s="155">
        <v>250</v>
      </c>
      <c r="R163" s="155">
        <v>1694</v>
      </c>
      <c r="S163" s="155">
        <v>-68</v>
      </c>
      <c r="T163" s="155">
        <v>158</v>
      </c>
      <c r="U163" s="155">
        <v>10</v>
      </c>
      <c r="V163" s="155">
        <v>150</v>
      </c>
      <c r="X163" s="372">
        <v>429</v>
      </c>
      <c r="Y163" s="373">
        <v>86</v>
      </c>
      <c r="Z163"/>
      <c r="AB163" s="155"/>
      <c r="AZ163" s="339"/>
      <c r="BA163" s="380"/>
      <c r="BB163" s="155"/>
      <c r="BC163" s="394"/>
      <c r="BE163" s="279"/>
      <c r="BF163" s="396"/>
      <c r="BH163" s="155"/>
    </row>
    <row r="164" spans="1:60">
      <c r="A164" s="155">
        <v>157</v>
      </c>
      <c r="B164" s="155" t="s">
        <v>1811</v>
      </c>
      <c r="C164" s="155" t="s">
        <v>425</v>
      </c>
      <c r="D164" s="155" t="s">
        <v>1853</v>
      </c>
      <c r="E164" s="155">
        <v>4</v>
      </c>
      <c r="F164" s="155" t="s">
        <v>4107</v>
      </c>
      <c r="G164" s="477" t="str">
        <f t="shared" si="10"/>
        <v>대상형</v>
      </c>
      <c r="H164" s="155" t="s">
        <v>1988</v>
      </c>
      <c r="I164" s="155" t="s">
        <v>4425</v>
      </c>
      <c r="J164" s="155" t="str">
        <f t="shared" si="11"/>
        <v>#CastingTime/#Damage/#Distance/#Mana/#CoolDown</v>
      </c>
      <c r="K164" s="155" t="str">
        <f t="shared" si="12"/>
        <v>~CastingTime/~Damage/~Mana/~CoolDown</v>
      </c>
      <c r="L164" s="155">
        <v>550</v>
      </c>
      <c r="N164" s="155">
        <v>95</v>
      </c>
      <c r="O164" s="155">
        <v>5</v>
      </c>
      <c r="R164" s="155">
        <v>2489</v>
      </c>
      <c r="S164" s="155">
        <v>-100</v>
      </c>
      <c r="T164" s="155">
        <v>249</v>
      </c>
      <c r="U164" s="155">
        <v>15</v>
      </c>
      <c r="X164" s="372">
        <v>643</v>
      </c>
      <c r="Y164" s="373">
        <v>129</v>
      </c>
      <c r="Z164"/>
      <c r="AB164" s="155"/>
      <c r="AZ164" s="339"/>
      <c r="BA164" s="380"/>
      <c r="BB164" s="155"/>
      <c r="BC164" s="394"/>
      <c r="BE164" s="279"/>
      <c r="BF164" s="396"/>
      <c r="BH164" s="155"/>
    </row>
    <row r="165" spans="1:60">
      <c r="A165" s="155">
        <v>158</v>
      </c>
      <c r="B165" s="155" t="s">
        <v>1811</v>
      </c>
      <c r="C165" s="155" t="s">
        <v>425</v>
      </c>
      <c r="D165" s="155" t="s">
        <v>1853</v>
      </c>
      <c r="E165" s="155">
        <v>5</v>
      </c>
      <c r="F165" s="155" t="s">
        <v>4457</v>
      </c>
      <c r="G165" s="477" t="str">
        <f t="shared" si="10"/>
        <v>범위형</v>
      </c>
      <c r="H165" s="155" t="s">
        <v>4198</v>
      </c>
      <c r="I165" s="155" t="s">
        <v>4332</v>
      </c>
      <c r="J165" s="155" t="str">
        <f t="shared" si="11"/>
        <v>#Damage/#Range/#Mana/#CoolDown</v>
      </c>
      <c r="K165" s="155" t="str">
        <f t="shared" si="12"/>
        <v>~Damage/~Mana/~CoolDown</v>
      </c>
      <c r="R165" s="155">
        <v>2979</v>
      </c>
      <c r="S165" s="155">
        <v>-119</v>
      </c>
      <c r="T165" s="155">
        <v>311</v>
      </c>
      <c r="U165" s="155">
        <v>19</v>
      </c>
      <c r="V165" s="155">
        <v>400</v>
      </c>
      <c r="X165" s="372">
        <v>750</v>
      </c>
      <c r="Y165" s="373">
        <v>150</v>
      </c>
      <c r="Z165"/>
      <c r="AB165" s="155"/>
      <c r="AZ165" s="339"/>
      <c r="BA165" s="380"/>
      <c r="BB165" s="155"/>
      <c r="BC165" s="394"/>
      <c r="BE165" s="279"/>
      <c r="BF165" s="396"/>
      <c r="BH165" s="155"/>
    </row>
    <row r="166" spans="1:60">
      <c r="A166" s="155">
        <v>159</v>
      </c>
      <c r="B166" s="155" t="s">
        <v>1811</v>
      </c>
      <c r="C166" s="155" t="s">
        <v>425</v>
      </c>
      <c r="D166" s="155" t="s">
        <v>1853</v>
      </c>
      <c r="E166" s="155">
        <v>6</v>
      </c>
      <c r="F166" s="155" t="s">
        <v>4107</v>
      </c>
      <c r="G166" s="477" t="str">
        <f t="shared" si="10"/>
        <v>대상형</v>
      </c>
      <c r="H166" s="155" t="s">
        <v>1999</v>
      </c>
      <c r="I166" s="155" t="s">
        <v>4426</v>
      </c>
      <c r="J166" s="155" t="str">
        <f t="shared" si="11"/>
        <v>#CastingTime/#Damage/#Distance/#Mana/#CoolDown</v>
      </c>
      <c r="K166" s="155" t="str">
        <f t="shared" si="12"/>
        <v>~CastingTime/~Damage/~Mana/~CoolDown</v>
      </c>
      <c r="L166" s="155">
        <v>650</v>
      </c>
      <c r="N166" s="155">
        <v>95</v>
      </c>
      <c r="O166" s="155">
        <v>5</v>
      </c>
      <c r="R166" s="155">
        <v>3543</v>
      </c>
      <c r="S166" s="155">
        <v>-142</v>
      </c>
      <c r="T166" s="155">
        <v>388</v>
      </c>
      <c r="U166" s="155">
        <v>23</v>
      </c>
      <c r="X166" s="372">
        <v>857</v>
      </c>
      <c r="Y166" s="373">
        <v>171</v>
      </c>
      <c r="Z166" s="401"/>
      <c r="AB166" s="155"/>
      <c r="AZ166" s="339"/>
      <c r="BA166" s="380"/>
      <c r="BB166" s="155"/>
      <c r="BC166" s="394"/>
      <c r="BE166" s="279"/>
      <c r="BF166" s="396"/>
      <c r="BH166" s="155"/>
    </row>
    <row r="167" spans="1:60">
      <c r="A167" s="155">
        <v>160</v>
      </c>
      <c r="B167" s="155" t="s">
        <v>1811</v>
      </c>
      <c r="C167" s="155" t="s">
        <v>425</v>
      </c>
      <c r="D167" s="155" t="s">
        <v>1853</v>
      </c>
      <c r="E167" s="155">
        <v>7</v>
      </c>
      <c r="F167" s="155" t="s">
        <v>4457</v>
      </c>
      <c r="G167" s="477" t="str">
        <f t="shared" si="10"/>
        <v>범위형</v>
      </c>
      <c r="H167" s="155" t="s">
        <v>4199</v>
      </c>
      <c r="I167" s="155" t="s">
        <v>4333</v>
      </c>
      <c r="J167" s="155" t="str">
        <f t="shared" si="11"/>
        <v>#Damage/#Range/#Mana/#CoolDown</v>
      </c>
      <c r="K167" s="155" t="str">
        <f t="shared" si="12"/>
        <v>~Damage/~Mana/~CoolDown</v>
      </c>
      <c r="R167" s="155">
        <v>4190</v>
      </c>
      <c r="S167" s="155">
        <v>-168</v>
      </c>
      <c r="T167" s="155">
        <v>484</v>
      </c>
      <c r="U167" s="155">
        <v>29</v>
      </c>
      <c r="V167" s="155">
        <v>500</v>
      </c>
      <c r="X167" s="372">
        <v>964</v>
      </c>
      <c r="Y167" s="373">
        <v>193</v>
      </c>
      <c r="Z167"/>
      <c r="AB167" s="155"/>
      <c r="AZ167" s="339"/>
      <c r="BA167" s="380"/>
      <c r="BB167" s="155"/>
      <c r="BC167" s="394"/>
      <c r="BE167" s="279"/>
      <c r="BF167" s="396"/>
      <c r="BH167" s="155"/>
    </row>
    <row r="168" spans="1:60">
      <c r="A168" s="155">
        <v>161</v>
      </c>
      <c r="B168" s="155" t="s">
        <v>1811</v>
      </c>
      <c r="C168" s="155" t="s">
        <v>3860</v>
      </c>
      <c r="D168" s="155" t="s">
        <v>1853</v>
      </c>
      <c r="E168" s="155">
        <v>9</v>
      </c>
      <c r="F168" s="155" t="s">
        <v>4107</v>
      </c>
      <c r="G168" s="477" t="str">
        <f t="shared" si="10"/>
        <v>대상형</v>
      </c>
      <c r="H168" s="155" t="s">
        <v>1899</v>
      </c>
      <c r="I168" s="155" t="s">
        <v>4427</v>
      </c>
      <c r="J168" s="155" t="str">
        <f t="shared" si="11"/>
        <v>#CastingTime/#Damage/#Distance/#Mana/#CoolDown</v>
      </c>
      <c r="K168" s="155" t="str">
        <f t="shared" si="12"/>
        <v>~CastingTime/~Damage/~Mana/~CoolDown</v>
      </c>
      <c r="L168" s="155">
        <v>800</v>
      </c>
      <c r="N168" s="155">
        <v>95</v>
      </c>
      <c r="O168" s="155">
        <v>5</v>
      </c>
      <c r="R168" s="155">
        <v>5777</v>
      </c>
      <c r="S168" s="155">
        <v>-231</v>
      </c>
      <c r="T168" s="155">
        <v>748</v>
      </c>
      <c r="U168" s="155">
        <v>45</v>
      </c>
      <c r="X168" s="372">
        <v>1178</v>
      </c>
      <c r="Y168" s="373">
        <v>236</v>
      </c>
      <c r="Z168"/>
      <c r="AB168" s="155"/>
      <c r="AZ168" s="339"/>
      <c r="BA168" s="380"/>
      <c r="BB168" s="155"/>
      <c r="BC168" s="394"/>
      <c r="BE168" s="279"/>
      <c r="BF168" s="396"/>
      <c r="BH168" s="155"/>
    </row>
    <row r="169" spans="1:60">
      <c r="A169" s="155">
        <v>162</v>
      </c>
      <c r="B169" s="155" t="s">
        <v>1811</v>
      </c>
      <c r="C169" s="155" t="s">
        <v>424</v>
      </c>
      <c r="D169" s="155" t="s">
        <v>4018</v>
      </c>
      <c r="E169" s="155">
        <v>1</v>
      </c>
      <c r="F169" s="155" t="s">
        <v>4104</v>
      </c>
      <c r="G169" s="477" t="str">
        <f t="shared" si="10"/>
        <v>클릭불가</v>
      </c>
      <c r="H169" s="155" t="s">
        <v>4222</v>
      </c>
      <c r="I169" s="155" t="s">
        <v>4226</v>
      </c>
      <c r="J169" s="155" t="str">
        <f t="shared" si="11"/>
        <v/>
      </c>
      <c r="K169" s="155" t="str">
        <f t="shared" si="12"/>
        <v/>
      </c>
      <c r="R169" s="155"/>
      <c r="S169" s="155"/>
      <c r="X169" s="372"/>
      <c r="Y169" s="373"/>
      <c r="Z169"/>
      <c r="AB169" s="155"/>
      <c r="AZ169" s="339"/>
      <c r="BA169" s="380"/>
      <c r="BB169" s="155"/>
      <c r="BC169" s="394"/>
      <c r="BE169" s="279"/>
      <c r="BF169" s="396"/>
      <c r="BH169" s="155"/>
    </row>
    <row r="170" spans="1:60">
      <c r="A170" s="155">
        <v>163</v>
      </c>
      <c r="B170" s="155" t="s">
        <v>1811</v>
      </c>
      <c r="C170" s="155" t="s">
        <v>424</v>
      </c>
      <c r="D170" s="155" t="s">
        <v>4018</v>
      </c>
      <c r="E170" s="155">
        <v>4</v>
      </c>
      <c r="F170" s="155" t="s">
        <v>4104</v>
      </c>
      <c r="G170" s="477" t="str">
        <f t="shared" si="10"/>
        <v>클릭불가</v>
      </c>
      <c r="H170" s="155" t="s">
        <v>4223</v>
      </c>
      <c r="I170" s="155" t="s">
        <v>4227</v>
      </c>
      <c r="J170" s="155" t="str">
        <f t="shared" si="11"/>
        <v/>
      </c>
      <c r="K170" s="155" t="str">
        <f t="shared" si="12"/>
        <v/>
      </c>
      <c r="R170" s="155"/>
      <c r="S170" s="155"/>
      <c r="X170" s="372"/>
      <c r="Y170" s="373"/>
      <c r="Z170"/>
      <c r="AB170" s="155"/>
      <c r="AZ170" s="339"/>
      <c r="BA170" s="380"/>
      <c r="BB170" s="155"/>
      <c r="BC170" s="394"/>
      <c r="BE170" s="279"/>
      <c r="BF170" s="396"/>
      <c r="BH170" s="155"/>
    </row>
    <row r="171" spans="1:60">
      <c r="A171" s="155">
        <v>164</v>
      </c>
      <c r="B171" s="155" t="s">
        <v>1811</v>
      </c>
      <c r="C171" s="155" t="s">
        <v>424</v>
      </c>
      <c r="D171" s="155" t="s">
        <v>4018</v>
      </c>
      <c r="E171" s="155">
        <v>7</v>
      </c>
      <c r="F171" s="155" t="s">
        <v>4104</v>
      </c>
      <c r="G171" s="477" t="str">
        <f t="shared" si="10"/>
        <v>클릭불가</v>
      </c>
      <c r="H171" s="155" t="s">
        <v>4214</v>
      </c>
      <c r="I171" s="155" t="s">
        <v>4224</v>
      </c>
      <c r="J171" s="155" t="str">
        <f t="shared" si="11"/>
        <v/>
      </c>
      <c r="K171" s="155" t="str">
        <f t="shared" si="12"/>
        <v/>
      </c>
      <c r="R171" s="155"/>
      <c r="S171" s="155"/>
      <c r="X171" s="372"/>
      <c r="Y171" s="373"/>
      <c r="Z171"/>
      <c r="AB171" s="155"/>
      <c r="AZ171" s="339"/>
      <c r="BA171" s="380"/>
      <c r="BB171" s="155"/>
      <c r="BC171" s="394"/>
      <c r="BE171" s="279"/>
      <c r="BF171" s="396"/>
      <c r="BH171" s="155"/>
    </row>
    <row r="172" spans="1:60">
      <c r="A172" s="155">
        <v>165</v>
      </c>
      <c r="B172" s="155" t="s">
        <v>1811</v>
      </c>
      <c r="C172" s="155" t="s">
        <v>424</v>
      </c>
      <c r="D172" s="155" t="s">
        <v>4018</v>
      </c>
      <c r="E172" s="155">
        <v>9</v>
      </c>
      <c r="F172" s="155" t="s">
        <v>4104</v>
      </c>
      <c r="G172" s="477" t="str">
        <f t="shared" si="10"/>
        <v>클릭불가</v>
      </c>
      <c r="H172" s="155" t="s">
        <v>4216</v>
      </c>
      <c r="I172" s="155" t="s">
        <v>4228</v>
      </c>
      <c r="J172" s="155" t="str">
        <f t="shared" si="11"/>
        <v/>
      </c>
      <c r="K172" s="155" t="str">
        <f t="shared" si="12"/>
        <v/>
      </c>
      <c r="R172" s="155"/>
      <c r="S172" s="155"/>
      <c r="X172" s="372"/>
      <c r="Y172" s="373"/>
      <c r="Z172"/>
      <c r="AB172" s="155"/>
      <c r="AZ172" s="339"/>
      <c r="BA172" s="380"/>
      <c r="BB172" s="155"/>
      <c r="BC172" s="394"/>
      <c r="BE172" s="279"/>
      <c r="BF172" s="396"/>
      <c r="BH172" s="155"/>
    </row>
    <row r="173" spans="1:60">
      <c r="A173" s="155">
        <v>166</v>
      </c>
      <c r="B173" s="155" t="s">
        <v>1811</v>
      </c>
      <c r="C173" s="155" t="s">
        <v>920</v>
      </c>
      <c r="D173" s="155" t="s">
        <v>920</v>
      </c>
      <c r="E173" s="155">
        <v>0</v>
      </c>
      <c r="F173" s="155" t="s">
        <v>4104</v>
      </c>
      <c r="G173" s="477" t="str">
        <f t="shared" si="10"/>
        <v>클릭불가</v>
      </c>
      <c r="H173" s="155" t="s">
        <v>1812</v>
      </c>
      <c r="I173" s="155" t="s">
        <v>4229</v>
      </c>
      <c r="J173" s="155" t="str">
        <f t="shared" si="11"/>
        <v/>
      </c>
      <c r="K173" s="155" t="str">
        <f t="shared" si="12"/>
        <v/>
      </c>
      <c r="R173" s="155"/>
      <c r="S173" s="155"/>
      <c r="X173" s="372"/>
      <c r="Y173" s="373"/>
      <c r="Z173"/>
      <c r="AB173" s="155"/>
      <c r="AZ173" s="339"/>
      <c r="BA173" s="380"/>
      <c r="BB173" s="155"/>
      <c r="BC173" s="394"/>
      <c r="BE173" s="279"/>
      <c r="BF173" s="396"/>
      <c r="BH173" s="155"/>
    </row>
    <row r="174" spans="1:60">
      <c r="A174" s="155">
        <v>167</v>
      </c>
      <c r="B174" s="155" t="s">
        <v>1811</v>
      </c>
      <c r="C174" s="155" t="s">
        <v>920</v>
      </c>
      <c r="D174" s="155" t="s">
        <v>920</v>
      </c>
      <c r="E174" s="155">
        <v>1</v>
      </c>
      <c r="F174" s="155" t="s">
        <v>4104</v>
      </c>
      <c r="G174" s="477" t="str">
        <f t="shared" si="10"/>
        <v>클릭불가</v>
      </c>
      <c r="H174" s="155" t="s">
        <v>1816</v>
      </c>
      <c r="I174" s="155" t="s">
        <v>4230</v>
      </c>
      <c r="J174" s="155" t="str">
        <f t="shared" si="11"/>
        <v/>
      </c>
      <c r="K174" s="155" t="str">
        <f t="shared" si="12"/>
        <v/>
      </c>
      <c r="R174" s="155"/>
      <c r="S174" s="155"/>
      <c r="X174" s="372"/>
      <c r="Y174" s="373"/>
      <c r="Z174"/>
      <c r="AB174" s="155"/>
      <c r="AZ174" s="339"/>
      <c r="BA174" s="380"/>
      <c r="BB174" s="155"/>
      <c r="BC174" s="394"/>
      <c r="BE174" s="279"/>
      <c r="BF174" s="396"/>
      <c r="BH174" s="155"/>
    </row>
    <row r="175" spans="1:60">
      <c r="A175" s="155">
        <v>168</v>
      </c>
      <c r="B175" s="155" t="s">
        <v>1811</v>
      </c>
      <c r="C175" s="155" t="s">
        <v>920</v>
      </c>
      <c r="D175" s="155" t="s">
        <v>920</v>
      </c>
      <c r="E175" s="155">
        <v>2</v>
      </c>
      <c r="F175" s="155" t="s">
        <v>4104</v>
      </c>
      <c r="G175" s="477" t="str">
        <f t="shared" si="10"/>
        <v>클릭불가</v>
      </c>
      <c r="H175" s="155" t="s">
        <v>4187</v>
      </c>
      <c r="I175" s="155" t="s">
        <v>4231</v>
      </c>
      <c r="J175" s="155" t="str">
        <f t="shared" si="11"/>
        <v/>
      </c>
      <c r="K175" s="155" t="str">
        <f t="shared" si="12"/>
        <v/>
      </c>
      <c r="R175" s="155"/>
      <c r="S175" s="155"/>
      <c r="X175" s="372"/>
      <c r="Y175" s="373"/>
      <c r="Z175"/>
      <c r="AB175" s="155"/>
      <c r="AZ175" s="339"/>
      <c r="BA175" s="380"/>
      <c r="BB175" s="155"/>
      <c r="BC175" s="394"/>
      <c r="BE175" s="279"/>
      <c r="BF175" s="396"/>
      <c r="BH175" s="155"/>
    </row>
    <row r="176" spans="1:60">
      <c r="A176" s="155">
        <v>169</v>
      </c>
      <c r="B176" s="155" t="s">
        <v>1811</v>
      </c>
      <c r="C176" s="155" t="s">
        <v>920</v>
      </c>
      <c r="D176" s="155" t="s">
        <v>920</v>
      </c>
      <c r="E176" s="155">
        <v>3</v>
      </c>
      <c r="F176" s="155" t="s">
        <v>4104</v>
      </c>
      <c r="G176" s="477" t="str">
        <f t="shared" si="10"/>
        <v>클릭불가</v>
      </c>
      <c r="H176" s="155" t="s">
        <v>4188</v>
      </c>
      <c r="I176" s="155" t="s">
        <v>4232</v>
      </c>
      <c r="J176" s="155" t="str">
        <f t="shared" si="11"/>
        <v/>
      </c>
      <c r="K176" s="155" t="str">
        <f t="shared" si="12"/>
        <v/>
      </c>
      <c r="R176" s="155"/>
      <c r="S176" s="155"/>
      <c r="X176" s="372"/>
      <c r="Y176" s="373"/>
      <c r="Z176"/>
      <c r="AB176" s="155"/>
      <c r="AZ176" s="339"/>
      <c r="BA176" s="380"/>
      <c r="BB176" s="155"/>
      <c r="BC176" s="394"/>
      <c r="BE176" s="279"/>
      <c r="BF176" s="396"/>
      <c r="BH176" s="155"/>
    </row>
    <row r="177" spans="1:60">
      <c r="A177" s="155">
        <v>170</v>
      </c>
      <c r="B177" s="155" t="s">
        <v>1811</v>
      </c>
      <c r="C177" s="155" t="s">
        <v>920</v>
      </c>
      <c r="D177" s="155" t="s">
        <v>920</v>
      </c>
      <c r="E177" s="155">
        <v>4</v>
      </c>
      <c r="F177" s="155" t="s">
        <v>4104</v>
      </c>
      <c r="G177" s="477" t="str">
        <f t="shared" si="10"/>
        <v>클릭불가</v>
      </c>
      <c r="H177" s="155" t="s">
        <v>1826</v>
      </c>
      <c r="I177" s="155" t="s">
        <v>4233</v>
      </c>
      <c r="J177" s="155" t="str">
        <f t="shared" si="11"/>
        <v/>
      </c>
      <c r="K177" s="155" t="str">
        <f t="shared" si="12"/>
        <v/>
      </c>
      <c r="R177" s="155"/>
      <c r="S177" s="155"/>
      <c r="X177" s="372"/>
      <c r="Y177" s="373"/>
      <c r="Z177"/>
      <c r="AB177" s="155"/>
      <c r="AZ177" s="339"/>
      <c r="BA177" s="380"/>
      <c r="BB177" s="155"/>
      <c r="BC177" s="394"/>
      <c r="BE177" s="279"/>
      <c r="BF177" s="396"/>
      <c r="BH177" s="155"/>
    </row>
    <row r="178" spans="1:60">
      <c r="A178" s="155">
        <v>171</v>
      </c>
      <c r="B178" s="155" t="s">
        <v>1811</v>
      </c>
      <c r="C178" s="155" t="s">
        <v>920</v>
      </c>
      <c r="D178" s="155" t="s">
        <v>920</v>
      </c>
      <c r="E178" s="155">
        <v>5</v>
      </c>
      <c r="F178" s="155" t="s">
        <v>4104</v>
      </c>
      <c r="G178" s="477" t="str">
        <f t="shared" si="10"/>
        <v>클릭불가</v>
      </c>
      <c r="H178" s="155" t="s">
        <v>4189</v>
      </c>
      <c r="I178" s="155" t="s">
        <v>4234</v>
      </c>
      <c r="J178" s="155" t="str">
        <f t="shared" si="11"/>
        <v/>
      </c>
      <c r="K178" s="155" t="str">
        <f t="shared" si="12"/>
        <v/>
      </c>
      <c r="R178" s="155"/>
      <c r="S178" s="155"/>
      <c r="X178" s="372"/>
      <c r="Y178" s="373"/>
      <c r="Z178"/>
      <c r="AB178" s="155"/>
      <c r="AZ178" s="339"/>
      <c r="BA178" s="380"/>
      <c r="BB178" s="155"/>
      <c r="BC178" s="394"/>
      <c r="BE178" s="279"/>
      <c r="BF178" s="396"/>
      <c r="BH178" s="155"/>
    </row>
    <row r="179" spans="1:60">
      <c r="A179" s="155">
        <v>172</v>
      </c>
      <c r="B179" s="155" t="s">
        <v>1811</v>
      </c>
      <c r="C179" s="155" t="s">
        <v>920</v>
      </c>
      <c r="D179" s="155" t="s">
        <v>920</v>
      </c>
      <c r="E179" s="155">
        <v>6</v>
      </c>
      <c r="F179" s="155" t="s">
        <v>4104</v>
      </c>
      <c r="G179" s="477" t="str">
        <f t="shared" si="10"/>
        <v>클릭불가</v>
      </c>
      <c r="H179" s="155" t="s">
        <v>4190</v>
      </c>
      <c r="I179" s="155" t="s">
        <v>4236</v>
      </c>
      <c r="J179" s="155" t="str">
        <f t="shared" si="11"/>
        <v/>
      </c>
      <c r="K179" s="155" t="str">
        <f t="shared" si="12"/>
        <v/>
      </c>
      <c r="R179" s="155"/>
      <c r="S179" s="155"/>
      <c r="X179" s="372"/>
      <c r="Y179" s="373"/>
      <c r="Z179"/>
      <c r="AB179" s="155"/>
      <c r="AZ179" s="339"/>
      <c r="BA179" s="380"/>
      <c r="BB179" s="155"/>
      <c r="BC179" s="394"/>
      <c r="BE179" s="279"/>
      <c r="BF179" s="396"/>
      <c r="BH179" s="155"/>
    </row>
    <row r="180" spans="1:60">
      <c r="A180" s="155">
        <v>173</v>
      </c>
      <c r="B180" s="155" t="s">
        <v>1811</v>
      </c>
      <c r="C180" s="155" t="s">
        <v>920</v>
      </c>
      <c r="D180" s="155" t="s">
        <v>920</v>
      </c>
      <c r="E180" s="155">
        <v>7</v>
      </c>
      <c r="F180" s="155" t="s">
        <v>4104</v>
      </c>
      <c r="G180" s="477" t="str">
        <f t="shared" si="10"/>
        <v>클릭불가</v>
      </c>
      <c r="H180" s="155" t="s">
        <v>1839</v>
      </c>
      <c r="I180" s="155" t="s">
        <v>4235</v>
      </c>
      <c r="J180" s="155" t="str">
        <f t="shared" si="11"/>
        <v/>
      </c>
      <c r="K180" s="155" t="str">
        <f t="shared" si="12"/>
        <v/>
      </c>
      <c r="R180" s="155"/>
      <c r="S180" s="155"/>
      <c r="X180" s="372"/>
      <c r="Y180" s="373"/>
      <c r="Z180"/>
      <c r="AB180" s="155"/>
      <c r="AZ180" s="339"/>
      <c r="BA180" s="380"/>
      <c r="BB180" s="155"/>
      <c r="BC180" s="394"/>
      <c r="BE180" s="279"/>
      <c r="BF180" s="396"/>
      <c r="BH180" s="155"/>
    </row>
    <row r="181" spans="1:60">
      <c r="A181" s="155">
        <v>174</v>
      </c>
      <c r="B181" s="155" t="s">
        <v>1811</v>
      </c>
      <c r="C181" s="155" t="s">
        <v>920</v>
      </c>
      <c r="D181" s="155" t="s">
        <v>920</v>
      </c>
      <c r="E181" s="155">
        <v>8</v>
      </c>
      <c r="F181" s="155" t="s">
        <v>4104</v>
      </c>
      <c r="G181" s="477" t="str">
        <f t="shared" si="10"/>
        <v>클릭불가</v>
      </c>
      <c r="H181" s="155" t="s">
        <v>4191</v>
      </c>
      <c r="I181" s="155" t="s">
        <v>4237</v>
      </c>
      <c r="J181" s="155" t="str">
        <f t="shared" si="11"/>
        <v/>
      </c>
      <c r="K181" s="155" t="str">
        <f t="shared" si="12"/>
        <v/>
      </c>
      <c r="R181" s="155"/>
      <c r="S181" s="155"/>
      <c r="X181" s="372"/>
      <c r="Y181" s="373"/>
      <c r="Z181"/>
      <c r="AB181" s="155"/>
      <c r="AZ181" s="339"/>
      <c r="BA181" s="380"/>
      <c r="BB181" s="155"/>
      <c r="BC181" s="394"/>
      <c r="BE181" s="279"/>
      <c r="BF181" s="396"/>
      <c r="BH181" s="155"/>
    </row>
    <row r="182" spans="1:60" ht="17.25" thickBot="1">
      <c r="A182" s="155">
        <v>175</v>
      </c>
      <c r="B182" s="155" t="s">
        <v>1811</v>
      </c>
      <c r="C182" s="155" t="s">
        <v>920</v>
      </c>
      <c r="D182" s="155" t="s">
        <v>920</v>
      </c>
      <c r="E182" s="155">
        <v>9</v>
      </c>
      <c r="F182" s="155" t="s">
        <v>4104</v>
      </c>
      <c r="G182" s="477" t="str">
        <f t="shared" si="10"/>
        <v>클릭불가</v>
      </c>
      <c r="H182" s="155" t="s">
        <v>4192</v>
      </c>
      <c r="I182" s="155" t="s">
        <v>4238</v>
      </c>
      <c r="J182" s="155" t="str">
        <f t="shared" si="11"/>
        <v/>
      </c>
      <c r="K182" s="155" t="str">
        <f t="shared" si="12"/>
        <v/>
      </c>
      <c r="R182" s="155"/>
      <c r="S182" s="155"/>
      <c r="X182" s="372"/>
      <c r="Y182" s="373"/>
      <c r="Z182"/>
      <c r="AB182" s="155"/>
      <c r="AZ182" s="339"/>
      <c r="BA182" s="380"/>
      <c r="BB182" s="155"/>
      <c r="BC182" s="394"/>
      <c r="BE182" s="279"/>
      <c r="BF182" s="396"/>
      <c r="BH182" s="155"/>
    </row>
    <row r="183" spans="1:60">
      <c r="A183" s="155">
        <v>176</v>
      </c>
      <c r="B183" s="155" t="s">
        <v>2023</v>
      </c>
      <c r="C183" s="155" t="s">
        <v>566</v>
      </c>
      <c r="D183" s="155" t="s">
        <v>4220</v>
      </c>
      <c r="E183" s="155">
        <v>0</v>
      </c>
      <c r="F183" s="155" t="s">
        <v>4021</v>
      </c>
      <c r="G183" s="477" t="str">
        <f t="shared" si="10"/>
        <v>방향형</v>
      </c>
      <c r="H183" s="155" t="s">
        <v>3665</v>
      </c>
      <c r="I183" s="155" t="s">
        <v>4293</v>
      </c>
      <c r="J183" s="155" t="str">
        <f t="shared" si="11"/>
        <v>#Distance/#Mana/#CoolDown</v>
      </c>
      <c r="K183" s="155" t="str">
        <f t="shared" si="12"/>
        <v>~Mana/~CoolDown</v>
      </c>
      <c r="L183" s="155">
        <v>100</v>
      </c>
      <c r="R183" s="472">
        <v>1999</v>
      </c>
      <c r="S183" s="469">
        <v>-111</v>
      </c>
      <c r="X183" s="372">
        <v>101</v>
      </c>
      <c r="Y183" s="373">
        <v>11</v>
      </c>
      <c r="Z183"/>
      <c r="AB183" s="155"/>
      <c r="AD183" s="625" t="s">
        <v>4239</v>
      </c>
      <c r="AE183" s="626"/>
      <c r="AF183" s="626"/>
      <c r="AG183" s="626"/>
      <c r="AH183" s="626"/>
      <c r="AI183" s="626"/>
      <c r="AJ183" s="627"/>
      <c r="AZ183" s="339"/>
      <c r="BA183" s="380"/>
      <c r="BB183" s="155"/>
      <c r="BC183" s="394"/>
      <c r="BE183" s="279"/>
      <c r="BF183" s="396"/>
      <c r="BH183" s="155"/>
    </row>
    <row r="184" spans="1:60">
      <c r="A184" s="155">
        <v>177</v>
      </c>
      <c r="B184" s="155" t="s">
        <v>2023</v>
      </c>
      <c r="C184" s="155" t="s">
        <v>566</v>
      </c>
      <c r="D184" s="155" t="s">
        <v>4220</v>
      </c>
      <c r="E184" s="155">
        <v>10</v>
      </c>
      <c r="F184" s="155" t="s">
        <v>4021</v>
      </c>
      <c r="G184" s="477" t="str">
        <f t="shared" si="10"/>
        <v>방향형</v>
      </c>
      <c r="H184" s="155" t="s">
        <v>4242</v>
      </c>
      <c r="I184" s="155" t="s">
        <v>4299</v>
      </c>
      <c r="J184" s="155" t="str">
        <f t="shared" si="11"/>
        <v>#Distance/#Mana/#CoolDown</v>
      </c>
      <c r="K184" s="155" t="str">
        <f t="shared" si="12"/>
        <v>~Mana/~CoolDown</v>
      </c>
      <c r="L184" s="155">
        <v>350</v>
      </c>
      <c r="R184" s="472">
        <v>1004</v>
      </c>
      <c r="S184" s="469">
        <v>-56</v>
      </c>
      <c r="X184" s="372">
        <v>349</v>
      </c>
      <c r="Y184" s="373">
        <v>39</v>
      </c>
      <c r="Z184"/>
      <c r="AB184" s="155"/>
      <c r="AD184" s="628"/>
      <c r="AE184" s="629"/>
      <c r="AF184" s="629"/>
      <c r="AG184" s="629"/>
      <c r="AH184" s="629"/>
      <c r="AI184" s="629"/>
      <c r="AJ184" s="630"/>
      <c r="AZ184" s="339"/>
      <c r="BA184" s="380"/>
      <c r="BB184" s="155"/>
      <c r="BC184" s="394"/>
      <c r="BE184" s="279"/>
      <c r="BF184" s="396"/>
      <c r="BH184" s="155"/>
    </row>
    <row r="185" spans="1:60" ht="17.25" thickBot="1">
      <c r="A185" s="155">
        <v>178</v>
      </c>
      <c r="B185" s="155" t="s">
        <v>2023</v>
      </c>
      <c r="C185" s="155" t="s">
        <v>566</v>
      </c>
      <c r="D185" s="155" t="s">
        <v>918</v>
      </c>
      <c r="E185" s="155">
        <v>0</v>
      </c>
      <c r="F185" s="155" t="s">
        <v>4024</v>
      </c>
      <c r="G185" s="477" t="str">
        <f t="shared" si="10"/>
        <v>즉발</v>
      </c>
      <c r="H185" s="2" t="s">
        <v>918</v>
      </c>
      <c r="I185" s="155" t="s">
        <v>4305</v>
      </c>
      <c r="J185" s="155" t="str">
        <f t="shared" si="11"/>
        <v>#CastingTime/#Damage/#Duration/#Mana/#CoolDown</v>
      </c>
      <c r="K185" s="155" t="str">
        <f t="shared" si="12"/>
        <v>~CastingTime/~Mana/~CoolDown</v>
      </c>
      <c r="N185" s="155">
        <v>140</v>
      </c>
      <c r="O185" s="155">
        <v>10</v>
      </c>
      <c r="P185" s="155">
        <v>100</v>
      </c>
      <c r="R185" s="155">
        <v>1999</v>
      </c>
      <c r="S185" s="155">
        <v>-111</v>
      </c>
      <c r="T185" s="155">
        <v>30</v>
      </c>
      <c r="X185" s="372">
        <v>101</v>
      </c>
      <c r="Y185" s="373">
        <v>11</v>
      </c>
      <c r="Z185"/>
      <c r="AB185" s="155"/>
      <c r="AD185" s="631"/>
      <c r="AE185" s="632"/>
      <c r="AF185" s="632"/>
      <c r="AG185" s="632"/>
      <c r="AH185" s="632"/>
      <c r="AI185" s="632"/>
      <c r="AJ185" s="633"/>
      <c r="AV185" s="339"/>
      <c r="AW185" s="380"/>
      <c r="AY185" s="394"/>
      <c r="AZ185" s="394"/>
      <c r="BA185" s="279"/>
      <c r="BB185" s="396"/>
      <c r="BC185" s="396"/>
      <c r="BD185" s="155"/>
      <c r="BE185" s="155"/>
      <c r="BF185" s="155"/>
      <c r="BG185" s="155"/>
      <c r="BH185" s="155"/>
    </row>
    <row r="186" spans="1:60" ht="17.25" thickTop="1">
      <c r="A186" s="155">
        <v>179</v>
      </c>
      <c r="B186" s="155" t="s">
        <v>2023</v>
      </c>
      <c r="C186" s="155" t="s">
        <v>566</v>
      </c>
      <c r="D186" s="155" t="s">
        <v>918</v>
      </c>
      <c r="E186" s="155">
        <v>2</v>
      </c>
      <c r="F186" s="155" t="s">
        <v>4109</v>
      </c>
      <c r="G186" s="477" t="str">
        <f t="shared" si="10"/>
        <v>즉발</v>
      </c>
      <c r="H186" s="2" t="s">
        <v>2138</v>
      </c>
      <c r="I186" s="2" t="s">
        <v>2140</v>
      </c>
      <c r="J186" s="155" t="str">
        <f t="shared" si="11"/>
        <v/>
      </c>
      <c r="K186" s="155" t="str">
        <f t="shared" si="12"/>
        <v/>
      </c>
      <c r="R186" s="155"/>
      <c r="S186" s="155"/>
      <c r="X186" s="372"/>
      <c r="Y186" s="373"/>
      <c r="Z186"/>
      <c r="AB186" s="155"/>
      <c r="AD186" s="651" t="s">
        <v>3875</v>
      </c>
      <c r="AE186" s="617" t="s">
        <v>3750</v>
      </c>
      <c r="AF186" s="617"/>
      <c r="AG186" s="619" t="s">
        <v>3755</v>
      </c>
      <c r="AH186" s="620"/>
      <c r="AI186" s="621"/>
      <c r="AJ186" s="613" t="s">
        <v>2574</v>
      </c>
      <c r="AV186" s="339"/>
      <c r="AW186" s="380"/>
      <c r="AY186" s="394"/>
      <c r="AZ186" s="394"/>
      <c r="BA186" s="279"/>
      <c r="BB186" s="396"/>
      <c r="BC186" s="396"/>
      <c r="BD186" s="155"/>
      <c r="BE186" s="155"/>
      <c r="BF186" s="155"/>
      <c r="BG186" s="155"/>
      <c r="BH186" s="155"/>
    </row>
    <row r="187" spans="1:60">
      <c r="A187" s="155">
        <v>180</v>
      </c>
      <c r="B187" s="155" t="s">
        <v>2023</v>
      </c>
      <c r="C187" s="155" t="s">
        <v>566</v>
      </c>
      <c r="D187" s="155" t="s">
        <v>918</v>
      </c>
      <c r="E187" s="155">
        <v>4</v>
      </c>
      <c r="F187" s="155" t="s">
        <v>4102</v>
      </c>
      <c r="G187" s="477" t="str">
        <f t="shared" si="10"/>
        <v>방향형</v>
      </c>
      <c r="H187" s="2" t="s">
        <v>2119</v>
      </c>
      <c r="I187" s="34" t="s">
        <v>4353</v>
      </c>
      <c r="J187" s="155" t="str">
        <f t="shared" si="11"/>
        <v>#CastingTime/#Damage/#Distance/#Duration/#Mana/#CoolDown</v>
      </c>
      <c r="K187" s="155" t="str">
        <f t="shared" si="12"/>
        <v>~CastingTime/~Damage/~Mana/~CoolDown</v>
      </c>
      <c r="L187" s="155">
        <v>350</v>
      </c>
      <c r="N187" s="155">
        <v>95</v>
      </c>
      <c r="O187" s="155">
        <v>-5</v>
      </c>
      <c r="P187" s="155">
        <v>500</v>
      </c>
      <c r="R187" s="155">
        <v>2489</v>
      </c>
      <c r="S187" s="155">
        <v>-100</v>
      </c>
      <c r="T187" s="155">
        <v>249</v>
      </c>
      <c r="U187" s="155">
        <v>15</v>
      </c>
      <c r="X187" s="372">
        <v>643</v>
      </c>
      <c r="Y187" s="373">
        <v>129</v>
      </c>
      <c r="Z187"/>
      <c r="AB187" s="155"/>
      <c r="AD187" s="652"/>
      <c r="AE187" s="618"/>
      <c r="AF187" s="618"/>
      <c r="AG187" s="622"/>
      <c r="AH187" s="623"/>
      <c r="AI187" s="624"/>
      <c r="AJ187" s="650"/>
      <c r="AV187" s="339"/>
      <c r="AW187" s="380"/>
      <c r="AY187" s="394"/>
      <c r="AZ187" s="394"/>
      <c r="BA187" s="279"/>
      <c r="BB187" s="396"/>
      <c r="BC187" s="396"/>
      <c r="BD187" s="155"/>
      <c r="BE187" s="155"/>
      <c r="BF187" s="155"/>
      <c r="BG187" s="155"/>
      <c r="BH187" s="155"/>
    </row>
    <row r="188" spans="1:60">
      <c r="A188" s="155">
        <v>181</v>
      </c>
      <c r="B188" s="155" t="s">
        <v>2023</v>
      </c>
      <c r="C188" s="155" t="s">
        <v>566</v>
      </c>
      <c r="D188" s="155" t="s">
        <v>918</v>
      </c>
      <c r="E188" s="155">
        <v>6</v>
      </c>
      <c r="F188" s="155" t="s">
        <v>4109</v>
      </c>
      <c r="G188" s="477" t="str">
        <f t="shared" si="10"/>
        <v>즉발</v>
      </c>
      <c r="H188" s="2" t="s">
        <v>2137</v>
      </c>
      <c r="I188" s="164" t="s">
        <v>4290</v>
      </c>
      <c r="J188" s="155" t="str">
        <f t="shared" si="11"/>
        <v/>
      </c>
      <c r="K188" s="155" t="str">
        <f t="shared" si="12"/>
        <v/>
      </c>
      <c r="R188" s="155"/>
      <c r="S188" s="155"/>
      <c r="X188" s="372"/>
      <c r="Y188" s="373"/>
      <c r="Z188"/>
      <c r="AB188" s="155"/>
      <c r="AD188" s="331" t="s">
        <v>3757</v>
      </c>
      <c r="AE188" s="302" t="s">
        <v>4221</v>
      </c>
      <c r="AF188" s="303" t="s">
        <v>3684</v>
      </c>
      <c r="AG188" s="412" t="s">
        <v>4240</v>
      </c>
      <c r="AH188" s="413" t="s">
        <v>4241</v>
      </c>
      <c r="AI188" s="303" t="s">
        <v>4291</v>
      </c>
      <c r="AJ188" s="321" t="s">
        <v>920</v>
      </c>
      <c r="AV188" s="339"/>
      <c r="AW188" s="380"/>
      <c r="AY188" s="394"/>
      <c r="AZ188" s="394"/>
      <c r="BA188" s="279"/>
      <c r="BB188" s="396"/>
      <c r="BC188" s="396"/>
      <c r="BD188" s="155"/>
      <c r="BE188" s="155"/>
      <c r="BF188" s="155"/>
      <c r="BG188" s="155"/>
      <c r="BH188" s="155"/>
    </row>
    <row r="189" spans="1:60">
      <c r="A189" s="155">
        <v>182</v>
      </c>
      <c r="B189" s="155" t="s">
        <v>2023</v>
      </c>
      <c r="C189" s="155" t="s">
        <v>566</v>
      </c>
      <c r="D189" s="155" t="s">
        <v>918</v>
      </c>
      <c r="E189" s="155">
        <v>8</v>
      </c>
      <c r="F189" s="155" t="s">
        <v>4109</v>
      </c>
      <c r="G189" s="477" t="str">
        <f t="shared" si="10"/>
        <v>즉발</v>
      </c>
      <c r="H189" s="2" t="s">
        <v>2165</v>
      </c>
      <c r="I189" s="2" t="s">
        <v>2167</v>
      </c>
      <c r="J189" s="155" t="str">
        <f t="shared" si="11"/>
        <v/>
      </c>
      <c r="K189" s="155" t="str">
        <f t="shared" si="12"/>
        <v/>
      </c>
      <c r="R189" s="155"/>
      <c r="S189" s="155"/>
      <c r="X189" s="372"/>
      <c r="Y189" s="373"/>
      <c r="Z189"/>
      <c r="AB189" s="155"/>
      <c r="AD189" s="332">
        <v>0</v>
      </c>
      <c r="AE189" s="343" t="s">
        <v>3665</v>
      </c>
      <c r="AF189" s="443" t="s">
        <v>918</v>
      </c>
      <c r="AG189" s="420" t="s">
        <v>2034</v>
      </c>
      <c r="AH189" s="410"/>
      <c r="AI189" s="443"/>
      <c r="AJ189" s="322" t="s">
        <v>918</v>
      </c>
      <c r="AV189" s="339"/>
      <c r="AW189" s="380"/>
      <c r="AY189" s="394"/>
      <c r="AZ189" s="394"/>
      <c r="BA189" s="279"/>
      <c r="BB189" s="396"/>
      <c r="BC189" s="396"/>
      <c r="BD189" s="155"/>
      <c r="BE189" s="155"/>
      <c r="BF189" s="155"/>
      <c r="BG189" s="155"/>
      <c r="BH189" s="155"/>
    </row>
    <row r="190" spans="1:60">
      <c r="A190" s="155">
        <v>183</v>
      </c>
      <c r="B190" s="155" t="s">
        <v>2023</v>
      </c>
      <c r="C190" s="155" t="s">
        <v>425</v>
      </c>
      <c r="D190" s="155" t="s">
        <v>4240</v>
      </c>
      <c r="E190" s="155">
        <v>0</v>
      </c>
      <c r="F190" s="155" t="s">
        <v>4026</v>
      </c>
      <c r="G190" s="477" t="str">
        <f t="shared" si="10"/>
        <v>방향형</v>
      </c>
      <c r="H190" s="155" t="s">
        <v>2034</v>
      </c>
      <c r="I190" s="155" t="s">
        <v>4334</v>
      </c>
      <c r="J190" s="155" t="str">
        <f t="shared" si="11"/>
        <v>#Damage/#Distance/#Range/#Mana/#CoolDown</v>
      </c>
      <c r="K190" s="155" t="str">
        <f t="shared" si="12"/>
        <v>~Damage/~Mana/~CoolDown</v>
      </c>
      <c r="L190" s="155">
        <v>150</v>
      </c>
      <c r="R190" s="155">
        <v>1100</v>
      </c>
      <c r="S190" s="155">
        <v>-44</v>
      </c>
      <c r="T190" s="155">
        <v>100</v>
      </c>
      <c r="U190" s="155">
        <v>6</v>
      </c>
      <c r="V190" s="155">
        <v>150</v>
      </c>
      <c r="X190" s="372">
        <v>215</v>
      </c>
      <c r="Y190" s="373">
        <v>43</v>
      </c>
      <c r="Z190"/>
      <c r="AB190" s="155"/>
      <c r="AD190" s="332">
        <v>1</v>
      </c>
      <c r="AE190" s="343"/>
      <c r="AF190" s="443"/>
      <c r="AG190" s="448"/>
      <c r="AH190" s="410" t="s">
        <v>2083</v>
      </c>
      <c r="AI190" s="443"/>
      <c r="AJ190" s="458" t="s">
        <v>4260</v>
      </c>
      <c r="AV190" s="339"/>
      <c r="AW190" s="380"/>
      <c r="AY190" s="394"/>
      <c r="AZ190" s="394"/>
      <c r="BA190" s="279"/>
      <c r="BB190" s="396"/>
      <c r="BC190" s="396"/>
      <c r="BD190" s="155"/>
      <c r="BE190" s="155"/>
      <c r="BF190" s="155"/>
      <c r="BG190" s="155"/>
      <c r="BH190" s="155"/>
    </row>
    <row r="191" spans="1:60">
      <c r="A191" s="155">
        <v>184</v>
      </c>
      <c r="B191" s="155" t="s">
        <v>2023</v>
      </c>
      <c r="C191" s="155" t="s">
        <v>425</v>
      </c>
      <c r="D191" s="155" t="s">
        <v>4240</v>
      </c>
      <c r="E191" s="155">
        <v>2</v>
      </c>
      <c r="F191" s="155" t="s">
        <v>4107</v>
      </c>
      <c r="G191" s="477" t="str">
        <f t="shared" si="10"/>
        <v>대상형</v>
      </c>
      <c r="H191" s="155" t="s">
        <v>2044</v>
      </c>
      <c r="I191" s="155" t="s">
        <v>4428</v>
      </c>
      <c r="J191" s="155" t="str">
        <f t="shared" si="11"/>
        <v>#CastingTime/#Damage/#Distance/#Mana/#CoolDown</v>
      </c>
      <c r="K191" s="155" t="str">
        <f t="shared" si="12"/>
        <v>~CastingTime/~Damage/~Mana/~CoolDown</v>
      </c>
      <c r="L191" s="155">
        <v>450</v>
      </c>
      <c r="N191" s="155">
        <v>95</v>
      </c>
      <c r="O191" s="155">
        <v>5</v>
      </c>
      <c r="R191" s="155">
        <v>1694</v>
      </c>
      <c r="S191" s="155">
        <v>-68</v>
      </c>
      <c r="T191" s="155">
        <v>158</v>
      </c>
      <c r="U191" s="155">
        <v>10</v>
      </c>
      <c r="X191" s="372">
        <v>429</v>
      </c>
      <c r="Y191" s="373">
        <v>86</v>
      </c>
      <c r="Z191"/>
      <c r="AB191" s="155"/>
      <c r="AD191" s="332">
        <v>2</v>
      </c>
      <c r="AE191" s="343"/>
      <c r="AF191" s="443" t="s">
        <v>4243</v>
      </c>
      <c r="AG191" s="420" t="s">
        <v>2044</v>
      </c>
      <c r="AH191" s="410"/>
      <c r="AI191" s="443" t="s">
        <v>4248</v>
      </c>
      <c r="AJ191" s="458" t="s">
        <v>4261</v>
      </c>
      <c r="AV191" s="339"/>
      <c r="AW191" s="380"/>
      <c r="AY191" s="394"/>
      <c r="AZ191" s="394"/>
      <c r="BA191" s="279"/>
      <c r="BB191" s="396"/>
      <c r="BC191" s="396"/>
      <c r="BD191" s="155"/>
      <c r="BE191" s="155"/>
      <c r="BF191" s="155"/>
      <c r="BG191" s="155"/>
      <c r="BH191" s="155"/>
    </row>
    <row r="192" spans="1:60">
      <c r="A192" s="155">
        <v>185</v>
      </c>
      <c r="B192" s="155" t="s">
        <v>2023</v>
      </c>
      <c r="C192" s="155" t="s">
        <v>425</v>
      </c>
      <c r="D192" s="155" t="s">
        <v>4240</v>
      </c>
      <c r="E192" s="155">
        <v>4</v>
      </c>
      <c r="F192" s="155" t="s">
        <v>4107</v>
      </c>
      <c r="G192" s="477" t="str">
        <f t="shared" si="10"/>
        <v>대상형</v>
      </c>
      <c r="H192" s="155" t="s">
        <v>2054</v>
      </c>
      <c r="I192" s="155" t="s">
        <v>4429</v>
      </c>
      <c r="J192" s="155" t="str">
        <f t="shared" si="11"/>
        <v>#CastingTime/#Damage/#Distance/#Mana/#CoolDown</v>
      </c>
      <c r="K192" s="155" t="str">
        <f t="shared" si="12"/>
        <v>~CastingTime/~Damage/~Mana/~CoolDown</v>
      </c>
      <c r="L192" s="155">
        <v>550</v>
      </c>
      <c r="N192" s="155">
        <v>95</v>
      </c>
      <c r="O192" s="155">
        <v>5</v>
      </c>
      <c r="R192" s="155">
        <v>2489</v>
      </c>
      <c r="S192" s="155">
        <v>-100</v>
      </c>
      <c r="T192" s="155">
        <v>249</v>
      </c>
      <c r="U192" s="155">
        <v>15</v>
      </c>
      <c r="X192" s="372">
        <v>643</v>
      </c>
      <c r="Y192" s="373">
        <v>129</v>
      </c>
      <c r="Z192"/>
      <c r="AB192" s="155"/>
      <c r="AD192" s="332">
        <v>3</v>
      </c>
      <c r="AE192" s="343"/>
      <c r="AF192" s="443"/>
      <c r="AG192" s="457"/>
      <c r="AH192" s="410" t="s">
        <v>4244</v>
      </c>
      <c r="AI192" s="443"/>
      <c r="AJ192" s="458" t="s">
        <v>4262</v>
      </c>
      <c r="AV192" s="339"/>
      <c r="AW192" s="380"/>
      <c r="AY192" s="394"/>
      <c r="AZ192" s="394"/>
      <c r="BA192" s="279"/>
      <c r="BB192" s="396"/>
      <c r="BC192" s="396"/>
      <c r="BD192" s="155"/>
      <c r="BE192" s="155"/>
      <c r="BF192" s="155"/>
      <c r="BG192" s="155"/>
      <c r="BH192" s="155"/>
    </row>
    <row r="193" spans="1:60">
      <c r="A193" s="155">
        <v>186</v>
      </c>
      <c r="B193" s="155" t="s">
        <v>2023</v>
      </c>
      <c r="C193" s="155" t="s">
        <v>425</v>
      </c>
      <c r="D193" s="155" t="s">
        <v>4240</v>
      </c>
      <c r="E193" s="155">
        <v>6</v>
      </c>
      <c r="F193" s="155" t="s">
        <v>4026</v>
      </c>
      <c r="G193" s="477" t="str">
        <f t="shared" si="10"/>
        <v>방향형</v>
      </c>
      <c r="H193" s="155" t="s">
        <v>2062</v>
      </c>
      <c r="I193" s="155" t="s">
        <v>4335</v>
      </c>
      <c r="J193" s="155" t="str">
        <f t="shared" si="11"/>
        <v>#Damage/#Distance/#Range/#Mana/#CoolDown</v>
      </c>
      <c r="K193" s="155" t="str">
        <f t="shared" si="12"/>
        <v>~Damage/~Mana/~CoolDown</v>
      </c>
      <c r="L193" s="155">
        <v>450</v>
      </c>
      <c r="R193" s="155">
        <v>3543</v>
      </c>
      <c r="S193" s="155">
        <v>-142</v>
      </c>
      <c r="T193" s="155">
        <v>388</v>
      </c>
      <c r="U193" s="155">
        <v>23</v>
      </c>
      <c r="V193" s="155">
        <v>150</v>
      </c>
      <c r="X193" s="372">
        <v>857</v>
      </c>
      <c r="Y193" s="373">
        <v>171</v>
      </c>
      <c r="Z193"/>
      <c r="AB193" s="155"/>
      <c r="AD193" s="332">
        <v>4</v>
      </c>
      <c r="AE193" s="343"/>
      <c r="AF193" s="443" t="s">
        <v>2119</v>
      </c>
      <c r="AG193" s="457" t="s">
        <v>2054</v>
      </c>
      <c r="AH193" s="456"/>
      <c r="AI193" s="443"/>
      <c r="AJ193" s="458" t="s">
        <v>4263</v>
      </c>
      <c r="AV193" s="339"/>
      <c r="AW193" s="380"/>
      <c r="AY193" s="394"/>
      <c r="AZ193" s="394"/>
      <c r="BA193" s="279"/>
      <c r="BB193" s="396"/>
      <c r="BC193" s="396"/>
      <c r="BD193" s="155"/>
      <c r="BE193" s="155"/>
      <c r="BF193" s="155"/>
      <c r="BG193" s="155"/>
      <c r="BH193" s="155"/>
    </row>
    <row r="194" spans="1:60">
      <c r="A194" s="155">
        <v>187</v>
      </c>
      <c r="B194" s="155" t="s">
        <v>2023</v>
      </c>
      <c r="C194" s="155" t="s">
        <v>3860</v>
      </c>
      <c r="D194" s="155" t="s">
        <v>4240</v>
      </c>
      <c r="E194" s="155">
        <v>8</v>
      </c>
      <c r="F194" s="155" t="s">
        <v>4026</v>
      </c>
      <c r="G194" s="477" t="str">
        <f t="shared" si="10"/>
        <v>방향형</v>
      </c>
      <c r="H194" s="155" t="s">
        <v>4246</v>
      </c>
      <c r="I194" s="155" t="s">
        <v>4336</v>
      </c>
      <c r="J194" s="155" t="str">
        <f t="shared" si="11"/>
        <v>#Damage/#Distance/#Range/#Mana/#CoolDown</v>
      </c>
      <c r="K194" s="155" t="str">
        <f t="shared" si="12"/>
        <v>~Damage/~Mana/~CoolDown</v>
      </c>
      <c r="L194" s="155">
        <v>550</v>
      </c>
      <c r="R194" s="155">
        <v>4930</v>
      </c>
      <c r="S194" s="155">
        <v>-197</v>
      </c>
      <c r="T194" s="155">
        <v>602</v>
      </c>
      <c r="U194" s="155">
        <v>36</v>
      </c>
      <c r="V194" s="155">
        <v>150</v>
      </c>
      <c r="X194" s="372">
        <v>1071</v>
      </c>
      <c r="Y194" s="373">
        <v>214</v>
      </c>
      <c r="Z194"/>
      <c r="AB194" s="155"/>
      <c r="AD194" s="332">
        <v>5</v>
      </c>
      <c r="AE194" s="343"/>
      <c r="AF194" s="443"/>
      <c r="AG194" s="457"/>
      <c r="AH194" s="410" t="s">
        <v>2102</v>
      </c>
      <c r="AI194" s="443"/>
      <c r="AJ194" s="458" t="s">
        <v>4264</v>
      </c>
      <c r="AV194" s="339"/>
      <c r="AW194" s="380"/>
      <c r="AY194" s="394"/>
      <c r="AZ194" s="394"/>
      <c r="BA194" s="279"/>
      <c r="BB194" s="396"/>
      <c r="BC194" s="396"/>
      <c r="BD194" s="155"/>
      <c r="BE194" s="155"/>
      <c r="BF194" s="155"/>
      <c r="BG194" s="155"/>
      <c r="BH194" s="155"/>
    </row>
    <row r="195" spans="1:60">
      <c r="A195" s="155">
        <v>188</v>
      </c>
      <c r="B195" s="155" t="s">
        <v>2023</v>
      </c>
      <c r="C195" s="155" t="s">
        <v>425</v>
      </c>
      <c r="D195" s="155" t="s">
        <v>4273</v>
      </c>
      <c r="E195" s="155">
        <v>1</v>
      </c>
      <c r="F195" s="155" t="s">
        <v>4109</v>
      </c>
      <c r="G195" s="477" t="str">
        <f t="shared" si="10"/>
        <v>즉발</v>
      </c>
      <c r="H195" s="155" t="s">
        <v>2083</v>
      </c>
      <c r="I195" s="155" t="s">
        <v>4269</v>
      </c>
      <c r="J195" s="155" t="str">
        <f t="shared" si="11"/>
        <v/>
      </c>
      <c r="K195" s="155" t="str">
        <f t="shared" si="12"/>
        <v/>
      </c>
      <c r="R195" s="155"/>
      <c r="S195" s="155"/>
      <c r="X195" s="372"/>
      <c r="Y195" s="373"/>
      <c r="Z195"/>
      <c r="AB195" s="155"/>
      <c r="AD195" s="332">
        <v>6</v>
      </c>
      <c r="AE195" s="343"/>
      <c r="AF195" s="443" t="s">
        <v>2137</v>
      </c>
      <c r="AG195" s="455" t="s">
        <v>4245</v>
      </c>
      <c r="AH195" s="456"/>
      <c r="AI195" s="443" t="s">
        <v>4249</v>
      </c>
      <c r="AJ195" s="458" t="s">
        <v>4265</v>
      </c>
      <c r="AV195" s="339"/>
      <c r="AW195" s="380"/>
      <c r="AY195" s="394"/>
      <c r="AZ195" s="394"/>
      <c r="BA195" s="279"/>
      <c r="BB195" s="396"/>
      <c r="BC195" s="396"/>
      <c r="BD195" s="155"/>
      <c r="BE195" s="155"/>
      <c r="BF195" s="155"/>
      <c r="BG195" s="155"/>
      <c r="BH195" s="155"/>
    </row>
    <row r="196" spans="1:60">
      <c r="A196" s="155">
        <v>189</v>
      </c>
      <c r="B196" s="155" t="s">
        <v>2023</v>
      </c>
      <c r="C196" s="155" t="s">
        <v>425</v>
      </c>
      <c r="D196" s="155" t="s">
        <v>4273</v>
      </c>
      <c r="E196" s="155">
        <v>3</v>
      </c>
      <c r="F196" s="155" t="s">
        <v>4109</v>
      </c>
      <c r="G196" s="477" t="str">
        <f t="shared" si="10"/>
        <v>즉발</v>
      </c>
      <c r="H196" s="155" t="s">
        <v>4244</v>
      </c>
      <c r="I196" s="155" t="s">
        <v>4270</v>
      </c>
      <c r="J196" s="155" t="str">
        <f t="shared" si="11"/>
        <v/>
      </c>
      <c r="K196" s="155" t="str">
        <f t="shared" si="12"/>
        <v/>
      </c>
      <c r="R196" s="155"/>
      <c r="S196" s="155"/>
      <c r="X196" s="372"/>
      <c r="Y196" s="373"/>
      <c r="Z196"/>
      <c r="AB196" s="155"/>
      <c r="AD196" s="332">
        <v>7</v>
      </c>
      <c r="AE196" s="343"/>
      <c r="AF196" s="443"/>
      <c r="AG196" s="457"/>
      <c r="AH196" s="410" t="s">
        <v>2111</v>
      </c>
      <c r="AI196" s="443"/>
      <c r="AJ196" s="458" t="s">
        <v>4266</v>
      </c>
      <c r="AV196" s="339"/>
      <c r="AW196" s="380"/>
      <c r="AY196" s="394"/>
      <c r="AZ196" s="394"/>
      <c r="BA196" s="279"/>
      <c r="BB196" s="396"/>
      <c r="BC196" s="396"/>
      <c r="BD196" s="155"/>
      <c r="BE196" s="155"/>
      <c r="BF196" s="155"/>
      <c r="BG196" s="155"/>
      <c r="BH196" s="155"/>
    </row>
    <row r="197" spans="1:60">
      <c r="A197" s="155">
        <v>190</v>
      </c>
      <c r="B197" s="155" t="s">
        <v>2023</v>
      </c>
      <c r="C197" s="155" t="s">
        <v>425</v>
      </c>
      <c r="D197" s="155" t="s">
        <v>4273</v>
      </c>
      <c r="E197" s="155">
        <v>5</v>
      </c>
      <c r="F197" s="155" t="s">
        <v>4109</v>
      </c>
      <c r="G197" s="477" t="str">
        <f t="shared" si="10"/>
        <v>즉발</v>
      </c>
      <c r="H197" s="155" t="s">
        <v>2102</v>
      </c>
      <c r="I197" s="155" t="s">
        <v>4271</v>
      </c>
      <c r="J197" s="155" t="str">
        <f t="shared" si="11"/>
        <v/>
      </c>
      <c r="K197" s="155" t="str">
        <f t="shared" si="12"/>
        <v/>
      </c>
      <c r="R197" s="155"/>
      <c r="S197" s="155"/>
      <c r="X197" s="372"/>
      <c r="Y197" s="373"/>
      <c r="Z197"/>
      <c r="AB197" s="155"/>
      <c r="AD197" s="332">
        <v>8</v>
      </c>
      <c r="AE197" s="324"/>
      <c r="AF197" s="443" t="s">
        <v>4247</v>
      </c>
      <c r="AG197" s="455" t="s">
        <v>4246</v>
      </c>
      <c r="AH197" s="410"/>
      <c r="AI197" s="443"/>
      <c r="AJ197" s="458" t="s">
        <v>4267</v>
      </c>
      <c r="AV197" s="339"/>
      <c r="AW197" s="380"/>
      <c r="AY197" s="394"/>
      <c r="AZ197" s="394"/>
      <c r="BA197" s="279"/>
      <c r="BB197" s="396"/>
      <c r="BC197" s="396"/>
      <c r="BD197" s="155"/>
      <c r="BE197" s="155"/>
      <c r="BF197" s="155"/>
      <c r="BG197" s="155"/>
      <c r="BH197" s="155"/>
    </row>
    <row r="198" spans="1:60">
      <c r="A198" s="155">
        <v>191</v>
      </c>
      <c r="B198" s="155" t="s">
        <v>2023</v>
      </c>
      <c r="C198" s="155" t="s">
        <v>425</v>
      </c>
      <c r="D198" s="155" t="s">
        <v>4273</v>
      </c>
      <c r="E198" s="155">
        <v>7</v>
      </c>
      <c r="F198" s="155" t="s">
        <v>4109</v>
      </c>
      <c r="G198" s="477" t="str">
        <f t="shared" si="10"/>
        <v>즉발</v>
      </c>
      <c r="H198" s="155" t="s">
        <v>2111</v>
      </c>
      <c r="I198" s="155" t="s">
        <v>4272</v>
      </c>
      <c r="J198" s="155" t="str">
        <f t="shared" si="11"/>
        <v/>
      </c>
      <c r="K198" s="155" t="str">
        <f t="shared" si="12"/>
        <v/>
      </c>
      <c r="R198" s="155"/>
      <c r="S198" s="155"/>
      <c r="X198" s="372"/>
      <c r="Y198" s="373"/>
      <c r="Z198"/>
      <c r="AB198" s="155"/>
      <c r="AD198" s="332">
        <v>9</v>
      </c>
      <c r="AE198" s="324"/>
      <c r="AF198" s="443"/>
      <c r="AG198" s="455"/>
      <c r="AH198" s="410" t="s">
        <v>2120</v>
      </c>
      <c r="AI198" s="443" t="s">
        <v>4250</v>
      </c>
      <c r="AJ198" s="458" t="s">
        <v>4268</v>
      </c>
      <c r="AV198" s="339"/>
      <c r="AW198" s="380"/>
      <c r="AY198" s="394"/>
      <c r="AZ198" s="394"/>
      <c r="BA198" s="279"/>
      <c r="BB198" s="396"/>
      <c r="BC198" s="396"/>
      <c r="BD198" s="155"/>
      <c r="BE198" s="155"/>
      <c r="BF198" s="155"/>
      <c r="BG198" s="155"/>
      <c r="BH198" s="155"/>
    </row>
    <row r="199" spans="1:60" ht="17.25" thickBot="1">
      <c r="A199" s="155">
        <v>192</v>
      </c>
      <c r="B199" s="155" t="s">
        <v>2023</v>
      </c>
      <c r="C199" s="155" t="s">
        <v>3860</v>
      </c>
      <c r="D199" s="155" t="s">
        <v>4273</v>
      </c>
      <c r="E199" s="155">
        <v>9</v>
      </c>
      <c r="F199" s="155" t="s">
        <v>4457</v>
      </c>
      <c r="G199" s="477" t="str">
        <f t="shared" si="10"/>
        <v>범위형</v>
      </c>
      <c r="H199" s="155" t="s">
        <v>2120</v>
      </c>
      <c r="I199" s="155" t="s">
        <v>4337</v>
      </c>
      <c r="J199" s="155" t="str">
        <f t="shared" si="11"/>
        <v>#Damage/#Range/#Mana/#CoolDown</v>
      </c>
      <c r="K199" s="155" t="str">
        <f t="shared" si="12"/>
        <v>~Damage/~Mana/~CoolDown</v>
      </c>
      <c r="R199" s="155">
        <v>5777</v>
      </c>
      <c r="S199" s="155">
        <v>-231</v>
      </c>
      <c r="T199" s="155">
        <v>748</v>
      </c>
      <c r="U199" s="155">
        <v>45</v>
      </c>
      <c r="V199" s="155">
        <v>600</v>
      </c>
      <c r="X199" s="372">
        <v>1178</v>
      </c>
      <c r="Y199" s="373">
        <v>236</v>
      </c>
      <c r="Z199"/>
      <c r="AB199" s="155"/>
      <c r="AD199" s="333">
        <v>10</v>
      </c>
      <c r="AE199" s="411" t="s">
        <v>4242</v>
      </c>
      <c r="AF199" s="329"/>
      <c r="AG199" s="327"/>
      <c r="AH199" s="326"/>
      <c r="AI199" s="423"/>
      <c r="AJ199" s="330"/>
      <c r="AV199" s="339"/>
      <c r="AW199" s="380"/>
      <c r="AY199" s="394"/>
      <c r="AZ199" s="394"/>
      <c r="BA199" s="279"/>
      <c r="BB199" s="396"/>
      <c r="BC199" s="396"/>
      <c r="BD199" s="155"/>
      <c r="BE199" s="155"/>
      <c r="BF199" s="155"/>
      <c r="BG199" s="155"/>
      <c r="BH199" s="155"/>
    </row>
    <row r="200" spans="1:60">
      <c r="A200" s="155">
        <v>193</v>
      </c>
      <c r="B200" s="155" t="s">
        <v>2023</v>
      </c>
      <c r="C200" s="155" t="s">
        <v>424</v>
      </c>
      <c r="D200" s="155" t="s">
        <v>3681</v>
      </c>
      <c r="E200" s="155">
        <v>2</v>
      </c>
      <c r="F200" s="155" t="s">
        <v>4104</v>
      </c>
      <c r="G200" s="477" t="str">
        <f t="shared" ref="G200:G211" si="13">IF(ISBLANK($H200),"",INDEX($5:$5,MATCH(F200,$4:$4,0)))</f>
        <v>클릭불가</v>
      </c>
      <c r="H200" s="155" t="s">
        <v>2206</v>
      </c>
      <c r="I200" s="155" t="s">
        <v>4274</v>
      </c>
      <c r="J200" s="155" t="str">
        <f t="shared" si="11"/>
        <v/>
      </c>
      <c r="K200" s="155" t="str">
        <f t="shared" si="12"/>
        <v/>
      </c>
      <c r="R200" s="155"/>
      <c r="S200" s="155"/>
      <c r="X200" s="372"/>
      <c r="Y200" s="373"/>
      <c r="Z200"/>
      <c r="AB200" s="155"/>
      <c r="AZ200" s="339"/>
      <c r="BA200" s="380"/>
      <c r="BB200" s="155"/>
      <c r="BC200" s="394"/>
      <c r="BE200" s="279"/>
      <c r="BF200" s="396"/>
      <c r="BH200" s="155"/>
    </row>
    <row r="201" spans="1:60">
      <c r="A201" s="155">
        <v>194</v>
      </c>
      <c r="B201" s="155" t="s">
        <v>2023</v>
      </c>
      <c r="C201" s="155" t="s">
        <v>424</v>
      </c>
      <c r="D201" s="155" t="s">
        <v>3681</v>
      </c>
      <c r="E201" s="155">
        <v>6</v>
      </c>
      <c r="F201" s="155" t="s">
        <v>4104</v>
      </c>
      <c r="G201" s="477" t="str">
        <f t="shared" si="13"/>
        <v>클릭불가</v>
      </c>
      <c r="H201" s="155" t="s">
        <v>2208</v>
      </c>
      <c r="I201" s="155" t="s">
        <v>4275</v>
      </c>
      <c r="J201" s="155" t="str">
        <f t="shared" ref="J201:J264" si="14">IF(ISBLANK($H201),"",
_xlfn.TEXTJOIN("/",TRUE,
IF(ISBLANK(INDEX($L201:$Y201,MATCH($N$6,$L$6:$Y$6,0))),"","#CastingTime"),
IF(ISBLANK(INDEX($L201:$Y201,MATCH($T$6,$L$6:$Y$6,0))),"","#Damage"),
IF(ISBLANK(INDEX($L201:$Y201,MATCH($L$6,$L$6:$Y$6,0))),"","#Distance"),
IF(ISBLANK(INDEX($L201:$Y201,MATCH($V$6,$L$6:$Y$6,0))),"","#Range"),
IF(ISBLANK(INDEX($L201:$Y201,MATCH($P$6,$L$6:$Y$6,0))),"","#Duration"),
IF(ISBLANK(INDEX($L201:$Y201,MATCH($X$6,$L$6:$Y$6,0))),"","#Mana"),
IF(ISBLANK(INDEX($L201:$Y201,MATCH($R$6,$L$6:$Y$6,0))),"","#CoolDown")))</f>
        <v/>
      </c>
      <c r="K201" s="155" t="str">
        <f t="shared" ref="K201:K264" si="15">IF(ISBLANK($H201),"",
_xlfn.TEXTJOIN("/",TRUE,
IF(ISBLANK(INDEX($L201:$Y201,MATCH($O$6,$L$6:$Y$6,0))),"","~CastingTime"),
IF(ISBLANK(INDEX($L201:$Y201,MATCH($U$6,$L$6:$Y$6,0))),"","~Damage"),
IF(ISBLANK(INDEX($L201:$Y201,MATCH($M$6,$L$6:$Y$6,0))),"","~Distance"),
IF(ISBLANK(INDEX($L201:$Y201,MATCH($W$6,$L$6:$Y$6,0))),"","~Range"),
IF(ISBLANK(INDEX($L201:$Y201,MATCH($Q$6,$L$6:$Y$6,0))),"","~Duration"),
IF(ISBLANK(INDEX($L201:$Y201,MATCH($Y$6,$L$6:$Y$6,0))),"","~Mana"),
IF(ISBLANK(INDEX($L201:$Y201,MATCH($S$6,$L$6:$Y$6,0))),"","~CoolDown")))</f>
        <v/>
      </c>
      <c r="R201" s="155"/>
      <c r="S201" s="155"/>
      <c r="X201" s="372"/>
      <c r="Y201" s="373"/>
      <c r="Z201"/>
      <c r="AB201" s="155"/>
      <c r="AZ201" s="339"/>
      <c r="BA201" s="380"/>
      <c r="BB201" s="155"/>
      <c r="BC201" s="394"/>
      <c r="BE201" s="279"/>
      <c r="BF201" s="396"/>
      <c r="BH201" s="155"/>
    </row>
    <row r="202" spans="1:60">
      <c r="A202" s="155">
        <v>195</v>
      </c>
      <c r="B202" s="155" t="s">
        <v>2023</v>
      </c>
      <c r="C202" s="155" t="s">
        <v>424</v>
      </c>
      <c r="D202" s="155" t="s">
        <v>3681</v>
      </c>
      <c r="E202" s="155">
        <v>9</v>
      </c>
      <c r="F202" s="155" t="s">
        <v>4104</v>
      </c>
      <c r="G202" s="477" t="str">
        <f t="shared" si="13"/>
        <v>클릭불가</v>
      </c>
      <c r="H202" s="155" t="s">
        <v>2210</v>
      </c>
      <c r="I202" s="155" t="s">
        <v>4276</v>
      </c>
      <c r="J202" s="155" t="str">
        <f t="shared" si="14"/>
        <v/>
      </c>
      <c r="K202" s="155" t="str">
        <f t="shared" si="15"/>
        <v/>
      </c>
      <c r="R202" s="155"/>
      <c r="S202" s="155"/>
      <c r="X202" s="372"/>
      <c r="Y202" s="373"/>
      <c r="Z202"/>
      <c r="AB202" s="155"/>
      <c r="AZ202" s="339"/>
      <c r="BA202" s="380"/>
      <c r="BB202" s="155"/>
      <c r="BC202" s="394"/>
      <c r="BE202" s="279"/>
      <c r="BF202" s="396"/>
      <c r="BH202" s="155"/>
    </row>
    <row r="203" spans="1:60">
      <c r="A203" s="155">
        <v>196</v>
      </c>
      <c r="B203" s="155" t="s">
        <v>2023</v>
      </c>
      <c r="C203" s="155" t="s">
        <v>920</v>
      </c>
      <c r="D203" s="155" t="s">
        <v>920</v>
      </c>
      <c r="E203" s="155">
        <v>0</v>
      </c>
      <c r="F203" s="155" t="s">
        <v>4104</v>
      </c>
      <c r="G203" s="477" t="str">
        <f t="shared" si="13"/>
        <v>클릭불가</v>
      </c>
      <c r="H203" s="155" t="s">
        <v>918</v>
      </c>
      <c r="I203" s="155" t="s">
        <v>4279</v>
      </c>
      <c r="J203" s="155" t="str">
        <f t="shared" si="14"/>
        <v/>
      </c>
      <c r="K203" s="155" t="str">
        <f t="shared" si="15"/>
        <v/>
      </c>
      <c r="R203" s="155"/>
      <c r="S203" s="155"/>
      <c r="X203" s="372"/>
      <c r="Y203" s="373"/>
      <c r="Z203"/>
      <c r="AB203" s="155"/>
      <c r="AZ203" s="339"/>
      <c r="BA203" s="380"/>
      <c r="BB203" s="155"/>
      <c r="BC203" s="394"/>
      <c r="BE203" s="279"/>
      <c r="BF203" s="396"/>
      <c r="BH203" s="155"/>
    </row>
    <row r="204" spans="1:60">
      <c r="A204" s="155">
        <v>197</v>
      </c>
      <c r="B204" s="155" t="s">
        <v>2023</v>
      </c>
      <c r="C204" s="155" t="s">
        <v>920</v>
      </c>
      <c r="D204" s="155" t="s">
        <v>920</v>
      </c>
      <c r="E204" s="155">
        <v>1</v>
      </c>
      <c r="F204" s="155" t="s">
        <v>4104</v>
      </c>
      <c r="G204" s="477" t="str">
        <f t="shared" si="13"/>
        <v>클릭불가</v>
      </c>
      <c r="H204" s="155" t="s">
        <v>4251</v>
      </c>
      <c r="I204" s="155" t="s">
        <v>4280</v>
      </c>
      <c r="J204" s="155" t="str">
        <f t="shared" si="14"/>
        <v/>
      </c>
      <c r="K204" s="155" t="str">
        <f t="shared" si="15"/>
        <v/>
      </c>
      <c r="R204" s="155"/>
      <c r="S204" s="155"/>
      <c r="X204" s="372"/>
      <c r="Y204" s="373"/>
      <c r="Z204"/>
      <c r="AB204" s="155"/>
      <c r="AL204" s="2"/>
      <c r="AZ204" s="339"/>
      <c r="BA204" s="380"/>
      <c r="BB204" s="155"/>
      <c r="BC204" s="394"/>
      <c r="BE204" s="279"/>
      <c r="BF204" s="396"/>
      <c r="BH204" s="155"/>
    </row>
    <row r="205" spans="1:60">
      <c r="A205" s="155">
        <v>198</v>
      </c>
      <c r="B205" s="155" t="s">
        <v>2023</v>
      </c>
      <c r="C205" s="155" t="s">
        <v>920</v>
      </c>
      <c r="D205" s="155" t="s">
        <v>920</v>
      </c>
      <c r="E205" s="155">
        <v>2</v>
      </c>
      <c r="F205" s="155" t="s">
        <v>4104</v>
      </c>
      <c r="G205" s="477" t="str">
        <f t="shared" si="13"/>
        <v>클릭불가</v>
      </c>
      <c r="H205" s="155" t="s">
        <v>4252</v>
      </c>
      <c r="I205" s="155" t="s">
        <v>4281</v>
      </c>
      <c r="J205" s="155" t="str">
        <f t="shared" si="14"/>
        <v/>
      </c>
      <c r="K205" s="155" t="str">
        <f t="shared" si="15"/>
        <v/>
      </c>
      <c r="R205" s="155"/>
      <c r="S205" s="155"/>
      <c r="X205" s="372"/>
      <c r="Y205" s="373"/>
      <c r="Z205"/>
      <c r="AB205" s="155"/>
      <c r="AK205" s="2"/>
      <c r="AL205" s="2"/>
      <c r="AZ205" s="339"/>
      <c r="BA205" s="380"/>
      <c r="BB205" s="155"/>
      <c r="BC205" s="394"/>
      <c r="BE205" s="279"/>
      <c r="BF205" s="396"/>
      <c r="BH205" s="155"/>
    </row>
    <row r="206" spans="1:60">
      <c r="A206" s="155">
        <v>199</v>
      </c>
      <c r="B206" s="155" t="s">
        <v>2023</v>
      </c>
      <c r="C206" s="155" t="s">
        <v>920</v>
      </c>
      <c r="D206" s="155" t="s">
        <v>920</v>
      </c>
      <c r="E206" s="155">
        <v>3</v>
      </c>
      <c r="F206" s="155" t="s">
        <v>4104</v>
      </c>
      <c r="G206" s="477" t="str">
        <f t="shared" si="13"/>
        <v>클릭불가</v>
      </c>
      <c r="H206" s="155" t="s">
        <v>4253</v>
      </c>
      <c r="I206" s="155" t="s">
        <v>4282</v>
      </c>
      <c r="J206" s="155" t="str">
        <f t="shared" si="14"/>
        <v/>
      </c>
      <c r="K206" s="155" t="str">
        <f t="shared" si="15"/>
        <v/>
      </c>
      <c r="R206" s="155"/>
      <c r="S206" s="155"/>
      <c r="X206" s="372"/>
      <c r="Y206" s="373"/>
      <c r="Z206"/>
      <c r="AB206" s="155"/>
      <c r="AK206" s="2"/>
      <c r="AL206" s="2"/>
      <c r="AZ206" s="339"/>
      <c r="BA206" s="380"/>
      <c r="BB206" s="155"/>
      <c r="BC206" s="394"/>
      <c r="BE206" s="279"/>
      <c r="BF206" s="396"/>
      <c r="BH206" s="155"/>
    </row>
    <row r="207" spans="1:60">
      <c r="A207" s="155">
        <v>200</v>
      </c>
      <c r="B207" s="155" t="s">
        <v>2023</v>
      </c>
      <c r="C207" s="155" t="s">
        <v>920</v>
      </c>
      <c r="D207" s="155" t="s">
        <v>920</v>
      </c>
      <c r="E207" s="155">
        <v>4</v>
      </c>
      <c r="F207" s="155" t="s">
        <v>4104</v>
      </c>
      <c r="G207" s="477" t="str">
        <f t="shared" si="13"/>
        <v>클릭불가</v>
      </c>
      <c r="H207" s="155" t="s">
        <v>4254</v>
      </c>
      <c r="I207" s="155" t="s">
        <v>4283</v>
      </c>
      <c r="J207" s="155" t="str">
        <f t="shared" si="14"/>
        <v/>
      </c>
      <c r="K207" s="155" t="str">
        <f t="shared" si="15"/>
        <v/>
      </c>
      <c r="R207" s="155"/>
      <c r="S207" s="155"/>
      <c r="X207" s="372"/>
      <c r="Y207" s="373"/>
      <c r="Z207"/>
      <c r="AB207" s="155"/>
      <c r="AZ207" s="339"/>
      <c r="BA207" s="380"/>
      <c r="BB207" s="155"/>
      <c r="BC207" s="394"/>
      <c r="BE207" s="279"/>
      <c r="BF207" s="396"/>
      <c r="BH207" s="155"/>
    </row>
    <row r="208" spans="1:60">
      <c r="A208" s="155">
        <v>201</v>
      </c>
      <c r="B208" s="155" t="s">
        <v>2023</v>
      </c>
      <c r="C208" s="155" t="s">
        <v>920</v>
      </c>
      <c r="D208" s="155" t="s">
        <v>920</v>
      </c>
      <c r="E208" s="155">
        <v>5</v>
      </c>
      <c r="F208" s="155" t="s">
        <v>4104</v>
      </c>
      <c r="G208" s="477" t="str">
        <f t="shared" si="13"/>
        <v>클릭불가</v>
      </c>
      <c r="H208" s="155" t="s">
        <v>4255</v>
      </c>
      <c r="I208" s="155" t="s">
        <v>4286</v>
      </c>
      <c r="J208" s="155" t="str">
        <f t="shared" si="14"/>
        <v/>
      </c>
      <c r="K208" s="155" t="str">
        <f t="shared" si="15"/>
        <v/>
      </c>
      <c r="R208" s="155"/>
      <c r="S208" s="155"/>
      <c r="X208" s="372"/>
      <c r="Y208" s="373"/>
      <c r="Z208"/>
      <c r="AB208" s="155"/>
      <c r="AZ208" s="339"/>
      <c r="BA208" s="380"/>
      <c r="BB208" s="155"/>
      <c r="BC208" s="394"/>
      <c r="BE208" s="279"/>
      <c r="BF208" s="396"/>
      <c r="BH208" s="155"/>
    </row>
    <row r="209" spans="1:60">
      <c r="A209" s="155">
        <v>202</v>
      </c>
      <c r="B209" s="155" t="s">
        <v>2023</v>
      </c>
      <c r="C209" s="155" t="s">
        <v>920</v>
      </c>
      <c r="D209" s="155" t="s">
        <v>920</v>
      </c>
      <c r="E209" s="155">
        <v>6</v>
      </c>
      <c r="F209" s="155" t="s">
        <v>4104</v>
      </c>
      <c r="G209" s="477" t="str">
        <f t="shared" si="13"/>
        <v>클릭불가</v>
      </c>
      <c r="H209" s="155" t="s">
        <v>4256</v>
      </c>
      <c r="I209" s="155" t="s">
        <v>4285</v>
      </c>
      <c r="J209" s="155" t="str">
        <f t="shared" si="14"/>
        <v/>
      </c>
      <c r="K209" s="155" t="str">
        <f t="shared" si="15"/>
        <v/>
      </c>
      <c r="R209" s="155"/>
      <c r="S209" s="155"/>
      <c r="X209" s="372"/>
      <c r="Y209" s="373"/>
      <c r="Z209"/>
      <c r="AB209" s="155"/>
      <c r="AZ209" s="339"/>
      <c r="BA209" s="380"/>
      <c r="BB209" s="155"/>
      <c r="BC209" s="394"/>
      <c r="BE209" s="279"/>
      <c r="BF209" s="396"/>
      <c r="BH209" s="155"/>
    </row>
    <row r="210" spans="1:60">
      <c r="A210" s="155">
        <v>203</v>
      </c>
      <c r="B210" s="155" t="s">
        <v>2023</v>
      </c>
      <c r="C210" s="155" t="s">
        <v>920</v>
      </c>
      <c r="D210" s="155" t="s">
        <v>920</v>
      </c>
      <c r="E210" s="155">
        <v>7</v>
      </c>
      <c r="F210" s="155" t="s">
        <v>4104</v>
      </c>
      <c r="G210" s="477" t="str">
        <f t="shared" si="13"/>
        <v>클릭불가</v>
      </c>
      <c r="H210" s="155" t="s">
        <v>4257</v>
      </c>
      <c r="I210" s="155" t="s">
        <v>4284</v>
      </c>
      <c r="J210" s="155" t="str">
        <f t="shared" si="14"/>
        <v/>
      </c>
      <c r="K210" s="155" t="str">
        <f t="shared" si="15"/>
        <v/>
      </c>
      <c r="R210" s="155"/>
      <c r="S210" s="155"/>
      <c r="X210" s="372"/>
      <c r="Y210" s="373"/>
      <c r="Z210"/>
      <c r="AB210" s="155"/>
      <c r="AZ210" s="339"/>
      <c r="BA210" s="380"/>
      <c r="BB210" s="155"/>
      <c r="BC210" s="394"/>
      <c r="BE210" s="279"/>
      <c r="BF210" s="396"/>
      <c r="BH210" s="155"/>
    </row>
    <row r="211" spans="1:60">
      <c r="A211" s="155">
        <v>204</v>
      </c>
      <c r="B211" s="155" t="s">
        <v>2023</v>
      </c>
      <c r="C211" s="155" t="s">
        <v>920</v>
      </c>
      <c r="D211" s="155" t="s">
        <v>920</v>
      </c>
      <c r="E211" s="155">
        <v>8</v>
      </c>
      <c r="F211" s="155" t="s">
        <v>4104</v>
      </c>
      <c r="G211" s="477" t="str">
        <f t="shared" si="13"/>
        <v>클릭불가</v>
      </c>
      <c r="H211" s="155" t="s">
        <v>4258</v>
      </c>
      <c r="I211" s="155" t="s">
        <v>4287</v>
      </c>
      <c r="J211" s="155" t="str">
        <f t="shared" si="14"/>
        <v/>
      </c>
      <c r="K211" s="155" t="str">
        <f t="shared" si="15"/>
        <v/>
      </c>
      <c r="R211" s="155"/>
      <c r="S211" s="155"/>
      <c r="X211" s="372"/>
      <c r="Y211" s="373"/>
      <c r="Z211"/>
      <c r="AB211" s="155"/>
      <c r="AZ211" s="339"/>
      <c r="BA211" s="380"/>
      <c r="BB211" s="155"/>
      <c r="BC211" s="394"/>
      <c r="BE211" s="279"/>
      <c r="BF211" s="396"/>
      <c r="BH211" s="155"/>
    </row>
    <row r="212" spans="1:60">
      <c r="A212" s="155">
        <v>205</v>
      </c>
      <c r="B212" s="155" t="s">
        <v>2023</v>
      </c>
      <c r="C212" s="155" t="s">
        <v>920</v>
      </c>
      <c r="D212" s="155" t="s">
        <v>920</v>
      </c>
      <c r="E212" s="155">
        <v>9</v>
      </c>
      <c r="F212" s="155" t="s">
        <v>4104</v>
      </c>
      <c r="G212" s="477" t="str">
        <f>IF(ISBLANK($H212),"",INDEX($5:$5,MATCH(F212,$4:$4,0)))</f>
        <v>클릭불가</v>
      </c>
      <c r="H212" s="155" t="s">
        <v>4259</v>
      </c>
      <c r="I212" s="155" t="s">
        <v>4288</v>
      </c>
      <c r="J212" s="155" t="str">
        <f t="shared" si="14"/>
        <v/>
      </c>
      <c r="K212" s="155" t="str">
        <f t="shared" si="15"/>
        <v/>
      </c>
      <c r="R212" s="155"/>
      <c r="S212" s="155"/>
      <c r="X212" s="372"/>
      <c r="Y212" s="373"/>
      <c r="Z212"/>
      <c r="AB212" s="155"/>
      <c r="AZ212" s="339"/>
      <c r="BA212" s="380"/>
      <c r="BB212" s="155"/>
      <c r="BC212" s="394"/>
      <c r="BE212" s="279"/>
      <c r="BF212" s="396"/>
      <c r="BH212" s="155"/>
    </row>
    <row r="213" spans="1:60">
      <c r="A213" s="155" t="str">
        <f t="shared" ref="A213:A236" si="16">IF(ISBLANK(H213),"",IFERROR(A212+1,1))</f>
        <v/>
      </c>
      <c r="F213" s="155"/>
      <c r="G213" s="477" t="str">
        <f t="shared" ref="G213:G276" si="17">IF(ISBLANK($H213),"",INDEX($5:$5,MATCH(F213,$4:$4,0)))</f>
        <v/>
      </c>
      <c r="I213" s="155"/>
      <c r="J213" s="155" t="str">
        <f t="shared" si="14"/>
        <v/>
      </c>
      <c r="K213" s="155" t="str">
        <f t="shared" si="15"/>
        <v/>
      </c>
      <c r="R213" s="155"/>
      <c r="S213" s="155"/>
      <c r="X213" s="372"/>
      <c r="Y213" s="373"/>
      <c r="Z213"/>
      <c r="AB213" s="155"/>
      <c r="AZ213" s="339"/>
      <c r="BA213" s="380"/>
      <c r="BB213" s="155"/>
      <c r="BC213" s="394"/>
      <c r="BE213" s="279"/>
      <c r="BF213" s="396"/>
      <c r="BH213" s="155"/>
    </row>
    <row r="214" spans="1:60">
      <c r="A214" s="155" t="str">
        <f t="shared" si="16"/>
        <v/>
      </c>
      <c r="F214" s="155"/>
      <c r="G214" s="477" t="str">
        <f t="shared" si="17"/>
        <v/>
      </c>
      <c r="I214" s="155"/>
      <c r="J214" s="155" t="str">
        <f t="shared" si="14"/>
        <v/>
      </c>
      <c r="K214" s="155" t="str">
        <f t="shared" si="15"/>
        <v/>
      </c>
      <c r="R214" s="155"/>
      <c r="S214" s="155"/>
      <c r="X214" s="372"/>
      <c r="Y214" s="373"/>
      <c r="Z214"/>
      <c r="AB214" s="155"/>
      <c r="AZ214" s="339"/>
      <c r="BA214" s="380"/>
      <c r="BB214" s="155"/>
      <c r="BC214" s="394"/>
      <c r="BE214" s="279"/>
      <c r="BF214" s="396"/>
      <c r="BH214" s="155"/>
    </row>
    <row r="215" spans="1:60">
      <c r="A215" s="155" t="str">
        <f t="shared" si="16"/>
        <v/>
      </c>
      <c r="F215" s="155"/>
      <c r="G215" s="477" t="str">
        <f t="shared" si="17"/>
        <v/>
      </c>
      <c r="I215" s="155"/>
      <c r="J215" s="155" t="str">
        <f t="shared" si="14"/>
        <v/>
      </c>
      <c r="K215" s="155" t="str">
        <f t="shared" si="15"/>
        <v/>
      </c>
      <c r="R215" s="155"/>
      <c r="S215" s="155"/>
      <c r="X215" s="372"/>
      <c r="Y215" s="373"/>
      <c r="Z215"/>
      <c r="AB215" s="155"/>
      <c r="AZ215" s="339"/>
      <c r="BA215" s="380"/>
      <c r="BB215" s="155"/>
      <c r="BC215" s="394"/>
      <c r="BE215" s="279"/>
      <c r="BF215" s="396"/>
      <c r="BH215" s="155"/>
    </row>
    <row r="216" spans="1:60">
      <c r="A216" s="155" t="str">
        <f t="shared" si="16"/>
        <v/>
      </c>
      <c r="F216" s="155"/>
      <c r="G216" s="477" t="str">
        <f t="shared" si="17"/>
        <v/>
      </c>
      <c r="I216" s="155"/>
      <c r="J216" s="155" t="str">
        <f t="shared" si="14"/>
        <v/>
      </c>
      <c r="K216" s="155" t="str">
        <f t="shared" si="15"/>
        <v/>
      </c>
      <c r="R216" s="155"/>
      <c r="S216" s="155"/>
      <c r="X216" s="372"/>
      <c r="Y216" s="373"/>
      <c r="Z216"/>
      <c r="AB216" s="155"/>
      <c r="AZ216" s="339"/>
      <c r="BA216" s="380"/>
      <c r="BB216" s="155"/>
      <c r="BC216" s="394"/>
      <c r="BE216" s="279"/>
      <c r="BF216" s="396"/>
      <c r="BH216" s="155"/>
    </row>
    <row r="217" spans="1:60">
      <c r="A217" s="155" t="str">
        <f t="shared" si="16"/>
        <v/>
      </c>
      <c r="F217" s="155"/>
      <c r="G217" s="477" t="str">
        <f t="shared" si="17"/>
        <v/>
      </c>
      <c r="I217" s="155"/>
      <c r="J217" s="155" t="str">
        <f t="shared" si="14"/>
        <v/>
      </c>
      <c r="K217" s="155" t="str">
        <f t="shared" si="15"/>
        <v/>
      </c>
      <c r="R217" s="155"/>
      <c r="S217" s="155"/>
      <c r="X217" s="372"/>
      <c r="Y217" s="373"/>
      <c r="Z217"/>
      <c r="AB217" s="155"/>
      <c r="AZ217" s="339"/>
      <c r="BA217" s="380"/>
      <c r="BB217" s="155"/>
      <c r="BC217" s="394"/>
      <c r="BE217" s="279"/>
      <c r="BF217" s="396"/>
      <c r="BH217" s="155"/>
    </row>
    <row r="218" spans="1:60">
      <c r="A218" s="155" t="str">
        <f t="shared" si="16"/>
        <v/>
      </c>
      <c r="F218" s="155"/>
      <c r="G218" s="477" t="str">
        <f t="shared" si="17"/>
        <v/>
      </c>
      <c r="I218" s="155"/>
      <c r="J218" s="155" t="str">
        <f t="shared" si="14"/>
        <v/>
      </c>
      <c r="K218" s="155" t="str">
        <f t="shared" si="15"/>
        <v/>
      </c>
      <c r="R218" s="155"/>
      <c r="S218" s="155"/>
      <c r="X218" s="372"/>
      <c r="Y218" s="373"/>
      <c r="Z218"/>
      <c r="AB218" s="155"/>
      <c r="AZ218" s="339"/>
      <c r="BA218" s="380"/>
      <c r="BB218" s="155"/>
      <c r="BC218" s="394"/>
      <c r="BE218" s="279"/>
      <c r="BF218" s="396"/>
      <c r="BH218" s="155"/>
    </row>
    <row r="219" spans="1:60">
      <c r="A219" s="155" t="str">
        <f t="shared" si="16"/>
        <v/>
      </c>
      <c r="F219" s="155"/>
      <c r="G219" s="477" t="str">
        <f t="shared" si="17"/>
        <v/>
      </c>
      <c r="I219" s="155"/>
      <c r="J219" s="155" t="str">
        <f t="shared" si="14"/>
        <v/>
      </c>
      <c r="K219" s="155" t="str">
        <f t="shared" si="15"/>
        <v/>
      </c>
      <c r="R219" s="155"/>
      <c r="S219" s="155"/>
      <c r="X219" s="372"/>
      <c r="Y219" s="373"/>
      <c r="Z219"/>
      <c r="AB219" s="155"/>
      <c r="AZ219" s="339"/>
      <c r="BA219" s="380"/>
      <c r="BB219" s="155"/>
      <c r="BC219" s="394"/>
      <c r="BE219" s="279"/>
      <c r="BF219" s="396"/>
      <c r="BH219" s="155"/>
    </row>
    <row r="220" spans="1:60">
      <c r="A220" s="155" t="str">
        <f t="shared" si="16"/>
        <v/>
      </c>
      <c r="F220" s="155"/>
      <c r="G220" s="477" t="str">
        <f t="shared" si="17"/>
        <v/>
      </c>
      <c r="I220" s="155"/>
      <c r="J220" s="155" t="str">
        <f t="shared" si="14"/>
        <v/>
      </c>
      <c r="K220" s="155" t="str">
        <f t="shared" si="15"/>
        <v/>
      </c>
      <c r="R220" s="155"/>
      <c r="S220" s="155"/>
      <c r="X220" s="372"/>
      <c r="Y220" s="373"/>
      <c r="Z220"/>
      <c r="AB220" s="155"/>
      <c r="AZ220" s="339"/>
      <c r="BA220" s="380"/>
      <c r="BB220" s="155"/>
      <c r="BC220" s="394"/>
      <c r="BE220" s="279"/>
      <c r="BF220" s="396"/>
      <c r="BH220" s="155"/>
    </row>
    <row r="221" spans="1:60">
      <c r="A221" s="155" t="str">
        <f t="shared" si="16"/>
        <v/>
      </c>
      <c r="F221" s="155"/>
      <c r="G221" s="477" t="str">
        <f t="shared" si="17"/>
        <v/>
      </c>
      <c r="I221" s="155"/>
      <c r="J221" s="155" t="str">
        <f t="shared" si="14"/>
        <v/>
      </c>
      <c r="K221" s="155" t="str">
        <f t="shared" si="15"/>
        <v/>
      </c>
      <c r="R221" s="155"/>
      <c r="S221" s="155"/>
      <c r="X221" s="372"/>
      <c r="Y221" s="373"/>
      <c r="Z221"/>
      <c r="AB221" s="155"/>
      <c r="AZ221" s="339"/>
      <c r="BA221" s="380"/>
      <c r="BB221" s="155"/>
      <c r="BC221" s="394"/>
      <c r="BE221" s="279"/>
      <c r="BF221" s="396"/>
      <c r="BH221" s="155"/>
    </row>
    <row r="222" spans="1:60">
      <c r="A222" s="155" t="str">
        <f t="shared" si="16"/>
        <v/>
      </c>
      <c r="F222" s="155"/>
      <c r="G222" s="477" t="str">
        <f t="shared" si="17"/>
        <v/>
      </c>
      <c r="I222" s="155"/>
      <c r="J222" s="155" t="str">
        <f t="shared" si="14"/>
        <v/>
      </c>
      <c r="K222" s="155" t="str">
        <f t="shared" si="15"/>
        <v/>
      </c>
      <c r="R222" s="155"/>
      <c r="S222" s="155"/>
      <c r="X222" s="372"/>
      <c r="Y222" s="373"/>
      <c r="Z222"/>
      <c r="AB222" s="155"/>
      <c r="AZ222" s="339"/>
      <c r="BA222" s="380"/>
      <c r="BB222" s="155"/>
      <c r="BC222" s="394"/>
      <c r="BE222" s="279"/>
      <c r="BF222" s="396"/>
      <c r="BH222" s="155"/>
    </row>
    <row r="223" spans="1:60">
      <c r="A223" s="155" t="str">
        <f t="shared" si="16"/>
        <v/>
      </c>
      <c r="F223" s="155"/>
      <c r="G223" s="477" t="str">
        <f t="shared" si="17"/>
        <v/>
      </c>
      <c r="I223" s="155"/>
      <c r="J223" s="155" t="str">
        <f t="shared" si="14"/>
        <v/>
      </c>
      <c r="K223" s="155" t="str">
        <f t="shared" si="15"/>
        <v/>
      </c>
      <c r="R223" s="155"/>
      <c r="S223" s="155"/>
      <c r="X223" s="372"/>
      <c r="Y223" s="373"/>
      <c r="Z223"/>
      <c r="AB223" s="155"/>
      <c r="AZ223" s="339"/>
      <c r="BA223" s="380"/>
      <c r="BB223" s="155"/>
      <c r="BC223" s="394"/>
      <c r="BE223" s="279"/>
      <c r="BF223" s="396"/>
      <c r="BH223" s="155"/>
    </row>
    <row r="224" spans="1:60">
      <c r="A224" s="155" t="str">
        <f t="shared" si="16"/>
        <v/>
      </c>
      <c r="F224" s="155"/>
      <c r="G224" s="477" t="str">
        <f t="shared" si="17"/>
        <v/>
      </c>
      <c r="I224" s="155"/>
      <c r="J224" s="155" t="str">
        <f t="shared" si="14"/>
        <v/>
      </c>
      <c r="K224" s="155" t="str">
        <f t="shared" si="15"/>
        <v/>
      </c>
      <c r="R224" s="155"/>
      <c r="S224" s="155"/>
      <c r="X224" s="372"/>
      <c r="Y224" s="373"/>
      <c r="Z224"/>
      <c r="AB224" s="155"/>
      <c r="AZ224" s="339"/>
      <c r="BA224" s="380"/>
      <c r="BB224" s="155"/>
      <c r="BC224" s="394"/>
      <c r="BE224" s="279"/>
      <c r="BF224" s="396"/>
      <c r="BH224" s="155"/>
    </row>
    <row r="225" spans="1:60">
      <c r="A225" s="155" t="str">
        <f t="shared" si="16"/>
        <v/>
      </c>
      <c r="F225" s="155"/>
      <c r="G225" s="477" t="str">
        <f t="shared" si="17"/>
        <v/>
      </c>
      <c r="I225" s="155"/>
      <c r="J225" s="155" t="str">
        <f t="shared" si="14"/>
        <v/>
      </c>
      <c r="K225" s="155" t="str">
        <f t="shared" si="15"/>
        <v/>
      </c>
      <c r="R225" s="155"/>
      <c r="S225" s="155"/>
      <c r="X225" s="372"/>
      <c r="Y225" s="373"/>
      <c r="Z225"/>
      <c r="AB225" s="155"/>
      <c r="AZ225" s="339"/>
      <c r="BA225" s="380"/>
      <c r="BB225" s="155"/>
      <c r="BC225" s="394"/>
      <c r="BE225" s="279"/>
      <c r="BF225" s="396"/>
      <c r="BH225" s="155"/>
    </row>
    <row r="226" spans="1:60">
      <c r="A226" s="155" t="str">
        <f t="shared" si="16"/>
        <v/>
      </c>
      <c r="F226" s="155"/>
      <c r="G226" s="477" t="str">
        <f t="shared" si="17"/>
        <v/>
      </c>
      <c r="I226" s="155"/>
      <c r="J226" s="155" t="str">
        <f t="shared" si="14"/>
        <v/>
      </c>
      <c r="K226" s="155" t="str">
        <f t="shared" si="15"/>
        <v/>
      </c>
      <c r="R226" s="155"/>
      <c r="S226" s="155"/>
      <c r="X226" s="372"/>
      <c r="Y226" s="373"/>
      <c r="Z226"/>
      <c r="AB226" s="155"/>
      <c r="AZ226" s="339"/>
      <c r="BA226" s="380"/>
      <c r="BB226" s="155"/>
      <c r="BC226" s="394"/>
      <c r="BE226" s="279"/>
      <c r="BF226" s="396"/>
      <c r="BH226" s="155"/>
    </row>
    <row r="227" spans="1:60">
      <c r="A227" s="155" t="str">
        <f t="shared" si="16"/>
        <v/>
      </c>
      <c r="F227" s="155"/>
      <c r="G227" s="477" t="str">
        <f t="shared" si="17"/>
        <v/>
      </c>
      <c r="I227" s="155"/>
      <c r="J227" s="155" t="str">
        <f t="shared" si="14"/>
        <v/>
      </c>
      <c r="K227" s="155" t="str">
        <f t="shared" si="15"/>
        <v/>
      </c>
      <c r="R227" s="155"/>
      <c r="S227" s="155"/>
      <c r="X227" s="372"/>
      <c r="Y227" s="373"/>
      <c r="Z227"/>
      <c r="AB227" s="155"/>
      <c r="AZ227" s="339"/>
      <c r="BA227" s="380"/>
      <c r="BB227" s="155"/>
      <c r="BC227" s="394"/>
      <c r="BE227" s="279"/>
      <c r="BF227" s="396"/>
      <c r="BH227" s="155"/>
    </row>
    <row r="228" spans="1:60">
      <c r="A228" s="155" t="str">
        <f t="shared" si="16"/>
        <v/>
      </c>
      <c r="F228" s="155"/>
      <c r="G228" s="477" t="str">
        <f t="shared" si="17"/>
        <v/>
      </c>
      <c r="I228" s="155"/>
      <c r="J228" s="155" t="str">
        <f t="shared" si="14"/>
        <v/>
      </c>
      <c r="K228" s="155" t="str">
        <f t="shared" si="15"/>
        <v/>
      </c>
      <c r="R228" s="155"/>
      <c r="S228" s="155"/>
      <c r="X228" s="372"/>
      <c r="Y228" s="373"/>
      <c r="Z228"/>
      <c r="AB228" s="155"/>
      <c r="AZ228" s="339"/>
      <c r="BA228" s="380"/>
      <c r="BB228" s="155"/>
      <c r="BC228" s="394"/>
      <c r="BE228" s="279"/>
      <c r="BF228" s="396"/>
      <c r="BH228" s="155"/>
    </row>
    <row r="229" spans="1:60">
      <c r="A229" s="155" t="str">
        <f t="shared" si="16"/>
        <v/>
      </c>
      <c r="F229" s="155"/>
      <c r="G229" s="477" t="str">
        <f t="shared" si="17"/>
        <v/>
      </c>
      <c r="I229" s="155"/>
      <c r="J229" s="155" t="str">
        <f t="shared" si="14"/>
        <v/>
      </c>
      <c r="K229" s="155" t="str">
        <f t="shared" si="15"/>
        <v/>
      </c>
      <c r="R229" s="155"/>
      <c r="S229" s="155"/>
      <c r="X229" s="372"/>
      <c r="Y229" s="373"/>
      <c r="Z229"/>
      <c r="AB229" s="155"/>
      <c r="AZ229" s="339"/>
      <c r="BA229" s="380"/>
      <c r="BB229" s="155"/>
      <c r="BC229" s="394"/>
      <c r="BE229" s="279"/>
      <c r="BF229" s="396"/>
      <c r="BH229" s="155"/>
    </row>
    <row r="230" spans="1:60">
      <c r="A230" s="155" t="str">
        <f t="shared" si="16"/>
        <v/>
      </c>
      <c r="F230" s="155"/>
      <c r="G230" s="477" t="str">
        <f t="shared" si="17"/>
        <v/>
      </c>
      <c r="I230" s="155"/>
      <c r="J230" s="155" t="str">
        <f t="shared" si="14"/>
        <v/>
      </c>
      <c r="K230" s="155" t="str">
        <f t="shared" si="15"/>
        <v/>
      </c>
      <c r="R230" s="155"/>
      <c r="S230" s="155"/>
      <c r="X230" s="372"/>
      <c r="Y230" s="373"/>
      <c r="Z230"/>
      <c r="AB230" s="155"/>
      <c r="AZ230" s="339"/>
      <c r="BA230" s="380"/>
      <c r="BB230" s="155"/>
      <c r="BC230" s="394"/>
      <c r="BE230" s="279"/>
      <c r="BF230" s="396"/>
      <c r="BH230" s="155"/>
    </row>
    <row r="231" spans="1:60">
      <c r="A231" s="155" t="str">
        <f t="shared" si="16"/>
        <v/>
      </c>
      <c r="F231" s="155"/>
      <c r="G231" s="477" t="str">
        <f t="shared" si="17"/>
        <v/>
      </c>
      <c r="I231" s="155"/>
      <c r="J231" s="155" t="str">
        <f t="shared" si="14"/>
        <v/>
      </c>
      <c r="K231" s="155" t="str">
        <f t="shared" si="15"/>
        <v/>
      </c>
      <c r="R231" s="155"/>
      <c r="S231" s="155"/>
      <c r="X231" s="372"/>
      <c r="Y231" s="373"/>
      <c r="Z231"/>
      <c r="AB231" s="155"/>
      <c r="AZ231" s="339"/>
      <c r="BA231" s="380"/>
      <c r="BB231" s="155"/>
      <c r="BC231" s="394"/>
      <c r="BE231" s="279"/>
      <c r="BF231" s="396"/>
      <c r="BH231" s="155"/>
    </row>
    <row r="232" spans="1:60">
      <c r="A232" s="155" t="str">
        <f t="shared" si="16"/>
        <v/>
      </c>
      <c r="F232" s="155"/>
      <c r="G232" s="477" t="str">
        <f t="shared" si="17"/>
        <v/>
      </c>
      <c r="I232" s="155"/>
      <c r="J232" s="155" t="str">
        <f t="shared" si="14"/>
        <v/>
      </c>
      <c r="K232" s="155" t="str">
        <f t="shared" si="15"/>
        <v/>
      </c>
      <c r="R232" s="155"/>
      <c r="S232" s="155"/>
      <c r="X232" s="372"/>
      <c r="Y232" s="373"/>
      <c r="Z232"/>
      <c r="AB232" s="155"/>
      <c r="AZ232" s="339"/>
      <c r="BA232" s="380"/>
      <c r="BB232" s="155"/>
      <c r="BC232" s="394"/>
      <c r="BE232" s="279"/>
      <c r="BF232" s="396"/>
      <c r="BH232" s="155"/>
    </row>
    <row r="233" spans="1:60">
      <c r="A233" s="155" t="str">
        <f t="shared" si="16"/>
        <v/>
      </c>
      <c r="F233" s="155"/>
      <c r="G233" s="477" t="str">
        <f t="shared" si="17"/>
        <v/>
      </c>
      <c r="I233" s="155"/>
      <c r="J233" s="155" t="str">
        <f t="shared" si="14"/>
        <v/>
      </c>
      <c r="K233" s="155" t="str">
        <f t="shared" si="15"/>
        <v/>
      </c>
      <c r="R233" s="155"/>
      <c r="S233" s="155"/>
      <c r="X233" s="372"/>
      <c r="Y233" s="373"/>
      <c r="Z233"/>
      <c r="AB233" s="155"/>
      <c r="AZ233" s="339"/>
      <c r="BA233" s="380"/>
      <c r="BB233" s="155"/>
      <c r="BC233" s="394"/>
      <c r="BE233" s="279"/>
      <c r="BF233" s="396"/>
      <c r="BH233" s="155"/>
    </row>
    <row r="234" spans="1:60">
      <c r="A234" s="155" t="str">
        <f t="shared" si="16"/>
        <v/>
      </c>
      <c r="F234" s="155"/>
      <c r="G234" s="477" t="str">
        <f t="shared" si="17"/>
        <v/>
      </c>
      <c r="I234" s="155"/>
      <c r="J234" s="155" t="str">
        <f t="shared" si="14"/>
        <v/>
      </c>
      <c r="K234" s="155" t="str">
        <f t="shared" si="15"/>
        <v/>
      </c>
      <c r="R234" s="155"/>
      <c r="S234" s="155"/>
      <c r="X234" s="372"/>
      <c r="Y234" s="373"/>
      <c r="Z234"/>
      <c r="AB234" s="155"/>
      <c r="AZ234" s="339"/>
      <c r="BA234" s="380"/>
      <c r="BB234" s="155"/>
      <c r="BC234" s="394"/>
      <c r="BE234" s="279"/>
      <c r="BF234" s="396"/>
      <c r="BH234" s="155"/>
    </row>
    <row r="235" spans="1:60">
      <c r="A235" s="155" t="str">
        <f t="shared" si="16"/>
        <v/>
      </c>
      <c r="F235" s="155"/>
      <c r="G235" s="477" t="str">
        <f t="shared" si="17"/>
        <v/>
      </c>
      <c r="I235" s="155"/>
      <c r="J235" s="155" t="str">
        <f t="shared" si="14"/>
        <v/>
      </c>
      <c r="K235" s="155" t="str">
        <f t="shared" si="15"/>
        <v/>
      </c>
      <c r="R235" s="155"/>
      <c r="S235" s="155"/>
      <c r="X235" s="372"/>
      <c r="Y235" s="373"/>
      <c r="Z235"/>
      <c r="AB235" s="155"/>
      <c r="AZ235" s="339"/>
      <c r="BA235" s="380"/>
      <c r="BB235" s="155"/>
      <c r="BC235" s="394"/>
      <c r="BE235" s="279"/>
      <c r="BF235" s="396"/>
      <c r="BH235" s="155"/>
    </row>
    <row r="236" spans="1:60">
      <c r="A236" s="155" t="str">
        <f t="shared" si="16"/>
        <v/>
      </c>
      <c r="F236" s="155"/>
      <c r="G236" s="477" t="str">
        <f t="shared" si="17"/>
        <v/>
      </c>
      <c r="I236" s="155"/>
      <c r="J236" s="155" t="str">
        <f t="shared" si="14"/>
        <v/>
      </c>
      <c r="K236" s="155" t="str">
        <f t="shared" si="15"/>
        <v/>
      </c>
      <c r="R236" s="155"/>
      <c r="S236" s="155"/>
      <c r="X236" s="372"/>
      <c r="Y236" s="373"/>
      <c r="Z236"/>
      <c r="AB236" s="155"/>
      <c r="AZ236" s="339"/>
      <c r="BA236" s="380"/>
      <c r="BB236" s="155"/>
      <c r="BC236" s="394"/>
      <c r="BE236" s="279"/>
      <c r="BF236" s="396"/>
      <c r="BH236" s="155"/>
    </row>
    <row r="237" spans="1:60">
      <c r="A237" s="155" t="str">
        <f t="shared" ref="A237:A300" si="18">IF(ISBLANK(H237),"",IFERROR(A236+1,1))</f>
        <v/>
      </c>
      <c r="F237" s="155"/>
      <c r="G237" s="477" t="str">
        <f t="shared" si="17"/>
        <v/>
      </c>
      <c r="I237" s="155"/>
      <c r="J237" s="155" t="str">
        <f t="shared" si="14"/>
        <v/>
      </c>
      <c r="K237" s="155" t="str">
        <f t="shared" si="15"/>
        <v/>
      </c>
      <c r="R237" s="155"/>
      <c r="S237" s="155"/>
      <c r="X237" s="372"/>
      <c r="Y237" s="373"/>
      <c r="Z237"/>
      <c r="AB237" s="155"/>
      <c r="AZ237" s="339"/>
      <c r="BA237" s="380"/>
      <c r="BB237" s="155"/>
      <c r="BC237" s="394"/>
      <c r="BE237" s="279"/>
      <c r="BF237" s="396"/>
      <c r="BH237" s="155"/>
    </row>
    <row r="238" spans="1:60">
      <c r="A238" s="155" t="str">
        <f t="shared" si="18"/>
        <v/>
      </c>
      <c r="F238" s="155"/>
      <c r="G238" s="477" t="str">
        <f t="shared" si="17"/>
        <v/>
      </c>
      <c r="I238" s="155"/>
      <c r="J238" s="155" t="str">
        <f t="shared" si="14"/>
        <v/>
      </c>
      <c r="K238" s="155" t="str">
        <f t="shared" si="15"/>
        <v/>
      </c>
      <c r="R238" s="155"/>
      <c r="S238" s="155"/>
      <c r="X238" s="372"/>
      <c r="Y238" s="373"/>
      <c r="Z238"/>
      <c r="AB238" s="155"/>
      <c r="AZ238" s="339"/>
      <c r="BA238" s="380"/>
      <c r="BB238" s="155"/>
      <c r="BC238" s="394"/>
      <c r="BE238" s="279"/>
      <c r="BF238" s="396"/>
      <c r="BH238" s="155"/>
    </row>
    <row r="239" spans="1:60">
      <c r="A239" s="155" t="str">
        <f t="shared" si="18"/>
        <v/>
      </c>
      <c r="F239" s="155"/>
      <c r="G239" s="477" t="str">
        <f t="shared" si="17"/>
        <v/>
      </c>
      <c r="I239" s="155"/>
      <c r="J239" s="155" t="str">
        <f t="shared" si="14"/>
        <v/>
      </c>
      <c r="K239" s="155" t="str">
        <f t="shared" si="15"/>
        <v/>
      </c>
      <c r="R239" s="155"/>
      <c r="S239" s="155"/>
      <c r="X239" s="372"/>
      <c r="Y239" s="373"/>
      <c r="Z239"/>
      <c r="AB239" s="155"/>
      <c r="AZ239" s="339"/>
      <c r="BA239" s="380"/>
      <c r="BB239" s="155"/>
      <c r="BC239" s="394"/>
      <c r="BE239" s="279"/>
      <c r="BF239" s="396"/>
      <c r="BH239" s="155"/>
    </row>
    <row r="240" spans="1:60">
      <c r="A240" s="155" t="str">
        <f t="shared" si="18"/>
        <v/>
      </c>
      <c r="F240" s="155"/>
      <c r="G240" s="477" t="str">
        <f t="shared" si="17"/>
        <v/>
      </c>
      <c r="I240" s="155"/>
      <c r="J240" s="155" t="str">
        <f t="shared" si="14"/>
        <v/>
      </c>
      <c r="K240" s="155" t="str">
        <f t="shared" si="15"/>
        <v/>
      </c>
      <c r="R240" s="155"/>
      <c r="S240" s="155"/>
      <c r="X240" s="372"/>
      <c r="Y240" s="373"/>
      <c r="Z240"/>
      <c r="AB240" s="155"/>
      <c r="AZ240" s="339"/>
      <c r="BA240" s="380"/>
      <c r="BB240" s="155"/>
      <c r="BC240" s="394"/>
      <c r="BE240" s="279"/>
      <c r="BF240" s="396"/>
      <c r="BH240" s="155"/>
    </row>
    <row r="241" spans="1:60">
      <c r="A241" s="155" t="str">
        <f t="shared" si="18"/>
        <v/>
      </c>
      <c r="F241" s="155"/>
      <c r="G241" s="477" t="str">
        <f t="shared" si="17"/>
        <v/>
      </c>
      <c r="I241" s="155"/>
      <c r="J241" s="155" t="str">
        <f t="shared" si="14"/>
        <v/>
      </c>
      <c r="K241" s="155" t="str">
        <f t="shared" si="15"/>
        <v/>
      </c>
      <c r="R241" s="155"/>
      <c r="S241" s="155"/>
      <c r="X241" s="372"/>
      <c r="Y241" s="373"/>
      <c r="Z241"/>
      <c r="AB241" s="155"/>
      <c r="AZ241" s="339"/>
      <c r="BA241" s="380"/>
      <c r="BB241" s="155"/>
      <c r="BC241" s="394"/>
      <c r="BE241" s="279"/>
      <c r="BF241" s="396"/>
      <c r="BH241" s="155"/>
    </row>
    <row r="242" spans="1:60">
      <c r="A242" s="155" t="str">
        <f t="shared" si="18"/>
        <v/>
      </c>
      <c r="F242" s="155"/>
      <c r="G242" s="477" t="str">
        <f t="shared" si="17"/>
        <v/>
      </c>
      <c r="I242" s="155"/>
      <c r="J242" s="155" t="str">
        <f t="shared" si="14"/>
        <v/>
      </c>
      <c r="K242" s="155" t="str">
        <f t="shared" si="15"/>
        <v/>
      </c>
      <c r="R242" s="155"/>
      <c r="S242" s="155"/>
      <c r="X242" s="372"/>
      <c r="Y242" s="373"/>
      <c r="Z242"/>
      <c r="AB242" s="155"/>
      <c r="AZ242" s="339"/>
      <c r="BA242" s="380"/>
      <c r="BB242" s="155"/>
      <c r="BC242" s="394"/>
      <c r="BE242" s="279"/>
      <c r="BF242" s="396"/>
      <c r="BH242" s="155"/>
    </row>
    <row r="243" spans="1:60">
      <c r="A243" s="155" t="str">
        <f t="shared" si="18"/>
        <v/>
      </c>
      <c r="F243" s="155"/>
      <c r="G243" s="477" t="str">
        <f t="shared" si="17"/>
        <v/>
      </c>
      <c r="I243" s="155"/>
      <c r="J243" s="155" t="str">
        <f t="shared" si="14"/>
        <v/>
      </c>
      <c r="K243" s="155" t="str">
        <f t="shared" si="15"/>
        <v/>
      </c>
      <c r="R243" s="155"/>
      <c r="S243" s="155"/>
      <c r="X243" s="372"/>
      <c r="Y243" s="373"/>
      <c r="Z243"/>
      <c r="AB243" s="155"/>
      <c r="AZ243" s="339"/>
      <c r="BA243" s="380"/>
      <c r="BB243" s="155"/>
      <c r="BC243" s="394"/>
      <c r="BE243" s="279"/>
      <c r="BF243" s="396"/>
      <c r="BH243" s="155"/>
    </row>
    <row r="244" spans="1:60">
      <c r="A244" s="155" t="str">
        <f t="shared" si="18"/>
        <v/>
      </c>
      <c r="F244" s="155"/>
      <c r="G244" s="477" t="str">
        <f t="shared" si="17"/>
        <v/>
      </c>
      <c r="I244" s="155"/>
      <c r="J244" s="155" t="str">
        <f t="shared" si="14"/>
        <v/>
      </c>
      <c r="K244" s="155" t="str">
        <f t="shared" si="15"/>
        <v/>
      </c>
      <c r="R244" s="155"/>
      <c r="S244" s="155"/>
      <c r="X244" s="372"/>
      <c r="Y244" s="373"/>
      <c r="Z244"/>
      <c r="AB244" s="155"/>
      <c r="AZ244" s="339"/>
      <c r="BA244" s="380"/>
      <c r="BB244" s="155"/>
      <c r="BC244" s="394"/>
      <c r="BE244" s="279"/>
      <c r="BF244" s="396"/>
      <c r="BH244" s="155"/>
    </row>
    <row r="245" spans="1:60">
      <c r="A245" s="155" t="str">
        <f t="shared" si="18"/>
        <v/>
      </c>
      <c r="F245" s="155"/>
      <c r="G245" s="477" t="str">
        <f t="shared" si="17"/>
        <v/>
      </c>
      <c r="I245" s="155"/>
      <c r="J245" s="155" t="str">
        <f t="shared" si="14"/>
        <v/>
      </c>
      <c r="K245" s="155" t="str">
        <f t="shared" si="15"/>
        <v/>
      </c>
      <c r="R245" s="155"/>
      <c r="S245" s="155"/>
      <c r="X245" s="372"/>
      <c r="Y245" s="373"/>
      <c r="Z245"/>
      <c r="AB245" s="155"/>
      <c r="AZ245" s="339"/>
      <c r="BA245" s="380"/>
      <c r="BB245" s="155"/>
      <c r="BC245" s="394"/>
      <c r="BE245" s="279"/>
      <c r="BF245" s="396"/>
      <c r="BH245" s="155"/>
    </row>
    <row r="246" spans="1:60">
      <c r="A246" s="155" t="str">
        <f t="shared" si="18"/>
        <v/>
      </c>
      <c r="F246" s="155"/>
      <c r="G246" s="477" t="str">
        <f t="shared" si="17"/>
        <v/>
      </c>
      <c r="I246" s="155"/>
      <c r="J246" s="155" t="str">
        <f t="shared" si="14"/>
        <v/>
      </c>
      <c r="K246" s="155" t="str">
        <f t="shared" si="15"/>
        <v/>
      </c>
      <c r="R246" s="155"/>
      <c r="S246" s="155"/>
      <c r="X246" s="372"/>
      <c r="Y246" s="373"/>
      <c r="Z246"/>
      <c r="AB246" s="155"/>
      <c r="AZ246" s="339"/>
      <c r="BA246" s="380"/>
      <c r="BB246" s="155"/>
      <c r="BC246" s="394"/>
      <c r="BE246" s="279"/>
      <c r="BF246" s="396"/>
      <c r="BH246" s="155"/>
    </row>
    <row r="247" spans="1:60">
      <c r="A247" s="155" t="str">
        <f t="shared" si="18"/>
        <v/>
      </c>
      <c r="F247" s="155"/>
      <c r="G247" s="477" t="str">
        <f t="shared" si="17"/>
        <v/>
      </c>
      <c r="I247" s="155"/>
      <c r="J247" s="155" t="str">
        <f t="shared" si="14"/>
        <v/>
      </c>
      <c r="K247" s="155" t="str">
        <f t="shared" si="15"/>
        <v/>
      </c>
      <c r="R247" s="155"/>
      <c r="S247" s="155"/>
      <c r="X247" s="372"/>
      <c r="Y247" s="373"/>
      <c r="Z247"/>
      <c r="AB247" s="155"/>
      <c r="AZ247" s="339"/>
      <c r="BA247" s="380"/>
      <c r="BB247" s="155"/>
      <c r="BC247" s="394"/>
      <c r="BE247" s="279"/>
      <c r="BF247" s="396"/>
      <c r="BH247" s="155"/>
    </row>
    <row r="248" spans="1:60">
      <c r="A248" s="155" t="str">
        <f t="shared" si="18"/>
        <v/>
      </c>
      <c r="F248" s="155"/>
      <c r="G248" s="477" t="str">
        <f t="shared" si="17"/>
        <v/>
      </c>
      <c r="I248" s="155"/>
      <c r="J248" s="155" t="str">
        <f t="shared" si="14"/>
        <v/>
      </c>
      <c r="K248" s="155" t="str">
        <f t="shared" si="15"/>
        <v/>
      </c>
      <c r="R248" s="155"/>
      <c r="S248" s="155"/>
      <c r="X248" s="372"/>
      <c r="Y248" s="373"/>
      <c r="Z248"/>
      <c r="AB248" s="155"/>
      <c r="AZ248" s="339"/>
      <c r="BA248" s="380"/>
      <c r="BB248" s="155"/>
      <c r="BC248" s="394"/>
      <c r="BE248" s="279"/>
      <c r="BF248" s="396"/>
      <c r="BH248" s="155"/>
    </row>
    <row r="249" spans="1:60">
      <c r="A249" s="155" t="str">
        <f t="shared" si="18"/>
        <v/>
      </c>
      <c r="F249" s="155"/>
      <c r="G249" s="477" t="str">
        <f t="shared" si="17"/>
        <v/>
      </c>
      <c r="I249" s="155"/>
      <c r="J249" s="155" t="str">
        <f t="shared" si="14"/>
        <v/>
      </c>
      <c r="K249" s="155" t="str">
        <f t="shared" si="15"/>
        <v/>
      </c>
      <c r="R249" s="155"/>
      <c r="S249" s="155"/>
      <c r="X249" s="372"/>
      <c r="Y249" s="373"/>
      <c r="Z249"/>
      <c r="AB249" s="155"/>
      <c r="AZ249" s="339"/>
      <c r="BA249" s="380"/>
      <c r="BB249" s="155"/>
      <c r="BC249" s="394"/>
      <c r="BE249" s="279"/>
      <c r="BF249" s="396"/>
      <c r="BH249" s="155"/>
    </row>
    <row r="250" spans="1:60">
      <c r="A250" s="155" t="str">
        <f t="shared" si="18"/>
        <v/>
      </c>
      <c r="F250" s="155"/>
      <c r="G250" s="477" t="str">
        <f t="shared" si="17"/>
        <v/>
      </c>
      <c r="I250" s="155"/>
      <c r="J250" s="155" t="str">
        <f t="shared" si="14"/>
        <v/>
      </c>
      <c r="K250" s="155" t="str">
        <f t="shared" si="15"/>
        <v/>
      </c>
      <c r="R250" s="155"/>
      <c r="S250" s="155"/>
      <c r="X250" s="372"/>
      <c r="Y250" s="373"/>
      <c r="Z250"/>
      <c r="AB250" s="155"/>
      <c r="AZ250" s="339"/>
      <c r="BA250" s="380"/>
      <c r="BB250" s="155"/>
      <c r="BC250" s="394"/>
      <c r="BE250" s="279"/>
      <c r="BF250" s="396"/>
      <c r="BH250" s="155"/>
    </row>
    <row r="251" spans="1:60">
      <c r="A251" s="155" t="str">
        <f t="shared" si="18"/>
        <v/>
      </c>
      <c r="F251" s="155"/>
      <c r="G251" s="477" t="str">
        <f t="shared" si="17"/>
        <v/>
      </c>
      <c r="I251" s="155"/>
      <c r="J251" s="155" t="str">
        <f t="shared" si="14"/>
        <v/>
      </c>
      <c r="K251" s="155" t="str">
        <f t="shared" si="15"/>
        <v/>
      </c>
      <c r="R251" s="155"/>
      <c r="S251" s="155"/>
      <c r="X251" s="372"/>
      <c r="Y251" s="373"/>
      <c r="Z251"/>
      <c r="AB251" s="155"/>
      <c r="AZ251" s="339"/>
      <c r="BA251" s="380"/>
      <c r="BB251" s="155"/>
      <c r="BC251" s="394"/>
      <c r="BE251" s="279"/>
      <c r="BF251" s="396"/>
      <c r="BH251" s="155"/>
    </row>
    <row r="252" spans="1:60">
      <c r="A252" s="155" t="str">
        <f t="shared" si="18"/>
        <v/>
      </c>
      <c r="F252" s="155"/>
      <c r="G252" s="477" t="str">
        <f t="shared" si="17"/>
        <v/>
      </c>
      <c r="I252" s="155"/>
      <c r="J252" s="155" t="str">
        <f t="shared" si="14"/>
        <v/>
      </c>
      <c r="K252" s="155" t="str">
        <f t="shared" si="15"/>
        <v/>
      </c>
      <c r="R252" s="155"/>
      <c r="S252" s="155"/>
      <c r="X252" s="372"/>
      <c r="Y252" s="373"/>
      <c r="Z252"/>
      <c r="AB252" s="155"/>
      <c r="AZ252" s="339"/>
      <c r="BA252" s="380"/>
      <c r="BB252" s="155"/>
      <c r="BC252" s="394"/>
      <c r="BE252" s="279"/>
      <c r="BF252" s="396"/>
      <c r="BH252" s="155"/>
    </row>
    <row r="253" spans="1:60">
      <c r="A253" s="155" t="str">
        <f t="shared" si="18"/>
        <v/>
      </c>
      <c r="F253" s="155"/>
      <c r="G253" s="477" t="str">
        <f t="shared" si="17"/>
        <v/>
      </c>
      <c r="I253" s="155"/>
      <c r="J253" s="155" t="str">
        <f t="shared" si="14"/>
        <v/>
      </c>
      <c r="K253" s="155" t="str">
        <f t="shared" si="15"/>
        <v/>
      </c>
      <c r="R253" s="155"/>
      <c r="S253" s="155"/>
      <c r="X253" s="372"/>
      <c r="Y253" s="373"/>
      <c r="Z253"/>
      <c r="AB253" s="155"/>
      <c r="AZ253" s="339"/>
      <c r="BA253" s="380"/>
      <c r="BB253" s="155"/>
      <c r="BC253" s="394"/>
      <c r="BE253" s="279"/>
      <c r="BF253" s="396"/>
      <c r="BH253" s="155"/>
    </row>
    <row r="254" spans="1:60">
      <c r="A254" s="155" t="str">
        <f t="shared" si="18"/>
        <v/>
      </c>
      <c r="F254" s="155"/>
      <c r="G254" s="477" t="str">
        <f t="shared" si="17"/>
        <v/>
      </c>
      <c r="I254" s="155"/>
      <c r="J254" s="155" t="str">
        <f t="shared" si="14"/>
        <v/>
      </c>
      <c r="K254" s="155" t="str">
        <f t="shared" si="15"/>
        <v/>
      </c>
      <c r="R254" s="155"/>
      <c r="S254" s="155"/>
      <c r="X254" s="372"/>
      <c r="Y254" s="373"/>
      <c r="Z254"/>
      <c r="AB254" s="155"/>
      <c r="AZ254" s="339"/>
      <c r="BA254" s="380"/>
      <c r="BB254" s="155"/>
      <c r="BC254" s="394"/>
      <c r="BE254" s="279"/>
      <c r="BF254" s="396"/>
      <c r="BH254" s="155"/>
    </row>
    <row r="255" spans="1:60">
      <c r="A255" s="155" t="str">
        <f t="shared" si="18"/>
        <v/>
      </c>
      <c r="F255" s="155"/>
      <c r="G255" s="477" t="str">
        <f t="shared" si="17"/>
        <v/>
      </c>
      <c r="I255" s="155"/>
      <c r="J255" s="155" t="str">
        <f t="shared" si="14"/>
        <v/>
      </c>
      <c r="K255" s="155" t="str">
        <f t="shared" si="15"/>
        <v/>
      </c>
      <c r="R255" s="155"/>
      <c r="S255" s="155"/>
      <c r="X255" s="372"/>
      <c r="Y255" s="373"/>
      <c r="Z255"/>
      <c r="AB255" s="155"/>
      <c r="AZ255" s="339"/>
      <c r="BA255" s="380"/>
      <c r="BB255" s="155"/>
      <c r="BC255" s="394"/>
      <c r="BE255" s="279"/>
      <c r="BF255" s="396"/>
      <c r="BH255" s="155"/>
    </row>
    <row r="256" spans="1:60">
      <c r="A256" s="155" t="str">
        <f t="shared" si="18"/>
        <v/>
      </c>
      <c r="F256" s="155"/>
      <c r="G256" s="477" t="str">
        <f t="shared" si="17"/>
        <v/>
      </c>
      <c r="I256" s="155"/>
      <c r="J256" s="155" t="str">
        <f t="shared" si="14"/>
        <v/>
      </c>
      <c r="K256" s="155" t="str">
        <f t="shared" si="15"/>
        <v/>
      </c>
      <c r="R256" s="155"/>
      <c r="S256" s="155"/>
      <c r="X256" s="372"/>
      <c r="Y256" s="373"/>
      <c r="Z256"/>
      <c r="AB256" s="155"/>
      <c r="AZ256" s="339"/>
      <c r="BA256" s="380"/>
      <c r="BB256" s="155"/>
      <c r="BC256" s="394"/>
      <c r="BE256" s="279"/>
      <c r="BF256" s="396"/>
      <c r="BH256" s="155"/>
    </row>
    <row r="257" spans="1:60">
      <c r="A257" s="155" t="str">
        <f t="shared" si="18"/>
        <v/>
      </c>
      <c r="F257" s="155"/>
      <c r="G257" s="477" t="str">
        <f t="shared" si="17"/>
        <v/>
      </c>
      <c r="I257" s="155"/>
      <c r="J257" s="155" t="str">
        <f t="shared" si="14"/>
        <v/>
      </c>
      <c r="K257" s="155" t="str">
        <f t="shared" si="15"/>
        <v/>
      </c>
      <c r="R257" s="155"/>
      <c r="S257" s="155"/>
      <c r="X257" s="372"/>
      <c r="Y257" s="373"/>
      <c r="Z257"/>
      <c r="AB257" s="155"/>
      <c r="AZ257" s="339"/>
      <c r="BA257" s="380"/>
      <c r="BB257" s="155"/>
      <c r="BC257" s="394"/>
      <c r="BE257" s="279"/>
      <c r="BF257" s="396"/>
      <c r="BH257" s="155"/>
    </row>
    <row r="258" spans="1:60">
      <c r="A258" s="155" t="str">
        <f t="shared" si="18"/>
        <v/>
      </c>
      <c r="F258" s="155"/>
      <c r="G258" s="477" t="str">
        <f t="shared" si="17"/>
        <v/>
      </c>
      <c r="I258" s="155"/>
      <c r="J258" s="155" t="str">
        <f t="shared" si="14"/>
        <v/>
      </c>
      <c r="K258" s="155" t="str">
        <f t="shared" si="15"/>
        <v/>
      </c>
      <c r="R258" s="155"/>
      <c r="S258" s="155"/>
      <c r="X258" s="372"/>
      <c r="Y258" s="373"/>
      <c r="Z258"/>
      <c r="AB258" s="155"/>
      <c r="AZ258" s="339"/>
      <c r="BA258" s="380"/>
      <c r="BB258" s="155"/>
      <c r="BC258" s="394"/>
      <c r="BE258" s="279"/>
      <c r="BF258" s="396"/>
      <c r="BH258" s="155"/>
    </row>
    <row r="259" spans="1:60">
      <c r="A259" s="155" t="str">
        <f t="shared" si="18"/>
        <v/>
      </c>
      <c r="F259" s="155"/>
      <c r="G259" s="477" t="str">
        <f t="shared" si="17"/>
        <v/>
      </c>
      <c r="I259" s="155"/>
      <c r="J259" s="155" t="str">
        <f t="shared" si="14"/>
        <v/>
      </c>
      <c r="K259" s="155" t="str">
        <f t="shared" si="15"/>
        <v/>
      </c>
      <c r="R259" s="155"/>
      <c r="S259" s="155"/>
      <c r="X259" s="372"/>
      <c r="Y259" s="373"/>
      <c r="Z259"/>
      <c r="AB259" s="155"/>
      <c r="AZ259" s="339"/>
      <c r="BA259" s="380"/>
      <c r="BB259" s="155"/>
      <c r="BC259" s="394"/>
      <c r="BE259" s="279"/>
      <c r="BF259" s="396"/>
      <c r="BH259" s="155"/>
    </row>
    <row r="260" spans="1:60">
      <c r="A260" s="155" t="str">
        <f t="shared" si="18"/>
        <v/>
      </c>
      <c r="F260" s="155"/>
      <c r="G260" s="477" t="str">
        <f t="shared" si="17"/>
        <v/>
      </c>
      <c r="I260" s="155"/>
      <c r="J260" s="155" t="str">
        <f t="shared" si="14"/>
        <v/>
      </c>
      <c r="K260" s="155" t="str">
        <f t="shared" si="15"/>
        <v/>
      </c>
      <c r="R260" s="155"/>
      <c r="S260" s="155"/>
      <c r="X260" s="372"/>
      <c r="Y260" s="373"/>
      <c r="Z260"/>
      <c r="AB260" s="155"/>
      <c r="AZ260" s="339"/>
      <c r="BA260" s="380"/>
      <c r="BB260" s="155"/>
      <c r="BC260" s="394"/>
      <c r="BE260" s="279"/>
      <c r="BF260" s="396"/>
      <c r="BH260" s="155"/>
    </row>
    <row r="261" spans="1:60">
      <c r="A261" s="155" t="str">
        <f t="shared" si="18"/>
        <v/>
      </c>
      <c r="F261" s="155"/>
      <c r="G261" s="477" t="str">
        <f t="shared" si="17"/>
        <v/>
      </c>
      <c r="I261" s="155"/>
      <c r="J261" s="155" t="str">
        <f t="shared" si="14"/>
        <v/>
      </c>
      <c r="K261" s="155" t="str">
        <f t="shared" si="15"/>
        <v/>
      </c>
      <c r="R261" s="155"/>
      <c r="S261" s="155"/>
      <c r="X261" s="372"/>
      <c r="Y261" s="373"/>
      <c r="Z261"/>
      <c r="AB261" s="155"/>
      <c r="AZ261" s="339"/>
      <c r="BA261" s="380"/>
      <c r="BB261" s="155"/>
      <c r="BC261" s="394"/>
      <c r="BE261" s="279"/>
      <c r="BF261" s="396"/>
      <c r="BH261" s="155"/>
    </row>
    <row r="262" spans="1:60">
      <c r="A262" s="155" t="str">
        <f t="shared" si="18"/>
        <v/>
      </c>
      <c r="F262" s="155"/>
      <c r="G262" s="477" t="str">
        <f t="shared" si="17"/>
        <v/>
      </c>
      <c r="I262" s="155"/>
      <c r="J262" s="155" t="str">
        <f t="shared" si="14"/>
        <v/>
      </c>
      <c r="K262" s="155" t="str">
        <f t="shared" si="15"/>
        <v/>
      </c>
      <c r="R262" s="155"/>
      <c r="S262" s="155"/>
      <c r="X262" s="372"/>
      <c r="Y262" s="373"/>
      <c r="Z262"/>
      <c r="AB262" s="155"/>
      <c r="AZ262" s="339"/>
      <c r="BA262" s="380"/>
      <c r="BB262" s="155"/>
      <c r="BC262" s="394"/>
      <c r="BE262" s="279"/>
      <c r="BF262" s="396"/>
      <c r="BH262" s="155"/>
    </row>
    <row r="263" spans="1:60">
      <c r="A263" s="155" t="str">
        <f t="shared" si="18"/>
        <v/>
      </c>
      <c r="F263" s="155"/>
      <c r="G263" s="477" t="str">
        <f t="shared" si="17"/>
        <v/>
      </c>
      <c r="I263" s="155"/>
      <c r="J263" s="155" t="str">
        <f t="shared" si="14"/>
        <v/>
      </c>
      <c r="K263" s="155" t="str">
        <f t="shared" si="15"/>
        <v/>
      </c>
      <c r="R263" s="155"/>
      <c r="S263" s="155"/>
      <c r="X263" s="372"/>
      <c r="Y263" s="373"/>
      <c r="Z263"/>
      <c r="AB263" s="155"/>
      <c r="AZ263" s="339"/>
      <c r="BA263" s="380"/>
      <c r="BB263" s="155"/>
      <c r="BC263" s="394"/>
      <c r="BE263" s="279"/>
      <c r="BF263" s="396"/>
      <c r="BH263" s="155"/>
    </row>
    <row r="264" spans="1:60">
      <c r="A264" s="155" t="str">
        <f t="shared" si="18"/>
        <v/>
      </c>
      <c r="F264" s="155"/>
      <c r="G264" s="477" t="str">
        <f t="shared" si="17"/>
        <v/>
      </c>
      <c r="I264" s="155"/>
      <c r="J264" s="155" t="str">
        <f t="shared" si="14"/>
        <v/>
      </c>
      <c r="K264" s="155" t="str">
        <f t="shared" si="15"/>
        <v/>
      </c>
      <c r="R264" s="155"/>
      <c r="S264" s="155"/>
      <c r="X264" s="372"/>
      <c r="Y264" s="373"/>
      <c r="Z264"/>
      <c r="AB264" s="155"/>
      <c r="AZ264" s="339"/>
      <c r="BA264" s="380"/>
      <c r="BB264" s="155"/>
      <c r="BC264" s="394"/>
      <c r="BE264" s="279"/>
      <c r="BF264" s="396"/>
      <c r="BH264" s="155"/>
    </row>
    <row r="265" spans="1:60">
      <c r="A265" s="155" t="str">
        <f t="shared" si="18"/>
        <v/>
      </c>
      <c r="F265" s="155"/>
      <c r="G265" s="477" t="str">
        <f t="shared" si="17"/>
        <v/>
      </c>
      <c r="I265" s="155"/>
      <c r="J265" s="155" t="str">
        <f t="shared" ref="J265:J302" si="19">IF(ISBLANK($H265),"",
_xlfn.TEXTJOIN("/",TRUE,
IF(ISBLANK(INDEX($L265:$Y265,MATCH($N$6,$L$6:$Y$6,0))),"","#CastingTime"),
IF(ISBLANK(INDEX($L265:$Y265,MATCH($T$6,$L$6:$Y$6,0))),"","#Damage"),
IF(ISBLANK(INDEX($L265:$Y265,MATCH($L$6,$L$6:$Y$6,0))),"","#Distance"),
IF(ISBLANK(INDEX($L265:$Y265,MATCH($V$6,$L$6:$Y$6,0))),"","#Range"),
IF(ISBLANK(INDEX($L265:$Y265,MATCH($P$6,$L$6:$Y$6,0))),"","#Duration"),
IF(ISBLANK(INDEX($L265:$Y265,MATCH($X$6,$L$6:$Y$6,0))),"","#Mana"),
IF(ISBLANK(INDEX($L265:$Y265,MATCH($R$6,$L$6:$Y$6,0))),"","#CoolDown")))</f>
        <v/>
      </c>
      <c r="K265" s="155" t="str">
        <f t="shared" ref="K265:K302" si="20">IF(ISBLANK($H265),"",
_xlfn.TEXTJOIN("/",TRUE,
IF(ISBLANK(INDEX($L265:$Y265,MATCH($O$6,$L$6:$Y$6,0))),"","~CastingTime"),
IF(ISBLANK(INDEX($L265:$Y265,MATCH($U$6,$L$6:$Y$6,0))),"","~Damage"),
IF(ISBLANK(INDEX($L265:$Y265,MATCH($M$6,$L$6:$Y$6,0))),"","~Distance"),
IF(ISBLANK(INDEX($L265:$Y265,MATCH($W$6,$L$6:$Y$6,0))),"","~Range"),
IF(ISBLANK(INDEX($L265:$Y265,MATCH($Q$6,$L$6:$Y$6,0))),"","~Duration"),
IF(ISBLANK(INDEX($L265:$Y265,MATCH($Y$6,$L$6:$Y$6,0))),"","~Mana"),
IF(ISBLANK(INDEX($L265:$Y265,MATCH($S$6,$L$6:$Y$6,0))),"","~CoolDown")))</f>
        <v/>
      </c>
      <c r="R265" s="155"/>
      <c r="S265" s="155"/>
      <c r="X265" s="372"/>
      <c r="Y265" s="373"/>
      <c r="Z265"/>
      <c r="AB265" s="155"/>
      <c r="AZ265" s="339"/>
      <c r="BA265" s="380"/>
      <c r="BB265" s="155"/>
      <c r="BC265" s="394"/>
      <c r="BE265" s="279"/>
      <c r="BF265" s="396"/>
      <c r="BH265" s="155"/>
    </row>
    <row r="266" spans="1:60">
      <c r="A266" s="155" t="str">
        <f t="shared" si="18"/>
        <v/>
      </c>
      <c r="F266" s="155"/>
      <c r="G266" s="477" t="str">
        <f t="shared" si="17"/>
        <v/>
      </c>
      <c r="I266" s="155"/>
      <c r="J266" s="155" t="str">
        <f t="shared" si="19"/>
        <v/>
      </c>
      <c r="K266" s="155" t="str">
        <f t="shared" si="20"/>
        <v/>
      </c>
      <c r="R266" s="155"/>
      <c r="S266" s="155"/>
      <c r="X266" s="372"/>
      <c r="Y266" s="373"/>
      <c r="Z266"/>
      <c r="AB266" s="155"/>
      <c r="AZ266" s="339"/>
      <c r="BA266" s="380"/>
      <c r="BB266" s="155"/>
      <c r="BC266" s="394"/>
      <c r="BE266" s="279"/>
      <c r="BF266" s="396"/>
      <c r="BH266" s="155"/>
    </row>
    <row r="267" spans="1:60">
      <c r="A267" s="155" t="str">
        <f t="shared" si="18"/>
        <v/>
      </c>
      <c r="F267" s="155"/>
      <c r="G267" s="477" t="str">
        <f t="shared" si="17"/>
        <v/>
      </c>
      <c r="I267" s="155"/>
      <c r="J267" s="155" t="str">
        <f t="shared" si="19"/>
        <v/>
      </c>
      <c r="K267" s="155" t="str">
        <f t="shared" si="20"/>
        <v/>
      </c>
      <c r="R267" s="155"/>
      <c r="S267" s="155"/>
      <c r="X267" s="372"/>
      <c r="Y267" s="373"/>
      <c r="Z267"/>
      <c r="AB267" s="155"/>
      <c r="AZ267" s="339"/>
      <c r="BA267" s="380"/>
      <c r="BB267" s="155"/>
      <c r="BC267" s="394"/>
      <c r="BE267" s="279"/>
      <c r="BF267" s="396"/>
      <c r="BH267" s="155"/>
    </row>
    <row r="268" spans="1:60">
      <c r="A268" s="155" t="str">
        <f t="shared" si="18"/>
        <v/>
      </c>
      <c r="F268" s="155"/>
      <c r="G268" s="477" t="str">
        <f t="shared" si="17"/>
        <v/>
      </c>
      <c r="I268" s="155"/>
      <c r="J268" s="155" t="str">
        <f t="shared" si="19"/>
        <v/>
      </c>
      <c r="K268" s="155" t="str">
        <f t="shared" si="20"/>
        <v/>
      </c>
      <c r="R268" s="155"/>
      <c r="S268" s="155"/>
      <c r="X268" s="372"/>
      <c r="Y268" s="373"/>
      <c r="Z268"/>
      <c r="AB268" s="155"/>
      <c r="AZ268" s="339"/>
      <c r="BA268" s="380"/>
      <c r="BB268" s="155"/>
      <c r="BC268" s="394"/>
      <c r="BE268" s="279"/>
      <c r="BF268" s="396"/>
      <c r="BH268" s="155"/>
    </row>
    <row r="269" spans="1:60">
      <c r="A269" s="155" t="str">
        <f t="shared" si="18"/>
        <v/>
      </c>
      <c r="F269" s="155"/>
      <c r="G269" s="477" t="str">
        <f t="shared" si="17"/>
        <v/>
      </c>
      <c r="I269" s="155"/>
      <c r="J269" s="155" t="str">
        <f t="shared" si="19"/>
        <v/>
      </c>
      <c r="K269" s="155" t="str">
        <f t="shared" si="20"/>
        <v/>
      </c>
      <c r="R269" s="155"/>
      <c r="S269" s="155"/>
      <c r="X269" s="372"/>
      <c r="Y269" s="373"/>
      <c r="Z269"/>
      <c r="AB269" s="155"/>
      <c r="AZ269" s="339"/>
      <c r="BA269" s="380"/>
      <c r="BB269" s="155"/>
      <c r="BC269" s="394"/>
      <c r="BE269" s="279"/>
      <c r="BF269" s="396"/>
      <c r="BH269" s="155"/>
    </row>
    <row r="270" spans="1:60">
      <c r="A270" s="155" t="str">
        <f t="shared" si="18"/>
        <v/>
      </c>
      <c r="F270" s="155"/>
      <c r="G270" s="477" t="str">
        <f t="shared" si="17"/>
        <v/>
      </c>
      <c r="I270" s="155"/>
      <c r="J270" s="155" t="str">
        <f t="shared" si="19"/>
        <v/>
      </c>
      <c r="K270" s="155" t="str">
        <f t="shared" si="20"/>
        <v/>
      </c>
      <c r="R270" s="155"/>
      <c r="S270" s="155"/>
      <c r="X270" s="372"/>
      <c r="Y270" s="373"/>
      <c r="Z270"/>
      <c r="AB270" s="155"/>
      <c r="AZ270" s="339"/>
      <c r="BA270" s="380"/>
      <c r="BB270" s="155"/>
      <c r="BC270" s="394"/>
      <c r="BE270" s="279"/>
      <c r="BF270" s="396"/>
      <c r="BH270" s="155"/>
    </row>
    <row r="271" spans="1:60">
      <c r="A271" s="155" t="str">
        <f t="shared" si="18"/>
        <v/>
      </c>
      <c r="F271" s="155"/>
      <c r="G271" s="477" t="str">
        <f t="shared" si="17"/>
        <v/>
      </c>
      <c r="I271" s="155"/>
      <c r="J271" s="155" t="str">
        <f t="shared" si="19"/>
        <v/>
      </c>
      <c r="K271" s="155" t="str">
        <f t="shared" si="20"/>
        <v/>
      </c>
      <c r="R271" s="155"/>
      <c r="S271" s="155"/>
      <c r="X271" s="372"/>
      <c r="Y271" s="373"/>
      <c r="Z271"/>
      <c r="AB271" s="155"/>
      <c r="AZ271" s="339"/>
      <c r="BA271" s="380"/>
      <c r="BB271" s="155"/>
      <c r="BC271" s="394"/>
      <c r="BE271" s="279"/>
      <c r="BF271" s="396"/>
      <c r="BH271" s="155"/>
    </row>
    <row r="272" spans="1:60">
      <c r="A272" s="155" t="str">
        <f t="shared" si="18"/>
        <v/>
      </c>
      <c r="F272" s="155"/>
      <c r="G272" s="477" t="str">
        <f t="shared" si="17"/>
        <v/>
      </c>
      <c r="I272" s="155"/>
      <c r="J272" s="155" t="str">
        <f t="shared" si="19"/>
        <v/>
      </c>
      <c r="K272" s="155" t="str">
        <f t="shared" si="20"/>
        <v/>
      </c>
      <c r="R272" s="155"/>
      <c r="S272" s="155"/>
      <c r="X272" s="372"/>
      <c r="Y272" s="373"/>
      <c r="Z272"/>
      <c r="AB272" s="155"/>
      <c r="AZ272" s="339"/>
      <c r="BA272" s="380"/>
      <c r="BB272" s="155"/>
      <c r="BC272" s="394"/>
      <c r="BE272" s="279"/>
      <c r="BF272" s="396"/>
      <c r="BH272" s="155"/>
    </row>
    <row r="273" spans="1:60">
      <c r="A273" s="155" t="str">
        <f t="shared" si="18"/>
        <v/>
      </c>
      <c r="F273" s="155"/>
      <c r="G273" s="477" t="str">
        <f t="shared" si="17"/>
        <v/>
      </c>
      <c r="I273" s="155"/>
      <c r="J273" s="155" t="str">
        <f t="shared" si="19"/>
        <v/>
      </c>
      <c r="K273" s="155" t="str">
        <f t="shared" si="20"/>
        <v/>
      </c>
      <c r="R273" s="155"/>
      <c r="S273" s="155"/>
      <c r="X273" s="372"/>
      <c r="Y273" s="373"/>
      <c r="Z273"/>
      <c r="AB273" s="155"/>
      <c r="AZ273" s="339"/>
      <c r="BA273" s="380"/>
      <c r="BB273" s="155"/>
      <c r="BC273" s="394"/>
      <c r="BE273" s="279"/>
      <c r="BF273" s="396"/>
      <c r="BH273" s="155"/>
    </row>
    <row r="274" spans="1:60">
      <c r="A274" s="155" t="str">
        <f t="shared" si="18"/>
        <v/>
      </c>
      <c r="F274" s="155"/>
      <c r="G274" s="477" t="str">
        <f t="shared" si="17"/>
        <v/>
      </c>
      <c r="I274" s="155"/>
      <c r="J274" s="155" t="str">
        <f t="shared" si="19"/>
        <v/>
      </c>
      <c r="K274" s="155" t="str">
        <f t="shared" si="20"/>
        <v/>
      </c>
      <c r="R274" s="155"/>
      <c r="S274" s="155"/>
      <c r="X274" s="372"/>
      <c r="Y274" s="373"/>
      <c r="Z274"/>
      <c r="AB274" s="155"/>
      <c r="AZ274" s="339"/>
      <c r="BA274" s="380"/>
      <c r="BB274" s="155"/>
      <c r="BC274" s="394"/>
      <c r="BE274" s="279"/>
      <c r="BF274" s="396"/>
      <c r="BH274" s="155"/>
    </row>
    <row r="275" spans="1:60">
      <c r="A275" s="155" t="str">
        <f t="shared" si="18"/>
        <v/>
      </c>
      <c r="F275" s="155"/>
      <c r="G275" s="477" t="str">
        <f t="shared" si="17"/>
        <v/>
      </c>
      <c r="I275" s="155"/>
      <c r="J275" s="155" t="str">
        <f t="shared" si="19"/>
        <v/>
      </c>
      <c r="K275" s="155" t="str">
        <f t="shared" si="20"/>
        <v/>
      </c>
      <c r="R275" s="155"/>
      <c r="S275" s="155"/>
      <c r="X275" s="372"/>
      <c r="Y275" s="373"/>
      <c r="Z275"/>
      <c r="AB275" s="155"/>
      <c r="AZ275" s="339"/>
      <c r="BA275" s="380"/>
      <c r="BB275" s="155"/>
      <c r="BC275" s="394"/>
      <c r="BE275" s="279"/>
      <c r="BF275" s="396"/>
      <c r="BH275" s="155"/>
    </row>
    <row r="276" spans="1:60">
      <c r="A276" s="155" t="str">
        <f t="shared" si="18"/>
        <v/>
      </c>
      <c r="F276" s="155"/>
      <c r="G276" s="477" t="str">
        <f t="shared" si="17"/>
        <v/>
      </c>
      <c r="I276" s="155"/>
      <c r="J276" s="155" t="str">
        <f t="shared" si="19"/>
        <v/>
      </c>
      <c r="K276" s="155" t="str">
        <f t="shared" si="20"/>
        <v/>
      </c>
      <c r="R276" s="155"/>
      <c r="S276" s="155"/>
      <c r="X276" s="372"/>
      <c r="Y276" s="373"/>
      <c r="Z276"/>
      <c r="AB276" s="155"/>
      <c r="AZ276" s="339"/>
      <c r="BA276" s="380"/>
      <c r="BB276" s="155"/>
      <c r="BC276" s="394"/>
      <c r="BE276" s="279"/>
      <c r="BF276" s="396"/>
      <c r="BH276" s="155"/>
    </row>
    <row r="277" spans="1:60">
      <c r="A277" s="155" t="str">
        <f t="shared" si="18"/>
        <v/>
      </c>
      <c r="F277" s="155"/>
      <c r="G277" s="477" t="str">
        <f t="shared" ref="G277:G301" si="21">IF(ISBLANK($H277),"",INDEX($5:$5,MATCH(F277,$4:$4,0)))</f>
        <v/>
      </c>
      <c r="I277" s="155"/>
      <c r="J277" s="155" t="str">
        <f t="shared" si="19"/>
        <v/>
      </c>
      <c r="K277" s="155" t="str">
        <f t="shared" si="20"/>
        <v/>
      </c>
      <c r="R277" s="155"/>
      <c r="S277" s="155"/>
      <c r="X277" s="372"/>
      <c r="Y277" s="373"/>
      <c r="Z277"/>
      <c r="AB277" s="155"/>
      <c r="AZ277" s="339"/>
      <c r="BA277" s="380"/>
      <c r="BB277" s="155"/>
      <c r="BC277" s="394"/>
      <c r="BE277" s="279"/>
      <c r="BF277" s="396"/>
      <c r="BH277" s="155"/>
    </row>
    <row r="278" spans="1:60">
      <c r="A278" s="155" t="str">
        <f t="shared" si="18"/>
        <v/>
      </c>
      <c r="F278" s="155"/>
      <c r="G278" s="477" t="str">
        <f t="shared" si="21"/>
        <v/>
      </c>
      <c r="I278" s="155"/>
      <c r="J278" s="155" t="str">
        <f t="shared" si="19"/>
        <v/>
      </c>
      <c r="K278" s="155" t="str">
        <f t="shared" si="20"/>
        <v/>
      </c>
      <c r="R278" s="155"/>
      <c r="S278" s="155"/>
      <c r="X278" s="372"/>
      <c r="Y278" s="373"/>
      <c r="Z278"/>
      <c r="AB278" s="155"/>
      <c r="AZ278" s="339"/>
      <c r="BA278" s="380"/>
      <c r="BB278" s="155"/>
      <c r="BC278" s="394"/>
      <c r="BE278" s="279"/>
      <c r="BF278" s="396"/>
      <c r="BH278" s="155"/>
    </row>
    <row r="279" spans="1:60">
      <c r="A279" s="155" t="str">
        <f t="shared" si="18"/>
        <v/>
      </c>
      <c r="F279" s="155"/>
      <c r="G279" s="477" t="str">
        <f t="shared" si="21"/>
        <v/>
      </c>
      <c r="I279" s="155"/>
      <c r="J279" s="155" t="str">
        <f t="shared" si="19"/>
        <v/>
      </c>
      <c r="K279" s="155" t="str">
        <f t="shared" si="20"/>
        <v/>
      </c>
      <c r="R279" s="155"/>
      <c r="S279" s="155"/>
      <c r="X279" s="372"/>
      <c r="Y279" s="373"/>
      <c r="Z279"/>
      <c r="AB279" s="155"/>
      <c r="AZ279" s="339"/>
      <c r="BA279" s="380"/>
      <c r="BB279" s="155"/>
      <c r="BC279" s="394"/>
      <c r="BE279" s="279"/>
      <c r="BF279" s="396"/>
      <c r="BH279" s="155"/>
    </row>
    <row r="280" spans="1:60">
      <c r="A280" s="155" t="str">
        <f t="shared" si="18"/>
        <v/>
      </c>
      <c r="F280" s="155"/>
      <c r="G280" s="477" t="str">
        <f t="shared" si="21"/>
        <v/>
      </c>
      <c r="I280" s="155"/>
      <c r="J280" s="155" t="str">
        <f t="shared" si="19"/>
        <v/>
      </c>
      <c r="K280" s="155" t="str">
        <f t="shared" si="20"/>
        <v/>
      </c>
      <c r="R280" s="155"/>
      <c r="S280" s="155"/>
      <c r="X280" s="372"/>
      <c r="Y280" s="373"/>
      <c r="Z280"/>
      <c r="AB280" s="155"/>
      <c r="AZ280" s="339"/>
      <c r="BA280" s="380"/>
      <c r="BB280" s="155"/>
      <c r="BC280" s="394"/>
      <c r="BE280" s="279"/>
      <c r="BF280" s="396"/>
      <c r="BH280" s="155"/>
    </row>
    <row r="281" spans="1:60">
      <c r="A281" s="155" t="str">
        <f t="shared" si="18"/>
        <v/>
      </c>
      <c r="F281" s="155"/>
      <c r="G281" s="477" t="str">
        <f t="shared" si="21"/>
        <v/>
      </c>
      <c r="I281" s="155"/>
      <c r="J281" s="155" t="str">
        <f t="shared" si="19"/>
        <v/>
      </c>
      <c r="K281" s="155" t="str">
        <f t="shared" si="20"/>
        <v/>
      </c>
      <c r="R281" s="155"/>
      <c r="S281" s="155"/>
      <c r="X281" s="372"/>
      <c r="Y281" s="373"/>
      <c r="Z281"/>
      <c r="AB281" s="155"/>
      <c r="AZ281" s="339"/>
      <c r="BA281" s="380"/>
      <c r="BB281" s="155"/>
      <c r="BC281" s="394"/>
      <c r="BE281" s="279"/>
      <c r="BF281" s="396"/>
      <c r="BH281" s="155"/>
    </row>
    <row r="282" spans="1:60">
      <c r="A282" s="155" t="str">
        <f t="shared" si="18"/>
        <v/>
      </c>
      <c r="F282" s="155"/>
      <c r="G282" s="477" t="str">
        <f t="shared" si="21"/>
        <v/>
      </c>
      <c r="I282" s="155"/>
      <c r="J282" s="155" t="str">
        <f t="shared" si="19"/>
        <v/>
      </c>
      <c r="K282" s="155" t="str">
        <f t="shared" si="20"/>
        <v/>
      </c>
      <c r="R282" s="155"/>
      <c r="S282" s="155"/>
      <c r="X282" s="372"/>
      <c r="Y282" s="373"/>
      <c r="Z282"/>
      <c r="AB282" s="155"/>
      <c r="AZ282" s="339"/>
      <c r="BA282" s="380"/>
      <c r="BB282" s="155"/>
      <c r="BC282" s="394"/>
      <c r="BE282" s="279"/>
      <c r="BF282" s="396"/>
      <c r="BH282" s="155"/>
    </row>
    <row r="283" spans="1:60">
      <c r="A283" s="155" t="str">
        <f t="shared" si="18"/>
        <v/>
      </c>
      <c r="F283" s="155"/>
      <c r="G283" s="477" t="str">
        <f t="shared" si="21"/>
        <v/>
      </c>
      <c r="I283" s="155"/>
      <c r="J283" s="155" t="str">
        <f t="shared" si="19"/>
        <v/>
      </c>
      <c r="K283" s="155" t="str">
        <f t="shared" si="20"/>
        <v/>
      </c>
      <c r="R283" s="155"/>
      <c r="S283" s="155"/>
      <c r="X283" s="372"/>
      <c r="Y283" s="373"/>
      <c r="Z283"/>
      <c r="AB283" s="155"/>
      <c r="AZ283" s="339"/>
      <c r="BA283" s="380"/>
      <c r="BB283" s="155"/>
      <c r="BC283" s="394"/>
      <c r="BE283" s="279"/>
      <c r="BF283" s="396"/>
      <c r="BH283" s="155"/>
    </row>
    <row r="284" spans="1:60">
      <c r="A284" s="155" t="str">
        <f t="shared" si="18"/>
        <v/>
      </c>
      <c r="F284" s="155"/>
      <c r="G284" s="477" t="str">
        <f t="shared" si="21"/>
        <v/>
      </c>
      <c r="I284" s="155"/>
      <c r="J284" s="155" t="str">
        <f t="shared" si="19"/>
        <v/>
      </c>
      <c r="K284" s="155" t="str">
        <f t="shared" si="20"/>
        <v/>
      </c>
      <c r="R284" s="155"/>
      <c r="S284" s="155"/>
      <c r="X284" s="372"/>
      <c r="Y284" s="373"/>
      <c r="Z284"/>
      <c r="AB284" s="155"/>
      <c r="AZ284" s="339"/>
      <c r="BA284" s="380"/>
      <c r="BB284" s="155"/>
      <c r="BC284" s="394"/>
      <c r="BE284" s="279"/>
      <c r="BF284" s="396"/>
      <c r="BH284" s="155"/>
    </row>
    <row r="285" spans="1:60">
      <c r="A285" s="155" t="str">
        <f t="shared" si="18"/>
        <v/>
      </c>
      <c r="F285" s="155"/>
      <c r="G285" s="477" t="str">
        <f t="shared" si="21"/>
        <v/>
      </c>
      <c r="I285" s="155"/>
      <c r="J285" s="155" t="str">
        <f t="shared" si="19"/>
        <v/>
      </c>
      <c r="K285" s="155" t="str">
        <f t="shared" si="20"/>
        <v/>
      </c>
      <c r="R285" s="155"/>
      <c r="S285" s="155"/>
      <c r="X285" s="372"/>
      <c r="Y285" s="373"/>
      <c r="Z285"/>
      <c r="AB285" s="155"/>
      <c r="AZ285" s="339"/>
      <c r="BA285" s="380"/>
      <c r="BB285" s="155"/>
      <c r="BC285" s="394"/>
      <c r="BE285" s="279"/>
      <c r="BF285" s="396"/>
      <c r="BH285" s="155"/>
    </row>
    <row r="286" spans="1:60">
      <c r="A286" s="155" t="str">
        <f t="shared" si="18"/>
        <v/>
      </c>
      <c r="F286" s="155"/>
      <c r="G286" s="477" t="str">
        <f t="shared" si="21"/>
        <v/>
      </c>
      <c r="I286" s="155"/>
      <c r="J286" s="155" t="str">
        <f t="shared" si="19"/>
        <v/>
      </c>
      <c r="K286" s="155" t="str">
        <f t="shared" si="20"/>
        <v/>
      </c>
      <c r="R286" s="155"/>
      <c r="S286" s="155"/>
      <c r="X286" s="372"/>
      <c r="Y286" s="373"/>
      <c r="Z286"/>
      <c r="AB286" s="155"/>
      <c r="AZ286" s="339"/>
      <c r="BA286" s="380"/>
      <c r="BB286" s="155"/>
      <c r="BC286" s="394"/>
      <c r="BE286" s="279"/>
      <c r="BF286" s="396"/>
      <c r="BH286" s="155"/>
    </row>
    <row r="287" spans="1:60">
      <c r="A287" s="155" t="str">
        <f t="shared" si="18"/>
        <v/>
      </c>
      <c r="F287" s="155"/>
      <c r="G287" s="477" t="str">
        <f t="shared" si="21"/>
        <v/>
      </c>
      <c r="I287" s="155"/>
      <c r="J287" s="155" t="str">
        <f t="shared" si="19"/>
        <v/>
      </c>
      <c r="K287" s="155" t="str">
        <f t="shared" si="20"/>
        <v/>
      </c>
      <c r="R287" s="155"/>
      <c r="S287" s="155"/>
      <c r="X287" s="372"/>
      <c r="Y287" s="373"/>
      <c r="Z287"/>
      <c r="AB287" s="155"/>
      <c r="AZ287" s="339"/>
      <c r="BA287" s="380"/>
      <c r="BB287" s="155"/>
      <c r="BC287" s="394"/>
      <c r="BE287" s="279"/>
      <c r="BF287" s="396"/>
      <c r="BH287" s="155"/>
    </row>
    <row r="288" spans="1:60">
      <c r="A288" s="155" t="str">
        <f t="shared" si="18"/>
        <v/>
      </c>
      <c r="F288" s="155"/>
      <c r="G288" s="477" t="str">
        <f t="shared" si="21"/>
        <v/>
      </c>
      <c r="I288" s="155"/>
      <c r="J288" s="155" t="str">
        <f t="shared" si="19"/>
        <v/>
      </c>
      <c r="K288" s="155" t="str">
        <f t="shared" si="20"/>
        <v/>
      </c>
      <c r="R288" s="155"/>
      <c r="S288" s="155"/>
      <c r="X288" s="372"/>
      <c r="Y288" s="373"/>
      <c r="Z288"/>
      <c r="AB288" s="155"/>
      <c r="AZ288" s="339"/>
      <c r="BA288" s="380"/>
      <c r="BB288" s="155"/>
      <c r="BC288" s="394"/>
      <c r="BE288" s="279"/>
      <c r="BF288" s="396"/>
      <c r="BH288" s="155"/>
    </row>
    <row r="289" spans="1:60">
      <c r="A289" s="155" t="str">
        <f t="shared" si="18"/>
        <v/>
      </c>
      <c r="F289" s="155"/>
      <c r="G289" s="477" t="str">
        <f t="shared" si="21"/>
        <v/>
      </c>
      <c r="I289" s="155"/>
      <c r="J289" s="155" t="str">
        <f t="shared" si="19"/>
        <v/>
      </c>
      <c r="K289" s="155" t="str">
        <f t="shared" si="20"/>
        <v/>
      </c>
      <c r="R289" s="155"/>
      <c r="S289" s="155"/>
      <c r="X289" s="372"/>
      <c r="Y289" s="373"/>
      <c r="Z289"/>
      <c r="AB289" s="155"/>
      <c r="AZ289" s="339"/>
      <c r="BA289" s="380"/>
      <c r="BB289" s="155"/>
      <c r="BC289" s="394"/>
      <c r="BE289" s="279"/>
      <c r="BF289" s="396"/>
      <c r="BH289" s="155"/>
    </row>
    <row r="290" spans="1:60">
      <c r="A290" s="155" t="str">
        <f t="shared" si="18"/>
        <v/>
      </c>
      <c r="F290" s="155"/>
      <c r="G290" s="477" t="str">
        <f t="shared" si="21"/>
        <v/>
      </c>
      <c r="I290" s="155"/>
      <c r="J290" s="155" t="str">
        <f t="shared" si="19"/>
        <v/>
      </c>
      <c r="K290" s="155" t="str">
        <f t="shared" si="20"/>
        <v/>
      </c>
      <c r="R290" s="155"/>
      <c r="S290" s="155"/>
      <c r="X290" s="372"/>
      <c r="Y290" s="373"/>
      <c r="Z290"/>
      <c r="AB290" s="155"/>
      <c r="AZ290" s="339"/>
      <c r="BA290" s="380"/>
      <c r="BB290" s="155"/>
      <c r="BC290" s="394"/>
      <c r="BE290" s="279"/>
      <c r="BF290" s="396"/>
      <c r="BH290" s="155"/>
    </row>
    <row r="291" spans="1:60">
      <c r="A291" s="155" t="str">
        <f t="shared" si="18"/>
        <v/>
      </c>
      <c r="F291" s="155"/>
      <c r="G291" s="477" t="str">
        <f t="shared" si="21"/>
        <v/>
      </c>
      <c r="I291" s="155"/>
      <c r="J291" s="155" t="str">
        <f t="shared" si="19"/>
        <v/>
      </c>
      <c r="K291" s="155" t="str">
        <f t="shared" si="20"/>
        <v/>
      </c>
      <c r="R291" s="155"/>
      <c r="S291" s="155"/>
      <c r="X291" s="372"/>
      <c r="Y291" s="373"/>
      <c r="Z291"/>
      <c r="AB291" s="155"/>
      <c r="AZ291" s="339"/>
      <c r="BA291" s="380"/>
      <c r="BB291" s="155"/>
      <c r="BC291" s="394"/>
      <c r="BE291" s="279"/>
      <c r="BF291" s="396"/>
      <c r="BH291" s="155"/>
    </row>
    <row r="292" spans="1:60">
      <c r="A292" s="155" t="str">
        <f t="shared" si="18"/>
        <v/>
      </c>
      <c r="F292" s="155"/>
      <c r="G292" s="477" t="str">
        <f t="shared" si="21"/>
        <v/>
      </c>
      <c r="I292" s="155"/>
      <c r="J292" s="155" t="str">
        <f t="shared" si="19"/>
        <v/>
      </c>
      <c r="K292" s="155" t="str">
        <f t="shared" si="20"/>
        <v/>
      </c>
      <c r="R292" s="155"/>
      <c r="S292" s="155"/>
      <c r="X292" s="372"/>
      <c r="Y292" s="373"/>
      <c r="Z292"/>
      <c r="AB292" s="155"/>
      <c r="AZ292" s="339"/>
      <c r="BA292" s="380"/>
      <c r="BB292" s="155"/>
      <c r="BC292" s="394"/>
      <c r="BE292" s="279"/>
      <c r="BF292" s="396"/>
      <c r="BH292" s="155"/>
    </row>
    <row r="293" spans="1:60">
      <c r="A293" s="155" t="str">
        <f t="shared" si="18"/>
        <v/>
      </c>
      <c r="F293" s="155"/>
      <c r="G293" s="477" t="str">
        <f t="shared" si="21"/>
        <v/>
      </c>
      <c r="I293" s="155"/>
      <c r="J293" s="155" t="str">
        <f t="shared" si="19"/>
        <v/>
      </c>
      <c r="K293" s="155" t="str">
        <f t="shared" si="20"/>
        <v/>
      </c>
      <c r="R293" s="155"/>
      <c r="S293" s="155"/>
      <c r="X293" s="372"/>
      <c r="Y293" s="373"/>
      <c r="Z293"/>
      <c r="AB293" s="155"/>
      <c r="AZ293" s="339"/>
      <c r="BA293" s="380"/>
      <c r="BB293" s="155"/>
      <c r="BC293" s="394"/>
      <c r="BE293" s="279"/>
      <c r="BF293" s="396"/>
      <c r="BH293" s="155"/>
    </row>
    <row r="294" spans="1:60">
      <c r="A294" s="155" t="str">
        <f t="shared" si="18"/>
        <v/>
      </c>
      <c r="F294" s="155"/>
      <c r="G294" s="477" t="str">
        <f t="shared" si="21"/>
        <v/>
      </c>
      <c r="I294" s="155"/>
      <c r="J294" s="155" t="str">
        <f t="shared" si="19"/>
        <v/>
      </c>
      <c r="K294" s="155" t="str">
        <f t="shared" si="20"/>
        <v/>
      </c>
      <c r="R294" s="155"/>
      <c r="S294" s="155"/>
      <c r="X294" s="372"/>
      <c r="Y294" s="373"/>
      <c r="Z294"/>
      <c r="AB294" s="155"/>
      <c r="AZ294" s="339"/>
      <c r="BA294" s="380"/>
      <c r="BB294" s="155"/>
      <c r="BC294" s="394"/>
      <c r="BE294" s="279"/>
      <c r="BF294" s="396"/>
      <c r="BH294" s="155"/>
    </row>
    <row r="295" spans="1:60">
      <c r="A295" s="155" t="str">
        <f t="shared" si="18"/>
        <v/>
      </c>
      <c r="F295" s="155"/>
      <c r="G295" s="477" t="str">
        <f t="shared" si="21"/>
        <v/>
      </c>
      <c r="I295" s="155"/>
      <c r="J295" s="155" t="str">
        <f t="shared" si="19"/>
        <v/>
      </c>
      <c r="K295" s="155" t="str">
        <f t="shared" si="20"/>
        <v/>
      </c>
      <c r="R295" s="155"/>
      <c r="S295" s="155"/>
      <c r="X295" s="372"/>
      <c r="Y295" s="373"/>
      <c r="Z295"/>
      <c r="AB295" s="155"/>
      <c r="AZ295" s="339"/>
      <c r="BA295" s="380"/>
      <c r="BB295" s="155"/>
      <c r="BC295" s="394"/>
      <c r="BE295" s="279"/>
      <c r="BF295" s="396"/>
      <c r="BH295" s="155"/>
    </row>
    <row r="296" spans="1:60">
      <c r="A296" s="155" t="str">
        <f t="shared" si="18"/>
        <v/>
      </c>
      <c r="F296" s="155"/>
      <c r="G296" s="477" t="str">
        <f t="shared" si="21"/>
        <v/>
      </c>
      <c r="I296" s="155"/>
      <c r="J296" s="155" t="str">
        <f t="shared" si="19"/>
        <v/>
      </c>
      <c r="K296" s="155" t="str">
        <f t="shared" si="20"/>
        <v/>
      </c>
      <c r="R296" s="155"/>
      <c r="S296" s="155"/>
      <c r="X296" s="372"/>
      <c r="Y296" s="373"/>
      <c r="Z296"/>
      <c r="AB296" s="155"/>
      <c r="AZ296" s="339"/>
      <c r="BA296" s="380"/>
      <c r="BB296" s="155"/>
      <c r="BC296" s="394"/>
      <c r="BE296" s="279"/>
      <c r="BF296" s="396"/>
      <c r="BH296" s="155"/>
    </row>
    <row r="297" spans="1:60">
      <c r="A297" s="155" t="str">
        <f t="shared" si="18"/>
        <v/>
      </c>
      <c r="F297" s="155"/>
      <c r="G297" s="477" t="str">
        <f t="shared" si="21"/>
        <v/>
      </c>
      <c r="I297" s="155"/>
      <c r="J297" s="155" t="str">
        <f>IF(ISBLANK($H297),"",
_xlfn.TEXTJOIN("/",TRUE,
IF(ISBLANK(INDEX($L297:$Y297,MATCH($N$6,$L$6:$Y$6,0))),"","#CastingTime"),
IF(ISBLANK(INDEX($L297:$Y297,MATCH($T$6,$L$6:$Y$6,0))),"","#Damage"),
IF(ISBLANK(INDEX($L297:$Y297,MATCH($L$6,$L$6:$Y$6,0))),"","#Distance"),
IF(ISBLANK(INDEX($L297:$Y297,MATCH($V$6,$L$6:$Y$6,0))),"","#Range"),
IF(ISBLANK(INDEX($L297:$Y297,MATCH($P$6,$L$6:$Y$6,0))),"","#Duration"),
IF(ISBLANK(INDEX($L297:$Y297,MATCH($X$6,$L$6:$Y$6,0))),"","#Mana"),
IF(ISBLANK(INDEX($L297:$Y297,MATCH($R$6,$L$6:$Y$6,0))),"","#CoolDown")))</f>
        <v/>
      </c>
      <c r="K297" s="155" t="str">
        <f t="shared" si="20"/>
        <v/>
      </c>
      <c r="R297" s="155"/>
      <c r="S297" s="155"/>
      <c r="X297" s="372"/>
      <c r="Y297" s="373"/>
      <c r="Z297"/>
      <c r="AB297" s="155"/>
      <c r="AZ297" s="339"/>
      <c r="BA297" s="380"/>
      <c r="BB297" s="155"/>
      <c r="BC297" s="394"/>
      <c r="BE297" s="279"/>
      <c r="BF297" s="396"/>
      <c r="BH297" s="155"/>
    </row>
    <row r="298" spans="1:60">
      <c r="A298" s="155" t="str">
        <f t="shared" si="18"/>
        <v/>
      </c>
      <c r="F298" s="155"/>
      <c r="G298" s="477" t="str">
        <f t="shared" si="21"/>
        <v/>
      </c>
      <c r="I298" s="155"/>
      <c r="J298" s="155" t="str">
        <f t="shared" si="19"/>
        <v/>
      </c>
      <c r="K298" s="155" t="str">
        <f t="shared" si="20"/>
        <v/>
      </c>
      <c r="R298" s="155"/>
      <c r="S298" s="155"/>
      <c r="X298" s="372"/>
      <c r="Y298" s="373"/>
      <c r="Z298"/>
      <c r="AB298" s="155"/>
      <c r="AZ298" s="339"/>
      <c r="BA298" s="380"/>
      <c r="BB298" s="155"/>
      <c r="BC298" s="394"/>
      <c r="BE298" s="279"/>
      <c r="BF298" s="396"/>
      <c r="BH298" s="155"/>
    </row>
    <row r="299" spans="1:60">
      <c r="A299" s="155" t="str">
        <f t="shared" si="18"/>
        <v/>
      </c>
      <c r="F299" s="155"/>
      <c r="G299" s="477" t="str">
        <f t="shared" si="21"/>
        <v/>
      </c>
      <c r="I299" s="155"/>
      <c r="J299" s="155" t="str">
        <f t="shared" si="19"/>
        <v/>
      </c>
      <c r="K299" s="155" t="str">
        <f t="shared" si="20"/>
        <v/>
      </c>
      <c r="R299" s="155"/>
      <c r="S299" s="155"/>
      <c r="X299" s="372"/>
      <c r="Y299" s="373"/>
      <c r="Z299"/>
      <c r="AB299" s="155"/>
      <c r="AZ299" s="339"/>
      <c r="BA299" s="380"/>
      <c r="BB299" s="155"/>
      <c r="BC299" s="394"/>
      <c r="BE299" s="279"/>
      <c r="BF299" s="396"/>
      <c r="BH299" s="155"/>
    </row>
    <row r="300" spans="1:60">
      <c r="A300" s="155" t="str">
        <f t="shared" si="18"/>
        <v/>
      </c>
      <c r="F300" s="155"/>
      <c r="G300" s="477" t="str">
        <f t="shared" si="21"/>
        <v/>
      </c>
      <c r="I300" s="155"/>
      <c r="J300" s="155" t="str">
        <f t="shared" si="19"/>
        <v/>
      </c>
      <c r="K300" s="155" t="str">
        <f t="shared" si="20"/>
        <v/>
      </c>
      <c r="R300" s="155"/>
      <c r="S300" s="155"/>
      <c r="X300" s="372"/>
      <c r="Y300" s="373"/>
      <c r="Z300"/>
      <c r="AB300" s="155"/>
      <c r="AZ300" s="339"/>
      <c r="BA300" s="380"/>
      <c r="BB300" s="155"/>
      <c r="BC300" s="394"/>
      <c r="BE300" s="279"/>
      <c r="BF300" s="396"/>
      <c r="BH300" s="155"/>
    </row>
    <row r="301" spans="1:60">
      <c r="A301" s="155" t="str">
        <f t="shared" ref="A301:A302" si="22">IF(ISBLANK(H301),"",IFERROR(A300+1,1))</f>
        <v/>
      </c>
      <c r="F301" s="155"/>
      <c r="G301" s="477" t="str">
        <f t="shared" si="21"/>
        <v/>
      </c>
      <c r="I301" s="155"/>
      <c r="J301" s="155" t="str">
        <f t="shared" si="19"/>
        <v/>
      </c>
      <c r="K301" s="155" t="str">
        <f t="shared" si="20"/>
        <v/>
      </c>
      <c r="R301" s="155"/>
      <c r="S301" s="155"/>
      <c r="X301" s="372"/>
      <c r="Y301" s="373"/>
      <c r="Z301"/>
      <c r="AB301" s="155"/>
      <c r="AZ301" s="339"/>
      <c r="BA301" s="380"/>
      <c r="BB301" s="155"/>
      <c r="BC301" s="394"/>
      <c r="BE301" s="279"/>
      <c r="BF301" s="396"/>
      <c r="BH301" s="155"/>
    </row>
    <row r="302" spans="1:60">
      <c r="A302" s="155" t="str">
        <f t="shared" si="22"/>
        <v/>
      </c>
      <c r="B302" s="278" t="s">
        <v>673</v>
      </c>
      <c r="C302" s="278" t="s">
        <v>673</v>
      </c>
      <c r="D302" s="278" t="s">
        <v>673</v>
      </c>
      <c r="E302" s="278" t="s">
        <v>673</v>
      </c>
      <c r="F302" s="278" t="s">
        <v>673</v>
      </c>
      <c r="G302" s="342"/>
      <c r="I302" s="155"/>
      <c r="J302" s="155" t="str">
        <f t="shared" si="19"/>
        <v/>
      </c>
      <c r="K302" s="155" t="str">
        <f t="shared" si="20"/>
        <v/>
      </c>
      <c r="R302" s="155"/>
      <c r="S302" s="155"/>
      <c r="X302" s="372"/>
      <c r="Y302" s="373"/>
      <c r="Z302"/>
      <c r="AB302" s="155"/>
      <c r="AZ302" s="339"/>
      <c r="BA302" s="380"/>
      <c r="BB302" s="155"/>
      <c r="BC302" s="394"/>
      <c r="BE302" s="279"/>
      <c r="BF302" s="396"/>
      <c r="BH302" s="155"/>
    </row>
    <row r="303" spans="1:60">
      <c r="F303" s="408" t="s">
        <v>673</v>
      </c>
      <c r="I303" s="155"/>
      <c r="R303" s="155"/>
      <c r="S303" s="155"/>
    </row>
  </sheetData>
  <autoFilter ref="B6:G303" xr:uid="{5CEAAA51-B0C0-4853-91C4-C8C46C0E9BEF}"/>
  <sortState xmlns:xlrd2="http://schemas.microsoft.com/office/spreadsheetml/2017/richdata2" ref="G8:G302">
    <sortCondition ref="G8:G302" customList="즉발,대상,지점-위치,지점-방향"/>
  </sortState>
  <dataConsolidate/>
  <mergeCells count="66">
    <mergeCell ref="AY62:AZ63"/>
    <mergeCell ref="AV15:AW15"/>
    <mergeCell ref="AV16:AW16"/>
    <mergeCell ref="AD183:AJ185"/>
    <mergeCell ref="AD186:AD187"/>
    <mergeCell ref="AE186:AF187"/>
    <mergeCell ref="AG186:AI187"/>
    <mergeCell ref="AJ186:AJ187"/>
    <mergeCell ref="AW62:AX63"/>
    <mergeCell ref="AD145:AJ147"/>
    <mergeCell ref="AD148:AD149"/>
    <mergeCell ref="AE148:AF149"/>
    <mergeCell ref="AG148:AI149"/>
    <mergeCell ref="AJ148:AJ149"/>
    <mergeCell ref="AD118:AD119"/>
    <mergeCell ref="AE118:AF119"/>
    <mergeCell ref="AG118:AI119"/>
    <mergeCell ref="AJ118:AJ119"/>
    <mergeCell ref="AU62:AV63"/>
    <mergeCell ref="AN62:AP63"/>
    <mergeCell ref="AS62:AT63"/>
    <mergeCell ref="AQ62:AR63"/>
    <mergeCell ref="AM62:AM64"/>
    <mergeCell ref="AD115:AJ117"/>
    <mergeCell ref="AH31:AJ32"/>
    <mergeCell ref="AE31:AG32"/>
    <mergeCell ref="AD60:AJ62"/>
    <mergeCell ref="AD83:AJ85"/>
    <mergeCell ref="AJ86:AJ87"/>
    <mergeCell ref="AD86:AD87"/>
    <mergeCell ref="AE86:AF87"/>
    <mergeCell ref="AG86:AI87"/>
    <mergeCell ref="AD63:AD64"/>
    <mergeCell ref="AD31:AD32"/>
    <mergeCell ref="AG65:AH65"/>
    <mergeCell ref="AK31:AK32"/>
    <mergeCell ref="AJ63:AJ64"/>
    <mergeCell ref="AV11:AW11"/>
    <mergeCell ref="AE63:AF64"/>
    <mergeCell ref="AG63:AI64"/>
    <mergeCell ref="AD28:AK30"/>
    <mergeCell ref="AE20:AH23"/>
    <mergeCell ref="AS29:AU30"/>
    <mergeCell ref="AS33:AU35"/>
    <mergeCell ref="AS31:AU31"/>
    <mergeCell ref="AS32:AU32"/>
    <mergeCell ref="AN28:AN30"/>
    <mergeCell ref="AO28:AQ29"/>
    <mergeCell ref="AS43:AU43"/>
    <mergeCell ref="AS44:AU44"/>
    <mergeCell ref="AS45:AU47"/>
    <mergeCell ref="AE8:AH9"/>
    <mergeCell ref="AE16:AH16"/>
    <mergeCell ref="AE15:AH15"/>
    <mergeCell ref="AE17:AH19"/>
    <mergeCell ref="AG11:AH12"/>
    <mergeCell ref="AS48:AU49"/>
    <mergeCell ref="BA50:BC50"/>
    <mergeCell ref="BB6:BF6"/>
    <mergeCell ref="AS41:AU42"/>
    <mergeCell ref="AS36:AU37"/>
    <mergeCell ref="BA20:BA30"/>
    <mergeCell ref="BA36:BA37"/>
    <mergeCell ref="BA40:BA46"/>
    <mergeCell ref="BA31:BA35"/>
    <mergeCell ref="BA38:BA39"/>
  </mergeCells>
  <phoneticPr fontId="38" type="noConversion"/>
  <dataValidations count="5">
    <dataValidation type="list" allowBlank="1" showInputMessage="1" showErrorMessage="1" sqref="AN25:AN26 D8:D301" xr:uid="{F3DB5470-8D51-4AAC-A1F0-DBD9AB414875}">
      <formula1>$B$3:$AA$3</formula1>
    </dataValidation>
    <dataValidation type="list" allowBlank="1" showErrorMessage="1" sqref="C8:C301" xr:uid="{ACB27542-B482-4011-9CF1-0A0A41A776B1}">
      <formula1>$B$2:$F$2</formula1>
    </dataValidation>
    <dataValidation type="list" allowBlank="1" showErrorMessage="1" sqref="B8:B301" xr:uid="{E85B0D94-2163-41B7-9AD6-B33B32A38485}">
      <formula1>$B$1:$G$1</formula1>
    </dataValidation>
    <dataValidation type="list" allowBlank="1" showInputMessage="1" showErrorMessage="1" sqref="AP94:AP97 F8:F301" xr:uid="{18B11C28-72DA-44B1-BFE9-4E087C881B7A}">
      <formula1>$B$4:$J$4</formula1>
    </dataValidation>
    <dataValidation type="list" allowBlank="1" showInputMessage="1" showErrorMessage="1" sqref="AQ94:AQ97 G8:G302" xr:uid="{ED451890-45D5-4EAA-AB65-5DCBDF81D4C0}">
      <formula1>$B$5:$I$5</formula1>
    </dataValidation>
  </dataValidations>
  <pageMargins left="0.7" right="0.7" top="0.75" bottom="0.75" header="0.3" footer="0.3"/>
  <pageSetup paperSize="9" orientation="portrait" r:id="rId1"/>
  <drawing r:id="rId2"/>
  <legacy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885A4-3C55-4D2F-9892-F525ED6E3427}">
  <dimension ref="K12:AD61"/>
  <sheetViews>
    <sheetView topLeftCell="G10" workbookViewId="0">
      <selection activeCell="K29" sqref="K29:U61"/>
    </sheetView>
  </sheetViews>
  <sheetFormatPr defaultRowHeight="16.5"/>
  <sheetData>
    <row r="12" spans="13:30">
      <c r="X12" s="34" t="s">
        <v>4356</v>
      </c>
      <c r="Y12" t="s">
        <v>4342</v>
      </c>
      <c r="Z12" t="s">
        <v>4343</v>
      </c>
      <c r="AA12" t="s">
        <v>4344</v>
      </c>
      <c r="AB12" t="s">
        <v>569</v>
      </c>
      <c r="AC12" t="s">
        <v>4345</v>
      </c>
      <c r="AD12" t="s">
        <v>4346</v>
      </c>
    </row>
    <row r="13" spans="13:30">
      <c r="W13">
        <v>0</v>
      </c>
      <c r="X13">
        <v>154</v>
      </c>
      <c r="Y13">
        <v>1100</v>
      </c>
      <c r="Z13">
        <v>-44</v>
      </c>
      <c r="AA13">
        <v>100</v>
      </c>
      <c r="AB13">
        <v>6</v>
      </c>
      <c r="AC13">
        <v>215</v>
      </c>
      <c r="AD13">
        <v>43</v>
      </c>
    </row>
    <row r="14" spans="13:30">
      <c r="W14">
        <v>1</v>
      </c>
      <c r="X14">
        <v>213</v>
      </c>
      <c r="Y14">
        <v>1375</v>
      </c>
      <c r="Z14">
        <v>-55</v>
      </c>
      <c r="AA14">
        <v>126</v>
      </c>
      <c r="AB14">
        <v>8</v>
      </c>
      <c r="AC14">
        <v>322</v>
      </c>
      <c r="AD14">
        <v>64</v>
      </c>
    </row>
    <row r="15" spans="13:30">
      <c r="W15">
        <v>2</v>
      </c>
      <c r="X15">
        <v>295</v>
      </c>
      <c r="Y15">
        <v>1694</v>
      </c>
      <c r="Z15">
        <v>-68</v>
      </c>
      <c r="AA15">
        <v>158</v>
      </c>
      <c r="AB15">
        <v>10</v>
      </c>
      <c r="AC15">
        <v>429</v>
      </c>
      <c r="AD15">
        <v>86</v>
      </c>
    </row>
    <row r="16" spans="13:30">
      <c r="M16" t="s">
        <v>4342</v>
      </c>
      <c r="N16" t="s">
        <v>4343</v>
      </c>
      <c r="O16" t="s">
        <v>4344</v>
      </c>
      <c r="P16" t="s">
        <v>569</v>
      </c>
      <c r="Q16" t="s">
        <v>4345</v>
      </c>
      <c r="R16" t="s">
        <v>4346</v>
      </c>
      <c r="W16">
        <v>3</v>
      </c>
      <c r="X16">
        <v>407</v>
      </c>
      <c r="Y16">
        <v>2063</v>
      </c>
      <c r="Z16">
        <v>-83</v>
      </c>
      <c r="AA16">
        <v>199</v>
      </c>
      <c r="AB16">
        <v>12</v>
      </c>
      <c r="AC16">
        <v>536</v>
      </c>
      <c r="AD16">
        <v>107</v>
      </c>
    </row>
    <row r="17" spans="11:30">
      <c r="K17" s="155">
        <v>2</v>
      </c>
      <c r="L17">
        <f>150+50*K17</f>
        <v>250</v>
      </c>
      <c r="M17">
        <v>1694</v>
      </c>
      <c r="N17">
        <v>-68</v>
      </c>
      <c r="O17">
        <v>158</v>
      </c>
      <c r="P17">
        <v>10</v>
      </c>
      <c r="Q17">
        <v>429</v>
      </c>
      <c r="R17">
        <v>86</v>
      </c>
      <c r="W17">
        <v>4</v>
      </c>
      <c r="X17">
        <v>561</v>
      </c>
      <c r="Y17">
        <v>2489</v>
      </c>
      <c r="Z17">
        <v>-100</v>
      </c>
      <c r="AA17">
        <v>249</v>
      </c>
      <c r="AB17">
        <v>15</v>
      </c>
      <c r="AC17">
        <v>643</v>
      </c>
      <c r="AD17">
        <v>129</v>
      </c>
    </row>
    <row r="18" spans="11:30">
      <c r="K18" s="155">
        <v>4</v>
      </c>
      <c r="L18" s="401">
        <f t="shared" ref="L18:L23" si="0">150+50*K18</f>
        <v>350</v>
      </c>
      <c r="M18">
        <v>2489</v>
      </c>
      <c r="N18">
        <v>-100</v>
      </c>
      <c r="O18">
        <v>249</v>
      </c>
      <c r="P18">
        <v>15</v>
      </c>
      <c r="Q18">
        <v>643</v>
      </c>
      <c r="R18">
        <v>129</v>
      </c>
      <c r="W18">
        <v>5</v>
      </c>
      <c r="X18">
        <v>771</v>
      </c>
      <c r="Y18">
        <v>2979</v>
      </c>
      <c r="Z18">
        <v>-119</v>
      </c>
      <c r="AA18">
        <v>311</v>
      </c>
      <c r="AB18">
        <v>19</v>
      </c>
      <c r="AC18">
        <v>750</v>
      </c>
      <c r="AD18">
        <v>150</v>
      </c>
    </row>
    <row r="19" spans="11:30">
      <c r="K19" s="155">
        <v>7</v>
      </c>
      <c r="L19" s="401">
        <f t="shared" si="0"/>
        <v>500</v>
      </c>
      <c r="M19">
        <v>4190</v>
      </c>
      <c r="N19">
        <v>-168</v>
      </c>
      <c r="O19">
        <v>484</v>
      </c>
      <c r="P19">
        <v>29</v>
      </c>
      <c r="Q19">
        <v>964</v>
      </c>
      <c r="R19">
        <v>193</v>
      </c>
      <c r="W19">
        <v>6</v>
      </c>
      <c r="X19">
        <v>1059</v>
      </c>
      <c r="Y19">
        <v>3543</v>
      </c>
      <c r="Z19">
        <v>-142</v>
      </c>
      <c r="AA19">
        <v>388</v>
      </c>
      <c r="AB19">
        <v>23</v>
      </c>
      <c r="AC19">
        <v>857</v>
      </c>
      <c r="AD19">
        <v>171</v>
      </c>
    </row>
    <row r="20" spans="11:30">
      <c r="K20" s="155">
        <v>1</v>
      </c>
      <c r="L20" s="401">
        <f t="shared" si="0"/>
        <v>200</v>
      </c>
      <c r="M20">
        <v>1375</v>
      </c>
      <c r="N20">
        <v>-55</v>
      </c>
      <c r="O20">
        <v>126</v>
      </c>
      <c r="P20">
        <v>8</v>
      </c>
      <c r="Q20">
        <v>322</v>
      </c>
      <c r="R20">
        <v>64</v>
      </c>
      <c r="W20">
        <v>7</v>
      </c>
      <c r="X20">
        <v>1452</v>
      </c>
      <c r="Y20">
        <v>4190</v>
      </c>
      <c r="Z20">
        <v>-168</v>
      </c>
      <c r="AA20">
        <v>484</v>
      </c>
      <c r="AB20">
        <v>29</v>
      </c>
      <c r="AC20">
        <v>964</v>
      </c>
      <c r="AD20">
        <v>193</v>
      </c>
    </row>
    <row r="21" spans="11:30">
      <c r="K21" s="155">
        <v>10</v>
      </c>
      <c r="L21" s="401">
        <f t="shared" si="0"/>
        <v>650</v>
      </c>
      <c r="M21">
        <v>6744</v>
      </c>
      <c r="N21">
        <v>-270</v>
      </c>
      <c r="O21">
        <v>929</v>
      </c>
      <c r="P21">
        <v>56</v>
      </c>
      <c r="Q21">
        <v>1285</v>
      </c>
      <c r="R21">
        <v>257</v>
      </c>
      <c r="W21">
        <v>8</v>
      </c>
      <c r="X21">
        <v>1987</v>
      </c>
      <c r="Y21">
        <v>4930</v>
      </c>
      <c r="Z21">
        <v>-197</v>
      </c>
      <c r="AA21">
        <v>602</v>
      </c>
      <c r="AB21">
        <v>36</v>
      </c>
      <c r="AC21">
        <v>1071</v>
      </c>
      <c r="AD21">
        <v>214</v>
      </c>
    </row>
    <row r="22" spans="11:30">
      <c r="K22" s="155">
        <v>5</v>
      </c>
      <c r="L22" s="401">
        <f t="shared" si="0"/>
        <v>400</v>
      </c>
      <c r="M22">
        <v>2979</v>
      </c>
      <c r="N22">
        <v>-119</v>
      </c>
      <c r="O22">
        <v>311</v>
      </c>
      <c r="P22">
        <v>19</v>
      </c>
      <c r="Q22">
        <v>750</v>
      </c>
      <c r="R22">
        <v>150</v>
      </c>
      <c r="W22">
        <v>9</v>
      </c>
      <c r="X22">
        <v>2717</v>
      </c>
      <c r="Y22">
        <v>5777</v>
      </c>
      <c r="Z22">
        <v>-231</v>
      </c>
      <c r="AA22">
        <v>748</v>
      </c>
      <c r="AB22">
        <v>45</v>
      </c>
      <c r="AC22">
        <v>1178</v>
      </c>
      <c r="AD22">
        <v>236</v>
      </c>
    </row>
    <row r="23" spans="11:30">
      <c r="K23" s="155">
        <v>4</v>
      </c>
      <c r="L23" s="401">
        <f t="shared" si="0"/>
        <v>350</v>
      </c>
      <c r="M23">
        <v>2489</v>
      </c>
      <c r="N23">
        <v>-100</v>
      </c>
      <c r="O23">
        <v>249</v>
      </c>
      <c r="P23">
        <v>15</v>
      </c>
      <c r="Q23">
        <v>643</v>
      </c>
      <c r="R23">
        <v>129</v>
      </c>
      <c r="W23">
        <v>10</v>
      </c>
      <c r="X23">
        <v>3710</v>
      </c>
      <c r="Y23">
        <v>6744</v>
      </c>
      <c r="Z23">
        <v>-270</v>
      </c>
      <c r="AA23">
        <v>929</v>
      </c>
      <c r="AB23">
        <v>56</v>
      </c>
      <c r="AC23">
        <v>1285</v>
      </c>
      <c r="AD23">
        <v>257</v>
      </c>
    </row>
    <row r="24" spans="11:30">
      <c r="K24" s="155"/>
      <c r="L24" s="401"/>
      <c r="W24">
        <v>11</v>
      </c>
      <c r="X24">
        <v>5060</v>
      </c>
      <c r="Y24">
        <v>7846</v>
      </c>
      <c r="Z24">
        <v>-314</v>
      </c>
      <c r="AA24">
        <v>1152</v>
      </c>
      <c r="AB24">
        <v>69</v>
      </c>
      <c r="AC24">
        <v>1392</v>
      </c>
      <c r="AD24">
        <v>278</v>
      </c>
    </row>
    <row r="25" spans="11:30">
      <c r="K25" s="155"/>
      <c r="L25" s="401"/>
      <c r="W25">
        <v>12</v>
      </c>
      <c r="X25">
        <v>6895</v>
      </c>
      <c r="Y25">
        <v>9101</v>
      </c>
      <c r="Z25">
        <v>-364</v>
      </c>
      <c r="AA25">
        <v>1427</v>
      </c>
      <c r="AB25">
        <v>86</v>
      </c>
      <c r="AC25">
        <v>1499</v>
      </c>
      <c r="AD25">
        <v>300</v>
      </c>
    </row>
    <row r="26" spans="11:30">
      <c r="K26" s="155"/>
      <c r="L26" s="401"/>
    </row>
    <row r="27" spans="11:30">
      <c r="K27" s="155"/>
      <c r="L27" s="401"/>
    </row>
    <row r="28" spans="11:30">
      <c r="K28" s="475"/>
      <c r="L28" s="476"/>
      <c r="M28" s="476" t="s">
        <v>4342</v>
      </c>
      <c r="N28" s="476" t="s">
        <v>4343</v>
      </c>
      <c r="O28" s="476" t="s">
        <v>4344</v>
      </c>
      <c r="P28" s="476" t="s">
        <v>569</v>
      </c>
      <c r="Q28" s="476" t="s">
        <v>4345</v>
      </c>
      <c r="R28" s="476" t="s">
        <v>4346</v>
      </c>
      <c r="S28" s="476" t="s">
        <v>4357</v>
      </c>
      <c r="T28" s="476" t="s">
        <v>4358</v>
      </c>
      <c r="U28" s="476"/>
    </row>
    <row r="29" spans="11:30">
      <c r="K29" s="155">
        <v>0</v>
      </c>
      <c r="L29" s="401">
        <f>350+50*K29</f>
        <v>350</v>
      </c>
      <c r="M29" s="155">
        <f t="shared" ref="M29:M61" si="1">INDEX($W$13:$AD$25,MATCH($K29,$W$13:$W$25,0),3)</f>
        <v>1100</v>
      </c>
      <c r="N29" s="155">
        <f t="shared" ref="N29:N61" si="2">INDEX($W$13:$AD$25,MATCH($K29,$W$13:$W$25,0),4)</f>
        <v>-44</v>
      </c>
      <c r="O29" s="155">
        <f t="shared" ref="O29:O61" si="3">INDEX($W$13:$AD$25,MATCH($K29,$W$13:$W$25,0),5)</f>
        <v>100</v>
      </c>
      <c r="P29" s="155">
        <f t="shared" ref="P29:P61" si="4">INDEX($W$13:$AD$25,MATCH($K29,$W$13:$W$25,0),6)</f>
        <v>6</v>
      </c>
      <c r="Q29" s="155">
        <f t="shared" ref="Q29:Q61" si="5">INDEX($W$13:$AD$25,MATCH($K29,$W$13:$W$25,0),7)</f>
        <v>215</v>
      </c>
      <c r="R29" s="155">
        <f t="shared" ref="R29:R61" si="6">INDEX($W$13:$AD$25,MATCH($K29,$W$13:$W$25,0),8)</f>
        <v>43</v>
      </c>
      <c r="S29" s="155">
        <f t="shared" ref="S29:S61" si="7">INDEX($W$13:$AD$25,MATCH($K29,$W$13:$W$25,0),2)</f>
        <v>154</v>
      </c>
      <c r="T29" s="34" t="s">
        <v>4359</v>
      </c>
      <c r="U29" s="155" t="s">
        <v>4377</v>
      </c>
    </row>
    <row r="30" spans="11:30">
      <c r="K30" s="155">
        <v>1</v>
      </c>
      <c r="L30" s="401">
        <f t="shared" ref="L30:L61" si="8">350+50*K30</f>
        <v>400</v>
      </c>
      <c r="M30" s="155">
        <f t="shared" si="1"/>
        <v>1375</v>
      </c>
      <c r="N30" s="155">
        <f t="shared" si="2"/>
        <v>-55</v>
      </c>
      <c r="O30" s="155">
        <f t="shared" si="3"/>
        <v>126</v>
      </c>
      <c r="P30" s="155">
        <f t="shared" si="4"/>
        <v>8</v>
      </c>
      <c r="Q30" s="155">
        <f t="shared" si="5"/>
        <v>322</v>
      </c>
      <c r="R30" s="155">
        <f t="shared" si="6"/>
        <v>64</v>
      </c>
      <c r="S30" s="155">
        <f t="shared" si="7"/>
        <v>213</v>
      </c>
      <c r="T30" s="34" t="s">
        <v>4365</v>
      </c>
      <c r="U30" s="155" t="s">
        <v>4376</v>
      </c>
    </row>
    <row r="31" spans="11:30">
      <c r="K31" s="155">
        <v>3</v>
      </c>
      <c r="L31" s="401">
        <f t="shared" si="8"/>
        <v>500</v>
      </c>
      <c r="M31" s="155">
        <f t="shared" si="1"/>
        <v>2063</v>
      </c>
      <c r="N31" s="155">
        <f t="shared" si="2"/>
        <v>-83</v>
      </c>
      <c r="O31" s="155">
        <f t="shared" si="3"/>
        <v>199</v>
      </c>
      <c r="P31" s="155">
        <f t="shared" si="4"/>
        <v>12</v>
      </c>
      <c r="Q31" s="155">
        <f t="shared" si="5"/>
        <v>536</v>
      </c>
      <c r="R31" s="155">
        <f t="shared" si="6"/>
        <v>107</v>
      </c>
      <c r="S31" s="155">
        <f t="shared" si="7"/>
        <v>407</v>
      </c>
      <c r="T31" s="34" t="s">
        <v>4360</v>
      </c>
      <c r="U31" s="155" t="s">
        <v>4378</v>
      </c>
    </row>
    <row r="32" spans="11:30">
      <c r="K32" s="155">
        <v>3</v>
      </c>
      <c r="L32" s="401">
        <f t="shared" si="8"/>
        <v>500</v>
      </c>
      <c r="M32" s="155">
        <f t="shared" si="1"/>
        <v>2063</v>
      </c>
      <c r="N32" s="155">
        <f t="shared" si="2"/>
        <v>-83</v>
      </c>
      <c r="O32" s="155">
        <f t="shared" si="3"/>
        <v>199</v>
      </c>
      <c r="P32" s="155">
        <f t="shared" si="4"/>
        <v>12</v>
      </c>
      <c r="Q32" s="155">
        <f t="shared" si="5"/>
        <v>536</v>
      </c>
      <c r="R32" s="155">
        <f t="shared" si="6"/>
        <v>107</v>
      </c>
      <c r="S32" s="155">
        <f t="shared" si="7"/>
        <v>407</v>
      </c>
      <c r="T32" s="34" t="s">
        <v>4361</v>
      </c>
      <c r="U32" s="155" t="s">
        <v>4379</v>
      </c>
    </row>
    <row r="33" spans="11:21">
      <c r="K33" s="155">
        <v>7</v>
      </c>
      <c r="L33" s="401">
        <f t="shared" si="8"/>
        <v>700</v>
      </c>
      <c r="M33" s="155">
        <f t="shared" si="1"/>
        <v>4190</v>
      </c>
      <c r="N33" s="155">
        <f t="shared" si="2"/>
        <v>-168</v>
      </c>
      <c r="O33" s="155">
        <f t="shared" si="3"/>
        <v>484</v>
      </c>
      <c r="P33" s="155">
        <f t="shared" si="4"/>
        <v>29</v>
      </c>
      <c r="Q33" s="155">
        <f t="shared" si="5"/>
        <v>964</v>
      </c>
      <c r="R33" s="155">
        <f t="shared" si="6"/>
        <v>193</v>
      </c>
      <c r="S33" s="155">
        <f t="shared" si="7"/>
        <v>1452</v>
      </c>
      <c r="T33" s="34" t="s">
        <v>4362</v>
      </c>
      <c r="U33" s="155" t="s">
        <v>4380</v>
      </c>
    </row>
    <row r="34" spans="11:21">
      <c r="K34" s="155">
        <v>0</v>
      </c>
      <c r="L34" s="401">
        <f t="shared" si="8"/>
        <v>350</v>
      </c>
      <c r="M34" s="155">
        <f t="shared" si="1"/>
        <v>1100</v>
      </c>
      <c r="N34" s="155">
        <f t="shared" si="2"/>
        <v>-44</v>
      </c>
      <c r="O34" s="155">
        <f t="shared" si="3"/>
        <v>100</v>
      </c>
      <c r="P34" s="155">
        <f t="shared" si="4"/>
        <v>6</v>
      </c>
      <c r="Q34" s="155">
        <f t="shared" si="5"/>
        <v>215</v>
      </c>
      <c r="R34" s="155">
        <f t="shared" si="6"/>
        <v>43</v>
      </c>
      <c r="S34" s="155">
        <f t="shared" si="7"/>
        <v>154</v>
      </c>
      <c r="T34" s="34" t="s">
        <v>4363</v>
      </c>
      <c r="U34" s="155" t="s">
        <v>4381</v>
      </c>
    </row>
    <row r="35" spans="11:21">
      <c r="K35" s="155">
        <v>1</v>
      </c>
      <c r="L35" s="401">
        <f t="shared" si="8"/>
        <v>400</v>
      </c>
      <c r="M35" s="155">
        <f t="shared" si="1"/>
        <v>1375</v>
      </c>
      <c r="N35" s="155">
        <f t="shared" si="2"/>
        <v>-55</v>
      </c>
      <c r="O35" s="155">
        <f t="shared" si="3"/>
        <v>126</v>
      </c>
      <c r="P35" s="155">
        <f t="shared" si="4"/>
        <v>8</v>
      </c>
      <c r="Q35" s="155">
        <f t="shared" si="5"/>
        <v>322</v>
      </c>
      <c r="R35" s="155">
        <f t="shared" si="6"/>
        <v>64</v>
      </c>
      <c r="S35" s="155">
        <f t="shared" si="7"/>
        <v>213</v>
      </c>
      <c r="T35" s="34" t="s">
        <v>4363</v>
      </c>
      <c r="U35" s="155" t="s">
        <v>4382</v>
      </c>
    </row>
    <row r="36" spans="11:21">
      <c r="K36" s="155">
        <v>6</v>
      </c>
      <c r="L36" s="401">
        <f t="shared" si="8"/>
        <v>650</v>
      </c>
      <c r="M36" s="155">
        <f t="shared" si="1"/>
        <v>3543</v>
      </c>
      <c r="N36" s="155">
        <f t="shared" si="2"/>
        <v>-142</v>
      </c>
      <c r="O36" s="155">
        <f t="shared" si="3"/>
        <v>388</v>
      </c>
      <c r="P36" s="155">
        <f t="shared" si="4"/>
        <v>23</v>
      </c>
      <c r="Q36" s="155">
        <f t="shared" si="5"/>
        <v>857</v>
      </c>
      <c r="R36" s="155">
        <f t="shared" si="6"/>
        <v>171</v>
      </c>
      <c r="S36" s="155">
        <f t="shared" si="7"/>
        <v>1059</v>
      </c>
      <c r="T36" s="34" t="s">
        <v>4363</v>
      </c>
      <c r="U36" s="155" t="s">
        <v>4383</v>
      </c>
    </row>
    <row r="37" spans="11:21">
      <c r="K37" s="155">
        <v>8</v>
      </c>
      <c r="L37" s="401">
        <f t="shared" si="8"/>
        <v>750</v>
      </c>
      <c r="M37" s="155">
        <f t="shared" si="1"/>
        <v>4930</v>
      </c>
      <c r="N37" s="155">
        <f t="shared" si="2"/>
        <v>-197</v>
      </c>
      <c r="O37" s="155">
        <f t="shared" si="3"/>
        <v>602</v>
      </c>
      <c r="P37" s="155">
        <f t="shared" si="4"/>
        <v>36</v>
      </c>
      <c r="Q37" s="155">
        <f t="shared" si="5"/>
        <v>1071</v>
      </c>
      <c r="R37" s="155">
        <f t="shared" si="6"/>
        <v>214</v>
      </c>
      <c r="S37" s="155">
        <f t="shared" si="7"/>
        <v>1987</v>
      </c>
      <c r="T37" s="34" t="s">
        <v>4364</v>
      </c>
      <c r="U37" s="155" t="s">
        <v>4384</v>
      </c>
    </row>
    <row r="38" spans="11:21">
      <c r="K38" s="155">
        <v>2</v>
      </c>
      <c r="L38" s="401">
        <f t="shared" si="8"/>
        <v>450</v>
      </c>
      <c r="M38" s="155">
        <f t="shared" si="1"/>
        <v>1694</v>
      </c>
      <c r="N38" s="155">
        <f t="shared" si="2"/>
        <v>-68</v>
      </c>
      <c r="O38" s="155">
        <f t="shared" si="3"/>
        <v>158</v>
      </c>
      <c r="P38" s="155">
        <f t="shared" si="4"/>
        <v>10</v>
      </c>
      <c r="Q38" s="155">
        <f t="shared" si="5"/>
        <v>429</v>
      </c>
      <c r="R38" s="155">
        <f t="shared" si="6"/>
        <v>86</v>
      </c>
      <c r="S38" s="155">
        <f t="shared" si="7"/>
        <v>295</v>
      </c>
      <c r="T38" s="34" t="s">
        <v>4363</v>
      </c>
      <c r="U38" s="155" t="s">
        <v>4385</v>
      </c>
    </row>
    <row r="39" spans="11:21">
      <c r="K39" s="155">
        <v>3</v>
      </c>
      <c r="L39" s="401">
        <f t="shared" si="8"/>
        <v>500</v>
      </c>
      <c r="M39" s="155">
        <f t="shared" si="1"/>
        <v>2063</v>
      </c>
      <c r="N39" s="155">
        <f t="shared" si="2"/>
        <v>-83</v>
      </c>
      <c r="O39" s="155">
        <f t="shared" si="3"/>
        <v>199</v>
      </c>
      <c r="P39" s="155">
        <f t="shared" si="4"/>
        <v>12</v>
      </c>
      <c r="Q39" s="155">
        <f t="shared" si="5"/>
        <v>536</v>
      </c>
      <c r="R39" s="155">
        <f t="shared" si="6"/>
        <v>107</v>
      </c>
      <c r="S39" s="155">
        <f t="shared" si="7"/>
        <v>407</v>
      </c>
      <c r="T39" s="34" t="s">
        <v>4365</v>
      </c>
      <c r="U39" s="155" t="s">
        <v>4386</v>
      </c>
    </row>
    <row r="40" spans="11:21">
      <c r="K40" s="155">
        <v>4</v>
      </c>
      <c r="L40" s="401">
        <f t="shared" si="8"/>
        <v>550</v>
      </c>
      <c r="M40" s="155">
        <f t="shared" si="1"/>
        <v>2489</v>
      </c>
      <c r="N40" s="155">
        <f t="shared" si="2"/>
        <v>-100</v>
      </c>
      <c r="O40" s="155">
        <f t="shared" si="3"/>
        <v>249</v>
      </c>
      <c r="P40" s="155">
        <f t="shared" si="4"/>
        <v>15</v>
      </c>
      <c r="Q40" s="155">
        <f t="shared" si="5"/>
        <v>643</v>
      </c>
      <c r="R40" s="155">
        <f t="shared" si="6"/>
        <v>129</v>
      </c>
      <c r="S40" s="155">
        <f t="shared" si="7"/>
        <v>561</v>
      </c>
      <c r="T40" s="34" t="s">
        <v>4366</v>
      </c>
      <c r="U40" s="155" t="s">
        <v>4388</v>
      </c>
    </row>
    <row r="41" spans="11:21">
      <c r="K41" s="155">
        <v>6</v>
      </c>
      <c r="L41" s="401">
        <f t="shared" si="8"/>
        <v>650</v>
      </c>
      <c r="M41" s="155">
        <f t="shared" si="1"/>
        <v>3543</v>
      </c>
      <c r="N41" s="155">
        <f t="shared" si="2"/>
        <v>-142</v>
      </c>
      <c r="O41" s="155">
        <f t="shared" si="3"/>
        <v>388</v>
      </c>
      <c r="P41" s="155">
        <f t="shared" si="4"/>
        <v>23</v>
      </c>
      <c r="Q41" s="155">
        <f t="shared" si="5"/>
        <v>857</v>
      </c>
      <c r="R41" s="155">
        <f t="shared" si="6"/>
        <v>171</v>
      </c>
      <c r="S41" s="155">
        <f t="shared" si="7"/>
        <v>1059</v>
      </c>
      <c r="T41" s="34" t="s">
        <v>4366</v>
      </c>
      <c r="U41" s="155" t="s">
        <v>4387</v>
      </c>
    </row>
    <row r="42" spans="11:21">
      <c r="K42" s="155">
        <v>8</v>
      </c>
      <c r="L42" s="401">
        <f t="shared" si="8"/>
        <v>750</v>
      </c>
      <c r="M42" s="155">
        <f t="shared" si="1"/>
        <v>4930</v>
      </c>
      <c r="N42" s="155">
        <f t="shared" si="2"/>
        <v>-197</v>
      </c>
      <c r="O42" s="155">
        <f t="shared" si="3"/>
        <v>602</v>
      </c>
      <c r="P42" s="155">
        <f t="shared" si="4"/>
        <v>36</v>
      </c>
      <c r="Q42" s="155">
        <f t="shared" si="5"/>
        <v>1071</v>
      </c>
      <c r="R42" s="155">
        <f t="shared" si="6"/>
        <v>214</v>
      </c>
      <c r="S42" s="155">
        <f t="shared" si="7"/>
        <v>1987</v>
      </c>
      <c r="T42" s="34" t="s">
        <v>4366</v>
      </c>
      <c r="U42" s="155" t="s">
        <v>4389</v>
      </c>
    </row>
    <row r="43" spans="11:21">
      <c r="K43" s="155">
        <v>0</v>
      </c>
      <c r="L43" s="401">
        <f t="shared" si="8"/>
        <v>350</v>
      </c>
      <c r="M43" s="155">
        <f t="shared" si="1"/>
        <v>1100</v>
      </c>
      <c r="N43" s="155">
        <f t="shared" si="2"/>
        <v>-44</v>
      </c>
      <c r="O43" s="155">
        <f t="shared" si="3"/>
        <v>100</v>
      </c>
      <c r="P43" s="155">
        <f t="shared" si="4"/>
        <v>6</v>
      </c>
      <c r="Q43" s="155">
        <f t="shared" si="5"/>
        <v>215</v>
      </c>
      <c r="R43" s="155">
        <f t="shared" si="6"/>
        <v>43</v>
      </c>
      <c r="S43" s="155">
        <f t="shared" si="7"/>
        <v>154</v>
      </c>
      <c r="T43" s="34" t="s">
        <v>4367</v>
      </c>
      <c r="U43" s="155"/>
    </row>
    <row r="44" spans="11:21">
      <c r="K44" s="155">
        <v>1</v>
      </c>
      <c r="L44" s="401">
        <f t="shared" si="8"/>
        <v>400</v>
      </c>
      <c r="M44" s="155">
        <f t="shared" si="1"/>
        <v>1375</v>
      </c>
      <c r="N44" s="155">
        <f t="shared" si="2"/>
        <v>-55</v>
      </c>
      <c r="O44" s="155">
        <f t="shared" si="3"/>
        <v>126</v>
      </c>
      <c r="P44" s="155">
        <f t="shared" si="4"/>
        <v>8</v>
      </c>
      <c r="Q44" s="155">
        <f t="shared" si="5"/>
        <v>322</v>
      </c>
      <c r="R44" s="155">
        <f t="shared" si="6"/>
        <v>64</v>
      </c>
      <c r="S44" s="155">
        <f t="shared" si="7"/>
        <v>213</v>
      </c>
      <c r="T44" s="34" t="s">
        <v>4367</v>
      </c>
      <c r="U44" s="155"/>
    </row>
    <row r="45" spans="11:21">
      <c r="K45" s="344">
        <v>1</v>
      </c>
      <c r="L45" s="401">
        <f t="shared" si="8"/>
        <v>400</v>
      </c>
      <c r="M45" s="155">
        <f t="shared" si="1"/>
        <v>1375</v>
      </c>
      <c r="N45" s="155">
        <f t="shared" si="2"/>
        <v>-55</v>
      </c>
      <c r="O45" s="155">
        <f t="shared" si="3"/>
        <v>126</v>
      </c>
      <c r="P45" s="155">
        <f t="shared" si="4"/>
        <v>8</v>
      </c>
      <c r="Q45" s="155">
        <f t="shared" si="5"/>
        <v>322</v>
      </c>
      <c r="R45" s="155">
        <f t="shared" si="6"/>
        <v>64</v>
      </c>
      <c r="S45" s="155">
        <f t="shared" si="7"/>
        <v>213</v>
      </c>
      <c r="T45" s="34" t="s">
        <v>4367</v>
      </c>
      <c r="U45" s="344"/>
    </row>
    <row r="46" spans="11:21">
      <c r="K46" s="155">
        <v>2</v>
      </c>
      <c r="L46" s="401">
        <f t="shared" si="8"/>
        <v>450</v>
      </c>
      <c r="M46" s="155">
        <f t="shared" si="1"/>
        <v>1694</v>
      </c>
      <c r="N46" s="155">
        <f t="shared" si="2"/>
        <v>-68</v>
      </c>
      <c r="O46" s="155">
        <f t="shared" si="3"/>
        <v>158</v>
      </c>
      <c r="P46" s="155">
        <f t="shared" si="4"/>
        <v>10</v>
      </c>
      <c r="Q46" s="155">
        <f t="shared" si="5"/>
        <v>429</v>
      </c>
      <c r="R46" s="155">
        <f t="shared" si="6"/>
        <v>86</v>
      </c>
      <c r="S46" s="155">
        <f t="shared" si="7"/>
        <v>295</v>
      </c>
      <c r="T46" s="34" t="s">
        <v>4367</v>
      </c>
      <c r="U46" s="155"/>
    </row>
    <row r="47" spans="11:21">
      <c r="K47" s="155">
        <v>2</v>
      </c>
      <c r="L47" s="401">
        <f t="shared" si="8"/>
        <v>450</v>
      </c>
      <c r="M47" s="155">
        <f t="shared" si="1"/>
        <v>1694</v>
      </c>
      <c r="N47" s="155">
        <f t="shared" si="2"/>
        <v>-68</v>
      </c>
      <c r="O47" s="155">
        <f t="shared" si="3"/>
        <v>158</v>
      </c>
      <c r="P47" s="155">
        <f t="shared" si="4"/>
        <v>10</v>
      </c>
      <c r="Q47" s="155">
        <f t="shared" si="5"/>
        <v>429</v>
      </c>
      <c r="R47" s="155">
        <f t="shared" si="6"/>
        <v>86</v>
      </c>
      <c r="S47" s="155">
        <f t="shared" si="7"/>
        <v>295</v>
      </c>
      <c r="T47" s="34" t="s">
        <v>4367</v>
      </c>
      <c r="U47" s="155"/>
    </row>
    <row r="48" spans="11:21">
      <c r="K48" s="155">
        <v>2</v>
      </c>
      <c r="L48" s="401">
        <f t="shared" si="8"/>
        <v>450</v>
      </c>
      <c r="M48" s="155">
        <f t="shared" si="1"/>
        <v>1694</v>
      </c>
      <c r="N48" s="155">
        <f t="shared" si="2"/>
        <v>-68</v>
      </c>
      <c r="O48" s="155">
        <f t="shared" si="3"/>
        <v>158</v>
      </c>
      <c r="P48" s="155">
        <f t="shared" si="4"/>
        <v>10</v>
      </c>
      <c r="Q48" s="155">
        <f t="shared" si="5"/>
        <v>429</v>
      </c>
      <c r="R48" s="155">
        <f t="shared" si="6"/>
        <v>86</v>
      </c>
      <c r="S48" s="155">
        <f t="shared" si="7"/>
        <v>295</v>
      </c>
      <c r="T48" s="34" t="s">
        <v>4367</v>
      </c>
      <c r="U48" s="155"/>
    </row>
    <row r="49" spans="11:21">
      <c r="K49" s="155">
        <v>0</v>
      </c>
      <c r="L49" s="401">
        <f t="shared" si="8"/>
        <v>350</v>
      </c>
      <c r="M49" s="155">
        <f t="shared" si="1"/>
        <v>1100</v>
      </c>
      <c r="N49" s="155">
        <f t="shared" si="2"/>
        <v>-44</v>
      </c>
      <c r="O49" s="155">
        <f t="shared" si="3"/>
        <v>100</v>
      </c>
      <c r="P49" s="155">
        <f t="shared" si="4"/>
        <v>6</v>
      </c>
      <c r="Q49" s="155">
        <f t="shared" si="5"/>
        <v>215</v>
      </c>
      <c r="R49" s="155">
        <f t="shared" si="6"/>
        <v>43</v>
      </c>
      <c r="S49" s="155">
        <f t="shared" si="7"/>
        <v>154</v>
      </c>
      <c r="T49" s="34" t="s">
        <v>4365</v>
      </c>
      <c r="U49" s="155" t="s">
        <v>4390</v>
      </c>
    </row>
    <row r="50" spans="11:21">
      <c r="K50" s="155">
        <v>1</v>
      </c>
      <c r="L50" s="401">
        <f t="shared" si="8"/>
        <v>400</v>
      </c>
      <c r="M50" s="155">
        <f t="shared" si="1"/>
        <v>1375</v>
      </c>
      <c r="N50" s="155">
        <f t="shared" si="2"/>
        <v>-55</v>
      </c>
      <c r="O50" s="155">
        <f t="shared" si="3"/>
        <v>126</v>
      </c>
      <c r="P50" s="155">
        <f t="shared" si="4"/>
        <v>8</v>
      </c>
      <c r="Q50" s="155">
        <f t="shared" si="5"/>
        <v>322</v>
      </c>
      <c r="R50" s="155">
        <f t="shared" si="6"/>
        <v>64</v>
      </c>
      <c r="S50" s="155">
        <f t="shared" si="7"/>
        <v>213</v>
      </c>
      <c r="T50" s="34" t="s">
        <v>4368</v>
      </c>
      <c r="U50" s="155" t="s">
        <v>4391</v>
      </c>
    </row>
    <row r="51" spans="11:21">
      <c r="K51" s="155">
        <v>2</v>
      </c>
      <c r="L51" s="401">
        <f t="shared" si="8"/>
        <v>450</v>
      </c>
      <c r="M51" s="155">
        <f t="shared" si="1"/>
        <v>1694</v>
      </c>
      <c r="N51" s="155">
        <f t="shared" si="2"/>
        <v>-68</v>
      </c>
      <c r="O51" s="155">
        <f t="shared" si="3"/>
        <v>158</v>
      </c>
      <c r="P51" s="155">
        <f t="shared" si="4"/>
        <v>10</v>
      </c>
      <c r="Q51" s="155">
        <f t="shared" si="5"/>
        <v>429</v>
      </c>
      <c r="R51" s="155">
        <f t="shared" si="6"/>
        <v>86</v>
      </c>
      <c r="S51" s="155">
        <f t="shared" si="7"/>
        <v>295</v>
      </c>
      <c r="T51" s="34" t="s">
        <v>4369</v>
      </c>
      <c r="U51" s="155" t="s">
        <v>4392</v>
      </c>
    </row>
    <row r="52" spans="11:21">
      <c r="K52" s="155">
        <v>3</v>
      </c>
      <c r="L52" s="401">
        <f t="shared" si="8"/>
        <v>500</v>
      </c>
      <c r="M52" s="155">
        <f t="shared" si="1"/>
        <v>2063</v>
      </c>
      <c r="N52" s="155">
        <f t="shared" si="2"/>
        <v>-83</v>
      </c>
      <c r="O52" s="155">
        <f t="shared" si="3"/>
        <v>199</v>
      </c>
      <c r="P52" s="155">
        <f t="shared" si="4"/>
        <v>12</v>
      </c>
      <c r="Q52" s="155">
        <f t="shared" si="5"/>
        <v>536</v>
      </c>
      <c r="R52" s="155">
        <f t="shared" si="6"/>
        <v>107</v>
      </c>
      <c r="S52" s="155">
        <f t="shared" si="7"/>
        <v>407</v>
      </c>
      <c r="T52" s="34" t="s">
        <v>4370</v>
      </c>
      <c r="U52" s="155" t="s">
        <v>4393</v>
      </c>
    </row>
    <row r="53" spans="11:21">
      <c r="K53" s="155">
        <v>5</v>
      </c>
      <c r="L53" s="401">
        <f t="shared" si="8"/>
        <v>600</v>
      </c>
      <c r="M53" s="155">
        <f t="shared" si="1"/>
        <v>2979</v>
      </c>
      <c r="N53" s="155">
        <f t="shared" si="2"/>
        <v>-119</v>
      </c>
      <c r="O53" s="155">
        <f t="shared" si="3"/>
        <v>311</v>
      </c>
      <c r="P53" s="155">
        <f t="shared" si="4"/>
        <v>19</v>
      </c>
      <c r="Q53" s="155">
        <f t="shared" si="5"/>
        <v>750</v>
      </c>
      <c r="R53" s="155">
        <f t="shared" si="6"/>
        <v>150</v>
      </c>
      <c r="S53" s="155">
        <f t="shared" si="7"/>
        <v>771</v>
      </c>
      <c r="T53" s="34" t="s">
        <v>4368</v>
      </c>
      <c r="U53" s="155" t="s">
        <v>4394</v>
      </c>
    </row>
    <row r="54" spans="11:21">
      <c r="K54" s="155">
        <v>6</v>
      </c>
      <c r="L54" s="401">
        <f t="shared" si="8"/>
        <v>650</v>
      </c>
      <c r="M54" s="155">
        <f t="shared" si="1"/>
        <v>3543</v>
      </c>
      <c r="N54" s="155">
        <f t="shared" si="2"/>
        <v>-142</v>
      </c>
      <c r="O54" s="155">
        <f t="shared" si="3"/>
        <v>388</v>
      </c>
      <c r="P54" s="155">
        <f t="shared" si="4"/>
        <v>23</v>
      </c>
      <c r="Q54" s="155">
        <f t="shared" si="5"/>
        <v>857</v>
      </c>
      <c r="R54" s="155">
        <f t="shared" si="6"/>
        <v>171</v>
      </c>
      <c r="S54" s="155">
        <f t="shared" si="7"/>
        <v>1059</v>
      </c>
      <c r="T54" s="34" t="s">
        <v>4371</v>
      </c>
      <c r="U54" s="155" t="s">
        <v>4395</v>
      </c>
    </row>
    <row r="55" spans="11:21">
      <c r="K55" s="155">
        <v>10</v>
      </c>
      <c r="L55" s="401">
        <f t="shared" si="8"/>
        <v>850</v>
      </c>
      <c r="M55" s="155">
        <f t="shared" si="1"/>
        <v>6744</v>
      </c>
      <c r="N55" s="155">
        <f t="shared" si="2"/>
        <v>-270</v>
      </c>
      <c r="O55" s="155">
        <f t="shared" si="3"/>
        <v>929</v>
      </c>
      <c r="P55" s="155">
        <f t="shared" si="4"/>
        <v>56</v>
      </c>
      <c r="Q55" s="155">
        <f t="shared" si="5"/>
        <v>1285</v>
      </c>
      <c r="R55" s="155">
        <f t="shared" si="6"/>
        <v>257</v>
      </c>
      <c r="S55" s="155">
        <f t="shared" si="7"/>
        <v>3710</v>
      </c>
      <c r="T55" s="34" t="s">
        <v>4372</v>
      </c>
      <c r="U55" s="155" t="s">
        <v>4396</v>
      </c>
    </row>
    <row r="56" spans="11:21">
      <c r="K56" s="155">
        <v>4</v>
      </c>
      <c r="L56" s="401">
        <f t="shared" si="8"/>
        <v>550</v>
      </c>
      <c r="M56" s="155">
        <f t="shared" si="1"/>
        <v>2489</v>
      </c>
      <c r="N56" s="155">
        <f t="shared" si="2"/>
        <v>-100</v>
      </c>
      <c r="O56" s="155">
        <f t="shared" si="3"/>
        <v>249</v>
      </c>
      <c r="P56" s="155">
        <f t="shared" si="4"/>
        <v>15</v>
      </c>
      <c r="Q56" s="155">
        <f t="shared" si="5"/>
        <v>643</v>
      </c>
      <c r="R56" s="155">
        <f t="shared" si="6"/>
        <v>129</v>
      </c>
      <c r="S56" s="155">
        <f t="shared" si="7"/>
        <v>561</v>
      </c>
      <c r="T56" s="34" t="s">
        <v>4373</v>
      </c>
      <c r="U56" s="155" t="s">
        <v>4397</v>
      </c>
    </row>
    <row r="57" spans="11:21">
      <c r="K57" s="155">
        <v>4</v>
      </c>
      <c r="L57" s="401">
        <f t="shared" si="8"/>
        <v>550</v>
      </c>
      <c r="M57" s="155">
        <f t="shared" si="1"/>
        <v>2489</v>
      </c>
      <c r="N57" s="155">
        <f t="shared" si="2"/>
        <v>-100</v>
      </c>
      <c r="O57" s="155">
        <f t="shared" si="3"/>
        <v>249</v>
      </c>
      <c r="P57" s="155">
        <f t="shared" si="4"/>
        <v>15</v>
      </c>
      <c r="Q57" s="155">
        <f t="shared" si="5"/>
        <v>643</v>
      </c>
      <c r="R57" s="155">
        <f t="shared" si="6"/>
        <v>129</v>
      </c>
      <c r="S57" s="155">
        <f t="shared" si="7"/>
        <v>561</v>
      </c>
      <c r="T57" s="34" t="s">
        <v>4374</v>
      </c>
      <c r="U57" s="155" t="s">
        <v>4398</v>
      </c>
    </row>
    <row r="58" spans="11:21">
      <c r="K58" s="155">
        <v>6</v>
      </c>
      <c r="L58" s="401">
        <f t="shared" si="8"/>
        <v>650</v>
      </c>
      <c r="M58" s="155">
        <f t="shared" si="1"/>
        <v>3543</v>
      </c>
      <c r="N58" s="155">
        <f t="shared" si="2"/>
        <v>-142</v>
      </c>
      <c r="O58" s="155">
        <f t="shared" si="3"/>
        <v>388</v>
      </c>
      <c r="P58" s="155">
        <f t="shared" si="4"/>
        <v>23</v>
      </c>
      <c r="Q58" s="155">
        <f t="shared" si="5"/>
        <v>857</v>
      </c>
      <c r="R58" s="155">
        <f t="shared" si="6"/>
        <v>171</v>
      </c>
      <c r="S58" s="155">
        <f t="shared" si="7"/>
        <v>1059</v>
      </c>
      <c r="T58" s="34" t="s">
        <v>4399</v>
      </c>
      <c r="U58" s="155" t="s">
        <v>4400</v>
      </c>
    </row>
    <row r="59" spans="11:21">
      <c r="K59" s="155">
        <v>9</v>
      </c>
      <c r="L59" s="401">
        <f t="shared" si="8"/>
        <v>800</v>
      </c>
      <c r="M59" s="155">
        <f t="shared" si="1"/>
        <v>5777</v>
      </c>
      <c r="N59" s="155">
        <f t="shared" si="2"/>
        <v>-231</v>
      </c>
      <c r="O59" s="155">
        <f t="shared" si="3"/>
        <v>748</v>
      </c>
      <c r="P59" s="155">
        <f t="shared" si="4"/>
        <v>45</v>
      </c>
      <c r="Q59" s="155">
        <f t="shared" si="5"/>
        <v>1178</v>
      </c>
      <c r="R59" s="155">
        <f t="shared" si="6"/>
        <v>236</v>
      </c>
      <c r="S59" s="155">
        <f t="shared" si="7"/>
        <v>2717</v>
      </c>
      <c r="T59" s="34" t="s">
        <v>4373</v>
      </c>
      <c r="U59" s="155" t="s">
        <v>4401</v>
      </c>
    </row>
    <row r="60" spans="11:21">
      <c r="K60" s="155">
        <v>2</v>
      </c>
      <c r="L60" s="401">
        <f t="shared" si="8"/>
        <v>450</v>
      </c>
      <c r="M60" s="155">
        <f t="shared" si="1"/>
        <v>1694</v>
      </c>
      <c r="N60" s="155">
        <f t="shared" si="2"/>
        <v>-68</v>
      </c>
      <c r="O60" s="155">
        <f t="shared" si="3"/>
        <v>158</v>
      </c>
      <c r="P60" s="155">
        <f t="shared" si="4"/>
        <v>10</v>
      </c>
      <c r="Q60" s="155">
        <f t="shared" si="5"/>
        <v>429</v>
      </c>
      <c r="R60" s="155">
        <f t="shared" si="6"/>
        <v>86</v>
      </c>
      <c r="S60" s="155">
        <f t="shared" si="7"/>
        <v>295</v>
      </c>
      <c r="T60" s="34" t="s">
        <v>4375</v>
      </c>
      <c r="U60" s="155" t="s">
        <v>4402</v>
      </c>
    </row>
    <row r="61" spans="11:21">
      <c r="K61" s="155">
        <v>4</v>
      </c>
      <c r="L61" s="401">
        <f t="shared" si="8"/>
        <v>550</v>
      </c>
      <c r="M61" s="155">
        <f t="shared" si="1"/>
        <v>2489</v>
      </c>
      <c r="N61" s="155">
        <f t="shared" si="2"/>
        <v>-100</v>
      </c>
      <c r="O61" s="155">
        <f t="shared" si="3"/>
        <v>249</v>
      </c>
      <c r="P61" s="155">
        <f t="shared" si="4"/>
        <v>15</v>
      </c>
      <c r="Q61" s="155">
        <f t="shared" si="5"/>
        <v>643</v>
      </c>
      <c r="R61" s="155">
        <f t="shared" si="6"/>
        <v>129</v>
      </c>
      <c r="S61" s="155">
        <f t="shared" si="7"/>
        <v>561</v>
      </c>
      <c r="T61" s="34" t="s">
        <v>4366</v>
      </c>
      <c r="U61" s="155" t="s">
        <v>4388</v>
      </c>
    </row>
  </sheetData>
  <phoneticPr fontId="38"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F6F04-B1AE-4E51-9B5C-9844C0611484}">
  <dimension ref="A1:L19"/>
  <sheetViews>
    <sheetView topLeftCell="B1" workbookViewId="0">
      <pane xSplit="2" ySplit="1" topLeftCell="G2" activePane="bottomRight" state="frozen"/>
      <selection activeCell="B1" sqref="B1"/>
      <selection pane="topRight" activeCell="D1" sqref="D1"/>
      <selection pane="bottomLeft" activeCell="B2" sqref="B2"/>
      <selection pane="bottomRight" activeCell="L8" sqref="L8"/>
    </sheetView>
  </sheetViews>
  <sheetFormatPr defaultRowHeight="16.5"/>
  <cols>
    <col min="1" max="1" width="19.125" style="346" hidden="1" customWidth="1"/>
    <col min="2" max="2" width="5.25" style="348" bestFit="1" customWidth="1"/>
    <col min="3" max="3" width="9" style="346"/>
    <col min="4" max="4" width="16.875" style="346" bestFit="1" customWidth="1"/>
    <col min="5" max="5" width="27.5" style="346" customWidth="1"/>
    <col min="6" max="6" width="42.625" style="346" bestFit="1" customWidth="1"/>
    <col min="7" max="7" width="57" style="346" bestFit="1" customWidth="1"/>
    <col min="8" max="8" width="4.25" style="346" customWidth="1"/>
    <col min="9" max="9" width="20.125" style="346" bestFit="1" customWidth="1"/>
    <col min="10" max="10" width="3.25" style="346" customWidth="1"/>
    <col min="11" max="11" width="11" style="346" bestFit="1" customWidth="1"/>
    <col min="12" max="12" width="19.375" style="346" bestFit="1" customWidth="1"/>
    <col min="13" max="16384" width="9" style="346"/>
  </cols>
  <sheetData>
    <row r="1" spans="1:12" s="351" customFormat="1" ht="17.25">
      <c r="A1" s="352" t="s">
        <v>3797</v>
      </c>
      <c r="B1" s="349" t="s">
        <v>3775</v>
      </c>
      <c r="C1" s="350" t="s">
        <v>3694</v>
      </c>
      <c r="D1" s="350" t="s">
        <v>3777</v>
      </c>
      <c r="E1" s="350" t="s">
        <v>3778</v>
      </c>
      <c r="F1" s="350" t="s">
        <v>3779</v>
      </c>
      <c r="G1" s="350" t="s">
        <v>3795</v>
      </c>
      <c r="H1" s="350"/>
      <c r="I1" s="350" t="s">
        <v>3806</v>
      </c>
      <c r="K1" s="350" t="s">
        <v>3889</v>
      </c>
      <c r="L1" s="350" t="s">
        <v>3901</v>
      </c>
    </row>
    <row r="2" spans="1:12" ht="33">
      <c r="B2" s="348">
        <v>1</v>
      </c>
      <c r="C2" s="346" t="s">
        <v>3652</v>
      </c>
      <c r="D2" s="346" t="s">
        <v>3776</v>
      </c>
      <c r="E2" s="347" t="s">
        <v>3800</v>
      </c>
      <c r="F2" s="347" t="s">
        <v>3832</v>
      </c>
      <c r="G2" s="347" t="s">
        <v>3831</v>
      </c>
      <c r="I2" s="346" t="s">
        <v>3780</v>
      </c>
      <c r="K2" s="347" t="s">
        <v>4062</v>
      </c>
      <c r="L2" s="347" t="s">
        <v>4277</v>
      </c>
    </row>
    <row r="3" spans="1:12" ht="33">
      <c r="B3" s="348">
        <v>2</v>
      </c>
      <c r="C3" s="346" t="s">
        <v>3658</v>
      </c>
      <c r="D3" s="346" t="s">
        <v>3781</v>
      </c>
      <c r="E3" s="347" t="s">
        <v>3799</v>
      </c>
      <c r="F3" s="347" t="s">
        <v>3833</v>
      </c>
      <c r="G3" s="347" t="s">
        <v>3830</v>
      </c>
      <c r="I3" s="346" t="s">
        <v>3782</v>
      </c>
      <c r="K3" s="347" t="s">
        <v>4061</v>
      </c>
      <c r="L3" s="347" t="s">
        <v>4059</v>
      </c>
    </row>
    <row r="4" spans="1:12" ht="33">
      <c r="B4" s="348">
        <v>3</v>
      </c>
      <c r="C4" s="346" t="s">
        <v>3659</v>
      </c>
      <c r="D4" s="346" t="s">
        <v>3783</v>
      </c>
      <c r="E4" s="347" t="s">
        <v>3798</v>
      </c>
      <c r="F4" s="346" t="s">
        <v>3803</v>
      </c>
      <c r="G4" s="347" t="s">
        <v>3827</v>
      </c>
      <c r="I4" s="346" t="s">
        <v>3784</v>
      </c>
      <c r="K4" s="347" t="s">
        <v>4063</v>
      </c>
      <c r="L4" s="347" t="s">
        <v>4058</v>
      </c>
    </row>
    <row r="5" spans="1:12" ht="43.5">
      <c r="B5" s="348">
        <v>4</v>
      </c>
      <c r="C5" s="346" t="s">
        <v>3660</v>
      </c>
      <c r="D5" s="346" t="s">
        <v>3785</v>
      </c>
      <c r="E5" s="347" t="s">
        <v>3804</v>
      </c>
      <c r="F5" s="347" t="s">
        <v>3805</v>
      </c>
      <c r="G5" s="347" t="s">
        <v>3828</v>
      </c>
      <c r="I5" s="346" t="s">
        <v>3786</v>
      </c>
      <c r="K5" s="347" t="s">
        <v>4060</v>
      </c>
      <c r="L5" s="347" t="s">
        <v>4179</v>
      </c>
    </row>
    <row r="6" spans="1:12" ht="43.5">
      <c r="B6" s="348">
        <v>5</v>
      </c>
      <c r="C6" s="346" t="s">
        <v>3661</v>
      </c>
      <c r="D6" s="346" t="s">
        <v>3787</v>
      </c>
      <c r="E6" s="347" t="s">
        <v>3801</v>
      </c>
      <c r="F6" s="346" t="s">
        <v>3788</v>
      </c>
      <c r="G6" s="347" t="s">
        <v>3834</v>
      </c>
      <c r="I6" s="346" t="s">
        <v>3789</v>
      </c>
      <c r="K6" s="347" t="s">
        <v>4064</v>
      </c>
      <c r="L6" s="347" t="s">
        <v>4225</v>
      </c>
    </row>
    <row r="7" spans="1:12" ht="46.5">
      <c r="B7" s="348">
        <v>6</v>
      </c>
      <c r="C7" s="346" t="s">
        <v>3662</v>
      </c>
      <c r="D7" s="346" t="s">
        <v>3790</v>
      </c>
      <c r="E7" s="347" t="s">
        <v>3802</v>
      </c>
      <c r="F7" s="346" t="s">
        <v>3791</v>
      </c>
      <c r="G7" s="347" t="s">
        <v>3835</v>
      </c>
      <c r="I7" s="346" t="s">
        <v>3792</v>
      </c>
      <c r="K7" s="347" t="s">
        <v>4065</v>
      </c>
      <c r="L7" s="347" t="s">
        <v>4278</v>
      </c>
    </row>
    <row r="14" spans="1:12">
      <c r="G14" s="2"/>
    </row>
    <row r="15" spans="1:12">
      <c r="G15" s="2"/>
    </row>
    <row r="16" spans="1:12">
      <c r="G16" s="2"/>
    </row>
    <row r="17" spans="7:7">
      <c r="G17" s="2"/>
    </row>
    <row r="18" spans="7:7">
      <c r="G18" s="2"/>
    </row>
    <row r="19" spans="7:7">
      <c r="G19" s="164"/>
    </row>
  </sheetData>
  <phoneticPr fontId="3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1042"/>
  <sheetViews>
    <sheetView topLeftCell="P1" workbookViewId="0">
      <pane ySplit="1" topLeftCell="A2" activePane="bottomLeft" state="frozen"/>
      <selection pane="bottomLeft" activeCell="Z16" sqref="Z16"/>
    </sheetView>
  </sheetViews>
  <sheetFormatPr defaultColWidth="14.375" defaultRowHeight="15" customHeight="1"/>
  <cols>
    <col min="1" max="1" width="1.375" style="209" customWidth="1"/>
    <col min="2" max="2" width="8.875" style="216" customWidth="1"/>
    <col min="3" max="3" width="8.875" style="209" customWidth="1"/>
    <col min="4" max="4" width="3.875" style="178" customWidth="1"/>
    <col min="5" max="5" width="14.75" style="178" hidden="1" customWidth="1"/>
    <col min="6" max="6" width="8" style="178" hidden="1" customWidth="1"/>
    <col min="7" max="7" width="14.75" style="209" hidden="1" customWidth="1"/>
    <col min="8" max="8" width="15.5" style="213" customWidth="1"/>
    <col min="9" max="9" width="7" style="153" customWidth="1"/>
    <col min="10" max="10" width="7.75" style="165" customWidth="1"/>
    <col min="11" max="11" width="7.5" style="165" hidden="1" customWidth="1"/>
    <col min="12" max="12" width="10.25" style="165" customWidth="1"/>
    <col min="13" max="13" width="8.625" style="222" customWidth="1"/>
    <col min="14" max="18" width="8.625" style="153" customWidth="1"/>
    <col min="19" max="19" width="14.375" style="153"/>
    <col min="20" max="20" width="1.75" style="153" customWidth="1"/>
    <col min="21" max="21" width="8" style="153" customWidth="1"/>
    <col min="22" max="22" width="20.625" style="153" customWidth="1"/>
    <col min="23" max="23" width="14.375" style="153"/>
    <col min="24" max="24" width="1.375" style="209" customWidth="1"/>
    <col min="25" max="25" width="15.5" style="153" customWidth="1"/>
    <col min="26" max="27" width="14.375" style="153"/>
    <col min="28" max="28" width="7.75" style="209" customWidth="1"/>
    <col min="29" max="29" width="19.5" style="209" customWidth="1"/>
    <col min="30" max="30" width="16.875" style="255" customWidth="1"/>
    <col min="31" max="31" width="8.25" style="153" customWidth="1"/>
    <col min="32" max="32" width="12.25" style="153" customWidth="1"/>
    <col min="33" max="33" width="8.25" style="153" customWidth="1"/>
    <col min="34" max="34" width="12.25" style="153" customWidth="1"/>
    <col min="35" max="35" width="1.375" style="153" customWidth="1"/>
    <col min="36" max="16384" width="14.375" style="153"/>
  </cols>
  <sheetData>
    <row r="1" spans="2:34" ht="22.5" customHeight="1">
      <c r="B1" s="212" t="s">
        <v>3253</v>
      </c>
      <c r="C1" s="212" t="s">
        <v>3254</v>
      </c>
      <c r="D1" s="218" t="s">
        <v>3244</v>
      </c>
      <c r="E1" s="212"/>
      <c r="F1" s="212" t="s">
        <v>2963</v>
      </c>
      <c r="G1" s="219" t="s">
        <v>2962</v>
      </c>
      <c r="H1" s="212" t="s">
        <v>3255</v>
      </c>
      <c r="I1" s="212" t="s">
        <v>3256</v>
      </c>
      <c r="J1" s="220" t="s">
        <v>2954</v>
      </c>
      <c r="K1" s="220" t="s">
        <v>2956</v>
      </c>
      <c r="L1" s="220" t="s">
        <v>2955</v>
      </c>
      <c r="N1" s="209"/>
      <c r="O1" s="209"/>
      <c r="P1" s="209"/>
    </row>
    <row r="2" spans="2:34" ht="16.5" customHeight="1" thickBot="1">
      <c r="B2" s="186" t="s">
        <v>2906</v>
      </c>
      <c r="C2" s="215" t="s">
        <v>2951</v>
      </c>
      <c r="D2" s="210" t="str">
        <f t="shared" ref="D2:D33" si="0">IFERROR(RANK(E2,E:E),"")</f>
        <v/>
      </c>
      <c r="E2" s="210" t="str">
        <f t="shared" ref="E2:E33" si="1">IFERROR(F2/L2,"")</f>
        <v/>
      </c>
      <c r="F2" s="210">
        <v>4</v>
      </c>
      <c r="G2" s="215"/>
      <c r="H2" s="208" t="s">
        <v>3257</v>
      </c>
      <c r="I2" s="160">
        <v>0.1</v>
      </c>
      <c r="J2" s="174">
        <v>0.1</v>
      </c>
      <c r="K2" s="160">
        <f t="shared" ref="K2:K33" si="2">J2-I2</f>
        <v>0</v>
      </c>
      <c r="L2" s="169">
        <f t="shared" ref="L2:L33" si="3">MAX(0,K2*40)</f>
        <v>0</v>
      </c>
      <c r="N2" s="209"/>
      <c r="O2" s="209"/>
      <c r="P2" s="209"/>
      <c r="Y2" s="254">
        <v>45476</v>
      </c>
      <c r="Z2" s="240"/>
      <c r="AA2" s="240"/>
      <c r="AB2" s="493" t="s">
        <v>3604</v>
      </c>
      <c r="AC2" s="493"/>
      <c r="AD2" s="493"/>
      <c r="AE2" s="493" t="s">
        <v>3608</v>
      </c>
      <c r="AF2" s="493"/>
      <c r="AG2" s="493" t="s">
        <v>3601</v>
      </c>
      <c r="AH2" s="493"/>
    </row>
    <row r="3" spans="2:34" ht="16.5" customHeight="1" thickBot="1">
      <c r="B3" s="186" t="s">
        <v>2914</v>
      </c>
      <c r="C3" s="158" t="s">
        <v>2923</v>
      </c>
      <c r="D3" s="210">
        <f t="shared" si="0"/>
        <v>1</v>
      </c>
      <c r="E3" s="210">
        <f t="shared" si="1"/>
        <v>0.92500000000000027</v>
      </c>
      <c r="F3" s="210">
        <v>3.7</v>
      </c>
      <c r="G3" s="158"/>
      <c r="H3" s="208" t="s">
        <v>2925</v>
      </c>
      <c r="I3" s="161">
        <v>0.2</v>
      </c>
      <c r="J3" s="174">
        <v>0.3</v>
      </c>
      <c r="K3" s="160">
        <f t="shared" si="2"/>
        <v>9.9999999999999978E-2</v>
      </c>
      <c r="L3" s="169">
        <f t="shared" si="3"/>
        <v>3.9999999999999991</v>
      </c>
      <c r="N3" s="209"/>
      <c r="O3" s="209"/>
      <c r="P3" s="209"/>
      <c r="U3" s="225" t="s">
        <v>3252</v>
      </c>
      <c r="V3" s="242" t="s">
        <v>3602</v>
      </c>
      <c r="Y3" s="244" t="s">
        <v>3252</v>
      </c>
      <c r="Z3" s="245" t="s">
        <v>3245</v>
      </c>
      <c r="AA3" s="245" t="s">
        <v>3600</v>
      </c>
      <c r="AB3" s="261" t="s">
        <v>3605</v>
      </c>
      <c r="AC3" s="246" t="s">
        <v>3606</v>
      </c>
      <c r="AD3" s="258" t="s">
        <v>3607</v>
      </c>
      <c r="AE3" s="265" t="s">
        <v>3605</v>
      </c>
      <c r="AF3" s="266" t="s">
        <v>3610</v>
      </c>
      <c r="AG3" s="265" t="s">
        <v>3605</v>
      </c>
      <c r="AH3" s="269" t="s">
        <v>3610</v>
      </c>
    </row>
    <row r="4" spans="2:34" ht="16.5" customHeight="1">
      <c r="B4" s="186" t="s">
        <v>2914</v>
      </c>
      <c r="C4" s="158" t="s">
        <v>2923</v>
      </c>
      <c r="D4" s="210">
        <f t="shared" si="0"/>
        <v>1</v>
      </c>
      <c r="E4" s="210">
        <f t="shared" si="1"/>
        <v>0.92500000000000027</v>
      </c>
      <c r="F4" s="210">
        <v>3.7</v>
      </c>
      <c r="G4" s="158"/>
      <c r="H4" s="208" t="s">
        <v>2926</v>
      </c>
      <c r="I4" s="161">
        <v>0.2</v>
      </c>
      <c r="J4" s="174">
        <v>0.3</v>
      </c>
      <c r="K4" s="160">
        <f t="shared" si="2"/>
        <v>9.9999999999999978E-2</v>
      </c>
      <c r="L4" s="169">
        <f t="shared" si="3"/>
        <v>3.9999999999999991</v>
      </c>
      <c r="N4" s="209"/>
      <c r="O4" s="209"/>
      <c r="P4" s="209"/>
      <c r="U4" s="226">
        <v>0</v>
      </c>
      <c r="V4" s="170" t="s">
        <v>416</v>
      </c>
      <c r="Y4" s="247" t="s">
        <v>3246</v>
      </c>
      <c r="Z4" s="248">
        <f t="shared" ref="Z4:Z9" si="4">SUMIFS(I:I,B:B,Y4)/COUNTIF(B:B,Y4)</f>
        <v>0.14666666666666667</v>
      </c>
      <c r="AA4" s="249" t="str">
        <f t="shared" ref="AA4:AA9" si="5">"("&amp;SUMIFS(I:I,B:B,Y4)*100&amp;"/"&amp;COUNTIF(B:B,Y4)*100&amp;")"</f>
        <v>(220/1500)</v>
      </c>
      <c r="AB4" s="262" t="str">
        <f t="shared" ref="AB4:AB9" si="6">TEXT(SUMIFS(J:J,B:B,$Y4)/COUNTIF(B:B,$Y4),"0.0%")</f>
        <v>43.3%</v>
      </c>
      <c r="AC4" s="249" t="str">
        <f t="shared" ref="AC4:AC9" si="7">TEXT(SUMIFS(I:I,B:B,$Y4)/SUMIFS(J:J,B:B,$Y4),"0.0%")&amp;" ("&amp;SUMIFS(I:I,B:B,$Y4)*100&amp;"/"&amp;SUMIFS(J:J,B:B,$Y4)*100&amp;")"</f>
        <v>33.8% (220/650)</v>
      </c>
      <c r="AD4" s="259" t="str">
        <f t="shared" ref="AD4:AD9" si="8">TEXT(SUMIFS(L:L,B:B,$Y4),"#,##0 시간")&amp;" ("&amp;TEXT(SUMIFS(L:L,B:B,$Y4)/4,"#,##0.0 일")&amp;")"</f>
        <v>176 시간 (44.0 일)</v>
      </c>
      <c r="AE4" s="494" t="s">
        <v>3609</v>
      </c>
      <c r="AF4" s="500"/>
      <c r="AG4" s="494" t="s">
        <v>3609</v>
      </c>
      <c r="AH4" s="495"/>
    </row>
    <row r="5" spans="2:34" ht="16.5" customHeight="1">
      <c r="B5" s="186" t="s">
        <v>2914</v>
      </c>
      <c r="C5" s="158" t="s">
        <v>2923</v>
      </c>
      <c r="D5" s="210">
        <f t="shared" si="0"/>
        <v>1</v>
      </c>
      <c r="E5" s="210">
        <f t="shared" si="1"/>
        <v>0.92500000000000027</v>
      </c>
      <c r="F5" s="210">
        <v>3.7</v>
      </c>
      <c r="G5" s="158"/>
      <c r="H5" s="208" t="s">
        <v>2927</v>
      </c>
      <c r="I5" s="161">
        <v>0.2</v>
      </c>
      <c r="J5" s="174">
        <v>0.3</v>
      </c>
      <c r="K5" s="160">
        <f t="shared" si="2"/>
        <v>9.9999999999999978E-2</v>
      </c>
      <c r="L5" s="169">
        <f t="shared" si="3"/>
        <v>3.9999999999999991</v>
      </c>
      <c r="N5" s="209"/>
      <c r="O5" s="209"/>
      <c r="P5" s="209"/>
      <c r="U5" s="227">
        <v>0.1</v>
      </c>
      <c r="V5" s="172" t="s">
        <v>417</v>
      </c>
      <c r="Y5" s="250" t="s">
        <v>3247</v>
      </c>
      <c r="Z5" s="248">
        <f t="shared" si="4"/>
        <v>0.13333333333333336</v>
      </c>
      <c r="AA5" s="249" t="str">
        <f t="shared" si="5"/>
        <v>(240/1800)</v>
      </c>
      <c r="AB5" s="262" t="str">
        <f t="shared" si="6"/>
        <v>31.7%</v>
      </c>
      <c r="AC5" s="249" t="str">
        <f t="shared" si="7"/>
        <v>42.1% (240/570)</v>
      </c>
      <c r="AD5" s="259" t="str">
        <f t="shared" si="8"/>
        <v>132 시간 (33.0 일)</v>
      </c>
      <c r="AE5" s="496"/>
      <c r="AF5" s="501"/>
      <c r="AG5" s="496"/>
      <c r="AH5" s="497"/>
    </row>
    <row r="6" spans="2:34" ht="16.5" customHeight="1">
      <c r="B6" s="186" t="s">
        <v>2914</v>
      </c>
      <c r="C6" s="217" t="s">
        <v>2957</v>
      </c>
      <c r="D6" s="210">
        <f t="shared" si="0"/>
        <v>4</v>
      </c>
      <c r="E6" s="210">
        <f t="shared" si="1"/>
        <v>0.8500000000000002</v>
      </c>
      <c r="F6" s="210">
        <v>3.4</v>
      </c>
      <c r="G6" s="217"/>
      <c r="H6" s="208" t="s">
        <v>2931</v>
      </c>
      <c r="I6" s="161">
        <v>0.4</v>
      </c>
      <c r="J6" s="160">
        <v>0.5</v>
      </c>
      <c r="K6" s="160">
        <f t="shared" si="2"/>
        <v>9.9999999999999978E-2</v>
      </c>
      <c r="L6" s="169">
        <f t="shared" si="3"/>
        <v>3.9999999999999991</v>
      </c>
      <c r="N6" s="209"/>
      <c r="O6" s="209"/>
      <c r="P6" s="209"/>
      <c r="U6" s="227">
        <v>0.2</v>
      </c>
      <c r="V6" s="172" t="s">
        <v>418</v>
      </c>
      <c r="Y6" s="250" t="s">
        <v>3248</v>
      </c>
      <c r="Z6" s="248">
        <f t="shared" si="4"/>
        <v>0.19705882352941179</v>
      </c>
      <c r="AA6" s="249" t="str">
        <f t="shared" si="5"/>
        <v>(335/1700)</v>
      </c>
      <c r="AB6" s="262" t="str">
        <f t="shared" si="6"/>
        <v>42.4%</v>
      </c>
      <c r="AC6" s="249" t="str">
        <f t="shared" si="7"/>
        <v>46.5% (335/720)</v>
      </c>
      <c r="AD6" s="259" t="str">
        <f t="shared" si="8"/>
        <v>162 시간 (40.5 일)</v>
      </c>
      <c r="AE6" s="496"/>
      <c r="AF6" s="501"/>
      <c r="AG6" s="496"/>
      <c r="AH6" s="497"/>
    </row>
    <row r="7" spans="2:34" ht="16.5" customHeight="1">
      <c r="B7" s="186" t="s">
        <v>2908</v>
      </c>
      <c r="C7" s="158" t="s">
        <v>2913</v>
      </c>
      <c r="D7" s="210">
        <f t="shared" si="0"/>
        <v>5</v>
      </c>
      <c r="E7" s="210">
        <f t="shared" si="1"/>
        <v>0.82499999999999996</v>
      </c>
      <c r="F7" s="210">
        <v>3.3</v>
      </c>
      <c r="G7" s="158"/>
      <c r="H7" s="208" t="s">
        <v>3258</v>
      </c>
      <c r="I7" s="160">
        <v>0.1</v>
      </c>
      <c r="J7" s="174">
        <v>0.2</v>
      </c>
      <c r="K7" s="160">
        <f t="shared" si="2"/>
        <v>0.1</v>
      </c>
      <c r="L7" s="169">
        <f t="shared" si="3"/>
        <v>4</v>
      </c>
      <c r="M7" s="222" t="s">
        <v>3281</v>
      </c>
      <c r="N7" s="209"/>
      <c r="O7" s="209"/>
      <c r="P7" s="209"/>
      <c r="U7" s="227">
        <v>0.3</v>
      </c>
      <c r="V7" s="172" t="s">
        <v>419</v>
      </c>
      <c r="Y7" s="250" t="s">
        <v>3249</v>
      </c>
      <c r="Z7" s="248">
        <f t="shared" si="4"/>
        <v>0.36666666666666664</v>
      </c>
      <c r="AA7" s="249" t="str">
        <f t="shared" si="5"/>
        <v>(220/600)</v>
      </c>
      <c r="AB7" s="262" t="str">
        <f t="shared" si="6"/>
        <v>43.3%</v>
      </c>
      <c r="AC7" s="249" t="str">
        <f t="shared" si="7"/>
        <v>84.6% (220/260)</v>
      </c>
      <c r="AD7" s="259" t="str">
        <f t="shared" si="8"/>
        <v>16 시간 (4.0 일)</v>
      </c>
      <c r="AE7" s="496"/>
      <c r="AF7" s="501"/>
      <c r="AG7" s="496"/>
      <c r="AH7" s="497"/>
    </row>
    <row r="8" spans="2:34" ht="16.5" customHeight="1">
      <c r="B8" s="186" t="s">
        <v>2908</v>
      </c>
      <c r="C8" s="158" t="s">
        <v>2913</v>
      </c>
      <c r="D8" s="210">
        <f t="shared" si="0"/>
        <v>5</v>
      </c>
      <c r="E8" s="210">
        <f t="shared" si="1"/>
        <v>0.82499999999999996</v>
      </c>
      <c r="F8" s="210">
        <v>3.3</v>
      </c>
      <c r="G8" s="158"/>
      <c r="H8" s="208" t="s">
        <v>3259</v>
      </c>
      <c r="I8" s="160">
        <v>0.1</v>
      </c>
      <c r="J8" s="174">
        <v>0.2</v>
      </c>
      <c r="K8" s="160">
        <f t="shared" si="2"/>
        <v>0.1</v>
      </c>
      <c r="L8" s="169">
        <f t="shared" si="3"/>
        <v>4</v>
      </c>
      <c r="M8" s="222" t="s">
        <v>3282</v>
      </c>
      <c r="N8" s="209"/>
      <c r="O8" s="209"/>
      <c r="P8" s="209"/>
      <c r="U8" s="227">
        <v>0.4</v>
      </c>
      <c r="V8" s="172" t="s">
        <v>2907</v>
      </c>
      <c r="Y8" s="250" t="s">
        <v>3250</v>
      </c>
      <c r="Z8" s="248">
        <f t="shared" si="4"/>
        <v>7.5000000000000011E-2</v>
      </c>
      <c r="AA8" s="249" t="str">
        <f t="shared" si="5"/>
        <v>(90/1200)</v>
      </c>
      <c r="AB8" s="262" t="str">
        <f t="shared" si="6"/>
        <v>31.7%</v>
      </c>
      <c r="AC8" s="249" t="str">
        <f t="shared" si="7"/>
        <v>23.7% (90/380)</v>
      </c>
      <c r="AD8" s="259" t="str">
        <f t="shared" si="8"/>
        <v>116 시간 (29.0 일)</v>
      </c>
      <c r="AE8" s="496"/>
      <c r="AF8" s="501"/>
      <c r="AG8" s="496"/>
      <c r="AH8" s="497"/>
    </row>
    <row r="9" spans="2:34" ht="16.5" customHeight="1" thickBot="1">
      <c r="B9" s="186" t="s">
        <v>2908</v>
      </c>
      <c r="C9" s="158" t="s">
        <v>2913</v>
      </c>
      <c r="D9" s="210">
        <f t="shared" si="0"/>
        <v>5</v>
      </c>
      <c r="E9" s="210">
        <f t="shared" si="1"/>
        <v>0.82499999999999996</v>
      </c>
      <c r="F9" s="210">
        <v>3.3</v>
      </c>
      <c r="G9" s="158"/>
      <c r="H9" s="208"/>
      <c r="I9" s="160">
        <v>0.1</v>
      </c>
      <c r="J9" s="174">
        <v>0.2</v>
      </c>
      <c r="K9" s="160">
        <f t="shared" si="2"/>
        <v>0.1</v>
      </c>
      <c r="L9" s="169">
        <f t="shared" si="3"/>
        <v>4</v>
      </c>
      <c r="M9" s="222" t="s">
        <v>3283</v>
      </c>
      <c r="N9" s="209"/>
      <c r="O9" s="209"/>
      <c r="P9" s="209"/>
      <c r="U9" s="227">
        <v>0.5</v>
      </c>
      <c r="V9" s="224" t="s">
        <v>3300</v>
      </c>
      <c r="Y9" s="250" t="s">
        <v>3251</v>
      </c>
      <c r="Z9" s="248">
        <f t="shared" si="4"/>
        <v>0.16666666666666666</v>
      </c>
      <c r="AA9" s="249" t="str">
        <f t="shared" si="5"/>
        <v>(50/300)</v>
      </c>
      <c r="AB9" s="262" t="str">
        <f t="shared" si="6"/>
        <v>33.3%</v>
      </c>
      <c r="AC9" s="249" t="str">
        <f t="shared" si="7"/>
        <v>50.0% (50/100)</v>
      </c>
      <c r="AD9" s="259" t="str">
        <f t="shared" si="8"/>
        <v>20 시간 (5.0 일)</v>
      </c>
      <c r="AE9" s="498"/>
      <c r="AF9" s="502"/>
      <c r="AG9" s="498"/>
      <c r="AH9" s="499"/>
    </row>
    <row r="10" spans="2:34" ht="16.5" customHeight="1" thickBot="1">
      <c r="B10" s="186" t="s">
        <v>2908</v>
      </c>
      <c r="C10" s="158" t="s">
        <v>2913</v>
      </c>
      <c r="D10" s="210">
        <f t="shared" si="0"/>
        <v>5</v>
      </c>
      <c r="E10" s="210">
        <f t="shared" si="1"/>
        <v>0.82499999999999996</v>
      </c>
      <c r="F10" s="210">
        <v>3.3</v>
      </c>
      <c r="G10" s="158"/>
      <c r="H10" s="208"/>
      <c r="I10" s="160">
        <v>0.1</v>
      </c>
      <c r="J10" s="174">
        <v>0.2</v>
      </c>
      <c r="K10" s="160">
        <f t="shared" si="2"/>
        <v>0.1</v>
      </c>
      <c r="L10" s="169">
        <f t="shared" si="3"/>
        <v>4</v>
      </c>
      <c r="M10" s="222" t="s">
        <v>3284</v>
      </c>
      <c r="N10" s="209"/>
      <c r="O10" s="209"/>
      <c r="P10" s="209"/>
      <c r="U10" s="227">
        <v>0.6</v>
      </c>
      <c r="V10" s="224" t="s">
        <v>3603</v>
      </c>
      <c r="Y10" s="251" t="s">
        <v>2970</v>
      </c>
      <c r="Z10" s="252">
        <f>SUM(I:I)/(COUNTA(B:B)-1)</f>
        <v>0.16267605633802812</v>
      </c>
      <c r="AA10" s="253" t="str">
        <f>"("&amp;SUM(I:I)*100&amp;"/"&amp;(COUNTA(B:B)-1)*100&amp;")"</f>
        <v>(1155/7100)</v>
      </c>
      <c r="AB10" s="263" t="str">
        <f>TEXT(SUM(J:J)/(COUNTA(B:B)-1),"0.00%")</f>
        <v>37.75%</v>
      </c>
      <c r="AC10" s="257" t="str">
        <f>TEXT(SUM(I:I)/SUM(J:J),"0.00%")&amp;" ("&amp;SUM(I:I)*100&amp;"/"&amp;SUM(J:J)*100&amp;")"</f>
        <v>43.10% (1155/2680)</v>
      </c>
      <c r="AD10" s="260" t="str">
        <f>TEXT(SUM(L:L),"#,##0 시간")&amp;" ("&amp;TEXT(SUM(L:L)/4,"#,##0.0 일")&amp;")"</f>
        <v>622 시간 (155.5 일)</v>
      </c>
      <c r="AE10" s="268">
        <v>0.5</v>
      </c>
      <c r="AF10" s="267" t="str">
        <f>"("&amp;(COUNTA(B:B)-1)*100*AE10&amp;"/"&amp;(COUNTA(B:B)-1)*100&amp;")"</f>
        <v>(3550/7100)</v>
      </c>
      <c r="AG10" s="268">
        <v>0.6</v>
      </c>
      <c r="AH10" s="270" t="str">
        <f>"("&amp;(COUNTA(D:D)-1)*100*AG10&amp;"/"&amp;(COUNTA(D:D)-1)*100&amp;")"</f>
        <v>(4260/7100)</v>
      </c>
    </row>
    <row r="11" spans="2:34" ht="16.5" customHeight="1">
      <c r="B11" s="186" t="s">
        <v>2908</v>
      </c>
      <c r="C11" s="158" t="s">
        <v>2913</v>
      </c>
      <c r="D11" s="210">
        <f t="shared" si="0"/>
        <v>5</v>
      </c>
      <c r="E11" s="210">
        <f t="shared" si="1"/>
        <v>0.82499999999999996</v>
      </c>
      <c r="F11" s="210">
        <v>3.3</v>
      </c>
      <c r="G11" s="158"/>
      <c r="H11" s="208"/>
      <c r="I11" s="160">
        <v>0.1</v>
      </c>
      <c r="J11" s="174">
        <v>0.2</v>
      </c>
      <c r="K11" s="160">
        <f t="shared" si="2"/>
        <v>0.1</v>
      </c>
      <c r="L11" s="169">
        <f t="shared" si="3"/>
        <v>4</v>
      </c>
      <c r="M11" s="222" t="s">
        <v>3285</v>
      </c>
      <c r="N11" s="209"/>
      <c r="O11" s="209"/>
      <c r="P11" s="209"/>
      <c r="U11" s="227">
        <v>0.7</v>
      </c>
      <c r="V11" s="224" t="s">
        <v>3301</v>
      </c>
      <c r="Y11" s="240"/>
      <c r="Z11" s="240"/>
      <c r="AA11" s="240"/>
      <c r="AB11" s="240"/>
      <c r="AC11" s="264" t="str">
        <f>"기존 목표: "&amp;TEXT("2024-11-08","mm월 dd일;@")</f>
        <v>기존 목표: 11월 08일</v>
      </c>
      <c r="AD11" s="271" t="str">
        <f ca="1">"추정: "&amp;TEXT(NOW()+SUM(L:L)/4,"mm월 dd일;@")</f>
        <v>추정: 02월 28일</v>
      </c>
      <c r="AE11" s="503" t="str">
        <f ca="1">"추정: "&amp;TEXT(NOW()+SUM(L:L)/4+(COUNTA(B:B)-1)*(AE10-SUM(J:J)/(COUNTA(B:B)-1))*10,"yy' m월 d일;@")</f>
        <v>추정: 25' 5월 26일</v>
      </c>
      <c r="AF11" s="503"/>
      <c r="AG11" s="503" t="str">
        <f ca="1">"추정: "&amp;TEXT(NOW()+SUM(L:L)/4+(COUNTA(B:B)-1)*(AE10-SUM(J:J)/(COUNTA(B:B)-1))*10+(COUNTA($B:$B)-1)*(AG10-AE10)*10,"yy' m월 d일;@")</f>
        <v>추정: 25' 8월 5일</v>
      </c>
      <c r="AH11" s="503"/>
    </row>
    <row r="12" spans="2:34" ht="16.5" customHeight="1">
      <c r="B12" s="186" t="s">
        <v>2908</v>
      </c>
      <c r="C12" s="158" t="s">
        <v>2913</v>
      </c>
      <c r="D12" s="210">
        <f t="shared" si="0"/>
        <v>5</v>
      </c>
      <c r="E12" s="210">
        <f t="shared" si="1"/>
        <v>0.82499999999999996</v>
      </c>
      <c r="F12" s="210">
        <v>3.3</v>
      </c>
      <c r="G12" s="158"/>
      <c r="H12" s="208" t="s">
        <v>3260</v>
      </c>
      <c r="I12" s="160">
        <v>0.1</v>
      </c>
      <c r="J12" s="174">
        <v>0.2</v>
      </c>
      <c r="K12" s="160">
        <f t="shared" si="2"/>
        <v>0.1</v>
      </c>
      <c r="L12" s="169">
        <f t="shared" si="3"/>
        <v>4</v>
      </c>
      <c r="M12" s="222" t="s">
        <v>3286</v>
      </c>
      <c r="N12" s="209"/>
      <c r="O12" s="209"/>
      <c r="P12" s="159"/>
      <c r="U12" s="227">
        <v>0.8</v>
      </c>
      <c r="V12" s="172" t="s">
        <v>2910</v>
      </c>
      <c r="AB12" s="153"/>
      <c r="AC12" s="153"/>
      <c r="AE12" s="504" t="str">
        <f>"+"&amp;TEXT((COUNTA($B:$B)-1)*(AE10-SUM($J:$J)/(COUNTA($B:$B)-1))*40,"#,##0시간")&amp;" (+"&amp;TEXT((COUNTA($B:$B)-1)*(AE10-SUM($J:$J)/(COUNTA($B:$B)-1))*10,"#,##0일")&amp;")"</f>
        <v>+348시간 (+87일)</v>
      </c>
      <c r="AF12" s="504"/>
      <c r="AG12" s="504" t="str">
        <f>"+"&amp;TEXT((COUNTA($B:$B)-1)*(AG10-AE10)*40,"#,##0시간")&amp;" (+"&amp;TEXT((COUNTA($B:$B)-1)*(AG10-AE10)*10,"#,##0일")&amp;")"</f>
        <v>+284시간 (+71일)</v>
      </c>
      <c r="AH12" s="504"/>
    </row>
    <row r="13" spans="2:34" ht="16.5" customHeight="1">
      <c r="B13" s="186" t="s">
        <v>2908</v>
      </c>
      <c r="C13" s="158" t="s">
        <v>2913</v>
      </c>
      <c r="D13" s="210">
        <f t="shared" si="0"/>
        <v>5</v>
      </c>
      <c r="E13" s="210">
        <f t="shared" si="1"/>
        <v>0.82499999999999996</v>
      </c>
      <c r="F13" s="210">
        <v>3.3</v>
      </c>
      <c r="G13" s="158"/>
      <c r="H13" s="208" t="s">
        <v>3261</v>
      </c>
      <c r="I13" s="160">
        <v>0.1</v>
      </c>
      <c r="J13" s="174">
        <v>0.2</v>
      </c>
      <c r="K13" s="160">
        <f t="shared" si="2"/>
        <v>0.1</v>
      </c>
      <c r="L13" s="169">
        <f t="shared" si="3"/>
        <v>4</v>
      </c>
      <c r="M13" s="222" t="s">
        <v>3287</v>
      </c>
      <c r="N13" s="209"/>
      <c r="O13" s="209"/>
      <c r="P13" s="209"/>
      <c r="U13" s="227">
        <v>0.9</v>
      </c>
      <c r="V13" s="172" t="s">
        <v>2911</v>
      </c>
      <c r="AB13" s="153"/>
      <c r="AC13" s="153"/>
      <c r="AD13" s="256"/>
    </row>
    <row r="14" spans="2:34" ht="16.5" customHeight="1" thickBot="1">
      <c r="B14" s="186" t="s">
        <v>2946</v>
      </c>
      <c r="C14" s="208" t="s">
        <v>2947</v>
      </c>
      <c r="D14" s="210">
        <f t="shared" si="0"/>
        <v>12</v>
      </c>
      <c r="E14" s="210">
        <f t="shared" si="1"/>
        <v>0.80000000000000027</v>
      </c>
      <c r="F14" s="210">
        <v>3.2</v>
      </c>
      <c r="G14" s="208">
        <v>3.2</v>
      </c>
      <c r="H14" s="208"/>
      <c r="I14" s="160">
        <v>0.2</v>
      </c>
      <c r="J14" s="174">
        <v>0.3</v>
      </c>
      <c r="K14" s="160">
        <f t="shared" si="2"/>
        <v>9.9999999999999978E-2</v>
      </c>
      <c r="L14" s="169">
        <f t="shared" si="3"/>
        <v>3.9999999999999991</v>
      </c>
      <c r="M14" s="223" t="s">
        <v>3288</v>
      </c>
      <c r="N14" s="209"/>
      <c r="O14" s="209"/>
      <c r="P14" s="209"/>
      <c r="U14" s="228">
        <v>1</v>
      </c>
      <c r="V14" s="173" t="s">
        <v>2912</v>
      </c>
      <c r="AB14" s="153"/>
      <c r="AC14" s="153"/>
      <c r="AE14" s="505" t="str">
        <f>"+"&amp;TEXT(AE10-SUM($J:$J)/(COUNTA($B:$B)-1),"0.00%")&amp;" (+"&amp;(COUNTA($B:$B)-1)*(AE10-SUM($J:$J)/(COUNTA($B:$B)-1))*100&amp;")"</f>
        <v>+12.25% (+870)</v>
      </c>
      <c r="AF14" s="505"/>
      <c r="AG14" s="505" t="str">
        <f>"+"&amp;TEXT(AG10-AE10,"0.00%")&amp;" (+"&amp;(COUNTA($B:$B)-1)*(AG10-AE10)*100&amp;")"</f>
        <v>+10.00% (+710)</v>
      </c>
      <c r="AH14" s="505"/>
    </row>
    <row r="15" spans="2:34" ht="16.5" customHeight="1">
      <c r="B15" s="186" t="s">
        <v>2943</v>
      </c>
      <c r="C15" s="158" t="s">
        <v>2944</v>
      </c>
      <c r="D15" s="210">
        <f t="shared" si="0"/>
        <v>13</v>
      </c>
      <c r="E15" s="210">
        <f t="shared" si="1"/>
        <v>0.77500000000000002</v>
      </c>
      <c r="F15" s="210">
        <v>3.1</v>
      </c>
      <c r="G15" s="158"/>
      <c r="H15" s="208" t="s">
        <v>3259</v>
      </c>
      <c r="I15" s="160">
        <v>0.1</v>
      </c>
      <c r="J15" s="174">
        <v>0.2</v>
      </c>
      <c r="K15" s="160">
        <f t="shared" si="2"/>
        <v>0.1</v>
      </c>
      <c r="L15" s="169">
        <f t="shared" si="3"/>
        <v>4</v>
      </c>
      <c r="M15" s="223"/>
      <c r="N15" s="209"/>
      <c r="O15" s="209"/>
      <c r="P15" s="209"/>
      <c r="U15" s="171"/>
      <c r="V15" s="171"/>
      <c r="AB15" s="153"/>
      <c r="AC15" s="153"/>
    </row>
    <row r="16" spans="2:34" ht="16.5" customHeight="1">
      <c r="B16" s="186" t="s">
        <v>2943</v>
      </c>
      <c r="C16" s="158" t="s">
        <v>2944</v>
      </c>
      <c r="D16" s="210">
        <f t="shared" si="0"/>
        <v>13</v>
      </c>
      <c r="E16" s="210">
        <f t="shared" si="1"/>
        <v>0.77500000000000002</v>
      </c>
      <c r="F16" s="210">
        <v>3.1</v>
      </c>
      <c r="G16" s="158"/>
      <c r="H16" s="208" t="s">
        <v>3260</v>
      </c>
      <c r="I16" s="160">
        <v>0.1</v>
      </c>
      <c r="J16" s="174">
        <v>0.2</v>
      </c>
      <c r="K16" s="160">
        <f t="shared" si="2"/>
        <v>0.1</v>
      </c>
      <c r="L16" s="169">
        <f t="shared" si="3"/>
        <v>4</v>
      </c>
      <c r="M16" s="223"/>
      <c r="N16" s="209"/>
      <c r="O16" s="209"/>
      <c r="P16" s="209"/>
    </row>
    <row r="17" spans="2:32" ht="16.5" customHeight="1">
      <c r="B17" s="186" t="s">
        <v>2943</v>
      </c>
      <c r="C17" s="158" t="s">
        <v>2944</v>
      </c>
      <c r="D17" s="210">
        <f t="shared" si="0"/>
        <v>13</v>
      </c>
      <c r="E17" s="210">
        <f t="shared" si="1"/>
        <v>0.77500000000000002</v>
      </c>
      <c r="F17" s="210">
        <v>3.1</v>
      </c>
      <c r="G17" s="158"/>
      <c r="H17" s="208" t="s">
        <v>3261</v>
      </c>
      <c r="I17" s="160">
        <v>0.1</v>
      </c>
      <c r="J17" s="174">
        <v>0.2</v>
      </c>
      <c r="K17" s="160">
        <f t="shared" si="2"/>
        <v>0.1</v>
      </c>
      <c r="L17" s="169">
        <f t="shared" si="3"/>
        <v>4</v>
      </c>
      <c r="M17" s="223"/>
      <c r="N17" s="209"/>
      <c r="O17" s="209"/>
      <c r="P17" s="209"/>
      <c r="Z17" s="241"/>
    </row>
    <row r="18" spans="2:32" ht="16.5" customHeight="1">
      <c r="B18" s="186" t="s">
        <v>2908</v>
      </c>
      <c r="C18" s="158" t="s">
        <v>2909</v>
      </c>
      <c r="D18" s="210">
        <f t="shared" si="0"/>
        <v>16</v>
      </c>
      <c r="E18" s="210">
        <f t="shared" si="1"/>
        <v>0.625</v>
      </c>
      <c r="F18" s="210">
        <v>2.5</v>
      </c>
      <c r="G18" s="158"/>
      <c r="H18" s="208" t="s">
        <v>3262</v>
      </c>
      <c r="I18" s="160">
        <v>0.1</v>
      </c>
      <c r="J18" s="174">
        <v>0.2</v>
      </c>
      <c r="K18" s="160">
        <f t="shared" si="2"/>
        <v>0.1</v>
      </c>
      <c r="L18" s="169">
        <f t="shared" si="3"/>
        <v>4</v>
      </c>
      <c r="N18" s="209"/>
      <c r="O18" s="209"/>
      <c r="P18" s="209"/>
      <c r="U18" s="492" t="s">
        <v>2964</v>
      </c>
      <c r="V18" s="492"/>
      <c r="Z18" s="241"/>
      <c r="AF18" s="243"/>
    </row>
    <row r="19" spans="2:32" ht="16.5" customHeight="1">
      <c r="B19" s="186" t="s">
        <v>2908</v>
      </c>
      <c r="C19" s="158" t="s">
        <v>2909</v>
      </c>
      <c r="D19" s="210">
        <f t="shared" si="0"/>
        <v>16</v>
      </c>
      <c r="E19" s="210">
        <f t="shared" si="1"/>
        <v>0.625</v>
      </c>
      <c r="F19" s="210">
        <v>2.5</v>
      </c>
      <c r="G19" s="158"/>
      <c r="H19" s="208" t="s">
        <v>3263</v>
      </c>
      <c r="I19" s="160">
        <v>0.1</v>
      </c>
      <c r="J19" s="174">
        <v>0.2</v>
      </c>
      <c r="K19" s="160">
        <f t="shared" si="2"/>
        <v>0.1</v>
      </c>
      <c r="L19" s="169">
        <f t="shared" si="3"/>
        <v>4</v>
      </c>
      <c r="N19" s="209"/>
      <c r="O19" s="209"/>
      <c r="P19" s="209"/>
      <c r="U19" s="492"/>
      <c r="V19" s="492"/>
    </row>
    <row r="20" spans="2:32" ht="16.5" customHeight="1">
      <c r="B20" s="186" t="s">
        <v>2908</v>
      </c>
      <c r="C20" s="158" t="s">
        <v>2909</v>
      </c>
      <c r="D20" s="210">
        <f t="shared" si="0"/>
        <v>16</v>
      </c>
      <c r="E20" s="210">
        <f t="shared" si="1"/>
        <v>0.625</v>
      </c>
      <c r="F20" s="210">
        <v>2.5</v>
      </c>
      <c r="G20" s="158"/>
      <c r="H20" s="208" t="s">
        <v>3264</v>
      </c>
      <c r="I20" s="160">
        <v>0.1</v>
      </c>
      <c r="J20" s="174">
        <v>0.2</v>
      </c>
      <c r="K20" s="160">
        <f t="shared" si="2"/>
        <v>0.1</v>
      </c>
      <c r="L20" s="169">
        <f t="shared" si="3"/>
        <v>4</v>
      </c>
      <c r="N20" s="209"/>
      <c r="O20" s="209"/>
      <c r="P20" s="209"/>
      <c r="U20" s="487" t="s">
        <v>4446</v>
      </c>
      <c r="Y20" s="275" t="s">
        <v>3630</v>
      </c>
      <c r="Z20" s="209"/>
    </row>
    <row r="21" spans="2:32" ht="16.5" customHeight="1">
      <c r="B21" s="186" t="s">
        <v>2908</v>
      </c>
      <c r="C21" s="158" t="s">
        <v>2909</v>
      </c>
      <c r="D21" s="210">
        <f t="shared" si="0"/>
        <v>16</v>
      </c>
      <c r="E21" s="210">
        <f t="shared" si="1"/>
        <v>0.625</v>
      </c>
      <c r="F21" s="210">
        <v>2.5</v>
      </c>
      <c r="G21" s="158"/>
      <c r="H21" s="221" t="s">
        <v>2949</v>
      </c>
      <c r="I21" s="160">
        <v>0.1</v>
      </c>
      <c r="J21" s="174">
        <v>0.2</v>
      </c>
      <c r="K21" s="160">
        <f t="shared" si="2"/>
        <v>0.1</v>
      </c>
      <c r="L21" s="169">
        <f t="shared" si="3"/>
        <v>4</v>
      </c>
      <c r="N21" s="209"/>
      <c r="O21" s="209"/>
      <c r="P21" s="209"/>
      <c r="U21" s="132" t="s">
        <v>3302</v>
      </c>
      <c r="Y21" s="209" t="s">
        <v>3635</v>
      </c>
    </row>
    <row r="22" spans="2:32" ht="16.5" customHeight="1">
      <c r="B22" s="186" t="s">
        <v>2946</v>
      </c>
      <c r="C22" s="208" t="s">
        <v>2948</v>
      </c>
      <c r="D22" s="210">
        <f t="shared" si="0"/>
        <v>20</v>
      </c>
      <c r="E22" s="210">
        <f t="shared" si="1"/>
        <v>0.50000000000000011</v>
      </c>
      <c r="F22" s="210">
        <v>2</v>
      </c>
      <c r="G22" s="208">
        <v>2</v>
      </c>
      <c r="H22" s="208"/>
      <c r="I22" s="160">
        <v>0.2</v>
      </c>
      <c r="J22" s="174">
        <v>0.3</v>
      </c>
      <c r="K22" s="160">
        <f t="shared" si="2"/>
        <v>9.9999999999999978E-2</v>
      </c>
      <c r="L22" s="169">
        <f t="shared" si="3"/>
        <v>3.9999999999999991</v>
      </c>
      <c r="M22" s="223" t="s">
        <v>3289</v>
      </c>
      <c r="N22" s="209"/>
      <c r="O22" s="209"/>
      <c r="P22" s="209"/>
      <c r="U22" s="132" t="s">
        <v>3303</v>
      </c>
      <c r="Y22" s="274" t="s">
        <v>3636</v>
      </c>
    </row>
    <row r="23" spans="2:32" ht="16.5" customHeight="1">
      <c r="B23" s="186" t="s">
        <v>2906</v>
      </c>
      <c r="C23" s="215" t="s">
        <v>2951</v>
      </c>
      <c r="D23" s="210">
        <f t="shared" si="0"/>
        <v>21</v>
      </c>
      <c r="E23" s="210">
        <f t="shared" si="1"/>
        <v>0.5</v>
      </c>
      <c r="F23" s="210">
        <v>4</v>
      </c>
      <c r="G23" s="215"/>
      <c r="H23" s="208" t="s">
        <v>3265</v>
      </c>
      <c r="I23" s="160">
        <v>0.3</v>
      </c>
      <c r="J23" s="160">
        <v>0.5</v>
      </c>
      <c r="K23" s="160">
        <f t="shared" si="2"/>
        <v>0.2</v>
      </c>
      <c r="L23" s="169">
        <f t="shared" si="3"/>
        <v>8</v>
      </c>
      <c r="N23" s="209"/>
      <c r="O23" s="209"/>
      <c r="P23" s="209"/>
      <c r="U23" s="132" t="s">
        <v>3304</v>
      </c>
      <c r="Y23" s="209" t="s">
        <v>3631</v>
      </c>
    </row>
    <row r="24" spans="2:32" ht="16.5" customHeight="1">
      <c r="B24" s="186" t="s">
        <v>2914</v>
      </c>
      <c r="C24" s="158" t="s">
        <v>2915</v>
      </c>
      <c r="D24" s="210">
        <f t="shared" si="0"/>
        <v>22</v>
      </c>
      <c r="E24" s="210">
        <f t="shared" si="1"/>
        <v>0.4375</v>
      </c>
      <c r="F24" s="210">
        <v>3.5</v>
      </c>
      <c r="G24" s="158">
        <v>3.5</v>
      </c>
      <c r="H24" s="208" t="s">
        <v>2916</v>
      </c>
      <c r="I24" s="160">
        <v>0.3</v>
      </c>
      <c r="J24" s="160">
        <v>0.5</v>
      </c>
      <c r="K24" s="160">
        <f t="shared" si="2"/>
        <v>0.2</v>
      </c>
      <c r="L24" s="169">
        <f t="shared" si="3"/>
        <v>8</v>
      </c>
      <c r="N24" s="209"/>
      <c r="O24" s="209"/>
      <c r="P24" s="209"/>
      <c r="U24" s="132" t="s">
        <v>3305</v>
      </c>
      <c r="Y24" s="209" t="s">
        <v>3632</v>
      </c>
    </row>
    <row r="25" spans="2:32" ht="16.5" customHeight="1">
      <c r="B25" s="186" t="s">
        <v>2908</v>
      </c>
      <c r="C25" s="158" t="s">
        <v>2913</v>
      </c>
      <c r="D25" s="210">
        <f t="shared" si="0"/>
        <v>23</v>
      </c>
      <c r="E25" s="210">
        <f t="shared" si="1"/>
        <v>0.41249999999999998</v>
      </c>
      <c r="F25" s="210">
        <v>3.3</v>
      </c>
      <c r="G25" s="158">
        <v>3.3</v>
      </c>
      <c r="H25" s="208" t="s">
        <v>3266</v>
      </c>
      <c r="I25" s="160">
        <v>0.3</v>
      </c>
      <c r="J25" s="160">
        <v>0.5</v>
      </c>
      <c r="K25" s="160">
        <f t="shared" si="2"/>
        <v>0.2</v>
      </c>
      <c r="L25" s="169">
        <f t="shared" si="3"/>
        <v>8</v>
      </c>
      <c r="M25" s="222" t="s">
        <v>3290</v>
      </c>
      <c r="N25" s="209"/>
      <c r="O25" s="209"/>
      <c r="P25" s="209"/>
      <c r="U25" s="132" t="s">
        <v>3306</v>
      </c>
      <c r="Y25" s="209" t="s">
        <v>3633</v>
      </c>
    </row>
    <row r="26" spans="2:32" ht="16.5" customHeight="1">
      <c r="B26" s="186" t="s">
        <v>2943</v>
      </c>
      <c r="C26" s="158" t="s">
        <v>2944</v>
      </c>
      <c r="D26" s="210">
        <f t="shared" si="0"/>
        <v>24</v>
      </c>
      <c r="E26" s="210">
        <f t="shared" si="1"/>
        <v>0.38750000000000007</v>
      </c>
      <c r="F26" s="210">
        <v>3.1</v>
      </c>
      <c r="G26" s="158"/>
      <c r="H26" s="208" t="s">
        <v>3258</v>
      </c>
      <c r="I26" s="160">
        <v>0.1</v>
      </c>
      <c r="J26" s="160">
        <v>0.3</v>
      </c>
      <c r="K26" s="160">
        <f t="shared" si="2"/>
        <v>0.19999999999999998</v>
      </c>
      <c r="L26" s="169">
        <f t="shared" si="3"/>
        <v>7.9999999999999991</v>
      </c>
      <c r="M26" s="223"/>
      <c r="N26" s="209"/>
      <c r="O26" s="209"/>
      <c r="P26" s="209"/>
      <c r="U26" s="132" t="s">
        <v>3307</v>
      </c>
      <c r="Y26" s="209" t="s">
        <v>3634</v>
      </c>
    </row>
    <row r="27" spans="2:32" ht="16.5" customHeight="1">
      <c r="B27" s="186" t="s">
        <v>2906</v>
      </c>
      <c r="C27" s="215" t="s">
        <v>2951</v>
      </c>
      <c r="D27" s="210">
        <f t="shared" si="0"/>
        <v>25</v>
      </c>
      <c r="E27" s="210">
        <f t="shared" si="1"/>
        <v>0.33333333333333331</v>
      </c>
      <c r="F27" s="210">
        <v>4</v>
      </c>
      <c r="G27" s="215"/>
      <c r="H27" s="208" t="s">
        <v>3267</v>
      </c>
      <c r="I27" s="160">
        <v>0.2</v>
      </c>
      <c r="J27" s="160">
        <v>0.5</v>
      </c>
      <c r="K27" s="160">
        <f t="shared" si="2"/>
        <v>0.3</v>
      </c>
      <c r="L27" s="169">
        <f t="shared" si="3"/>
        <v>12</v>
      </c>
      <c r="N27" s="209"/>
      <c r="O27" s="209"/>
      <c r="P27" s="209"/>
    </row>
    <row r="28" spans="2:32" ht="16.5" customHeight="1">
      <c r="B28" s="186" t="s">
        <v>2906</v>
      </c>
      <c r="C28" s="215" t="s">
        <v>2951</v>
      </c>
      <c r="D28" s="210">
        <f t="shared" si="0"/>
        <v>25</v>
      </c>
      <c r="E28" s="210">
        <f t="shared" si="1"/>
        <v>0.33333333333333331</v>
      </c>
      <c r="F28" s="210">
        <v>4</v>
      </c>
      <c r="G28" s="215"/>
      <c r="H28" s="208" t="s">
        <v>3268</v>
      </c>
      <c r="I28" s="160">
        <v>0</v>
      </c>
      <c r="J28" s="174">
        <v>0.3</v>
      </c>
      <c r="K28" s="160">
        <f t="shared" si="2"/>
        <v>0.3</v>
      </c>
      <c r="L28" s="169">
        <f t="shared" si="3"/>
        <v>12</v>
      </c>
      <c r="N28" s="209"/>
      <c r="O28" s="209"/>
      <c r="P28" s="209"/>
    </row>
    <row r="29" spans="2:32" ht="16.5" customHeight="1">
      <c r="B29" s="186" t="s">
        <v>2914</v>
      </c>
      <c r="C29" s="158" t="s">
        <v>2915</v>
      </c>
      <c r="D29" s="210">
        <f t="shared" si="0"/>
        <v>27</v>
      </c>
      <c r="E29" s="210">
        <f t="shared" si="1"/>
        <v>0.29166666666666669</v>
      </c>
      <c r="F29" s="210">
        <v>3.5</v>
      </c>
      <c r="G29" s="158"/>
      <c r="H29" s="208" t="s">
        <v>2917</v>
      </c>
      <c r="I29" s="160">
        <v>0.2</v>
      </c>
      <c r="J29" s="160">
        <v>0.5</v>
      </c>
      <c r="K29" s="160">
        <f t="shared" si="2"/>
        <v>0.3</v>
      </c>
      <c r="L29" s="169">
        <f t="shared" si="3"/>
        <v>12</v>
      </c>
      <c r="N29" s="209"/>
      <c r="O29" s="209"/>
      <c r="P29" s="209"/>
    </row>
    <row r="30" spans="2:32" ht="16.5" customHeight="1">
      <c r="B30" s="186" t="s">
        <v>2914</v>
      </c>
      <c r="C30" s="158" t="s">
        <v>2915</v>
      </c>
      <c r="D30" s="210">
        <f t="shared" si="0"/>
        <v>27</v>
      </c>
      <c r="E30" s="210">
        <f t="shared" si="1"/>
        <v>0.29166666666666669</v>
      </c>
      <c r="F30" s="210">
        <v>3.5</v>
      </c>
      <c r="G30" s="158"/>
      <c r="H30" s="208" t="s">
        <v>2919</v>
      </c>
      <c r="I30" s="160">
        <v>0.2</v>
      </c>
      <c r="J30" s="160">
        <v>0.5</v>
      </c>
      <c r="K30" s="160">
        <f t="shared" si="2"/>
        <v>0.3</v>
      </c>
      <c r="L30" s="169">
        <f t="shared" si="3"/>
        <v>12</v>
      </c>
      <c r="N30" s="209"/>
      <c r="O30" s="209"/>
      <c r="P30" s="209"/>
    </row>
    <row r="31" spans="2:32" ht="16.5" customHeight="1">
      <c r="B31" s="186" t="s">
        <v>2914</v>
      </c>
      <c r="C31" s="217" t="s">
        <v>2957</v>
      </c>
      <c r="D31" s="210">
        <f t="shared" si="0"/>
        <v>29</v>
      </c>
      <c r="E31" s="210">
        <f t="shared" si="1"/>
        <v>0.28333333333333333</v>
      </c>
      <c r="F31" s="210">
        <v>3.4</v>
      </c>
      <c r="G31" s="217"/>
      <c r="H31" s="208" t="s">
        <v>2933</v>
      </c>
      <c r="I31" s="161">
        <v>0</v>
      </c>
      <c r="J31" s="174">
        <v>0.3</v>
      </c>
      <c r="K31" s="160">
        <f t="shared" si="2"/>
        <v>0.3</v>
      </c>
      <c r="L31" s="169">
        <f t="shared" si="3"/>
        <v>12</v>
      </c>
      <c r="M31" s="222" t="s">
        <v>3291</v>
      </c>
      <c r="N31" s="209"/>
      <c r="O31" s="209"/>
      <c r="P31" s="209"/>
    </row>
    <row r="32" spans="2:32" ht="16.5" customHeight="1">
      <c r="B32" s="186" t="s">
        <v>2914</v>
      </c>
      <c r="C32" s="208" t="s">
        <v>2928</v>
      </c>
      <c r="D32" s="210">
        <f t="shared" si="0"/>
        <v>30</v>
      </c>
      <c r="E32" s="210">
        <f t="shared" si="1"/>
        <v>0.27500000000000008</v>
      </c>
      <c r="F32" s="210">
        <v>2.2000000000000002</v>
      </c>
      <c r="G32" s="208">
        <v>2.2000000000000002</v>
      </c>
      <c r="H32" s="208"/>
      <c r="I32" s="160">
        <v>0.1</v>
      </c>
      <c r="J32" s="174">
        <v>0.3</v>
      </c>
      <c r="K32" s="160">
        <f t="shared" si="2"/>
        <v>0.19999999999999998</v>
      </c>
      <c r="L32" s="169">
        <f t="shared" si="3"/>
        <v>7.9999999999999991</v>
      </c>
      <c r="N32" s="209"/>
      <c r="O32" s="209"/>
      <c r="P32" s="209"/>
    </row>
    <row r="33" spans="2:24" ht="16.5" customHeight="1">
      <c r="B33" s="186" t="s">
        <v>2914</v>
      </c>
      <c r="C33" s="158" t="s">
        <v>2923</v>
      </c>
      <c r="D33" s="210">
        <f t="shared" si="0"/>
        <v>31</v>
      </c>
      <c r="E33" s="210">
        <f t="shared" si="1"/>
        <v>0.26428571428571429</v>
      </c>
      <c r="F33" s="210">
        <v>3.7</v>
      </c>
      <c r="G33" s="158">
        <v>3.7</v>
      </c>
      <c r="H33" s="208" t="s">
        <v>2924</v>
      </c>
      <c r="I33" s="161">
        <v>0.05</v>
      </c>
      <c r="J33" s="174">
        <v>0.4</v>
      </c>
      <c r="K33" s="160">
        <f t="shared" si="2"/>
        <v>0.35000000000000003</v>
      </c>
      <c r="L33" s="169">
        <f t="shared" si="3"/>
        <v>14.000000000000002</v>
      </c>
      <c r="N33" s="209"/>
      <c r="O33" s="209"/>
      <c r="P33" s="209"/>
    </row>
    <row r="34" spans="2:24" ht="16.5" customHeight="1">
      <c r="B34" s="186" t="s">
        <v>2943</v>
      </c>
      <c r="C34" s="158" t="s">
        <v>2944</v>
      </c>
      <c r="D34" s="210">
        <f t="shared" ref="D34:D65" si="9">IFERROR(RANK(E34,E:E),"")</f>
        <v>32</v>
      </c>
      <c r="E34" s="210">
        <f t="shared" ref="E34:E65" si="10">IFERROR(F34/L34,"")</f>
        <v>0.25833333333333336</v>
      </c>
      <c r="F34" s="210">
        <v>3.1</v>
      </c>
      <c r="G34" s="158">
        <v>3.1</v>
      </c>
      <c r="H34" s="208" t="s">
        <v>3269</v>
      </c>
      <c r="I34" s="160">
        <v>0.2</v>
      </c>
      <c r="J34" s="160">
        <v>0.5</v>
      </c>
      <c r="K34" s="160">
        <f t="shared" ref="K34:K65" si="11">J34-I34</f>
        <v>0.3</v>
      </c>
      <c r="L34" s="169">
        <f t="shared" ref="L34:L65" si="12">MAX(0,K34*40)</f>
        <v>12</v>
      </c>
      <c r="M34" s="223"/>
      <c r="N34" s="209"/>
      <c r="O34" s="209"/>
      <c r="P34" s="209"/>
    </row>
    <row r="35" spans="2:24" ht="16.5" customHeight="1">
      <c r="B35" s="186" t="s">
        <v>2934</v>
      </c>
      <c r="C35" s="158" t="s">
        <v>2939</v>
      </c>
      <c r="D35" s="210">
        <f t="shared" si="9"/>
        <v>33</v>
      </c>
      <c r="E35" s="210">
        <f t="shared" si="10"/>
        <v>0.25000000000000006</v>
      </c>
      <c r="F35" s="210">
        <v>1</v>
      </c>
      <c r="G35" s="158"/>
      <c r="H35" s="208" t="s">
        <v>2942</v>
      </c>
      <c r="I35" s="160">
        <v>0.4</v>
      </c>
      <c r="J35" s="160">
        <v>0.5</v>
      </c>
      <c r="K35" s="160">
        <f t="shared" si="11"/>
        <v>9.9999999999999978E-2</v>
      </c>
      <c r="L35" s="169">
        <f t="shared" si="12"/>
        <v>3.9999999999999991</v>
      </c>
      <c r="M35" s="223"/>
      <c r="N35" s="209"/>
      <c r="O35" s="209"/>
      <c r="P35" s="209"/>
      <c r="X35" s="239"/>
    </row>
    <row r="36" spans="2:24" ht="16.5" customHeight="1">
      <c r="B36" s="186" t="s">
        <v>2946</v>
      </c>
      <c r="C36" s="210" t="s">
        <v>2950</v>
      </c>
      <c r="D36" s="210">
        <f t="shared" si="9"/>
        <v>34</v>
      </c>
      <c r="E36" s="210">
        <f t="shared" si="10"/>
        <v>0.24999999999999997</v>
      </c>
      <c r="F36" s="210">
        <v>3</v>
      </c>
      <c r="G36" s="210">
        <v>3</v>
      </c>
      <c r="H36" s="208"/>
      <c r="I36" s="160">
        <v>0.1</v>
      </c>
      <c r="J36" s="174">
        <v>0.4</v>
      </c>
      <c r="K36" s="160">
        <f t="shared" si="11"/>
        <v>0.30000000000000004</v>
      </c>
      <c r="L36" s="169">
        <f t="shared" si="12"/>
        <v>12.000000000000002</v>
      </c>
      <c r="M36" s="222" t="s">
        <v>3292</v>
      </c>
      <c r="N36" s="209"/>
      <c r="O36" s="209"/>
      <c r="P36" s="209"/>
      <c r="X36" s="239"/>
    </row>
    <row r="37" spans="2:24" ht="16.5" customHeight="1">
      <c r="B37" s="186" t="s">
        <v>2934</v>
      </c>
      <c r="C37" s="158" t="s">
        <v>2939</v>
      </c>
      <c r="D37" s="210">
        <f t="shared" si="9"/>
        <v>35</v>
      </c>
      <c r="E37" s="210">
        <f t="shared" si="10"/>
        <v>0.24999999999999989</v>
      </c>
      <c r="F37" s="210">
        <v>1</v>
      </c>
      <c r="G37" s="158">
        <v>1</v>
      </c>
      <c r="H37" s="208" t="s">
        <v>2940</v>
      </c>
      <c r="I37" s="160">
        <v>0.3</v>
      </c>
      <c r="J37" s="174">
        <v>0.4</v>
      </c>
      <c r="K37" s="160">
        <f t="shared" si="11"/>
        <v>0.10000000000000003</v>
      </c>
      <c r="L37" s="169">
        <f t="shared" si="12"/>
        <v>4.0000000000000018</v>
      </c>
      <c r="M37" s="223"/>
      <c r="N37" s="209"/>
      <c r="O37" s="209"/>
      <c r="P37" s="209"/>
    </row>
    <row r="38" spans="2:24" ht="16.5" customHeight="1">
      <c r="B38" s="186" t="s">
        <v>2943</v>
      </c>
      <c r="C38" s="158" t="s">
        <v>2945</v>
      </c>
      <c r="D38" s="210">
        <f t="shared" si="9"/>
        <v>36</v>
      </c>
      <c r="E38" s="210">
        <f t="shared" si="10"/>
        <v>0.23749999999999999</v>
      </c>
      <c r="F38" s="210">
        <v>1.9</v>
      </c>
      <c r="G38" s="158"/>
      <c r="H38" s="208" t="s">
        <v>3259</v>
      </c>
      <c r="I38" s="160">
        <v>0</v>
      </c>
      <c r="J38" s="174">
        <v>0.2</v>
      </c>
      <c r="K38" s="160">
        <f t="shared" si="11"/>
        <v>0.2</v>
      </c>
      <c r="L38" s="169">
        <f t="shared" si="12"/>
        <v>8</v>
      </c>
      <c r="M38" s="223"/>
      <c r="N38" s="209"/>
      <c r="O38" s="209"/>
      <c r="P38" s="209"/>
    </row>
    <row r="39" spans="2:24" ht="16.5" customHeight="1">
      <c r="B39" s="186" t="s">
        <v>2943</v>
      </c>
      <c r="C39" s="158" t="s">
        <v>2945</v>
      </c>
      <c r="D39" s="210">
        <f t="shared" si="9"/>
        <v>36</v>
      </c>
      <c r="E39" s="210">
        <f t="shared" si="10"/>
        <v>0.23749999999999999</v>
      </c>
      <c r="F39" s="210">
        <v>1.9</v>
      </c>
      <c r="G39" s="158"/>
      <c r="H39" s="208" t="s">
        <v>3260</v>
      </c>
      <c r="I39" s="160">
        <v>0</v>
      </c>
      <c r="J39" s="174">
        <v>0.2</v>
      </c>
      <c r="K39" s="160">
        <f t="shared" si="11"/>
        <v>0.2</v>
      </c>
      <c r="L39" s="169">
        <f t="shared" si="12"/>
        <v>8</v>
      </c>
      <c r="M39" s="223"/>
      <c r="N39" s="209"/>
      <c r="O39" s="209"/>
      <c r="P39" s="209"/>
    </row>
    <row r="40" spans="2:24" ht="16.5" customHeight="1">
      <c r="B40" s="186" t="s">
        <v>2943</v>
      </c>
      <c r="C40" s="158" t="s">
        <v>2945</v>
      </c>
      <c r="D40" s="210">
        <f t="shared" si="9"/>
        <v>36</v>
      </c>
      <c r="E40" s="210">
        <f t="shared" si="10"/>
        <v>0.23749999999999999</v>
      </c>
      <c r="F40" s="210">
        <v>1.9</v>
      </c>
      <c r="G40" s="158"/>
      <c r="H40" s="208" t="s">
        <v>3261</v>
      </c>
      <c r="I40" s="160">
        <v>0</v>
      </c>
      <c r="J40" s="174">
        <v>0.2</v>
      </c>
      <c r="K40" s="160">
        <f t="shared" si="11"/>
        <v>0.2</v>
      </c>
      <c r="L40" s="169">
        <f t="shared" si="12"/>
        <v>8</v>
      </c>
      <c r="M40" s="223"/>
      <c r="N40" s="209"/>
      <c r="O40" s="209"/>
      <c r="P40" s="209"/>
    </row>
    <row r="41" spans="2:24" ht="16.5" customHeight="1">
      <c r="B41" s="186" t="s">
        <v>2906</v>
      </c>
      <c r="C41" s="214" t="s">
        <v>2952</v>
      </c>
      <c r="D41" s="210">
        <f t="shared" si="9"/>
        <v>39</v>
      </c>
      <c r="E41" s="210">
        <f t="shared" si="10"/>
        <v>0.23333333333333331</v>
      </c>
      <c r="F41" s="210">
        <v>2.8</v>
      </c>
      <c r="G41" s="214"/>
      <c r="H41" s="208" t="s">
        <v>3267</v>
      </c>
      <c r="I41" s="160">
        <v>0</v>
      </c>
      <c r="J41" s="174">
        <v>0.3</v>
      </c>
      <c r="K41" s="160">
        <f t="shared" si="11"/>
        <v>0.3</v>
      </c>
      <c r="L41" s="169">
        <f t="shared" si="12"/>
        <v>12</v>
      </c>
      <c r="N41" s="209"/>
      <c r="O41" s="209"/>
      <c r="P41" s="209"/>
    </row>
    <row r="42" spans="2:24" ht="16.5" customHeight="1">
      <c r="B42" s="186" t="s">
        <v>2906</v>
      </c>
      <c r="C42" s="214" t="s">
        <v>2952</v>
      </c>
      <c r="D42" s="210">
        <f t="shared" si="9"/>
        <v>39</v>
      </c>
      <c r="E42" s="210">
        <f t="shared" si="10"/>
        <v>0.23333333333333331</v>
      </c>
      <c r="F42" s="210">
        <v>2.8</v>
      </c>
      <c r="G42" s="214"/>
      <c r="H42" s="208" t="s">
        <v>3268</v>
      </c>
      <c r="I42" s="160">
        <v>0</v>
      </c>
      <c r="J42" s="174">
        <v>0.3</v>
      </c>
      <c r="K42" s="160">
        <f t="shared" si="11"/>
        <v>0.3</v>
      </c>
      <c r="L42" s="169">
        <f t="shared" si="12"/>
        <v>12</v>
      </c>
      <c r="N42" s="209"/>
      <c r="O42" s="209"/>
      <c r="P42" s="209"/>
      <c r="Q42" s="167"/>
    </row>
    <row r="43" spans="2:24" ht="16.5" customHeight="1">
      <c r="B43" s="186" t="s">
        <v>2914</v>
      </c>
      <c r="C43" s="217" t="s">
        <v>2957</v>
      </c>
      <c r="D43" s="210">
        <f t="shared" si="9"/>
        <v>41</v>
      </c>
      <c r="E43" s="210">
        <f t="shared" si="10"/>
        <v>0.21249999999999999</v>
      </c>
      <c r="F43" s="210">
        <v>3.4</v>
      </c>
      <c r="G43" s="217"/>
      <c r="H43" s="208" t="s">
        <v>2932</v>
      </c>
      <c r="I43" s="161">
        <v>0.1</v>
      </c>
      <c r="J43" s="160">
        <v>0.5</v>
      </c>
      <c r="K43" s="160">
        <f t="shared" si="11"/>
        <v>0.4</v>
      </c>
      <c r="L43" s="169">
        <f t="shared" si="12"/>
        <v>16</v>
      </c>
      <c r="M43" s="222" t="s">
        <v>2905</v>
      </c>
      <c r="N43" s="209"/>
      <c r="O43" s="209"/>
      <c r="P43" s="209"/>
      <c r="Q43" s="168"/>
    </row>
    <row r="44" spans="2:24" ht="16.5" customHeight="1">
      <c r="B44" s="186" t="s">
        <v>2908</v>
      </c>
      <c r="C44" s="158" t="s">
        <v>2913</v>
      </c>
      <c r="D44" s="210">
        <f t="shared" si="9"/>
        <v>42</v>
      </c>
      <c r="E44" s="210">
        <f t="shared" si="10"/>
        <v>0.20624999999999999</v>
      </c>
      <c r="F44" s="210">
        <v>3.3</v>
      </c>
      <c r="G44" s="158"/>
      <c r="H44" s="208"/>
      <c r="I44" s="160">
        <v>0.1</v>
      </c>
      <c r="J44" s="160">
        <v>0.5</v>
      </c>
      <c r="K44" s="160">
        <f t="shared" si="11"/>
        <v>0.4</v>
      </c>
      <c r="L44" s="169">
        <f t="shared" si="12"/>
        <v>16</v>
      </c>
      <c r="M44" s="222" t="s">
        <v>3293</v>
      </c>
      <c r="N44" s="209"/>
      <c r="O44" s="209"/>
      <c r="P44" s="209"/>
    </row>
    <row r="45" spans="2:24" ht="16.5" customHeight="1">
      <c r="B45" s="186" t="s">
        <v>2908</v>
      </c>
      <c r="C45" s="158" t="s">
        <v>2913</v>
      </c>
      <c r="D45" s="210">
        <f t="shared" si="9"/>
        <v>42</v>
      </c>
      <c r="E45" s="210">
        <f t="shared" si="10"/>
        <v>0.20624999999999999</v>
      </c>
      <c r="F45" s="210">
        <v>3.3</v>
      </c>
      <c r="G45" s="158"/>
      <c r="H45" s="208" t="s">
        <v>3270</v>
      </c>
      <c r="I45" s="160">
        <v>0.1</v>
      </c>
      <c r="J45" s="160">
        <v>0.5</v>
      </c>
      <c r="K45" s="160">
        <f t="shared" si="11"/>
        <v>0.4</v>
      </c>
      <c r="L45" s="169">
        <f t="shared" si="12"/>
        <v>16</v>
      </c>
      <c r="M45" s="222" t="s">
        <v>3294</v>
      </c>
      <c r="N45" s="209"/>
      <c r="O45" s="209"/>
      <c r="P45" s="209"/>
    </row>
    <row r="46" spans="2:24" ht="16.5" customHeight="1">
      <c r="B46" s="186" t="s">
        <v>2908</v>
      </c>
      <c r="C46" s="158" t="s">
        <v>2913</v>
      </c>
      <c r="D46" s="210">
        <f t="shared" si="9"/>
        <v>42</v>
      </c>
      <c r="E46" s="210">
        <f t="shared" si="10"/>
        <v>0.20624999999999999</v>
      </c>
      <c r="F46" s="210">
        <v>3.3</v>
      </c>
      <c r="G46" s="158"/>
      <c r="H46" s="208"/>
      <c r="I46" s="160">
        <v>0.1</v>
      </c>
      <c r="J46" s="160">
        <v>0.5</v>
      </c>
      <c r="K46" s="160">
        <f t="shared" si="11"/>
        <v>0.4</v>
      </c>
      <c r="L46" s="169">
        <f t="shared" si="12"/>
        <v>16</v>
      </c>
      <c r="M46" s="222" t="s">
        <v>3295</v>
      </c>
      <c r="N46" s="209"/>
      <c r="O46" s="209"/>
      <c r="P46" s="209"/>
    </row>
    <row r="47" spans="2:24" ht="16.5" customHeight="1">
      <c r="B47" s="186" t="s">
        <v>2943</v>
      </c>
      <c r="C47" s="158" t="s">
        <v>2944</v>
      </c>
      <c r="D47" s="210">
        <f t="shared" si="9"/>
        <v>45</v>
      </c>
      <c r="E47" s="210">
        <f t="shared" si="10"/>
        <v>0.19375000000000001</v>
      </c>
      <c r="F47" s="210">
        <v>3.1</v>
      </c>
      <c r="G47" s="158"/>
      <c r="H47" s="208" t="s">
        <v>3270</v>
      </c>
      <c r="I47" s="160">
        <v>0.1</v>
      </c>
      <c r="J47" s="160">
        <v>0.5</v>
      </c>
      <c r="K47" s="160">
        <f t="shared" si="11"/>
        <v>0.4</v>
      </c>
      <c r="L47" s="169">
        <f t="shared" si="12"/>
        <v>16</v>
      </c>
      <c r="M47" s="223"/>
      <c r="N47" s="209"/>
      <c r="O47" s="209"/>
      <c r="P47" s="209"/>
    </row>
    <row r="48" spans="2:24" ht="16.5" customHeight="1">
      <c r="B48" s="186" t="s">
        <v>2914</v>
      </c>
      <c r="C48" s="208" t="s">
        <v>2921</v>
      </c>
      <c r="D48" s="210">
        <f t="shared" si="9"/>
        <v>46</v>
      </c>
      <c r="E48" s="210">
        <f t="shared" si="10"/>
        <v>0.18750000000000003</v>
      </c>
      <c r="F48" s="210">
        <v>1.5</v>
      </c>
      <c r="G48" s="208">
        <v>1.5</v>
      </c>
      <c r="H48" s="208"/>
      <c r="I48" s="160">
        <v>0.1</v>
      </c>
      <c r="J48" s="174">
        <v>0.3</v>
      </c>
      <c r="K48" s="160">
        <f t="shared" si="11"/>
        <v>0.19999999999999998</v>
      </c>
      <c r="L48" s="169">
        <f t="shared" si="12"/>
        <v>7.9999999999999991</v>
      </c>
      <c r="N48" s="209"/>
      <c r="O48" s="209"/>
      <c r="P48" s="209"/>
    </row>
    <row r="49" spans="2:18" ht="16.5" customHeight="1">
      <c r="B49" s="186" t="s">
        <v>2914</v>
      </c>
      <c r="C49" s="158" t="s">
        <v>2915</v>
      </c>
      <c r="D49" s="210">
        <f t="shared" si="9"/>
        <v>47</v>
      </c>
      <c r="E49" s="210">
        <f t="shared" si="10"/>
        <v>0.17499999999999999</v>
      </c>
      <c r="F49" s="210">
        <v>3.5</v>
      </c>
      <c r="G49" s="158"/>
      <c r="H49" s="208" t="s">
        <v>2918</v>
      </c>
      <c r="I49" s="160">
        <v>0</v>
      </c>
      <c r="J49" s="160">
        <v>0.5</v>
      </c>
      <c r="K49" s="160">
        <f t="shared" si="11"/>
        <v>0.5</v>
      </c>
      <c r="L49" s="169">
        <f t="shared" si="12"/>
        <v>20</v>
      </c>
      <c r="N49" s="209"/>
      <c r="O49" s="209"/>
      <c r="P49" s="209"/>
    </row>
    <row r="50" spans="2:18" ht="16.5" customHeight="1">
      <c r="B50" s="186" t="s">
        <v>2914</v>
      </c>
      <c r="C50" s="158" t="s">
        <v>2915</v>
      </c>
      <c r="D50" s="210">
        <f t="shared" si="9"/>
        <v>47</v>
      </c>
      <c r="E50" s="210">
        <f t="shared" si="10"/>
        <v>0.17499999999999999</v>
      </c>
      <c r="F50" s="210">
        <v>3.5</v>
      </c>
      <c r="G50" s="158"/>
      <c r="H50" s="208" t="s">
        <v>2920</v>
      </c>
      <c r="I50" s="160">
        <v>0</v>
      </c>
      <c r="J50" s="160">
        <v>0.5</v>
      </c>
      <c r="K50" s="160">
        <f t="shared" si="11"/>
        <v>0.5</v>
      </c>
      <c r="L50" s="169">
        <f t="shared" si="12"/>
        <v>20</v>
      </c>
      <c r="N50" s="209"/>
      <c r="O50" s="209"/>
      <c r="P50" s="209"/>
    </row>
    <row r="51" spans="2:18" ht="16.5" customHeight="1">
      <c r="B51" s="186" t="s">
        <v>2914</v>
      </c>
      <c r="C51" s="208" t="s">
        <v>2922</v>
      </c>
      <c r="D51" s="210">
        <f t="shared" si="9"/>
        <v>49</v>
      </c>
      <c r="E51" s="210">
        <f t="shared" si="10"/>
        <v>0.16250000000000001</v>
      </c>
      <c r="F51" s="210">
        <v>2.6</v>
      </c>
      <c r="G51" s="208">
        <v>2.6</v>
      </c>
      <c r="H51" s="208"/>
      <c r="I51" s="160">
        <v>0.1</v>
      </c>
      <c r="J51" s="160">
        <v>0.5</v>
      </c>
      <c r="K51" s="160">
        <f t="shared" si="11"/>
        <v>0.4</v>
      </c>
      <c r="L51" s="169">
        <f t="shared" si="12"/>
        <v>16</v>
      </c>
      <c r="N51" s="209"/>
      <c r="O51" s="209"/>
      <c r="P51" s="209"/>
    </row>
    <row r="52" spans="2:18" ht="16.5" customHeight="1">
      <c r="B52" s="186" t="s">
        <v>2943</v>
      </c>
      <c r="C52" s="158" t="s">
        <v>2945</v>
      </c>
      <c r="D52" s="210">
        <f t="shared" si="9"/>
        <v>50</v>
      </c>
      <c r="E52" s="210">
        <f t="shared" si="10"/>
        <v>0.15833333333333333</v>
      </c>
      <c r="F52" s="210">
        <v>1.9</v>
      </c>
      <c r="G52" s="158">
        <v>1.9</v>
      </c>
      <c r="H52" s="208" t="s">
        <v>3269</v>
      </c>
      <c r="I52" s="160">
        <v>0.2</v>
      </c>
      <c r="J52" s="160">
        <v>0.5</v>
      </c>
      <c r="K52" s="160">
        <f t="shared" si="11"/>
        <v>0.3</v>
      </c>
      <c r="L52" s="169">
        <f t="shared" si="12"/>
        <v>12</v>
      </c>
      <c r="M52" s="223" t="s">
        <v>3296</v>
      </c>
      <c r="N52" s="209"/>
      <c r="O52" s="209"/>
      <c r="P52" s="209"/>
    </row>
    <row r="53" spans="2:18" ht="16.5" customHeight="1">
      <c r="B53" s="186" t="s">
        <v>2943</v>
      </c>
      <c r="C53" s="158" t="s">
        <v>2945</v>
      </c>
      <c r="D53" s="210">
        <f t="shared" si="9"/>
        <v>50</v>
      </c>
      <c r="E53" s="210">
        <f t="shared" si="10"/>
        <v>0.15833333333333333</v>
      </c>
      <c r="F53" s="210">
        <v>1.9</v>
      </c>
      <c r="G53" s="158"/>
      <c r="H53" s="208" t="s">
        <v>3258</v>
      </c>
      <c r="I53" s="160">
        <v>0</v>
      </c>
      <c r="J53" s="174">
        <v>0.3</v>
      </c>
      <c r="K53" s="160">
        <f t="shared" si="11"/>
        <v>0.3</v>
      </c>
      <c r="L53" s="169">
        <f t="shared" si="12"/>
        <v>12</v>
      </c>
      <c r="M53" s="223"/>
      <c r="N53" s="209"/>
      <c r="O53" s="209"/>
      <c r="P53" s="209"/>
    </row>
    <row r="54" spans="2:18" ht="16.5" customHeight="1">
      <c r="B54" s="186" t="s">
        <v>2908</v>
      </c>
      <c r="C54" s="158" t="s">
        <v>2909</v>
      </c>
      <c r="D54" s="210">
        <f t="shared" si="9"/>
        <v>52</v>
      </c>
      <c r="E54" s="210">
        <f t="shared" si="10"/>
        <v>0.15625</v>
      </c>
      <c r="F54" s="210">
        <v>2.5</v>
      </c>
      <c r="G54" s="158"/>
      <c r="H54" s="208" t="s">
        <v>3271</v>
      </c>
      <c r="I54" s="160">
        <v>0.1</v>
      </c>
      <c r="J54" s="160">
        <v>0.5</v>
      </c>
      <c r="K54" s="160">
        <f t="shared" si="11"/>
        <v>0.4</v>
      </c>
      <c r="L54" s="169">
        <f t="shared" si="12"/>
        <v>16</v>
      </c>
      <c r="N54" s="209"/>
      <c r="O54" s="209"/>
      <c r="P54" s="209"/>
    </row>
    <row r="55" spans="2:18" ht="16.5" customHeight="1">
      <c r="B55" s="186" t="s">
        <v>2908</v>
      </c>
      <c r="C55" s="158" t="s">
        <v>2909</v>
      </c>
      <c r="D55" s="210">
        <f t="shared" si="9"/>
        <v>52</v>
      </c>
      <c r="E55" s="210">
        <f t="shared" si="10"/>
        <v>0.15625</v>
      </c>
      <c r="F55" s="210">
        <v>2.5</v>
      </c>
      <c r="G55" s="158"/>
      <c r="H55" s="208" t="s">
        <v>3272</v>
      </c>
      <c r="I55" s="160">
        <v>0.1</v>
      </c>
      <c r="J55" s="160">
        <v>0.5</v>
      </c>
      <c r="K55" s="160">
        <f t="shared" si="11"/>
        <v>0.4</v>
      </c>
      <c r="L55" s="169">
        <f t="shared" si="12"/>
        <v>16</v>
      </c>
      <c r="N55" s="209"/>
      <c r="O55" s="209"/>
      <c r="P55" s="209"/>
    </row>
    <row r="56" spans="2:18" ht="16.5" customHeight="1">
      <c r="B56" s="186" t="s">
        <v>2906</v>
      </c>
      <c r="C56" s="214" t="s">
        <v>2952</v>
      </c>
      <c r="D56" s="210">
        <f t="shared" si="9"/>
        <v>54</v>
      </c>
      <c r="E56" s="210">
        <f t="shared" si="10"/>
        <v>0.13999999999999999</v>
      </c>
      <c r="F56" s="210">
        <v>2.8</v>
      </c>
      <c r="G56" s="214">
        <v>2.8</v>
      </c>
      <c r="H56" s="208" t="s">
        <v>3273</v>
      </c>
      <c r="I56" s="160">
        <v>0</v>
      </c>
      <c r="J56" s="160">
        <v>0.5</v>
      </c>
      <c r="K56" s="160">
        <f t="shared" si="11"/>
        <v>0.5</v>
      </c>
      <c r="L56" s="169">
        <f t="shared" si="12"/>
        <v>20</v>
      </c>
      <c r="M56" s="222" t="s">
        <v>3297</v>
      </c>
      <c r="N56" s="209"/>
      <c r="O56" s="209"/>
      <c r="P56" s="209"/>
    </row>
    <row r="57" spans="2:18" ht="16.5" customHeight="1">
      <c r="B57" s="186" t="s">
        <v>2906</v>
      </c>
      <c r="C57" s="214" t="s">
        <v>2952</v>
      </c>
      <c r="D57" s="210">
        <f t="shared" si="9"/>
        <v>54</v>
      </c>
      <c r="E57" s="210">
        <f t="shared" si="10"/>
        <v>0.13999999999999999</v>
      </c>
      <c r="F57" s="210">
        <v>2.8</v>
      </c>
      <c r="G57" s="214"/>
      <c r="H57" s="208" t="s">
        <v>3274</v>
      </c>
      <c r="I57" s="160">
        <v>0</v>
      </c>
      <c r="J57" s="160">
        <v>0.5</v>
      </c>
      <c r="K57" s="160">
        <f t="shared" si="11"/>
        <v>0.5</v>
      </c>
      <c r="L57" s="169">
        <f t="shared" si="12"/>
        <v>20</v>
      </c>
      <c r="N57" s="209"/>
      <c r="O57" s="209"/>
      <c r="P57" s="209"/>
    </row>
    <row r="58" spans="2:18" ht="16.5" customHeight="1">
      <c r="B58" s="186" t="s">
        <v>2934</v>
      </c>
      <c r="C58" s="158" t="s">
        <v>2939</v>
      </c>
      <c r="D58" s="210">
        <f t="shared" si="9"/>
        <v>56</v>
      </c>
      <c r="E58" s="210">
        <f t="shared" si="10"/>
        <v>0.125</v>
      </c>
      <c r="F58" s="210">
        <v>1</v>
      </c>
      <c r="G58" s="158"/>
      <c r="H58" s="208" t="s">
        <v>2941</v>
      </c>
      <c r="I58" s="160">
        <v>0.1</v>
      </c>
      <c r="J58" s="174">
        <v>0.3</v>
      </c>
      <c r="K58" s="160">
        <f t="shared" si="11"/>
        <v>0.19999999999999998</v>
      </c>
      <c r="L58" s="169">
        <f t="shared" si="12"/>
        <v>7.9999999999999991</v>
      </c>
      <c r="M58" s="223" t="s">
        <v>3298</v>
      </c>
      <c r="N58" s="209"/>
      <c r="O58" s="209"/>
      <c r="P58" s="209"/>
      <c r="Q58" s="163"/>
      <c r="R58" s="163"/>
    </row>
    <row r="59" spans="2:18" ht="16.5" customHeight="1">
      <c r="B59" s="186" t="s">
        <v>2906</v>
      </c>
      <c r="C59" s="158" t="s">
        <v>2953</v>
      </c>
      <c r="D59" s="210">
        <f t="shared" si="9"/>
        <v>57</v>
      </c>
      <c r="E59" s="210">
        <f t="shared" si="10"/>
        <v>0.10500000000000001</v>
      </c>
      <c r="F59" s="210">
        <v>2.1</v>
      </c>
      <c r="G59" s="158">
        <v>2.1</v>
      </c>
      <c r="H59" s="208" t="s">
        <v>3273</v>
      </c>
      <c r="I59" s="160">
        <v>0</v>
      </c>
      <c r="J59" s="160">
        <v>0.5</v>
      </c>
      <c r="K59" s="160">
        <f t="shared" si="11"/>
        <v>0.5</v>
      </c>
      <c r="L59" s="169">
        <f t="shared" si="12"/>
        <v>20</v>
      </c>
      <c r="N59" s="209"/>
      <c r="O59" s="209"/>
      <c r="P59" s="209"/>
      <c r="Q59" s="163"/>
      <c r="R59" s="163"/>
    </row>
    <row r="60" spans="2:18" ht="16.5" customHeight="1">
      <c r="B60" s="186" t="s">
        <v>2906</v>
      </c>
      <c r="C60" s="158" t="s">
        <v>2953</v>
      </c>
      <c r="D60" s="210">
        <f t="shared" si="9"/>
        <v>57</v>
      </c>
      <c r="E60" s="210">
        <f t="shared" si="10"/>
        <v>0.10500000000000001</v>
      </c>
      <c r="F60" s="210">
        <v>2.1</v>
      </c>
      <c r="G60" s="158"/>
      <c r="H60" s="208" t="s">
        <v>3275</v>
      </c>
      <c r="I60" s="160">
        <v>0</v>
      </c>
      <c r="J60" s="160">
        <v>0.5</v>
      </c>
      <c r="K60" s="160">
        <f t="shared" si="11"/>
        <v>0.5</v>
      </c>
      <c r="L60" s="169">
        <f t="shared" si="12"/>
        <v>20</v>
      </c>
      <c r="N60" s="209"/>
      <c r="O60" s="209"/>
      <c r="P60" s="209"/>
      <c r="Q60" s="163"/>
      <c r="R60" s="163"/>
    </row>
    <row r="61" spans="2:18" ht="16.5" customHeight="1">
      <c r="B61" s="186" t="s">
        <v>2906</v>
      </c>
      <c r="C61" s="158" t="s">
        <v>2953</v>
      </c>
      <c r="D61" s="210">
        <f t="shared" si="9"/>
        <v>57</v>
      </c>
      <c r="E61" s="210">
        <f t="shared" si="10"/>
        <v>0.10500000000000001</v>
      </c>
      <c r="F61" s="210">
        <v>2.1</v>
      </c>
      <c r="G61" s="158"/>
      <c r="H61" s="208" t="s">
        <v>3276</v>
      </c>
      <c r="I61" s="160">
        <v>0</v>
      </c>
      <c r="J61" s="160">
        <v>0.5</v>
      </c>
      <c r="K61" s="160">
        <f t="shared" si="11"/>
        <v>0.5</v>
      </c>
      <c r="L61" s="169">
        <f t="shared" si="12"/>
        <v>20</v>
      </c>
      <c r="N61" s="209"/>
      <c r="O61" s="209"/>
      <c r="P61" s="209"/>
      <c r="Q61" s="163"/>
      <c r="R61" s="163"/>
    </row>
    <row r="62" spans="2:18" ht="16.5" customHeight="1">
      <c r="B62" s="186" t="s">
        <v>2906</v>
      </c>
      <c r="C62" s="158" t="s">
        <v>2953</v>
      </c>
      <c r="D62" s="210">
        <f t="shared" si="9"/>
        <v>57</v>
      </c>
      <c r="E62" s="210">
        <f t="shared" si="10"/>
        <v>0.10500000000000001</v>
      </c>
      <c r="F62" s="210">
        <v>2.1</v>
      </c>
      <c r="G62" s="158"/>
      <c r="H62" s="208" t="s">
        <v>3277</v>
      </c>
      <c r="I62" s="160">
        <v>0</v>
      </c>
      <c r="J62" s="160">
        <v>0.5</v>
      </c>
      <c r="K62" s="160">
        <f t="shared" si="11"/>
        <v>0.5</v>
      </c>
      <c r="L62" s="169">
        <f t="shared" si="12"/>
        <v>20</v>
      </c>
      <c r="N62" s="209"/>
      <c r="O62" s="209"/>
      <c r="P62" s="209"/>
      <c r="Q62" s="163"/>
      <c r="R62" s="163"/>
    </row>
    <row r="63" spans="2:18" ht="16.5" customHeight="1">
      <c r="B63" s="186" t="s">
        <v>2943</v>
      </c>
      <c r="C63" s="158" t="s">
        <v>2945</v>
      </c>
      <c r="D63" s="210">
        <f t="shared" si="9"/>
        <v>61</v>
      </c>
      <c r="E63" s="210">
        <f t="shared" si="10"/>
        <v>9.5000000000000001E-2</v>
      </c>
      <c r="F63" s="210">
        <v>1.9</v>
      </c>
      <c r="G63" s="158"/>
      <c r="H63" s="208" t="s">
        <v>3270</v>
      </c>
      <c r="I63" s="160">
        <v>0</v>
      </c>
      <c r="J63" s="160">
        <v>0.5</v>
      </c>
      <c r="K63" s="160">
        <f t="shared" si="11"/>
        <v>0.5</v>
      </c>
      <c r="L63" s="169">
        <f t="shared" si="12"/>
        <v>20</v>
      </c>
      <c r="M63" s="223"/>
      <c r="N63" s="209"/>
      <c r="O63" s="209"/>
      <c r="P63" s="209"/>
      <c r="Q63" s="163"/>
      <c r="R63" s="163"/>
    </row>
    <row r="64" spans="2:18" ht="16.5" customHeight="1">
      <c r="B64" s="186" t="s">
        <v>2906</v>
      </c>
      <c r="C64" s="215" t="s">
        <v>2951</v>
      </c>
      <c r="D64" s="210" t="str">
        <f t="shared" si="9"/>
        <v/>
      </c>
      <c r="E64" s="210" t="str">
        <f t="shared" si="10"/>
        <v/>
      </c>
      <c r="F64" s="210">
        <v>4</v>
      </c>
      <c r="G64" s="215">
        <v>4</v>
      </c>
      <c r="H64" s="213" t="s">
        <v>3273</v>
      </c>
      <c r="I64" s="166">
        <v>0.6</v>
      </c>
      <c r="J64" s="160">
        <v>0.5</v>
      </c>
      <c r="K64" s="162">
        <f t="shared" si="11"/>
        <v>-9.9999999999999978E-2</v>
      </c>
      <c r="L64" s="169">
        <f t="shared" si="12"/>
        <v>0</v>
      </c>
      <c r="M64" s="222" t="s">
        <v>3299</v>
      </c>
      <c r="N64" s="209"/>
      <c r="O64" s="209"/>
      <c r="P64" s="209"/>
      <c r="Q64" s="163"/>
      <c r="R64" s="163"/>
    </row>
    <row r="65" spans="2:18" ht="16.5" customHeight="1">
      <c r="B65" s="186" t="s">
        <v>2906</v>
      </c>
      <c r="C65" s="215" t="s">
        <v>2951</v>
      </c>
      <c r="D65" s="210" t="str">
        <f t="shared" si="9"/>
        <v/>
      </c>
      <c r="E65" s="210" t="str">
        <f t="shared" si="10"/>
        <v/>
      </c>
      <c r="F65" s="210">
        <v>4</v>
      </c>
      <c r="G65" s="215"/>
      <c r="H65" s="208" t="s">
        <v>3278</v>
      </c>
      <c r="I65" s="160">
        <v>0.5</v>
      </c>
      <c r="J65" s="160">
        <v>0.5</v>
      </c>
      <c r="K65" s="162">
        <f t="shared" si="11"/>
        <v>0</v>
      </c>
      <c r="L65" s="169">
        <f t="shared" si="12"/>
        <v>0</v>
      </c>
      <c r="N65" s="209"/>
      <c r="O65" s="209"/>
      <c r="P65" s="209"/>
      <c r="Q65" s="163"/>
      <c r="R65" s="163"/>
    </row>
    <row r="66" spans="2:18" ht="16.5" customHeight="1">
      <c r="B66" s="186" t="s">
        <v>2906</v>
      </c>
      <c r="C66" s="215" t="s">
        <v>2951</v>
      </c>
      <c r="D66" s="210" t="str">
        <f t="shared" ref="D66:D72" si="13">IFERROR(RANK(E66,E:E),"")</f>
        <v/>
      </c>
      <c r="E66" s="210" t="str">
        <f t="shared" ref="E66:E72" si="14">IFERROR(F66/L66,"")</f>
        <v/>
      </c>
      <c r="F66" s="210">
        <v>4</v>
      </c>
      <c r="G66" s="215"/>
      <c r="H66" s="208" t="s">
        <v>3279</v>
      </c>
      <c r="I66" s="160">
        <v>0.5</v>
      </c>
      <c r="J66" s="160">
        <v>0.5</v>
      </c>
      <c r="K66" s="162">
        <f t="shared" ref="K66:K72" si="15">J66-I66</f>
        <v>0</v>
      </c>
      <c r="L66" s="169">
        <f t="shared" ref="L66:L72" si="16">MAX(0,K66*40)</f>
        <v>0</v>
      </c>
      <c r="N66" s="209"/>
      <c r="O66" s="209"/>
      <c r="P66" s="209"/>
      <c r="Q66" s="163"/>
      <c r="R66" s="163"/>
    </row>
    <row r="67" spans="2:18" ht="16.5" customHeight="1">
      <c r="B67" s="186" t="s">
        <v>2908</v>
      </c>
      <c r="C67" s="158" t="s">
        <v>2909</v>
      </c>
      <c r="D67" s="210" t="str">
        <f t="shared" si="13"/>
        <v/>
      </c>
      <c r="E67" s="210" t="str">
        <f t="shared" si="14"/>
        <v/>
      </c>
      <c r="F67" s="210">
        <v>2.5</v>
      </c>
      <c r="G67" s="158">
        <v>2.5</v>
      </c>
      <c r="H67" s="208" t="s">
        <v>3280</v>
      </c>
      <c r="I67" s="162">
        <v>0.5</v>
      </c>
      <c r="J67" s="160">
        <v>0.5</v>
      </c>
      <c r="K67" s="162">
        <f t="shared" si="15"/>
        <v>0</v>
      </c>
      <c r="L67" s="169">
        <f t="shared" si="16"/>
        <v>0</v>
      </c>
      <c r="N67" s="209"/>
      <c r="O67" s="209"/>
      <c r="P67" s="209"/>
      <c r="Q67" s="163"/>
      <c r="R67" s="163"/>
    </row>
    <row r="68" spans="2:18" ht="16.5" customHeight="1">
      <c r="B68" s="186" t="s">
        <v>2914</v>
      </c>
      <c r="C68" s="217" t="s">
        <v>2957</v>
      </c>
      <c r="D68" s="210" t="str">
        <f t="shared" si="13"/>
        <v/>
      </c>
      <c r="E68" s="210" t="str">
        <f t="shared" si="14"/>
        <v/>
      </c>
      <c r="F68" s="210">
        <v>3.4</v>
      </c>
      <c r="G68" s="217">
        <v>3.4</v>
      </c>
      <c r="H68" s="208" t="s">
        <v>2929</v>
      </c>
      <c r="I68" s="161">
        <v>0.6</v>
      </c>
      <c r="J68" s="160">
        <v>0.5</v>
      </c>
      <c r="K68" s="162">
        <f t="shared" si="15"/>
        <v>-9.9999999999999978E-2</v>
      </c>
      <c r="L68" s="169">
        <f t="shared" si="16"/>
        <v>0</v>
      </c>
      <c r="N68" s="209"/>
      <c r="O68" s="209"/>
      <c r="P68" s="209"/>
      <c r="Q68" s="163"/>
      <c r="R68" s="163"/>
    </row>
    <row r="69" spans="2:18" ht="16.5" customHeight="1">
      <c r="B69" s="186" t="s">
        <v>2914</v>
      </c>
      <c r="C69" s="217" t="s">
        <v>2957</v>
      </c>
      <c r="D69" s="210" t="str">
        <f t="shared" si="13"/>
        <v/>
      </c>
      <c r="E69" s="210" t="str">
        <f t="shared" si="14"/>
        <v/>
      </c>
      <c r="F69" s="210">
        <v>3.4</v>
      </c>
      <c r="G69" s="217"/>
      <c r="H69" s="208" t="s">
        <v>2930</v>
      </c>
      <c r="I69" s="161">
        <v>0.6</v>
      </c>
      <c r="J69" s="160">
        <v>0.5</v>
      </c>
      <c r="K69" s="162">
        <f t="shared" si="15"/>
        <v>-9.9999999999999978E-2</v>
      </c>
      <c r="L69" s="169">
        <f t="shared" si="16"/>
        <v>0</v>
      </c>
      <c r="N69" s="209"/>
      <c r="O69" s="209"/>
      <c r="P69" s="209"/>
      <c r="Q69" s="163"/>
      <c r="R69" s="163"/>
    </row>
    <row r="70" spans="2:18" ht="16.5" customHeight="1">
      <c r="B70" s="186" t="s">
        <v>2934</v>
      </c>
      <c r="C70" s="158" t="s">
        <v>2935</v>
      </c>
      <c r="D70" s="210" t="str">
        <f t="shared" si="13"/>
        <v/>
      </c>
      <c r="E70" s="210" t="str">
        <f t="shared" si="14"/>
        <v/>
      </c>
      <c r="F70" s="210">
        <v>2.4</v>
      </c>
      <c r="G70" s="158">
        <v>2.4</v>
      </c>
      <c r="H70" s="208" t="s">
        <v>2936</v>
      </c>
      <c r="I70" s="160">
        <v>0.5</v>
      </c>
      <c r="J70" s="160">
        <v>0.5</v>
      </c>
      <c r="K70" s="162">
        <f t="shared" si="15"/>
        <v>0</v>
      </c>
      <c r="L70" s="169">
        <f t="shared" si="16"/>
        <v>0</v>
      </c>
      <c r="M70" s="223"/>
      <c r="N70" s="209"/>
      <c r="O70" s="209"/>
      <c r="P70" s="209"/>
    </row>
    <row r="71" spans="2:18" ht="16.5" customHeight="1">
      <c r="B71" s="186" t="s">
        <v>2934</v>
      </c>
      <c r="C71" s="158" t="s">
        <v>2935</v>
      </c>
      <c r="D71" s="210" t="str">
        <f t="shared" si="13"/>
        <v/>
      </c>
      <c r="E71" s="210" t="str">
        <f t="shared" si="14"/>
        <v/>
      </c>
      <c r="F71" s="210">
        <v>2.4</v>
      </c>
      <c r="G71" s="158"/>
      <c r="H71" s="208" t="s">
        <v>2937</v>
      </c>
      <c r="I71" s="160">
        <v>0.4</v>
      </c>
      <c r="J71" s="174">
        <v>0.4</v>
      </c>
      <c r="K71" s="162">
        <f t="shared" si="15"/>
        <v>0</v>
      </c>
      <c r="L71" s="169">
        <f t="shared" si="16"/>
        <v>0</v>
      </c>
      <c r="M71" s="223"/>
      <c r="N71" s="209"/>
      <c r="O71" s="209"/>
      <c r="P71" s="209"/>
    </row>
    <row r="72" spans="2:18" ht="16.5" customHeight="1">
      <c r="B72" s="186" t="s">
        <v>2934</v>
      </c>
      <c r="C72" s="158" t="s">
        <v>2935</v>
      </c>
      <c r="D72" s="210" t="str">
        <f t="shared" si="13"/>
        <v/>
      </c>
      <c r="E72" s="210" t="str">
        <f t="shared" si="14"/>
        <v/>
      </c>
      <c r="F72" s="210">
        <v>2.4</v>
      </c>
      <c r="G72" s="158"/>
      <c r="H72" s="208" t="s">
        <v>2938</v>
      </c>
      <c r="I72" s="160">
        <v>0.5</v>
      </c>
      <c r="J72" s="160">
        <v>0.5</v>
      </c>
      <c r="K72" s="162">
        <f t="shared" si="15"/>
        <v>0</v>
      </c>
      <c r="L72" s="169">
        <f t="shared" si="16"/>
        <v>0</v>
      </c>
      <c r="M72" s="223"/>
      <c r="N72" s="209"/>
      <c r="O72" s="209"/>
      <c r="P72" s="209"/>
    </row>
    <row r="73" spans="2:18" ht="16.5" customHeight="1">
      <c r="B73" s="208"/>
      <c r="C73" s="208"/>
      <c r="D73" s="208"/>
      <c r="E73" s="208"/>
      <c r="F73" s="208"/>
      <c r="G73" s="208"/>
      <c r="H73" s="208"/>
    </row>
    <row r="74" spans="2:18" ht="16.5" customHeight="1">
      <c r="B74" s="208"/>
      <c r="C74" s="208"/>
      <c r="D74" s="208"/>
      <c r="E74" s="208"/>
      <c r="F74" s="208"/>
      <c r="G74" s="208"/>
      <c r="H74" s="208"/>
    </row>
    <row r="75" spans="2:18" ht="16.5" customHeight="1">
      <c r="B75" s="208"/>
      <c r="C75" s="208"/>
      <c r="D75" s="208"/>
      <c r="E75" s="208"/>
      <c r="F75" s="208"/>
      <c r="G75" s="208"/>
      <c r="H75" s="208"/>
    </row>
    <row r="76" spans="2:18" ht="16.5" customHeight="1">
      <c r="B76" s="208"/>
      <c r="C76" s="208"/>
      <c r="D76" s="208"/>
      <c r="E76" s="208"/>
      <c r="F76" s="208"/>
      <c r="G76" s="208"/>
      <c r="H76" s="208"/>
    </row>
    <row r="77" spans="2:18" ht="16.5" customHeight="1">
      <c r="B77" s="208"/>
      <c r="C77" s="208"/>
      <c r="D77" s="177"/>
      <c r="E77" s="177"/>
      <c r="F77" s="177"/>
      <c r="G77" s="208"/>
      <c r="H77" s="208"/>
      <c r="I77" s="157"/>
      <c r="J77" s="157"/>
      <c r="K77" s="157"/>
      <c r="L77" s="157"/>
    </row>
    <row r="78" spans="2:18" ht="16.5" customHeight="1">
      <c r="B78" s="208"/>
      <c r="C78" s="208"/>
      <c r="D78" s="177"/>
      <c r="E78" s="177"/>
      <c r="F78" s="177"/>
      <c r="G78" s="208"/>
      <c r="H78" s="208"/>
      <c r="I78" s="157"/>
      <c r="J78" s="157"/>
      <c r="K78" s="157"/>
      <c r="L78" s="157"/>
    </row>
    <row r="79" spans="2:18" ht="16.5" customHeight="1">
      <c r="B79" s="208"/>
      <c r="C79" s="208"/>
      <c r="D79" s="177"/>
      <c r="E79" s="177"/>
      <c r="F79" s="177"/>
      <c r="G79" s="208"/>
      <c r="H79" s="208"/>
      <c r="I79" s="157"/>
      <c r="J79" s="157"/>
      <c r="K79" s="157"/>
      <c r="L79" s="157"/>
    </row>
    <row r="80" spans="2:18" ht="16.5" customHeight="1">
      <c r="B80" s="208"/>
      <c r="C80" s="208"/>
      <c r="D80" s="177"/>
      <c r="E80" s="177"/>
      <c r="F80" s="177"/>
      <c r="G80" s="208"/>
      <c r="H80" s="208"/>
      <c r="I80" s="157"/>
      <c r="J80" s="157"/>
      <c r="K80" s="157"/>
      <c r="L80" s="157"/>
    </row>
    <row r="81" spans="2:12" ht="16.5" customHeight="1">
      <c r="B81" s="208"/>
      <c r="C81" s="208"/>
      <c r="D81" s="177"/>
      <c r="E81" s="177"/>
      <c r="F81" s="177"/>
      <c r="G81" s="208"/>
      <c r="H81" s="208"/>
      <c r="I81" s="157"/>
      <c r="J81" s="157"/>
      <c r="K81" s="157"/>
      <c r="L81" s="157"/>
    </row>
    <row r="82" spans="2:12" ht="16.5" customHeight="1">
      <c r="B82" s="208"/>
      <c r="C82" s="208"/>
      <c r="D82" s="177"/>
      <c r="E82" s="177"/>
      <c r="F82" s="177"/>
      <c r="G82" s="208"/>
      <c r="H82" s="208"/>
      <c r="I82" s="157"/>
      <c r="J82" s="157"/>
      <c r="K82" s="157"/>
      <c r="L82" s="157"/>
    </row>
    <row r="83" spans="2:12" ht="16.5" customHeight="1">
      <c r="B83" s="208"/>
      <c r="C83" s="208"/>
      <c r="D83" s="177"/>
      <c r="E83" s="177"/>
      <c r="F83" s="177"/>
      <c r="G83" s="208"/>
      <c r="H83" s="208"/>
      <c r="I83" s="157"/>
      <c r="J83" s="157"/>
      <c r="K83" s="157"/>
      <c r="L83" s="157"/>
    </row>
    <row r="84" spans="2:12" ht="16.5" customHeight="1">
      <c r="B84" s="208"/>
      <c r="C84" s="208"/>
      <c r="D84" s="177"/>
      <c r="E84" s="177"/>
      <c r="F84" s="177"/>
      <c r="G84" s="208"/>
      <c r="H84" s="208"/>
      <c r="I84" s="157"/>
      <c r="J84" s="157"/>
      <c r="K84" s="157"/>
      <c r="L84" s="157"/>
    </row>
    <row r="85" spans="2:12" ht="16.5" customHeight="1">
      <c r="B85" s="208"/>
      <c r="C85" s="208"/>
      <c r="D85" s="177"/>
      <c r="E85" s="177"/>
      <c r="F85" s="177"/>
      <c r="G85" s="208"/>
      <c r="H85" s="208"/>
      <c r="I85" s="157"/>
      <c r="J85" s="157"/>
      <c r="K85" s="157"/>
      <c r="L85" s="157"/>
    </row>
    <row r="86" spans="2:12" ht="16.5" customHeight="1">
      <c r="B86" s="208"/>
      <c r="C86" s="208"/>
      <c r="D86" s="177"/>
      <c r="E86" s="177"/>
      <c r="F86" s="177"/>
      <c r="G86" s="208"/>
      <c r="H86" s="208"/>
      <c r="I86" s="157"/>
      <c r="J86" s="157"/>
      <c r="K86" s="157"/>
      <c r="L86" s="157"/>
    </row>
    <row r="87" spans="2:12" ht="16.5" customHeight="1">
      <c r="B87" s="208"/>
      <c r="C87" s="208"/>
      <c r="D87" s="177"/>
      <c r="E87" s="177"/>
      <c r="F87" s="177"/>
      <c r="G87" s="208"/>
      <c r="H87" s="208"/>
      <c r="I87" s="157"/>
      <c r="J87" s="157"/>
      <c r="K87" s="157"/>
      <c r="L87" s="157"/>
    </row>
    <row r="88" spans="2:12" ht="16.5" customHeight="1">
      <c r="B88" s="208"/>
      <c r="C88" s="208"/>
      <c r="D88" s="177"/>
      <c r="E88" s="177"/>
      <c r="F88" s="177"/>
      <c r="G88" s="208"/>
      <c r="H88" s="208"/>
      <c r="I88" s="157"/>
      <c r="J88" s="157"/>
      <c r="K88" s="157"/>
      <c r="L88" s="157"/>
    </row>
    <row r="89" spans="2:12" ht="16.5" customHeight="1">
      <c r="B89" s="208"/>
      <c r="C89" s="208"/>
      <c r="D89" s="177"/>
      <c r="E89" s="177"/>
      <c r="F89" s="177"/>
      <c r="G89" s="208"/>
      <c r="H89" s="208"/>
      <c r="I89" s="157"/>
      <c r="J89" s="157"/>
      <c r="K89" s="157"/>
      <c r="L89" s="157"/>
    </row>
    <row r="90" spans="2:12" ht="16.5" customHeight="1">
      <c r="B90" s="208"/>
      <c r="C90" s="208"/>
      <c r="D90" s="177"/>
      <c r="E90" s="177"/>
      <c r="F90" s="177"/>
      <c r="G90" s="208"/>
      <c r="H90" s="208"/>
      <c r="I90" s="157"/>
      <c r="J90" s="157"/>
      <c r="K90" s="157"/>
      <c r="L90" s="157"/>
    </row>
    <row r="91" spans="2:12" ht="5.25" customHeight="1">
      <c r="B91" s="208"/>
      <c r="C91" s="208"/>
      <c r="D91" s="177"/>
      <c r="E91" s="177"/>
      <c r="F91" s="177"/>
      <c r="G91" s="208"/>
      <c r="H91" s="208"/>
      <c r="I91" s="157"/>
      <c r="J91" s="157"/>
      <c r="K91" s="157"/>
      <c r="L91" s="157"/>
    </row>
    <row r="92" spans="2:12" ht="16.5" customHeight="1">
      <c r="B92" s="208"/>
      <c r="C92" s="208"/>
      <c r="D92" s="177"/>
      <c r="E92" s="177"/>
      <c r="F92" s="177"/>
      <c r="G92" s="208"/>
      <c r="H92" s="208"/>
      <c r="I92" s="157"/>
      <c r="J92" s="157"/>
      <c r="K92" s="157"/>
      <c r="L92" s="157"/>
    </row>
    <row r="93" spans="2:12" ht="16.5" customHeight="1">
      <c r="B93" s="208"/>
      <c r="C93" s="208"/>
      <c r="D93" s="177"/>
      <c r="E93" s="177"/>
      <c r="F93" s="177"/>
      <c r="G93" s="208"/>
      <c r="H93" s="208"/>
      <c r="I93" s="157"/>
      <c r="J93" s="157"/>
      <c r="K93" s="157"/>
      <c r="L93" s="157"/>
    </row>
    <row r="94" spans="2:12" ht="16.5" customHeight="1">
      <c r="B94" s="208"/>
      <c r="C94" s="208"/>
      <c r="D94" s="177"/>
      <c r="E94" s="177"/>
      <c r="F94" s="177"/>
      <c r="G94" s="208"/>
      <c r="H94" s="208"/>
      <c r="I94" s="157"/>
      <c r="J94" s="157"/>
      <c r="K94" s="157"/>
      <c r="L94" s="157"/>
    </row>
    <row r="95" spans="2:12" ht="16.5" customHeight="1">
      <c r="B95" s="208"/>
      <c r="C95" s="208"/>
      <c r="D95" s="177"/>
      <c r="E95" s="177"/>
      <c r="F95" s="177"/>
      <c r="G95" s="208"/>
      <c r="H95" s="208"/>
      <c r="I95" s="157"/>
      <c r="J95" s="157"/>
      <c r="K95" s="157"/>
      <c r="L95" s="157"/>
    </row>
    <row r="96" spans="2:12" ht="16.5" customHeight="1">
      <c r="B96" s="208"/>
      <c r="C96" s="208"/>
      <c r="D96" s="177"/>
      <c r="E96" s="177"/>
      <c r="F96" s="177"/>
      <c r="G96" s="208"/>
      <c r="H96" s="208"/>
      <c r="I96" s="157"/>
      <c r="J96" s="157"/>
      <c r="K96" s="157"/>
      <c r="L96" s="157"/>
    </row>
    <row r="97" spans="2:12" ht="16.5" customHeight="1">
      <c r="B97" s="208"/>
      <c r="C97" s="208"/>
      <c r="D97" s="177"/>
      <c r="E97" s="177"/>
      <c r="F97" s="177"/>
      <c r="G97" s="208"/>
      <c r="H97" s="208"/>
      <c r="I97" s="157"/>
      <c r="J97" s="157"/>
      <c r="K97" s="157"/>
      <c r="L97" s="157"/>
    </row>
    <row r="98" spans="2:12" ht="16.5" customHeight="1">
      <c r="B98" s="208"/>
      <c r="C98" s="208"/>
      <c r="D98" s="177"/>
      <c r="E98" s="177"/>
      <c r="F98" s="177"/>
      <c r="G98" s="208"/>
      <c r="H98" s="208"/>
      <c r="I98" s="157"/>
      <c r="J98" s="157"/>
      <c r="K98" s="157"/>
      <c r="L98" s="157"/>
    </row>
    <row r="99" spans="2:12" ht="16.5" customHeight="1">
      <c r="B99" s="208"/>
      <c r="C99" s="208"/>
      <c r="D99" s="177"/>
      <c r="E99" s="177"/>
      <c r="F99" s="177"/>
      <c r="G99" s="208"/>
      <c r="H99" s="208"/>
      <c r="I99" s="157"/>
      <c r="J99" s="157"/>
      <c r="K99" s="157"/>
      <c r="L99" s="157"/>
    </row>
    <row r="100" spans="2:12" ht="16.5" customHeight="1">
      <c r="B100" s="208"/>
      <c r="C100" s="208"/>
      <c r="D100" s="177"/>
      <c r="E100" s="177"/>
      <c r="F100" s="177"/>
      <c r="G100" s="208"/>
      <c r="H100" s="208"/>
      <c r="I100" s="157"/>
      <c r="J100" s="157"/>
      <c r="K100" s="157"/>
      <c r="L100" s="157"/>
    </row>
    <row r="101" spans="2:12" ht="16.5" customHeight="1">
      <c r="B101" s="208"/>
      <c r="C101" s="208"/>
      <c r="D101" s="177"/>
      <c r="E101" s="177"/>
      <c r="F101" s="177"/>
      <c r="G101" s="208"/>
      <c r="H101" s="208"/>
      <c r="I101" s="157"/>
      <c r="J101" s="157"/>
      <c r="K101" s="157"/>
      <c r="L101" s="157"/>
    </row>
    <row r="102" spans="2:12" ht="16.5" customHeight="1">
      <c r="B102" s="208"/>
      <c r="C102" s="208"/>
      <c r="D102" s="177"/>
      <c r="E102" s="177"/>
      <c r="F102" s="177"/>
      <c r="G102" s="208"/>
      <c r="H102" s="208"/>
      <c r="I102" s="157"/>
      <c r="J102" s="157"/>
      <c r="K102" s="157"/>
      <c r="L102" s="157"/>
    </row>
    <row r="103" spans="2:12" ht="16.5" customHeight="1">
      <c r="B103" s="208"/>
      <c r="C103" s="208"/>
      <c r="D103" s="177"/>
      <c r="E103" s="177"/>
      <c r="F103" s="177"/>
      <c r="G103" s="208"/>
      <c r="H103" s="208"/>
      <c r="I103" s="157"/>
      <c r="J103" s="157"/>
      <c r="K103" s="157"/>
      <c r="L103" s="157"/>
    </row>
    <row r="104" spans="2:12" ht="16.5" customHeight="1">
      <c r="B104" s="208"/>
      <c r="C104" s="208"/>
      <c r="D104" s="177"/>
      <c r="E104" s="177"/>
      <c r="F104" s="177"/>
      <c r="G104" s="208"/>
      <c r="H104" s="208"/>
      <c r="I104" s="157"/>
      <c r="J104" s="157"/>
      <c r="K104" s="157"/>
      <c r="L104" s="157"/>
    </row>
    <row r="105" spans="2:12" ht="16.5" customHeight="1">
      <c r="B105" s="208"/>
      <c r="C105" s="208"/>
      <c r="D105" s="177"/>
      <c r="E105" s="177"/>
      <c r="F105" s="177"/>
      <c r="G105" s="208"/>
      <c r="H105" s="208"/>
      <c r="I105" s="157"/>
      <c r="J105" s="157"/>
      <c r="K105" s="157"/>
      <c r="L105" s="157"/>
    </row>
    <row r="106" spans="2:12" ht="16.5" customHeight="1">
      <c r="B106" s="208"/>
      <c r="C106" s="208"/>
      <c r="D106" s="177"/>
      <c r="E106" s="177"/>
      <c r="F106" s="177"/>
      <c r="G106" s="208"/>
      <c r="H106" s="208"/>
      <c r="I106" s="157"/>
      <c r="J106" s="157"/>
      <c r="K106" s="157"/>
      <c r="L106" s="157"/>
    </row>
    <row r="107" spans="2:12" ht="16.5" customHeight="1">
      <c r="B107" s="208"/>
      <c r="C107" s="208"/>
      <c r="D107" s="177"/>
      <c r="E107" s="177"/>
      <c r="F107" s="177"/>
      <c r="G107" s="208"/>
      <c r="H107" s="208"/>
      <c r="I107" s="157"/>
      <c r="J107" s="157"/>
      <c r="K107" s="157"/>
      <c r="L107" s="157"/>
    </row>
    <row r="108" spans="2:12" ht="16.5" customHeight="1">
      <c r="B108" s="208"/>
      <c r="C108" s="208"/>
      <c r="D108" s="177"/>
      <c r="E108" s="177"/>
      <c r="F108" s="177"/>
      <c r="G108" s="208"/>
      <c r="H108" s="208"/>
      <c r="I108" s="157"/>
      <c r="J108" s="157"/>
      <c r="K108" s="157"/>
      <c r="L108" s="157"/>
    </row>
    <row r="109" spans="2:12" ht="16.5" customHeight="1">
      <c r="B109" s="208"/>
      <c r="C109" s="208"/>
      <c r="D109" s="177"/>
      <c r="E109" s="177"/>
      <c r="F109" s="177"/>
      <c r="G109" s="208"/>
      <c r="H109" s="208"/>
      <c r="I109" s="157"/>
      <c r="J109" s="157"/>
      <c r="K109" s="157"/>
      <c r="L109" s="157"/>
    </row>
    <row r="110" spans="2:12" ht="16.5" customHeight="1">
      <c r="B110" s="208"/>
      <c r="C110" s="208"/>
      <c r="D110" s="177"/>
      <c r="E110" s="177"/>
      <c r="F110" s="177"/>
      <c r="G110" s="208"/>
      <c r="H110" s="208"/>
      <c r="I110" s="157"/>
      <c r="J110" s="157"/>
      <c r="K110" s="157"/>
      <c r="L110" s="157"/>
    </row>
    <row r="111" spans="2:12" ht="16.5" customHeight="1">
      <c r="B111" s="208"/>
      <c r="C111" s="208"/>
      <c r="D111" s="177"/>
      <c r="E111" s="177"/>
      <c r="F111" s="177"/>
      <c r="G111" s="208"/>
      <c r="H111" s="208"/>
      <c r="I111" s="157"/>
      <c r="J111" s="157"/>
      <c r="K111" s="157"/>
      <c r="L111" s="157"/>
    </row>
    <row r="112" spans="2:12" ht="16.5" customHeight="1">
      <c r="B112" s="208"/>
      <c r="C112" s="208"/>
      <c r="D112" s="177"/>
      <c r="E112" s="177"/>
      <c r="F112" s="177"/>
      <c r="G112" s="208"/>
      <c r="H112" s="208"/>
      <c r="I112" s="157"/>
      <c r="J112" s="157"/>
      <c r="K112" s="157"/>
      <c r="L112" s="157"/>
    </row>
    <row r="113" spans="2:12" ht="16.5" customHeight="1">
      <c r="B113" s="208"/>
      <c r="C113" s="208"/>
      <c r="D113" s="177"/>
      <c r="E113" s="177"/>
      <c r="F113" s="177"/>
      <c r="G113" s="208"/>
      <c r="H113" s="208"/>
      <c r="I113" s="157"/>
      <c r="J113" s="157"/>
      <c r="K113" s="157"/>
      <c r="L113" s="157"/>
    </row>
    <row r="114" spans="2:12" ht="16.5" customHeight="1">
      <c r="B114" s="208"/>
      <c r="C114" s="208"/>
      <c r="D114" s="177"/>
      <c r="E114" s="177"/>
      <c r="F114" s="177"/>
      <c r="G114" s="208"/>
      <c r="H114" s="208"/>
      <c r="I114" s="157"/>
      <c r="J114" s="157"/>
      <c r="K114" s="157"/>
      <c r="L114" s="157"/>
    </row>
    <row r="115" spans="2:12" ht="16.5" customHeight="1">
      <c r="B115" s="208"/>
      <c r="C115" s="208"/>
      <c r="D115" s="177"/>
      <c r="E115" s="177"/>
      <c r="F115" s="177"/>
      <c r="G115" s="208"/>
      <c r="H115" s="208"/>
      <c r="I115" s="157"/>
      <c r="J115" s="157"/>
      <c r="K115" s="157"/>
      <c r="L115" s="157"/>
    </row>
    <row r="116" spans="2:12" ht="16.5" customHeight="1">
      <c r="B116" s="208"/>
      <c r="C116" s="208"/>
      <c r="D116" s="177"/>
      <c r="E116" s="177"/>
      <c r="F116" s="177"/>
      <c r="G116" s="208"/>
      <c r="H116" s="208"/>
      <c r="I116" s="157"/>
      <c r="J116" s="157"/>
      <c r="K116" s="157"/>
      <c r="L116" s="157"/>
    </row>
    <row r="117" spans="2:12" ht="16.5" customHeight="1">
      <c r="B117" s="208"/>
      <c r="C117" s="208"/>
      <c r="D117" s="177"/>
      <c r="E117" s="177"/>
      <c r="F117" s="177"/>
      <c r="G117" s="208"/>
      <c r="H117" s="208"/>
      <c r="I117" s="157"/>
      <c r="J117" s="157"/>
      <c r="K117" s="157"/>
      <c r="L117" s="157"/>
    </row>
    <row r="118" spans="2:12" ht="16.5" customHeight="1">
      <c r="B118" s="208"/>
      <c r="C118" s="208"/>
      <c r="D118" s="177"/>
      <c r="E118" s="177"/>
      <c r="F118" s="177"/>
      <c r="G118" s="208"/>
      <c r="H118" s="208"/>
      <c r="I118" s="157"/>
      <c r="J118" s="157"/>
      <c r="K118" s="157"/>
      <c r="L118" s="157"/>
    </row>
    <row r="119" spans="2:12" ht="16.5" customHeight="1">
      <c r="B119" s="208"/>
      <c r="C119" s="208"/>
      <c r="D119" s="177"/>
      <c r="E119" s="177"/>
      <c r="F119" s="177"/>
      <c r="G119" s="208"/>
      <c r="H119" s="208"/>
      <c r="I119" s="157"/>
      <c r="J119" s="157"/>
      <c r="K119" s="157"/>
      <c r="L119" s="157"/>
    </row>
    <row r="120" spans="2:12" ht="16.5" customHeight="1">
      <c r="B120" s="208"/>
      <c r="C120" s="208"/>
      <c r="D120" s="177"/>
      <c r="E120" s="177"/>
      <c r="F120" s="177"/>
      <c r="G120" s="208"/>
      <c r="H120" s="208"/>
      <c r="I120" s="157"/>
      <c r="J120" s="157"/>
      <c r="K120" s="157"/>
      <c r="L120" s="157"/>
    </row>
    <row r="121" spans="2:12" ht="16.5" customHeight="1">
      <c r="B121" s="208"/>
      <c r="C121" s="208"/>
      <c r="D121" s="177"/>
      <c r="E121" s="177"/>
      <c r="F121" s="177"/>
      <c r="G121" s="208"/>
      <c r="H121" s="208"/>
      <c r="I121" s="157"/>
      <c r="J121" s="157"/>
      <c r="K121" s="157"/>
      <c r="L121" s="157"/>
    </row>
    <row r="122" spans="2:12" ht="16.5" customHeight="1">
      <c r="B122" s="208"/>
      <c r="C122" s="208"/>
      <c r="D122" s="177"/>
      <c r="E122" s="177"/>
      <c r="F122" s="177"/>
      <c r="G122" s="208"/>
      <c r="H122" s="208"/>
      <c r="I122" s="157"/>
      <c r="J122" s="157"/>
      <c r="K122" s="157"/>
      <c r="L122" s="157"/>
    </row>
    <row r="123" spans="2:12" ht="16.5" customHeight="1">
      <c r="B123" s="208"/>
      <c r="C123" s="208"/>
      <c r="D123" s="177"/>
      <c r="E123" s="177"/>
      <c r="F123" s="177"/>
      <c r="G123" s="208"/>
      <c r="H123" s="208"/>
      <c r="I123" s="157"/>
      <c r="J123" s="157"/>
      <c r="K123" s="157"/>
      <c r="L123" s="157"/>
    </row>
    <row r="124" spans="2:12" ht="16.5" customHeight="1">
      <c r="B124" s="208"/>
      <c r="C124" s="208"/>
      <c r="D124" s="177"/>
      <c r="E124" s="177"/>
      <c r="F124" s="177"/>
      <c r="G124" s="208"/>
      <c r="H124" s="208"/>
      <c r="I124" s="157"/>
      <c r="J124" s="157"/>
      <c r="K124" s="157"/>
      <c r="L124" s="157"/>
    </row>
    <row r="125" spans="2:12" ht="16.5" customHeight="1">
      <c r="B125" s="208"/>
      <c r="C125" s="208"/>
      <c r="D125" s="177"/>
      <c r="E125" s="177"/>
      <c r="F125" s="177"/>
      <c r="G125" s="208"/>
      <c r="H125" s="208"/>
      <c r="I125" s="157"/>
      <c r="J125" s="157"/>
      <c r="K125" s="157"/>
      <c r="L125" s="157"/>
    </row>
    <row r="126" spans="2:12" ht="16.5" customHeight="1">
      <c r="B126" s="208"/>
      <c r="C126" s="208"/>
      <c r="D126" s="177"/>
      <c r="E126" s="177"/>
      <c r="F126" s="177"/>
      <c r="G126" s="208"/>
      <c r="H126" s="208"/>
      <c r="I126" s="157"/>
      <c r="J126" s="157"/>
      <c r="K126" s="157"/>
      <c r="L126" s="157"/>
    </row>
    <row r="127" spans="2:12" ht="16.5" customHeight="1">
      <c r="B127" s="208"/>
      <c r="C127" s="208"/>
      <c r="D127" s="177"/>
      <c r="E127" s="177"/>
      <c r="F127" s="177"/>
      <c r="G127" s="208"/>
      <c r="H127" s="208"/>
      <c r="I127" s="157"/>
      <c r="J127" s="157"/>
      <c r="K127" s="157"/>
      <c r="L127" s="157"/>
    </row>
    <row r="128" spans="2:12" ht="16.5" customHeight="1">
      <c r="B128" s="208"/>
      <c r="C128" s="208"/>
      <c r="D128" s="177"/>
      <c r="E128" s="177"/>
      <c r="F128" s="177"/>
      <c r="G128" s="208"/>
      <c r="H128" s="208"/>
      <c r="I128" s="157"/>
      <c r="J128" s="157"/>
      <c r="K128" s="157"/>
      <c r="L128" s="157"/>
    </row>
    <row r="129" spans="2:12" ht="16.5" customHeight="1">
      <c r="B129" s="208"/>
      <c r="C129" s="208"/>
      <c r="D129" s="177"/>
      <c r="E129" s="177"/>
      <c r="F129" s="177"/>
      <c r="G129" s="208"/>
      <c r="H129" s="208"/>
      <c r="I129" s="157"/>
      <c r="J129" s="157"/>
      <c r="K129" s="157"/>
      <c r="L129" s="157"/>
    </row>
    <row r="130" spans="2:12" ht="16.5" customHeight="1">
      <c r="B130" s="208"/>
      <c r="C130" s="208"/>
      <c r="D130" s="177"/>
      <c r="E130" s="177"/>
      <c r="F130" s="177"/>
      <c r="G130" s="208"/>
      <c r="H130" s="208"/>
      <c r="I130" s="157"/>
      <c r="J130" s="157"/>
      <c r="K130" s="157"/>
      <c r="L130" s="157"/>
    </row>
    <row r="131" spans="2:12" ht="16.5" customHeight="1">
      <c r="B131" s="208"/>
      <c r="C131" s="208"/>
      <c r="D131" s="177"/>
      <c r="E131" s="177"/>
      <c r="F131" s="177"/>
      <c r="G131" s="208"/>
      <c r="H131" s="208"/>
      <c r="I131" s="157"/>
      <c r="J131" s="157"/>
      <c r="K131" s="157"/>
      <c r="L131" s="157"/>
    </row>
    <row r="132" spans="2:12" ht="16.5" customHeight="1">
      <c r="B132" s="208"/>
      <c r="C132" s="208"/>
      <c r="D132" s="177"/>
      <c r="E132" s="177"/>
      <c r="F132" s="177"/>
      <c r="G132" s="208"/>
      <c r="H132" s="208"/>
      <c r="I132" s="157"/>
      <c r="J132" s="157"/>
      <c r="K132" s="157"/>
      <c r="L132" s="157"/>
    </row>
    <row r="133" spans="2:12" ht="16.5" customHeight="1">
      <c r="B133" s="208"/>
      <c r="C133" s="208"/>
      <c r="D133" s="177"/>
      <c r="E133" s="177"/>
      <c r="F133" s="177"/>
      <c r="G133" s="208"/>
      <c r="H133" s="208"/>
      <c r="I133" s="157"/>
      <c r="J133" s="157"/>
      <c r="K133" s="157"/>
      <c r="L133" s="157"/>
    </row>
    <row r="134" spans="2:12" ht="16.5" customHeight="1">
      <c r="B134" s="208"/>
      <c r="C134" s="208"/>
      <c r="D134" s="177"/>
      <c r="E134" s="177"/>
      <c r="F134" s="177"/>
      <c r="G134" s="208"/>
      <c r="H134" s="208"/>
      <c r="I134" s="157"/>
      <c r="J134" s="157"/>
      <c r="K134" s="157"/>
      <c r="L134" s="157"/>
    </row>
    <row r="135" spans="2:12" ht="16.5" customHeight="1">
      <c r="B135" s="208"/>
      <c r="C135" s="208"/>
      <c r="D135" s="177"/>
      <c r="E135" s="177"/>
      <c r="F135" s="177"/>
      <c r="G135" s="208"/>
      <c r="H135" s="208"/>
      <c r="I135" s="157"/>
      <c r="J135" s="157"/>
      <c r="K135" s="157"/>
      <c r="L135" s="157"/>
    </row>
    <row r="136" spans="2:12" ht="16.5" customHeight="1">
      <c r="B136" s="208"/>
      <c r="C136" s="208"/>
      <c r="D136" s="177"/>
      <c r="E136" s="177"/>
      <c r="F136" s="177"/>
      <c r="G136" s="208"/>
      <c r="H136" s="208"/>
      <c r="I136" s="157"/>
      <c r="J136" s="157"/>
      <c r="K136" s="157"/>
      <c r="L136" s="157"/>
    </row>
    <row r="137" spans="2:12" ht="16.5" customHeight="1">
      <c r="B137" s="208"/>
      <c r="C137" s="208"/>
      <c r="D137" s="177"/>
      <c r="E137" s="177"/>
      <c r="F137" s="177"/>
      <c r="G137" s="208"/>
      <c r="H137" s="208"/>
      <c r="I137" s="157"/>
      <c r="J137" s="157"/>
      <c r="K137" s="157"/>
      <c r="L137" s="157"/>
    </row>
    <row r="138" spans="2:12" ht="16.5" customHeight="1">
      <c r="B138" s="208"/>
      <c r="C138" s="208"/>
      <c r="D138" s="177"/>
      <c r="E138" s="177"/>
      <c r="F138" s="177"/>
      <c r="G138" s="208"/>
      <c r="H138" s="208"/>
      <c r="I138" s="157"/>
      <c r="J138" s="157"/>
      <c r="K138" s="157"/>
      <c r="L138" s="157"/>
    </row>
    <row r="139" spans="2:12" ht="16.5" customHeight="1">
      <c r="B139" s="208"/>
      <c r="C139" s="208"/>
      <c r="D139" s="177"/>
      <c r="E139" s="177"/>
      <c r="F139" s="177"/>
      <c r="G139" s="208"/>
      <c r="H139" s="208"/>
      <c r="I139" s="157"/>
      <c r="J139" s="157"/>
      <c r="K139" s="157"/>
      <c r="L139" s="157"/>
    </row>
    <row r="140" spans="2:12" ht="16.5" customHeight="1">
      <c r="B140" s="208"/>
      <c r="C140" s="208"/>
      <c r="D140" s="177"/>
      <c r="E140" s="177"/>
      <c r="F140" s="177"/>
      <c r="G140" s="208"/>
      <c r="H140" s="208"/>
      <c r="I140" s="157"/>
      <c r="J140" s="157"/>
      <c r="K140" s="157"/>
      <c r="L140" s="157"/>
    </row>
    <row r="141" spans="2:12" ht="16.5" customHeight="1">
      <c r="B141" s="208"/>
      <c r="C141" s="208"/>
      <c r="D141" s="177"/>
      <c r="E141" s="177"/>
      <c r="F141" s="177"/>
      <c r="G141" s="208"/>
      <c r="H141" s="208"/>
      <c r="I141" s="157"/>
      <c r="J141" s="157"/>
      <c r="K141" s="157"/>
      <c r="L141" s="157"/>
    </row>
    <row r="142" spans="2:12" ht="16.5" customHeight="1">
      <c r="B142" s="208"/>
      <c r="C142" s="208"/>
      <c r="D142" s="177"/>
      <c r="E142" s="177"/>
      <c r="F142" s="177"/>
      <c r="G142" s="208"/>
      <c r="H142" s="208"/>
      <c r="I142" s="157"/>
      <c r="J142" s="157"/>
      <c r="K142" s="157"/>
      <c r="L142" s="157"/>
    </row>
    <row r="143" spans="2:12" ht="16.5" customHeight="1">
      <c r="B143" s="208"/>
      <c r="C143" s="208"/>
      <c r="D143" s="177"/>
      <c r="E143" s="177"/>
      <c r="F143" s="177"/>
      <c r="G143" s="208"/>
      <c r="H143" s="208"/>
      <c r="I143" s="157"/>
      <c r="J143" s="157"/>
      <c r="K143" s="157"/>
      <c r="L143" s="157"/>
    </row>
    <row r="144" spans="2:12" ht="16.5" customHeight="1">
      <c r="B144" s="208"/>
      <c r="C144" s="208"/>
      <c r="D144" s="177"/>
      <c r="E144" s="177"/>
      <c r="F144" s="177"/>
      <c r="G144" s="208"/>
      <c r="H144" s="208"/>
      <c r="I144" s="157"/>
      <c r="J144" s="157"/>
      <c r="K144" s="157"/>
      <c r="L144" s="157"/>
    </row>
    <row r="145" spans="2:12" ht="16.5" customHeight="1">
      <c r="B145" s="208"/>
      <c r="C145" s="208"/>
      <c r="D145" s="177"/>
      <c r="E145" s="177"/>
      <c r="F145" s="177"/>
      <c r="G145" s="208"/>
      <c r="H145" s="208"/>
      <c r="I145" s="157"/>
      <c r="J145" s="157"/>
      <c r="K145" s="157"/>
      <c r="L145" s="157"/>
    </row>
    <row r="146" spans="2:12" ht="16.5" customHeight="1">
      <c r="B146" s="208"/>
      <c r="C146" s="208"/>
      <c r="D146" s="177"/>
      <c r="E146" s="177"/>
      <c r="F146" s="177"/>
      <c r="G146" s="208"/>
      <c r="H146" s="208"/>
      <c r="I146" s="157"/>
      <c r="J146" s="157"/>
      <c r="K146" s="157"/>
      <c r="L146" s="157"/>
    </row>
    <row r="147" spans="2:12" ht="16.5" customHeight="1">
      <c r="B147" s="208"/>
      <c r="C147" s="208"/>
      <c r="D147" s="177"/>
      <c r="E147" s="177"/>
      <c r="F147" s="177"/>
      <c r="G147" s="208"/>
      <c r="H147" s="208"/>
      <c r="I147" s="157"/>
      <c r="J147" s="157"/>
      <c r="K147" s="157"/>
      <c r="L147" s="157"/>
    </row>
    <row r="148" spans="2:12" ht="16.5" customHeight="1">
      <c r="B148" s="208"/>
      <c r="C148" s="208"/>
      <c r="D148" s="177"/>
      <c r="E148" s="177"/>
      <c r="F148" s="177"/>
      <c r="G148" s="208"/>
      <c r="H148" s="208"/>
      <c r="I148" s="157"/>
      <c r="J148" s="157"/>
      <c r="K148" s="157"/>
      <c r="L148" s="157"/>
    </row>
    <row r="149" spans="2:12" ht="16.5" customHeight="1">
      <c r="B149" s="208"/>
      <c r="C149" s="208"/>
      <c r="D149" s="177"/>
      <c r="E149" s="177"/>
      <c r="F149" s="177"/>
      <c r="G149" s="208"/>
      <c r="H149" s="208"/>
      <c r="I149" s="157"/>
      <c r="J149" s="157"/>
      <c r="K149" s="157"/>
      <c r="L149" s="157"/>
    </row>
    <row r="150" spans="2:12" ht="16.5" customHeight="1">
      <c r="B150" s="208"/>
      <c r="C150" s="208"/>
      <c r="D150" s="177"/>
      <c r="E150" s="177"/>
      <c r="F150" s="177"/>
      <c r="G150" s="208"/>
      <c r="H150" s="208"/>
      <c r="I150" s="157"/>
      <c r="J150" s="157"/>
      <c r="K150" s="157"/>
      <c r="L150" s="157"/>
    </row>
    <row r="151" spans="2:12" ht="16.5" customHeight="1">
      <c r="B151" s="208"/>
      <c r="C151" s="208"/>
      <c r="D151" s="177"/>
      <c r="E151" s="177"/>
      <c r="F151" s="177"/>
      <c r="G151" s="208"/>
      <c r="H151" s="208"/>
      <c r="I151" s="157"/>
      <c r="J151" s="157"/>
      <c r="K151" s="157"/>
      <c r="L151" s="157"/>
    </row>
    <row r="152" spans="2:12" ht="16.5" customHeight="1">
      <c r="B152" s="208"/>
      <c r="C152" s="208"/>
      <c r="D152" s="177"/>
      <c r="E152" s="177"/>
      <c r="F152" s="177"/>
      <c r="G152" s="208"/>
      <c r="H152" s="208"/>
      <c r="I152" s="157"/>
      <c r="J152" s="157"/>
      <c r="K152" s="157"/>
      <c r="L152" s="157"/>
    </row>
    <row r="153" spans="2:12" ht="16.5" customHeight="1">
      <c r="B153" s="208"/>
      <c r="C153" s="208"/>
      <c r="D153" s="177"/>
      <c r="E153" s="177"/>
      <c r="F153" s="177"/>
      <c r="G153" s="208"/>
      <c r="H153" s="208"/>
      <c r="I153" s="157"/>
      <c r="J153" s="157"/>
      <c r="K153" s="157"/>
      <c r="L153" s="157"/>
    </row>
    <row r="154" spans="2:12" ht="16.5" customHeight="1">
      <c r="B154" s="208"/>
      <c r="C154" s="208"/>
      <c r="D154" s="177"/>
      <c r="E154" s="177"/>
      <c r="F154" s="177"/>
      <c r="G154" s="208"/>
      <c r="H154" s="208"/>
      <c r="I154" s="157"/>
      <c r="J154" s="157"/>
      <c r="K154" s="157"/>
      <c r="L154" s="157"/>
    </row>
    <row r="155" spans="2:12" ht="16.5" customHeight="1">
      <c r="B155" s="208"/>
      <c r="C155" s="208"/>
      <c r="D155" s="177"/>
      <c r="E155" s="177"/>
      <c r="F155" s="177"/>
      <c r="G155" s="208"/>
      <c r="H155" s="208"/>
      <c r="I155" s="157"/>
      <c r="J155" s="157"/>
      <c r="K155" s="157"/>
      <c r="L155" s="157"/>
    </row>
    <row r="156" spans="2:12" ht="16.5" customHeight="1">
      <c r="B156" s="208"/>
      <c r="C156" s="208"/>
      <c r="D156" s="177"/>
      <c r="E156" s="177"/>
      <c r="F156" s="177"/>
      <c r="G156" s="208"/>
      <c r="H156" s="208"/>
      <c r="I156" s="157"/>
      <c r="J156" s="157"/>
      <c r="K156" s="157"/>
      <c r="L156" s="157"/>
    </row>
    <row r="157" spans="2:12" ht="16.5" customHeight="1">
      <c r="B157" s="208"/>
      <c r="C157" s="208"/>
      <c r="D157" s="177"/>
      <c r="E157" s="177"/>
      <c r="F157" s="177"/>
      <c r="G157" s="208"/>
      <c r="H157" s="208"/>
      <c r="I157" s="157"/>
      <c r="J157" s="157"/>
      <c r="K157" s="157"/>
      <c r="L157" s="157"/>
    </row>
    <row r="158" spans="2:12" ht="16.5" customHeight="1">
      <c r="B158" s="208"/>
      <c r="C158" s="208"/>
      <c r="D158" s="177"/>
      <c r="E158" s="177"/>
      <c r="F158" s="177"/>
      <c r="G158" s="208"/>
      <c r="H158" s="208"/>
      <c r="I158" s="157"/>
      <c r="J158" s="157"/>
      <c r="K158" s="157"/>
      <c r="L158" s="157"/>
    </row>
    <row r="159" spans="2:12" ht="16.5" customHeight="1">
      <c r="B159" s="208"/>
      <c r="C159" s="208"/>
      <c r="D159" s="177"/>
      <c r="E159" s="177"/>
      <c r="F159" s="177"/>
      <c r="G159" s="208"/>
      <c r="H159" s="208"/>
      <c r="I159" s="157"/>
      <c r="J159" s="157"/>
      <c r="K159" s="157"/>
      <c r="L159" s="157"/>
    </row>
    <row r="160" spans="2:12" ht="16.5" customHeight="1">
      <c r="B160" s="208"/>
      <c r="C160" s="208"/>
      <c r="D160" s="177"/>
      <c r="E160" s="177"/>
      <c r="F160" s="177"/>
      <c r="G160" s="208"/>
      <c r="H160" s="208"/>
      <c r="I160" s="157"/>
      <c r="J160" s="157"/>
      <c r="K160" s="157"/>
      <c r="L160" s="157"/>
    </row>
    <row r="161" spans="2:12" ht="16.5" customHeight="1">
      <c r="B161" s="208"/>
      <c r="C161" s="208"/>
      <c r="D161" s="177"/>
      <c r="E161" s="177"/>
      <c r="F161" s="177"/>
      <c r="G161" s="208"/>
      <c r="H161" s="208"/>
      <c r="I161" s="157"/>
      <c r="J161" s="157"/>
      <c r="K161" s="157"/>
      <c r="L161" s="157"/>
    </row>
    <row r="162" spans="2:12" ht="16.5" customHeight="1">
      <c r="B162" s="208"/>
      <c r="C162" s="208"/>
      <c r="D162" s="177"/>
      <c r="E162" s="177"/>
      <c r="F162" s="177"/>
      <c r="G162" s="208"/>
      <c r="H162" s="208"/>
      <c r="I162" s="157"/>
      <c r="J162" s="157"/>
      <c r="K162" s="157"/>
      <c r="L162" s="157"/>
    </row>
    <row r="163" spans="2:12" ht="16.5" customHeight="1">
      <c r="B163" s="208"/>
      <c r="C163" s="208"/>
      <c r="D163" s="177"/>
      <c r="E163" s="177"/>
      <c r="F163" s="177"/>
      <c r="G163" s="208"/>
      <c r="H163" s="208"/>
      <c r="I163" s="157"/>
      <c r="J163" s="157"/>
      <c r="K163" s="157"/>
      <c r="L163" s="157"/>
    </row>
    <row r="164" spans="2:12" ht="16.5" customHeight="1">
      <c r="B164" s="208"/>
      <c r="C164" s="208"/>
      <c r="D164" s="177"/>
      <c r="E164" s="177"/>
      <c r="F164" s="177"/>
      <c r="G164" s="208"/>
      <c r="H164" s="208"/>
      <c r="I164" s="157"/>
      <c r="J164" s="157"/>
      <c r="K164" s="157"/>
      <c r="L164" s="157"/>
    </row>
    <row r="165" spans="2:12" ht="16.5" customHeight="1">
      <c r="B165" s="208"/>
      <c r="C165" s="208"/>
      <c r="D165" s="177"/>
      <c r="E165" s="177"/>
      <c r="F165" s="177"/>
      <c r="G165" s="208"/>
      <c r="H165" s="208"/>
      <c r="I165" s="157"/>
      <c r="J165" s="157"/>
      <c r="K165" s="157"/>
      <c r="L165" s="157"/>
    </row>
    <row r="166" spans="2:12" ht="16.5" customHeight="1">
      <c r="B166" s="208"/>
      <c r="C166" s="208"/>
      <c r="D166" s="177"/>
      <c r="E166" s="177"/>
      <c r="F166" s="177"/>
      <c r="G166" s="208"/>
      <c r="H166" s="208"/>
      <c r="I166" s="157"/>
      <c r="J166" s="157"/>
      <c r="K166" s="157"/>
      <c r="L166" s="157"/>
    </row>
    <row r="167" spans="2:12" ht="16.5" customHeight="1">
      <c r="B167" s="208"/>
      <c r="C167" s="208"/>
      <c r="D167" s="177"/>
      <c r="E167" s="177"/>
      <c r="F167" s="177"/>
      <c r="G167" s="208"/>
      <c r="H167" s="208"/>
      <c r="I167" s="157"/>
      <c r="J167" s="157"/>
      <c r="K167" s="157"/>
      <c r="L167" s="157"/>
    </row>
    <row r="168" spans="2:12" ht="16.5" customHeight="1">
      <c r="B168" s="208"/>
      <c r="C168" s="208"/>
      <c r="D168" s="177"/>
      <c r="E168" s="177"/>
      <c r="F168" s="177"/>
      <c r="G168" s="208"/>
      <c r="H168" s="208"/>
      <c r="I168" s="157"/>
      <c r="J168" s="157"/>
      <c r="K168" s="157"/>
      <c r="L168" s="157"/>
    </row>
    <row r="169" spans="2:12" ht="16.5" customHeight="1">
      <c r="B169" s="208"/>
      <c r="C169" s="208"/>
      <c r="D169" s="177"/>
      <c r="E169" s="177"/>
      <c r="F169" s="177"/>
      <c r="G169" s="208"/>
      <c r="H169" s="208"/>
      <c r="I169" s="157"/>
      <c r="J169" s="157"/>
      <c r="K169" s="157"/>
      <c r="L169" s="157"/>
    </row>
    <row r="170" spans="2:12" ht="16.5" customHeight="1">
      <c r="B170" s="208"/>
      <c r="C170" s="208"/>
      <c r="D170" s="177"/>
      <c r="E170" s="177"/>
      <c r="F170" s="177"/>
      <c r="G170" s="208"/>
      <c r="H170" s="208"/>
      <c r="I170" s="157"/>
      <c r="J170" s="157"/>
      <c r="K170" s="157"/>
      <c r="L170" s="157"/>
    </row>
    <row r="171" spans="2:12" ht="16.5" customHeight="1">
      <c r="B171" s="208"/>
      <c r="C171" s="208"/>
      <c r="D171" s="177"/>
      <c r="E171" s="177"/>
      <c r="F171" s="177"/>
      <c r="G171" s="208"/>
      <c r="H171" s="208"/>
      <c r="I171" s="157"/>
      <c r="J171" s="157"/>
      <c r="K171" s="157"/>
      <c r="L171" s="157"/>
    </row>
    <row r="172" spans="2:12" ht="16.5" customHeight="1">
      <c r="B172" s="208"/>
      <c r="C172" s="208"/>
      <c r="D172" s="177"/>
      <c r="E172" s="177"/>
      <c r="F172" s="177"/>
      <c r="G172" s="208"/>
      <c r="H172" s="208"/>
      <c r="I172" s="157"/>
      <c r="J172" s="157"/>
      <c r="K172" s="157"/>
      <c r="L172" s="157"/>
    </row>
    <row r="173" spans="2:12" ht="16.5" customHeight="1">
      <c r="B173" s="208"/>
      <c r="C173" s="208"/>
      <c r="D173" s="177"/>
      <c r="E173" s="177"/>
      <c r="F173" s="177"/>
      <c r="G173" s="208"/>
      <c r="H173" s="208"/>
      <c r="I173" s="157"/>
      <c r="J173" s="157"/>
      <c r="K173" s="157"/>
      <c r="L173" s="157"/>
    </row>
    <row r="174" spans="2:12" ht="16.5" customHeight="1">
      <c r="B174" s="208"/>
      <c r="C174" s="208"/>
      <c r="D174" s="177"/>
      <c r="E174" s="177"/>
      <c r="F174" s="177"/>
      <c r="G174" s="208"/>
      <c r="H174" s="208"/>
      <c r="I174" s="157"/>
      <c r="J174" s="157"/>
      <c r="K174" s="157"/>
      <c r="L174" s="157"/>
    </row>
    <row r="175" spans="2:12" ht="16.5" customHeight="1">
      <c r="B175" s="208"/>
      <c r="C175" s="208"/>
      <c r="D175" s="177"/>
      <c r="E175" s="177"/>
      <c r="F175" s="177"/>
      <c r="G175" s="208"/>
      <c r="H175" s="208"/>
      <c r="I175" s="157"/>
      <c r="J175" s="157"/>
      <c r="K175" s="157"/>
      <c r="L175" s="157"/>
    </row>
    <row r="176" spans="2:12" ht="16.5" customHeight="1">
      <c r="B176" s="208"/>
      <c r="C176" s="208"/>
      <c r="D176" s="177"/>
      <c r="E176" s="177"/>
      <c r="F176" s="177"/>
      <c r="G176" s="208"/>
      <c r="H176" s="208"/>
      <c r="I176" s="157"/>
      <c r="J176" s="157"/>
      <c r="K176" s="157"/>
      <c r="L176" s="157"/>
    </row>
    <row r="177" spans="2:12" ht="16.5" customHeight="1">
      <c r="B177" s="208"/>
      <c r="C177" s="208"/>
      <c r="D177" s="177"/>
      <c r="E177" s="177"/>
      <c r="F177" s="177"/>
      <c r="G177" s="208"/>
      <c r="H177" s="208"/>
      <c r="I177" s="157"/>
      <c r="J177" s="157"/>
      <c r="K177" s="157"/>
      <c r="L177" s="157"/>
    </row>
    <row r="178" spans="2:12" ht="16.5" customHeight="1">
      <c r="B178" s="208"/>
      <c r="C178" s="208"/>
      <c r="D178" s="177"/>
      <c r="E178" s="177"/>
      <c r="F178" s="177"/>
      <c r="G178" s="208"/>
      <c r="H178" s="208"/>
      <c r="I178" s="157"/>
      <c r="J178" s="157"/>
      <c r="K178" s="157"/>
      <c r="L178" s="157"/>
    </row>
    <row r="179" spans="2:12" ht="16.5" customHeight="1">
      <c r="B179" s="208"/>
      <c r="C179" s="208"/>
      <c r="D179" s="177"/>
      <c r="E179" s="177"/>
      <c r="F179" s="177"/>
      <c r="G179" s="208"/>
      <c r="H179" s="208"/>
      <c r="I179" s="157"/>
      <c r="J179" s="157"/>
      <c r="K179" s="157"/>
      <c r="L179" s="157"/>
    </row>
    <row r="180" spans="2:12" ht="16.5" customHeight="1">
      <c r="B180" s="208"/>
      <c r="C180" s="208"/>
      <c r="D180" s="177"/>
      <c r="E180" s="177"/>
      <c r="F180" s="177"/>
      <c r="G180" s="208"/>
      <c r="H180" s="208"/>
      <c r="I180" s="157"/>
      <c r="J180" s="157"/>
      <c r="K180" s="157"/>
      <c r="L180" s="157"/>
    </row>
    <row r="181" spans="2:12" ht="16.5" customHeight="1">
      <c r="B181" s="208"/>
      <c r="C181" s="208"/>
      <c r="D181" s="177"/>
      <c r="E181" s="177"/>
      <c r="F181" s="177"/>
      <c r="G181" s="208"/>
      <c r="H181" s="208"/>
      <c r="I181" s="157"/>
      <c r="J181" s="157"/>
      <c r="K181" s="157"/>
      <c r="L181" s="157"/>
    </row>
    <row r="182" spans="2:12" ht="16.5" customHeight="1">
      <c r="B182" s="208"/>
      <c r="C182" s="208"/>
      <c r="D182" s="177"/>
      <c r="E182" s="177"/>
      <c r="F182" s="177"/>
      <c r="G182" s="208"/>
      <c r="H182" s="208"/>
      <c r="I182" s="157"/>
      <c r="J182" s="157"/>
      <c r="K182" s="157"/>
      <c r="L182" s="157"/>
    </row>
    <row r="183" spans="2:12" ht="16.5" customHeight="1">
      <c r="B183" s="208"/>
      <c r="C183" s="208"/>
      <c r="D183" s="177"/>
      <c r="E183" s="177"/>
      <c r="F183" s="177"/>
      <c r="G183" s="208"/>
      <c r="H183" s="208"/>
      <c r="I183" s="157"/>
      <c r="J183" s="157"/>
      <c r="K183" s="157"/>
      <c r="L183" s="157"/>
    </row>
    <row r="184" spans="2:12" ht="16.5" customHeight="1">
      <c r="B184" s="208"/>
      <c r="C184" s="208"/>
      <c r="D184" s="177"/>
      <c r="E184" s="177"/>
      <c r="F184" s="177"/>
      <c r="G184" s="208"/>
      <c r="H184" s="208"/>
      <c r="I184" s="157"/>
      <c r="J184" s="157"/>
      <c r="K184" s="157"/>
      <c r="L184" s="157"/>
    </row>
    <row r="185" spans="2:12" ht="16.5" customHeight="1">
      <c r="B185" s="208"/>
      <c r="C185" s="208"/>
      <c r="D185" s="177"/>
      <c r="E185" s="177"/>
      <c r="F185" s="177"/>
      <c r="G185" s="208"/>
      <c r="H185" s="208"/>
      <c r="I185" s="157"/>
      <c r="J185" s="157"/>
      <c r="K185" s="157"/>
      <c r="L185" s="157"/>
    </row>
    <row r="186" spans="2:12" ht="16.5" customHeight="1">
      <c r="B186" s="208"/>
      <c r="C186" s="208"/>
      <c r="D186" s="177"/>
      <c r="E186" s="177"/>
      <c r="F186" s="177"/>
      <c r="G186" s="208"/>
      <c r="H186" s="208"/>
      <c r="I186" s="157"/>
      <c r="J186" s="157"/>
      <c r="K186" s="157"/>
      <c r="L186" s="157"/>
    </row>
    <row r="187" spans="2:12" ht="16.5" customHeight="1">
      <c r="B187" s="208"/>
      <c r="C187" s="208"/>
      <c r="D187" s="177"/>
      <c r="E187" s="177"/>
      <c r="F187" s="177"/>
      <c r="G187" s="208"/>
      <c r="H187" s="208"/>
      <c r="I187" s="157"/>
      <c r="J187" s="157"/>
      <c r="K187" s="157"/>
      <c r="L187" s="157"/>
    </row>
    <row r="188" spans="2:12" ht="16.5" customHeight="1">
      <c r="B188" s="208"/>
      <c r="C188" s="208"/>
      <c r="D188" s="177"/>
      <c r="E188" s="177"/>
      <c r="F188" s="177"/>
      <c r="G188" s="208"/>
      <c r="H188" s="208"/>
      <c r="I188" s="157"/>
      <c r="J188" s="157"/>
      <c r="K188" s="157"/>
      <c r="L188" s="157"/>
    </row>
    <row r="189" spans="2:12" ht="16.5" customHeight="1">
      <c r="B189" s="208"/>
      <c r="C189" s="208"/>
      <c r="D189" s="177"/>
      <c r="E189" s="177"/>
      <c r="F189" s="177"/>
      <c r="G189" s="208"/>
      <c r="H189" s="208"/>
      <c r="I189" s="157"/>
      <c r="J189" s="157"/>
      <c r="K189" s="157"/>
      <c r="L189" s="157"/>
    </row>
    <row r="190" spans="2:12" ht="16.5" customHeight="1">
      <c r="B190" s="208"/>
      <c r="C190" s="208"/>
      <c r="D190" s="177"/>
      <c r="E190" s="177"/>
      <c r="F190" s="177"/>
      <c r="G190" s="208"/>
      <c r="H190" s="208"/>
      <c r="I190" s="157"/>
      <c r="J190" s="157"/>
      <c r="K190" s="157"/>
      <c r="L190" s="157"/>
    </row>
    <row r="191" spans="2:12" ht="16.5" customHeight="1">
      <c r="B191" s="208"/>
      <c r="C191" s="208"/>
      <c r="D191" s="177"/>
      <c r="E191" s="177"/>
      <c r="F191" s="177"/>
      <c r="G191" s="208"/>
      <c r="H191" s="208"/>
      <c r="I191" s="157"/>
      <c r="J191" s="157"/>
      <c r="K191" s="157"/>
      <c r="L191" s="157"/>
    </row>
    <row r="192" spans="2:12" ht="16.5" customHeight="1">
      <c r="B192" s="208"/>
      <c r="C192" s="208"/>
      <c r="D192" s="177"/>
      <c r="E192" s="177"/>
      <c r="F192" s="177"/>
      <c r="G192" s="208"/>
      <c r="H192" s="208"/>
      <c r="I192" s="157"/>
      <c r="J192" s="157"/>
      <c r="K192" s="157"/>
      <c r="L192" s="157"/>
    </row>
    <row r="193" spans="2:12" ht="16.5" customHeight="1">
      <c r="B193" s="208"/>
      <c r="C193" s="208"/>
      <c r="D193" s="177"/>
      <c r="E193" s="177"/>
      <c r="F193" s="177"/>
      <c r="G193" s="208"/>
      <c r="H193" s="208"/>
      <c r="I193" s="157"/>
      <c r="J193" s="157"/>
      <c r="K193" s="157"/>
      <c r="L193" s="157"/>
    </row>
    <row r="194" spans="2:12" ht="16.5" customHeight="1">
      <c r="B194" s="208"/>
      <c r="C194" s="208"/>
      <c r="D194" s="177"/>
      <c r="E194" s="177"/>
      <c r="F194" s="177"/>
      <c r="G194" s="208"/>
      <c r="H194" s="208"/>
      <c r="I194" s="157"/>
      <c r="J194" s="157"/>
      <c r="K194" s="157"/>
      <c r="L194" s="157"/>
    </row>
    <row r="195" spans="2:12" ht="16.5" customHeight="1">
      <c r="B195" s="208"/>
      <c r="C195" s="208"/>
      <c r="D195" s="177"/>
      <c r="E195" s="177"/>
      <c r="F195" s="177"/>
      <c r="G195" s="208"/>
      <c r="H195" s="208"/>
      <c r="I195" s="157"/>
      <c r="J195" s="157"/>
      <c r="K195" s="157"/>
      <c r="L195" s="157"/>
    </row>
    <row r="196" spans="2:12" ht="16.5" customHeight="1">
      <c r="B196" s="208"/>
      <c r="C196" s="208"/>
      <c r="D196" s="177"/>
      <c r="E196" s="177"/>
      <c r="F196" s="177"/>
      <c r="G196" s="208"/>
      <c r="H196" s="208"/>
      <c r="I196" s="157"/>
      <c r="J196" s="157"/>
      <c r="K196" s="157"/>
      <c r="L196" s="157"/>
    </row>
    <row r="197" spans="2:12" ht="16.5" customHeight="1">
      <c r="B197" s="208"/>
      <c r="C197" s="208"/>
      <c r="D197" s="177"/>
      <c r="E197" s="177"/>
      <c r="F197" s="177"/>
      <c r="G197" s="208"/>
      <c r="H197" s="208"/>
      <c r="I197" s="157"/>
      <c r="J197" s="157"/>
      <c r="K197" s="157"/>
      <c r="L197" s="157"/>
    </row>
    <row r="198" spans="2:12" ht="16.5" customHeight="1">
      <c r="B198" s="208"/>
      <c r="C198" s="208"/>
      <c r="D198" s="177"/>
      <c r="E198" s="177"/>
      <c r="F198" s="177"/>
      <c r="G198" s="208"/>
      <c r="H198" s="208"/>
      <c r="I198" s="157"/>
      <c r="J198" s="157"/>
      <c r="K198" s="157"/>
      <c r="L198" s="157"/>
    </row>
    <row r="199" spans="2:12" ht="16.5" customHeight="1">
      <c r="B199" s="208"/>
      <c r="C199" s="208"/>
      <c r="D199" s="177"/>
      <c r="E199" s="177"/>
      <c r="F199" s="177"/>
      <c r="G199" s="208"/>
      <c r="H199" s="208"/>
      <c r="I199" s="157"/>
      <c r="J199" s="157"/>
      <c r="K199" s="157"/>
      <c r="L199" s="157"/>
    </row>
    <row r="200" spans="2:12" ht="16.5" customHeight="1">
      <c r="B200" s="208"/>
      <c r="C200" s="208"/>
      <c r="D200" s="177"/>
      <c r="E200" s="177"/>
      <c r="F200" s="177"/>
      <c r="G200" s="208"/>
      <c r="H200" s="208"/>
      <c r="I200" s="157"/>
      <c r="J200" s="157"/>
      <c r="K200" s="157"/>
      <c r="L200" s="157"/>
    </row>
    <row r="201" spans="2:12" ht="16.5" customHeight="1">
      <c r="B201" s="208"/>
      <c r="C201" s="208"/>
      <c r="D201" s="177"/>
      <c r="E201" s="177"/>
      <c r="F201" s="177"/>
      <c r="G201" s="208"/>
      <c r="H201" s="208"/>
      <c r="I201" s="157"/>
      <c r="J201" s="157"/>
      <c r="K201" s="157"/>
      <c r="L201" s="157"/>
    </row>
    <row r="202" spans="2:12" ht="16.5" customHeight="1">
      <c r="B202" s="208"/>
      <c r="C202" s="208"/>
      <c r="D202" s="177"/>
      <c r="E202" s="177"/>
      <c r="F202" s="177"/>
      <c r="G202" s="208"/>
      <c r="H202" s="208"/>
      <c r="I202" s="157"/>
      <c r="J202" s="157"/>
      <c r="K202" s="157"/>
      <c r="L202" s="157"/>
    </row>
    <row r="203" spans="2:12" ht="16.5" customHeight="1">
      <c r="B203" s="208"/>
      <c r="C203" s="208"/>
      <c r="D203" s="177"/>
      <c r="E203" s="177"/>
      <c r="F203" s="177"/>
      <c r="G203" s="208"/>
      <c r="H203" s="208"/>
      <c r="I203" s="157"/>
      <c r="J203" s="157"/>
      <c r="K203" s="157"/>
      <c r="L203" s="157"/>
    </row>
    <row r="204" spans="2:12" ht="16.5" customHeight="1">
      <c r="B204" s="208"/>
      <c r="C204" s="208"/>
      <c r="D204" s="177"/>
      <c r="E204" s="177"/>
      <c r="F204" s="177"/>
      <c r="G204" s="208"/>
      <c r="H204" s="208"/>
      <c r="I204" s="157"/>
      <c r="J204" s="157"/>
      <c r="K204" s="157"/>
      <c r="L204" s="157"/>
    </row>
    <row r="205" spans="2:12" ht="16.5" customHeight="1">
      <c r="B205" s="208"/>
      <c r="C205" s="208"/>
      <c r="D205" s="177"/>
      <c r="E205" s="177"/>
      <c r="F205" s="177"/>
      <c r="G205" s="208"/>
      <c r="H205" s="208"/>
      <c r="I205" s="157"/>
      <c r="J205" s="157"/>
      <c r="K205" s="157"/>
      <c r="L205" s="157"/>
    </row>
    <row r="206" spans="2:12" ht="16.5" customHeight="1">
      <c r="B206" s="208"/>
      <c r="C206" s="208"/>
      <c r="D206" s="177"/>
      <c r="E206" s="177"/>
      <c r="F206" s="177"/>
      <c r="G206" s="208"/>
      <c r="H206" s="208"/>
      <c r="I206" s="157"/>
      <c r="J206" s="157"/>
      <c r="K206" s="157"/>
      <c r="L206" s="157"/>
    </row>
    <row r="207" spans="2:12" ht="16.5" customHeight="1">
      <c r="B207" s="208"/>
      <c r="C207" s="208"/>
      <c r="D207" s="177"/>
      <c r="E207" s="177"/>
      <c r="F207" s="177"/>
      <c r="G207" s="208"/>
      <c r="H207" s="208"/>
      <c r="I207" s="157"/>
      <c r="J207" s="157"/>
      <c r="K207" s="157"/>
      <c r="L207" s="157"/>
    </row>
    <row r="208" spans="2:12" ht="16.5" customHeight="1">
      <c r="B208" s="208"/>
      <c r="C208" s="208"/>
      <c r="D208" s="177"/>
      <c r="E208" s="177"/>
      <c r="F208" s="177"/>
      <c r="G208" s="208"/>
      <c r="H208" s="208"/>
      <c r="I208" s="157"/>
      <c r="J208" s="157"/>
      <c r="K208" s="157"/>
      <c r="L208" s="157"/>
    </row>
    <row r="209" spans="2:12" ht="16.5" customHeight="1">
      <c r="B209" s="208"/>
      <c r="C209" s="208"/>
      <c r="D209" s="177"/>
      <c r="E209" s="177"/>
      <c r="F209" s="177"/>
      <c r="G209" s="208"/>
      <c r="H209" s="208"/>
      <c r="I209" s="157"/>
      <c r="J209" s="157"/>
      <c r="K209" s="157"/>
      <c r="L209" s="157"/>
    </row>
    <row r="210" spans="2:12" ht="16.5" customHeight="1">
      <c r="B210" s="208"/>
      <c r="C210" s="208"/>
      <c r="D210" s="177"/>
      <c r="E210" s="177"/>
      <c r="F210" s="177"/>
      <c r="G210" s="208"/>
      <c r="H210" s="208"/>
      <c r="I210" s="157"/>
      <c r="J210" s="157"/>
      <c r="K210" s="157"/>
      <c r="L210" s="157"/>
    </row>
    <row r="211" spans="2:12" ht="16.5" customHeight="1">
      <c r="B211" s="208"/>
      <c r="C211" s="208"/>
      <c r="D211" s="177"/>
      <c r="E211" s="177"/>
      <c r="F211" s="177"/>
      <c r="G211" s="208"/>
      <c r="H211" s="208"/>
      <c r="I211" s="157"/>
      <c r="J211" s="157"/>
      <c r="K211" s="157"/>
      <c r="L211" s="157"/>
    </row>
    <row r="212" spans="2:12" ht="16.5" customHeight="1">
      <c r="B212" s="208"/>
      <c r="C212" s="208"/>
      <c r="D212" s="177"/>
      <c r="E212" s="177"/>
      <c r="F212" s="177"/>
      <c r="G212" s="208"/>
      <c r="H212" s="208"/>
      <c r="I212" s="157"/>
      <c r="J212" s="157"/>
      <c r="K212" s="157"/>
      <c r="L212" s="157"/>
    </row>
    <row r="213" spans="2:12" ht="16.5" customHeight="1">
      <c r="B213" s="208"/>
      <c r="C213" s="208"/>
      <c r="D213" s="177"/>
      <c r="E213" s="177"/>
      <c r="F213" s="177"/>
      <c r="G213" s="208"/>
      <c r="H213" s="208"/>
      <c r="I213" s="157"/>
      <c r="J213" s="157"/>
      <c r="K213" s="157"/>
      <c r="L213" s="157"/>
    </row>
    <row r="214" spans="2:12" ht="16.5" customHeight="1">
      <c r="B214" s="208"/>
      <c r="C214" s="208"/>
      <c r="D214" s="177"/>
      <c r="E214" s="177"/>
      <c r="F214" s="177"/>
      <c r="G214" s="208"/>
      <c r="H214" s="208"/>
      <c r="I214" s="157"/>
      <c r="J214" s="157"/>
      <c r="K214" s="157"/>
      <c r="L214" s="157"/>
    </row>
    <row r="215" spans="2:12" ht="16.5" customHeight="1">
      <c r="B215" s="208"/>
      <c r="C215" s="208"/>
      <c r="D215" s="177"/>
      <c r="E215" s="177"/>
      <c r="F215" s="177"/>
      <c r="G215" s="208"/>
      <c r="H215" s="208"/>
      <c r="I215" s="157"/>
      <c r="J215" s="157"/>
      <c r="K215" s="157"/>
      <c r="L215" s="157"/>
    </row>
    <row r="216" spans="2:12" ht="16.5" customHeight="1">
      <c r="B216" s="208"/>
      <c r="C216" s="208"/>
      <c r="D216" s="177"/>
      <c r="E216" s="177"/>
      <c r="F216" s="177"/>
      <c r="G216" s="208"/>
      <c r="H216" s="208"/>
      <c r="I216" s="157"/>
      <c r="J216" s="157"/>
      <c r="K216" s="157"/>
      <c r="L216" s="157"/>
    </row>
    <row r="217" spans="2:12" ht="16.5" customHeight="1">
      <c r="B217" s="208"/>
      <c r="C217" s="208"/>
      <c r="D217" s="177"/>
      <c r="E217" s="177"/>
      <c r="F217" s="177"/>
      <c r="G217" s="208"/>
      <c r="H217" s="208"/>
      <c r="I217" s="157"/>
      <c r="J217" s="157"/>
      <c r="K217" s="157"/>
      <c r="L217" s="157"/>
    </row>
    <row r="218" spans="2:12" ht="16.5" customHeight="1">
      <c r="B218" s="208"/>
      <c r="C218" s="208"/>
      <c r="D218" s="177"/>
      <c r="E218" s="177"/>
      <c r="F218" s="177"/>
      <c r="G218" s="208"/>
      <c r="H218" s="208"/>
      <c r="I218" s="157"/>
      <c r="J218" s="157"/>
      <c r="K218" s="157"/>
      <c r="L218" s="157"/>
    </row>
    <row r="219" spans="2:12" ht="16.5" customHeight="1">
      <c r="B219" s="208"/>
      <c r="C219" s="208"/>
      <c r="D219" s="177"/>
      <c r="E219" s="177"/>
      <c r="F219" s="177"/>
      <c r="G219" s="208"/>
      <c r="H219" s="208"/>
      <c r="I219" s="157"/>
      <c r="J219" s="157"/>
      <c r="K219" s="157"/>
      <c r="L219" s="157"/>
    </row>
    <row r="220" spans="2:12" ht="16.5" customHeight="1">
      <c r="B220" s="208"/>
      <c r="C220" s="208"/>
      <c r="D220" s="177"/>
      <c r="E220" s="177"/>
      <c r="F220" s="177"/>
      <c r="G220" s="208"/>
      <c r="H220" s="208"/>
      <c r="I220" s="157"/>
      <c r="J220" s="157"/>
      <c r="K220" s="157"/>
      <c r="L220" s="157"/>
    </row>
    <row r="221" spans="2:12" ht="16.5" customHeight="1">
      <c r="B221" s="208"/>
      <c r="C221" s="208"/>
      <c r="D221" s="177"/>
      <c r="E221" s="177"/>
      <c r="F221" s="177"/>
      <c r="G221" s="208"/>
      <c r="H221" s="208"/>
      <c r="I221" s="157"/>
      <c r="J221" s="157"/>
      <c r="K221" s="157"/>
      <c r="L221" s="157"/>
    </row>
    <row r="222" spans="2:12" ht="16.5" customHeight="1">
      <c r="B222" s="208"/>
      <c r="C222" s="208"/>
      <c r="D222" s="177"/>
      <c r="E222" s="177"/>
      <c r="F222" s="177"/>
      <c r="G222" s="208"/>
      <c r="H222" s="208"/>
      <c r="I222" s="157"/>
      <c r="J222" s="157"/>
      <c r="K222" s="157"/>
      <c r="L222" s="157"/>
    </row>
    <row r="223" spans="2:12" ht="16.5" customHeight="1">
      <c r="B223" s="208"/>
      <c r="C223" s="208"/>
      <c r="D223" s="177"/>
      <c r="E223" s="177"/>
      <c r="F223" s="177"/>
      <c r="G223" s="208"/>
      <c r="H223" s="208"/>
      <c r="I223" s="157"/>
      <c r="J223" s="157"/>
      <c r="K223" s="157"/>
      <c r="L223" s="157"/>
    </row>
    <row r="224" spans="2:12" ht="16.5" customHeight="1">
      <c r="B224" s="208"/>
      <c r="C224" s="208"/>
      <c r="D224" s="177"/>
      <c r="E224" s="177"/>
      <c r="F224" s="177"/>
      <c r="G224" s="208"/>
      <c r="H224" s="208"/>
      <c r="I224" s="157"/>
      <c r="J224" s="157"/>
      <c r="K224" s="157"/>
      <c r="L224" s="157"/>
    </row>
    <row r="225" spans="2:12" ht="16.5" customHeight="1">
      <c r="B225" s="208"/>
      <c r="C225" s="208"/>
      <c r="D225" s="177"/>
      <c r="E225" s="177"/>
      <c r="F225" s="177"/>
      <c r="G225" s="208"/>
      <c r="H225" s="208"/>
      <c r="I225" s="157"/>
      <c r="J225" s="157"/>
      <c r="K225" s="157"/>
      <c r="L225" s="157"/>
    </row>
    <row r="226" spans="2:12" ht="16.5" customHeight="1">
      <c r="B226" s="208"/>
      <c r="C226" s="208"/>
      <c r="D226" s="177"/>
      <c r="E226" s="177"/>
      <c r="F226" s="177"/>
      <c r="G226" s="208"/>
      <c r="H226" s="208"/>
      <c r="I226" s="157"/>
      <c r="J226" s="157"/>
      <c r="K226" s="157"/>
      <c r="L226" s="157"/>
    </row>
    <row r="227" spans="2:12" ht="16.5" customHeight="1">
      <c r="B227" s="208"/>
      <c r="C227" s="208"/>
      <c r="D227" s="177"/>
      <c r="E227" s="177"/>
      <c r="F227" s="177"/>
      <c r="G227" s="208"/>
      <c r="H227" s="208"/>
      <c r="I227" s="157"/>
      <c r="J227" s="157"/>
      <c r="K227" s="157"/>
      <c r="L227" s="157"/>
    </row>
    <row r="228" spans="2:12" ht="16.5" customHeight="1">
      <c r="B228" s="208"/>
      <c r="C228" s="208"/>
      <c r="D228" s="177"/>
      <c r="E228" s="177"/>
      <c r="F228" s="177"/>
      <c r="G228" s="208"/>
      <c r="H228" s="208"/>
      <c r="I228" s="157"/>
      <c r="J228" s="157"/>
      <c r="K228" s="157"/>
      <c r="L228" s="157"/>
    </row>
    <row r="229" spans="2:12" ht="16.5" customHeight="1">
      <c r="B229" s="208"/>
      <c r="C229" s="208"/>
      <c r="D229" s="177"/>
      <c r="E229" s="177"/>
      <c r="F229" s="177"/>
      <c r="G229" s="208"/>
      <c r="H229" s="208"/>
      <c r="I229" s="157"/>
      <c r="J229" s="157"/>
      <c r="K229" s="157"/>
      <c r="L229" s="157"/>
    </row>
    <row r="230" spans="2:12" ht="16.5" customHeight="1">
      <c r="B230" s="208"/>
      <c r="C230" s="208"/>
      <c r="D230" s="177"/>
      <c r="E230" s="177"/>
      <c r="F230" s="177"/>
      <c r="G230" s="208"/>
      <c r="H230" s="208"/>
      <c r="I230" s="157"/>
      <c r="J230" s="157"/>
      <c r="K230" s="157"/>
      <c r="L230" s="157"/>
    </row>
    <row r="231" spans="2:12" ht="16.5" customHeight="1">
      <c r="B231" s="208"/>
      <c r="C231" s="208"/>
      <c r="D231" s="177"/>
      <c r="E231" s="177"/>
      <c r="F231" s="177"/>
      <c r="G231" s="208"/>
      <c r="H231" s="208"/>
      <c r="I231" s="157"/>
      <c r="J231" s="157"/>
      <c r="K231" s="157"/>
      <c r="L231" s="157"/>
    </row>
    <row r="232" spans="2:12" ht="16.5" customHeight="1">
      <c r="B232" s="208"/>
      <c r="C232" s="208"/>
      <c r="D232" s="177"/>
      <c r="E232" s="177"/>
      <c r="F232" s="177"/>
      <c r="G232" s="208"/>
      <c r="H232" s="208"/>
      <c r="I232" s="157"/>
      <c r="J232" s="157"/>
      <c r="K232" s="157"/>
      <c r="L232" s="157"/>
    </row>
    <row r="233" spans="2:12" ht="16.5" customHeight="1">
      <c r="B233" s="208"/>
      <c r="C233" s="208"/>
      <c r="D233" s="177"/>
      <c r="E233" s="177"/>
      <c r="F233" s="177"/>
      <c r="G233" s="208"/>
      <c r="H233" s="208"/>
      <c r="I233" s="157"/>
      <c r="J233" s="157"/>
      <c r="K233" s="157"/>
      <c r="L233" s="157"/>
    </row>
    <row r="234" spans="2:12" ht="16.5" customHeight="1">
      <c r="B234" s="208"/>
      <c r="C234" s="208"/>
      <c r="D234" s="177"/>
      <c r="E234" s="177"/>
      <c r="F234" s="177"/>
      <c r="G234" s="208"/>
      <c r="H234" s="208"/>
      <c r="I234" s="157"/>
      <c r="J234" s="157"/>
      <c r="K234" s="157"/>
      <c r="L234" s="157"/>
    </row>
    <row r="235" spans="2:12" ht="16.5" customHeight="1">
      <c r="B235" s="208"/>
      <c r="C235" s="208"/>
      <c r="D235" s="177"/>
      <c r="E235" s="177"/>
      <c r="F235" s="177"/>
      <c r="G235" s="208"/>
      <c r="H235" s="208"/>
      <c r="I235" s="157"/>
      <c r="J235" s="157"/>
      <c r="K235" s="157"/>
      <c r="L235" s="157"/>
    </row>
    <row r="236" spans="2:12" ht="16.5" customHeight="1">
      <c r="B236" s="208"/>
      <c r="C236" s="208"/>
      <c r="D236" s="177"/>
      <c r="E236" s="177"/>
      <c r="F236" s="177"/>
      <c r="G236" s="208"/>
      <c r="H236" s="208"/>
      <c r="I236" s="157"/>
      <c r="J236" s="157"/>
      <c r="K236" s="157"/>
      <c r="L236" s="157"/>
    </row>
    <row r="237" spans="2:12" ht="16.5" customHeight="1">
      <c r="B237" s="208"/>
      <c r="C237" s="208"/>
      <c r="D237" s="177"/>
      <c r="E237" s="177"/>
      <c r="F237" s="177"/>
      <c r="G237" s="208"/>
      <c r="H237" s="208"/>
      <c r="I237" s="157"/>
      <c r="J237" s="157"/>
      <c r="K237" s="157"/>
      <c r="L237" s="157"/>
    </row>
    <row r="238" spans="2:12" ht="16.5" customHeight="1">
      <c r="B238" s="208"/>
      <c r="C238" s="208"/>
      <c r="D238" s="177"/>
      <c r="E238" s="177"/>
      <c r="F238" s="177"/>
      <c r="G238" s="208"/>
      <c r="H238" s="208"/>
      <c r="I238" s="157"/>
      <c r="J238" s="157"/>
      <c r="K238" s="157"/>
      <c r="L238" s="157"/>
    </row>
    <row r="239" spans="2:12" ht="16.5" customHeight="1">
      <c r="B239" s="208"/>
      <c r="C239" s="208"/>
      <c r="D239" s="177"/>
      <c r="E239" s="177"/>
      <c r="F239" s="177"/>
      <c r="G239" s="208"/>
      <c r="H239" s="208"/>
      <c r="I239" s="157"/>
      <c r="J239" s="157"/>
      <c r="K239" s="157"/>
      <c r="L239" s="157"/>
    </row>
    <row r="240" spans="2:12" ht="16.5" customHeight="1">
      <c r="B240" s="208"/>
      <c r="C240" s="208"/>
      <c r="D240" s="177"/>
      <c r="E240" s="177"/>
      <c r="F240" s="177"/>
      <c r="G240" s="208"/>
      <c r="H240" s="208"/>
      <c r="I240" s="157"/>
      <c r="J240" s="157"/>
      <c r="K240" s="157"/>
      <c r="L240" s="157"/>
    </row>
    <row r="241" spans="2:12" ht="16.5" customHeight="1">
      <c r="B241" s="208"/>
      <c r="C241" s="208"/>
      <c r="D241" s="177"/>
      <c r="E241" s="177"/>
      <c r="F241" s="177"/>
      <c r="G241" s="208"/>
      <c r="H241" s="208"/>
      <c r="I241" s="157"/>
      <c r="J241" s="157"/>
      <c r="K241" s="157"/>
      <c r="L241" s="157"/>
    </row>
    <row r="242" spans="2:12" ht="16.5" customHeight="1">
      <c r="B242" s="208"/>
      <c r="C242" s="208"/>
      <c r="D242" s="177"/>
      <c r="E242" s="177"/>
      <c r="F242" s="177"/>
      <c r="G242" s="208"/>
      <c r="H242" s="208"/>
      <c r="I242" s="157"/>
      <c r="J242" s="157"/>
      <c r="K242" s="157"/>
      <c r="L242" s="157"/>
    </row>
    <row r="243" spans="2:12" ht="16.5" customHeight="1">
      <c r="B243" s="208"/>
      <c r="C243" s="208"/>
      <c r="D243" s="177"/>
      <c r="E243" s="177"/>
      <c r="F243" s="177"/>
      <c r="G243" s="208"/>
      <c r="H243" s="208"/>
      <c r="I243" s="157"/>
      <c r="J243" s="157"/>
      <c r="K243" s="157"/>
      <c r="L243" s="157"/>
    </row>
    <row r="244" spans="2:12" ht="16.5" customHeight="1">
      <c r="B244" s="208"/>
      <c r="C244" s="208"/>
      <c r="D244" s="177"/>
      <c r="E244" s="177"/>
      <c r="F244" s="177"/>
      <c r="G244" s="208"/>
      <c r="H244" s="208"/>
      <c r="I244" s="157"/>
      <c r="J244" s="157"/>
      <c r="K244" s="157"/>
      <c r="L244" s="157"/>
    </row>
    <row r="245" spans="2:12" ht="16.5" customHeight="1">
      <c r="B245" s="208"/>
      <c r="C245" s="208"/>
      <c r="D245" s="177"/>
      <c r="E245" s="177"/>
      <c r="F245" s="177"/>
      <c r="G245" s="208"/>
      <c r="H245" s="208"/>
      <c r="I245" s="157"/>
      <c r="J245" s="157"/>
      <c r="K245" s="157"/>
      <c r="L245" s="157"/>
    </row>
    <row r="246" spans="2:12" ht="16.5" customHeight="1">
      <c r="B246" s="208"/>
      <c r="C246" s="208"/>
      <c r="D246" s="177"/>
      <c r="E246" s="177"/>
      <c r="F246" s="177"/>
      <c r="G246" s="208"/>
      <c r="H246" s="208"/>
      <c r="I246" s="157"/>
      <c r="J246" s="157"/>
      <c r="K246" s="157"/>
      <c r="L246" s="157"/>
    </row>
    <row r="247" spans="2:12" ht="16.5" customHeight="1">
      <c r="B247" s="208"/>
      <c r="C247" s="208"/>
      <c r="D247" s="177"/>
      <c r="E247" s="177"/>
      <c r="F247" s="177"/>
      <c r="G247" s="208"/>
      <c r="H247" s="208"/>
      <c r="I247" s="157"/>
      <c r="J247" s="157"/>
      <c r="K247" s="157"/>
      <c r="L247" s="157"/>
    </row>
    <row r="248" spans="2:12" ht="16.5" customHeight="1">
      <c r="B248" s="208"/>
      <c r="C248" s="208"/>
      <c r="D248" s="177"/>
      <c r="E248" s="177"/>
      <c r="F248" s="177"/>
      <c r="G248" s="208"/>
      <c r="H248" s="208"/>
      <c r="I248" s="157"/>
      <c r="J248" s="157"/>
      <c r="K248" s="157"/>
      <c r="L248" s="157"/>
    </row>
    <row r="249" spans="2:12" ht="16.5" customHeight="1">
      <c r="B249" s="208"/>
      <c r="C249" s="208"/>
      <c r="D249" s="177"/>
      <c r="E249" s="177"/>
      <c r="F249" s="177"/>
      <c r="G249" s="208"/>
      <c r="H249" s="208"/>
      <c r="I249" s="157"/>
      <c r="J249" s="157"/>
      <c r="K249" s="157"/>
      <c r="L249" s="157"/>
    </row>
    <row r="250" spans="2:12" ht="16.5" customHeight="1">
      <c r="B250" s="208"/>
      <c r="C250" s="208"/>
      <c r="D250" s="177"/>
      <c r="E250" s="177"/>
      <c r="F250" s="177"/>
      <c r="G250" s="208"/>
      <c r="H250" s="208"/>
      <c r="I250" s="157"/>
      <c r="J250" s="157"/>
      <c r="K250" s="157"/>
      <c r="L250" s="157"/>
    </row>
    <row r="251" spans="2:12" ht="16.5" customHeight="1">
      <c r="B251" s="208"/>
      <c r="C251" s="208"/>
      <c r="D251" s="177"/>
      <c r="E251" s="177"/>
      <c r="F251" s="177"/>
      <c r="G251" s="208"/>
      <c r="H251" s="208"/>
      <c r="I251" s="157"/>
      <c r="J251" s="157"/>
      <c r="K251" s="157"/>
      <c r="L251" s="157"/>
    </row>
    <row r="252" spans="2:12" ht="16.5" customHeight="1">
      <c r="B252" s="208"/>
      <c r="C252" s="208"/>
      <c r="D252" s="177"/>
      <c r="E252" s="177"/>
      <c r="F252" s="177"/>
      <c r="G252" s="208"/>
      <c r="H252" s="208"/>
      <c r="I252" s="157"/>
      <c r="J252" s="157"/>
      <c r="K252" s="157"/>
      <c r="L252" s="157"/>
    </row>
    <row r="253" spans="2:12" ht="16.5" customHeight="1">
      <c r="B253" s="208"/>
      <c r="C253" s="208"/>
      <c r="D253" s="177"/>
      <c r="E253" s="177"/>
      <c r="F253" s="177"/>
      <c r="G253" s="208"/>
      <c r="H253" s="208"/>
      <c r="I253" s="157"/>
      <c r="J253" s="157"/>
      <c r="K253" s="157"/>
      <c r="L253" s="157"/>
    </row>
    <row r="254" spans="2:12" ht="16.5" customHeight="1">
      <c r="B254" s="208"/>
      <c r="C254" s="208"/>
      <c r="D254" s="177"/>
      <c r="E254" s="177"/>
      <c r="F254" s="177"/>
      <c r="G254" s="208"/>
      <c r="H254" s="208"/>
      <c r="I254" s="157"/>
      <c r="J254" s="157"/>
      <c r="K254" s="157"/>
      <c r="L254" s="157"/>
    </row>
    <row r="255" spans="2:12" ht="16.5" customHeight="1">
      <c r="B255" s="208"/>
      <c r="C255" s="208"/>
      <c r="D255" s="177"/>
      <c r="E255" s="177"/>
      <c r="F255" s="177"/>
      <c r="G255" s="208"/>
      <c r="H255" s="208"/>
      <c r="I255" s="157"/>
      <c r="J255" s="157"/>
      <c r="K255" s="157"/>
      <c r="L255" s="157"/>
    </row>
    <row r="256" spans="2:12" ht="16.5" customHeight="1">
      <c r="B256" s="208"/>
      <c r="C256" s="208"/>
      <c r="D256" s="177"/>
      <c r="E256" s="177"/>
      <c r="F256" s="177"/>
      <c r="G256" s="208"/>
      <c r="H256" s="208"/>
      <c r="I256" s="157"/>
      <c r="J256" s="157"/>
      <c r="K256" s="157"/>
      <c r="L256" s="157"/>
    </row>
    <row r="257" spans="2:12" ht="16.5" customHeight="1">
      <c r="B257" s="208"/>
      <c r="C257" s="208"/>
      <c r="D257" s="177"/>
      <c r="E257" s="177"/>
      <c r="F257" s="177"/>
      <c r="G257" s="208"/>
      <c r="H257" s="208"/>
      <c r="I257" s="157"/>
      <c r="J257" s="157"/>
      <c r="K257" s="157"/>
      <c r="L257" s="157"/>
    </row>
    <row r="258" spans="2:12" ht="16.5" customHeight="1">
      <c r="B258" s="208"/>
      <c r="C258" s="208"/>
      <c r="D258" s="177"/>
      <c r="E258" s="177"/>
      <c r="F258" s="177"/>
      <c r="G258" s="208"/>
      <c r="H258" s="208"/>
      <c r="I258" s="157"/>
      <c r="J258" s="157"/>
      <c r="K258" s="157"/>
      <c r="L258" s="157"/>
    </row>
    <row r="259" spans="2:12" ht="16.5" customHeight="1">
      <c r="B259" s="208"/>
      <c r="C259" s="208"/>
      <c r="D259" s="177"/>
      <c r="E259" s="177"/>
      <c r="F259" s="177"/>
      <c r="G259" s="208"/>
      <c r="H259" s="208"/>
      <c r="I259" s="157"/>
      <c r="J259" s="157"/>
      <c r="K259" s="157"/>
      <c r="L259" s="157"/>
    </row>
    <row r="260" spans="2:12" ht="16.5" customHeight="1">
      <c r="B260" s="208"/>
      <c r="C260" s="208"/>
      <c r="D260" s="177"/>
      <c r="E260" s="177"/>
      <c r="F260" s="177"/>
      <c r="G260" s="208"/>
      <c r="H260" s="208"/>
      <c r="I260" s="157"/>
      <c r="J260" s="157"/>
      <c r="K260" s="157"/>
      <c r="L260" s="157"/>
    </row>
    <row r="261" spans="2:12" ht="16.5" customHeight="1">
      <c r="B261" s="208"/>
      <c r="C261" s="208"/>
      <c r="D261" s="177"/>
      <c r="E261" s="177"/>
      <c r="F261" s="177"/>
      <c r="G261" s="208"/>
      <c r="H261" s="208"/>
      <c r="I261" s="157"/>
      <c r="J261" s="157"/>
      <c r="K261" s="157"/>
      <c r="L261" s="157"/>
    </row>
    <row r="262" spans="2:12" ht="16.5" customHeight="1">
      <c r="B262" s="208"/>
      <c r="C262" s="208"/>
      <c r="D262" s="177"/>
      <c r="E262" s="177"/>
      <c r="F262" s="177"/>
      <c r="G262" s="208"/>
      <c r="H262" s="208"/>
      <c r="I262" s="157"/>
      <c r="J262" s="157"/>
      <c r="K262" s="157"/>
      <c r="L262" s="157"/>
    </row>
    <row r="263" spans="2:12" ht="16.5" customHeight="1">
      <c r="B263" s="208"/>
      <c r="C263" s="208"/>
      <c r="D263" s="177"/>
      <c r="E263" s="177"/>
      <c r="F263" s="177"/>
      <c r="G263" s="208"/>
      <c r="H263" s="208"/>
      <c r="I263" s="157"/>
      <c r="J263" s="157"/>
      <c r="K263" s="157"/>
      <c r="L263" s="157"/>
    </row>
    <row r="264" spans="2:12" ht="16.5" customHeight="1">
      <c r="B264" s="208"/>
      <c r="C264" s="208"/>
      <c r="D264" s="177"/>
      <c r="E264" s="177"/>
      <c r="F264" s="177"/>
      <c r="G264" s="208"/>
      <c r="H264" s="208"/>
      <c r="I264" s="157"/>
      <c r="J264" s="157"/>
      <c r="K264" s="157"/>
      <c r="L264" s="157"/>
    </row>
    <row r="265" spans="2:12" ht="16.5" customHeight="1">
      <c r="B265" s="208"/>
      <c r="C265" s="208"/>
      <c r="D265" s="177"/>
      <c r="E265" s="177"/>
      <c r="F265" s="177"/>
      <c r="G265" s="208"/>
      <c r="H265" s="208"/>
      <c r="I265" s="157"/>
      <c r="J265" s="157"/>
      <c r="K265" s="157"/>
      <c r="L265" s="157"/>
    </row>
    <row r="266" spans="2:12" ht="16.5" customHeight="1">
      <c r="B266" s="208"/>
      <c r="C266" s="208"/>
      <c r="D266" s="177"/>
      <c r="E266" s="177"/>
      <c r="F266" s="177"/>
      <c r="G266" s="208"/>
      <c r="H266" s="208"/>
      <c r="I266" s="157"/>
      <c r="J266" s="157"/>
      <c r="K266" s="157"/>
      <c r="L266" s="157"/>
    </row>
    <row r="267" spans="2:12" ht="16.5" customHeight="1">
      <c r="B267" s="208"/>
      <c r="C267" s="208"/>
      <c r="D267" s="177"/>
      <c r="E267" s="177"/>
      <c r="F267" s="177"/>
      <c r="G267" s="208"/>
      <c r="H267" s="208"/>
      <c r="I267" s="157"/>
      <c r="J267" s="157"/>
      <c r="K267" s="157"/>
      <c r="L267" s="157"/>
    </row>
    <row r="268" spans="2:12" ht="16.5" customHeight="1">
      <c r="B268" s="208"/>
      <c r="C268" s="208"/>
      <c r="D268" s="177"/>
      <c r="E268" s="177"/>
      <c r="F268" s="177"/>
      <c r="G268" s="208"/>
      <c r="H268" s="208"/>
      <c r="I268" s="157"/>
      <c r="J268" s="157"/>
      <c r="K268" s="157"/>
      <c r="L268" s="157"/>
    </row>
    <row r="269" spans="2:12" ht="16.5" customHeight="1">
      <c r="B269" s="208"/>
      <c r="C269" s="208"/>
      <c r="D269" s="177"/>
      <c r="E269" s="177"/>
      <c r="F269" s="177"/>
      <c r="G269" s="208"/>
      <c r="H269" s="208"/>
      <c r="I269" s="157"/>
      <c r="J269" s="157"/>
      <c r="K269" s="157"/>
      <c r="L269" s="157"/>
    </row>
    <row r="270" spans="2:12" ht="16.5" customHeight="1">
      <c r="B270" s="208"/>
      <c r="C270" s="208"/>
      <c r="D270" s="177"/>
      <c r="E270" s="177"/>
      <c r="F270" s="177"/>
      <c r="G270" s="208"/>
      <c r="H270" s="208"/>
      <c r="I270" s="157"/>
      <c r="J270" s="157"/>
      <c r="K270" s="157"/>
      <c r="L270" s="157"/>
    </row>
    <row r="271" spans="2:12" ht="16.5" customHeight="1">
      <c r="B271" s="208"/>
      <c r="C271" s="208"/>
      <c r="D271" s="177"/>
      <c r="E271" s="177"/>
      <c r="F271" s="177"/>
      <c r="G271" s="208"/>
      <c r="H271" s="208"/>
      <c r="I271" s="157"/>
      <c r="J271" s="157"/>
      <c r="K271" s="157"/>
      <c r="L271" s="157"/>
    </row>
    <row r="272" spans="2:12" ht="16.5" customHeight="1">
      <c r="B272" s="208"/>
      <c r="C272" s="208"/>
      <c r="D272" s="177"/>
      <c r="E272" s="177"/>
      <c r="F272" s="177"/>
      <c r="G272" s="208"/>
      <c r="H272" s="208"/>
      <c r="I272" s="157"/>
      <c r="J272" s="157"/>
      <c r="K272" s="157"/>
      <c r="L272" s="157"/>
    </row>
    <row r="273" spans="2:12" ht="16.5" customHeight="1">
      <c r="B273" s="208"/>
      <c r="C273" s="208"/>
      <c r="D273" s="177"/>
      <c r="E273" s="177"/>
      <c r="F273" s="177"/>
      <c r="G273" s="208"/>
      <c r="H273" s="208"/>
      <c r="I273" s="157"/>
      <c r="J273" s="157"/>
      <c r="K273" s="157"/>
      <c r="L273" s="157"/>
    </row>
    <row r="274" spans="2:12" ht="16.5" customHeight="1">
      <c r="B274" s="208"/>
      <c r="C274" s="208"/>
      <c r="D274" s="177"/>
      <c r="E274" s="177"/>
      <c r="F274" s="177"/>
      <c r="G274" s="208"/>
      <c r="H274" s="208"/>
      <c r="I274" s="157"/>
      <c r="J274" s="157"/>
      <c r="K274" s="157"/>
      <c r="L274" s="157"/>
    </row>
    <row r="275" spans="2:12" ht="16.5" customHeight="1">
      <c r="B275" s="208"/>
      <c r="C275" s="208"/>
      <c r="D275" s="177"/>
      <c r="E275" s="177"/>
      <c r="F275" s="177"/>
      <c r="G275" s="208"/>
      <c r="H275" s="208"/>
      <c r="I275" s="157"/>
      <c r="J275" s="157"/>
      <c r="K275" s="157"/>
      <c r="L275" s="157"/>
    </row>
    <row r="276" spans="2:12" ht="15.75" customHeight="1"/>
    <row r="277" spans="2:12" ht="15.75" customHeight="1"/>
    <row r="278" spans="2:12" ht="15.75" customHeight="1"/>
    <row r="279" spans="2:12" ht="15.75" customHeight="1"/>
    <row r="280" spans="2:12" ht="15.75" customHeight="1"/>
    <row r="281" spans="2:12" ht="15.75" customHeight="1"/>
    <row r="282" spans="2:12" ht="15.75" customHeight="1"/>
    <row r="283" spans="2:12" ht="15.75" customHeight="1"/>
    <row r="284" spans="2:12" ht="15.75" customHeight="1"/>
    <row r="285" spans="2:12" ht="15.75" customHeight="1"/>
    <row r="286" spans="2:12" ht="15.75" customHeight="1"/>
    <row r="287" spans="2:12" ht="15.75" customHeight="1"/>
    <row r="288" spans="2:12"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sheetData>
  <sortState xmlns:xlrd2="http://schemas.microsoft.com/office/spreadsheetml/2017/richdata2" ref="B2:M72">
    <sortCondition ref="D1:D72"/>
  </sortState>
  <mergeCells count="12">
    <mergeCell ref="U18:V19"/>
    <mergeCell ref="AB2:AD2"/>
    <mergeCell ref="AE2:AF2"/>
    <mergeCell ref="AG2:AH2"/>
    <mergeCell ref="AG4:AH9"/>
    <mergeCell ref="AE4:AF9"/>
    <mergeCell ref="AE11:AF11"/>
    <mergeCell ref="AG11:AH11"/>
    <mergeCell ref="AG12:AH12"/>
    <mergeCell ref="AE12:AF12"/>
    <mergeCell ref="AE14:AF14"/>
    <mergeCell ref="AG14:AH14"/>
  </mergeCells>
  <phoneticPr fontId="38" type="noConversion"/>
  <conditionalFormatting sqref="G1:G1048576">
    <cfRule type="duplicateValues" dxfId="0" priority="3"/>
  </conditionalFormatting>
  <conditionalFormatting sqref="G2:G72">
    <cfRule type="colorScale" priority="2">
      <colorScale>
        <cfvo type="min"/>
        <cfvo type="percentile" val="50"/>
        <cfvo type="max"/>
        <color rgb="FF63BE7B"/>
        <color rgb="FFFFEB84"/>
        <color rgb="FFF8696B"/>
      </colorScale>
    </cfRule>
  </conditionalFormatting>
  <conditionalFormatting sqref="D1:D1048576">
    <cfRule type="colorScale" priority="1">
      <colorScale>
        <cfvo type="min"/>
        <cfvo type="percentile" val="50"/>
        <cfvo type="max"/>
        <color rgb="FFF8696B"/>
        <color rgb="FFFCFCFF"/>
        <color rgb="FF63BE7B"/>
      </colorScale>
    </cfRule>
  </conditionalFormatting>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I41" sqref="I41"/>
    </sheetView>
  </sheetViews>
  <sheetFormatPr defaultColWidth="14.375" defaultRowHeight="15" customHeight="1"/>
  <cols>
    <col min="1" max="1" width="5.875" customWidth="1"/>
    <col min="2" max="2" width="15" customWidth="1"/>
    <col min="3" max="3" width="10.25" customWidth="1"/>
    <col min="4" max="4" width="24.25" customWidth="1"/>
    <col min="5" max="5" width="35.625" customWidth="1"/>
    <col min="6" max="7" width="9" customWidth="1"/>
    <col min="8" max="8" width="16.25" customWidth="1"/>
    <col min="9" max="17" width="9" customWidth="1"/>
    <col min="18" max="18" width="10.625" customWidth="1"/>
    <col min="19" max="24" width="9" customWidth="1"/>
    <col min="25" max="26" width="8.625" customWidth="1"/>
  </cols>
  <sheetData>
    <row r="1" spans="1:26" ht="15" customHeight="1">
      <c r="A1" s="514" t="s">
        <v>0</v>
      </c>
      <c r="B1" s="507"/>
      <c r="C1" s="507"/>
      <c r="D1" s="507"/>
      <c r="E1" s="1"/>
      <c r="F1" s="514" t="s">
        <v>1</v>
      </c>
      <c r="G1" s="507"/>
      <c r="H1" s="507"/>
      <c r="I1" s="507"/>
      <c r="J1" s="2"/>
      <c r="K1" s="2"/>
      <c r="L1" s="2"/>
      <c r="M1" s="2"/>
      <c r="N1" s="2"/>
      <c r="O1" s="2"/>
      <c r="P1" s="2"/>
      <c r="Q1" s="2"/>
      <c r="R1" s="2"/>
      <c r="S1" s="2"/>
      <c r="T1" s="2"/>
      <c r="U1" s="2"/>
      <c r="V1" s="2"/>
      <c r="W1" s="2"/>
      <c r="X1" s="2"/>
      <c r="Y1" s="2"/>
      <c r="Z1" s="2"/>
    </row>
    <row r="2" spans="1:26" ht="15" customHeight="1">
      <c r="A2" s="507"/>
      <c r="B2" s="507"/>
      <c r="C2" s="507"/>
      <c r="D2" s="507"/>
      <c r="E2" s="1"/>
      <c r="F2" s="507"/>
      <c r="G2" s="507"/>
      <c r="H2" s="507"/>
      <c r="I2" s="507"/>
      <c r="J2" s="2"/>
      <c r="K2" s="2"/>
      <c r="L2" s="2"/>
      <c r="M2" s="2"/>
      <c r="N2" s="2"/>
      <c r="O2" s="2"/>
      <c r="P2" s="2"/>
      <c r="Q2" s="2"/>
      <c r="R2" s="2"/>
      <c r="S2" s="2"/>
      <c r="T2" s="2"/>
      <c r="U2" s="2"/>
      <c r="V2" s="2"/>
      <c r="W2" s="2"/>
      <c r="X2" s="2"/>
      <c r="Y2" s="2"/>
      <c r="Z2" s="2"/>
    </row>
    <row r="3" spans="1:26" ht="18.75">
      <c r="A3" s="507"/>
      <c r="B3" s="507"/>
      <c r="C3" s="507"/>
      <c r="D3" s="507"/>
      <c r="E3" s="3" t="s">
        <v>2</v>
      </c>
      <c r="F3" s="507"/>
      <c r="G3" s="507"/>
      <c r="H3" s="507"/>
      <c r="I3" s="507"/>
      <c r="J3" s="2"/>
      <c r="K3" s="2"/>
      <c r="L3" s="2"/>
      <c r="M3" s="2"/>
      <c r="N3" s="2"/>
      <c r="O3" s="2"/>
      <c r="P3" s="2"/>
      <c r="Q3" s="2"/>
      <c r="R3" s="2"/>
      <c r="S3" s="2"/>
      <c r="T3" s="2"/>
      <c r="U3" s="2"/>
      <c r="V3" s="2"/>
      <c r="W3" s="2"/>
      <c r="X3" s="2"/>
      <c r="Y3" s="2"/>
      <c r="Z3" s="2"/>
    </row>
    <row r="4" spans="1:26" ht="15" customHeight="1">
      <c r="A4" s="4" t="s">
        <v>3</v>
      </c>
      <c r="B4" s="5" t="s">
        <v>4</v>
      </c>
      <c r="C4" s="4" t="s">
        <v>5</v>
      </c>
      <c r="D4" s="4" t="s">
        <v>6</v>
      </c>
      <c r="E4" s="4" t="s">
        <v>7</v>
      </c>
      <c r="F4" s="508" t="s">
        <v>8</v>
      </c>
      <c r="G4" s="507"/>
      <c r="H4" s="5" t="s">
        <v>9</v>
      </c>
      <c r="I4" s="5">
        <v>1</v>
      </c>
      <c r="J4" s="2"/>
      <c r="K4" s="2"/>
      <c r="L4" s="2"/>
      <c r="M4" s="2"/>
      <c r="N4" s="2"/>
      <c r="O4" s="2"/>
      <c r="P4" s="2"/>
      <c r="Q4" s="2"/>
      <c r="R4" s="2"/>
      <c r="S4" s="2"/>
      <c r="T4" s="2"/>
      <c r="U4" s="2"/>
      <c r="V4" s="2"/>
      <c r="W4" s="2"/>
      <c r="X4" s="2"/>
      <c r="Y4" s="2"/>
      <c r="Z4" s="2"/>
    </row>
    <row r="5" spans="1:26" ht="16.5">
      <c r="A5" s="7">
        <v>1</v>
      </c>
      <c r="B5" s="8" t="s">
        <v>10</v>
      </c>
      <c r="C5" s="7"/>
      <c r="D5" s="9" t="s">
        <v>11</v>
      </c>
      <c r="E5" s="7"/>
      <c r="F5" s="507"/>
      <c r="G5" s="507"/>
      <c r="H5" s="5" t="s">
        <v>12</v>
      </c>
      <c r="I5" s="5" t="s">
        <v>13</v>
      </c>
      <c r="J5" s="2"/>
      <c r="K5" s="2"/>
      <c r="L5" s="2"/>
      <c r="M5" s="2"/>
      <c r="N5" s="2"/>
      <c r="O5" s="2"/>
      <c r="P5" s="2"/>
      <c r="Q5" s="2"/>
      <c r="R5" s="2"/>
      <c r="S5" s="2"/>
      <c r="T5" s="2"/>
      <c r="U5" s="2"/>
      <c r="V5" s="2"/>
      <c r="W5" s="2"/>
      <c r="X5" s="2"/>
      <c r="Y5" s="2"/>
      <c r="Z5" s="2"/>
    </row>
    <row r="6" spans="1:26" ht="16.5">
      <c r="A6" s="4"/>
      <c r="B6" s="5"/>
      <c r="C6" s="4"/>
      <c r="D6" s="2"/>
      <c r="E6" s="4"/>
      <c r="F6" s="507"/>
      <c r="G6" s="507"/>
      <c r="H6" s="5" t="s">
        <v>14</v>
      </c>
      <c r="I6" s="5" t="s">
        <v>15</v>
      </c>
      <c r="J6" s="2"/>
      <c r="K6" s="2"/>
      <c r="L6" s="2"/>
      <c r="M6" s="2"/>
      <c r="N6" s="2"/>
      <c r="O6" s="2"/>
      <c r="P6" s="2"/>
      <c r="Q6" s="2"/>
      <c r="R6" s="2"/>
      <c r="S6" s="515" t="s">
        <v>16</v>
      </c>
      <c r="T6" s="507"/>
      <c r="U6" s="507"/>
      <c r="V6" s="2"/>
      <c r="W6" s="2"/>
      <c r="X6" s="2"/>
      <c r="Y6" s="2"/>
      <c r="Z6" s="2"/>
    </row>
    <row r="7" spans="1:26" ht="16.5">
      <c r="A7" s="4"/>
      <c r="B7" s="5"/>
      <c r="C7" s="4"/>
      <c r="D7" s="2"/>
      <c r="E7" s="4"/>
      <c r="F7" s="507"/>
      <c r="G7" s="507"/>
      <c r="H7" s="5" t="s">
        <v>17</v>
      </c>
      <c r="I7" s="5" t="s">
        <v>18</v>
      </c>
      <c r="J7" s="2"/>
      <c r="K7" s="2"/>
      <c r="L7" s="2"/>
      <c r="M7" s="2"/>
      <c r="N7" s="2"/>
      <c r="O7" s="2"/>
      <c r="P7" s="2"/>
      <c r="Q7" s="2"/>
      <c r="R7" s="2"/>
      <c r="S7" s="4" t="s">
        <v>19</v>
      </c>
      <c r="T7" s="2" t="s">
        <v>20</v>
      </c>
      <c r="U7" s="2" t="s">
        <v>21</v>
      </c>
      <c r="V7" s="2"/>
      <c r="W7" s="2"/>
      <c r="X7" s="2"/>
      <c r="Y7" s="2"/>
      <c r="Z7" s="2"/>
    </row>
    <row r="8" spans="1:26" ht="16.5">
      <c r="A8" s="4"/>
      <c r="B8" s="5"/>
      <c r="C8" s="4"/>
      <c r="D8" s="2"/>
      <c r="E8" s="4"/>
      <c r="F8" s="507"/>
      <c r="G8" s="507"/>
      <c r="H8" s="5" t="s">
        <v>22</v>
      </c>
      <c r="I8" s="5" t="s">
        <v>23</v>
      </c>
      <c r="J8" s="2"/>
      <c r="K8" s="2"/>
      <c r="L8" s="2"/>
      <c r="M8" s="2"/>
      <c r="N8" s="2"/>
      <c r="O8" s="2"/>
      <c r="P8" s="2"/>
      <c r="Q8" s="2"/>
      <c r="R8" s="2"/>
      <c r="S8" s="10">
        <f>T8/2.5%</f>
        <v>16.79012345679012</v>
      </c>
      <c r="T8" s="11">
        <f>U8/81</f>
        <v>0.41975308641975306</v>
      </c>
      <c r="U8" s="2">
        <v>34</v>
      </c>
      <c r="V8" s="2" t="s">
        <v>24</v>
      </c>
      <c r="W8" s="2" t="s">
        <v>25</v>
      </c>
      <c r="X8" s="2" t="s">
        <v>26</v>
      </c>
      <c r="Y8" s="2"/>
      <c r="Z8" s="2"/>
    </row>
    <row r="9" spans="1:26" ht="16.5">
      <c r="A9" s="2"/>
      <c r="B9" s="2"/>
      <c r="C9" s="2"/>
      <c r="D9" s="2"/>
      <c r="E9" s="4"/>
      <c r="F9" s="507"/>
      <c r="G9" s="507"/>
      <c r="H9" s="5" t="s">
        <v>27</v>
      </c>
      <c r="I9" s="5" t="s">
        <v>28</v>
      </c>
      <c r="J9" s="2"/>
      <c r="K9" s="2"/>
      <c r="L9" s="2"/>
      <c r="M9" s="2"/>
      <c r="N9" s="2"/>
      <c r="O9" s="2"/>
      <c r="P9" s="2"/>
      <c r="Q9" s="2"/>
      <c r="R9" s="2"/>
      <c r="S9" s="2"/>
      <c r="T9" s="10"/>
      <c r="U9" s="2"/>
      <c r="V9" s="2"/>
      <c r="W9" s="2" t="s">
        <v>29</v>
      </c>
      <c r="X9" s="2" t="s">
        <v>30</v>
      </c>
      <c r="Y9" s="2"/>
      <c r="Z9" s="2"/>
    </row>
    <row r="10" spans="1:26" ht="16.5">
      <c r="A10" s="2"/>
      <c r="B10" s="2"/>
      <c r="C10" s="2"/>
      <c r="D10" s="2"/>
      <c r="E10" s="4"/>
      <c r="F10" s="6"/>
      <c r="G10" s="6"/>
      <c r="H10" s="5"/>
      <c r="I10" s="5"/>
      <c r="J10" s="2"/>
      <c r="K10" s="2"/>
      <c r="L10" s="2"/>
      <c r="M10" s="2"/>
      <c r="N10" s="2"/>
      <c r="O10" s="2"/>
      <c r="P10" s="2"/>
      <c r="Q10" s="2"/>
      <c r="R10" s="2"/>
      <c r="S10" s="2"/>
      <c r="T10" s="2"/>
      <c r="U10" s="2"/>
      <c r="V10" s="2"/>
      <c r="W10" s="2" t="s">
        <v>31</v>
      </c>
      <c r="X10" s="2" t="s">
        <v>32</v>
      </c>
      <c r="Y10" s="2"/>
      <c r="Z10" s="2"/>
    </row>
    <row r="11" spans="1:26" ht="15" customHeight="1">
      <c r="A11" s="4">
        <v>2</v>
      </c>
      <c r="B11" s="5" t="s">
        <v>33</v>
      </c>
      <c r="C11" s="4"/>
      <c r="D11" s="2" t="s">
        <v>34</v>
      </c>
      <c r="E11" s="4" t="s">
        <v>35</v>
      </c>
      <c r="F11" s="508" t="s">
        <v>36</v>
      </c>
      <c r="G11" s="507"/>
      <c r="H11" s="5" t="s">
        <v>9</v>
      </c>
      <c r="I11" s="5">
        <v>2</v>
      </c>
      <c r="J11" s="2"/>
      <c r="K11" s="2"/>
      <c r="L11" s="2"/>
      <c r="M11" s="2"/>
      <c r="N11" s="2"/>
      <c r="O11" s="2"/>
      <c r="P11" s="2"/>
      <c r="Q11" s="2"/>
      <c r="R11" s="2"/>
      <c r="S11" s="2"/>
      <c r="T11" s="2"/>
      <c r="U11" s="2"/>
      <c r="V11" s="2"/>
      <c r="W11" s="2" t="s">
        <v>37</v>
      </c>
      <c r="X11" s="2" t="s">
        <v>38</v>
      </c>
      <c r="Y11" s="2"/>
      <c r="Z11" s="2"/>
    </row>
    <row r="12" spans="1:26" ht="16.5">
      <c r="A12" s="4">
        <v>3</v>
      </c>
      <c r="B12" s="5" t="s">
        <v>39</v>
      </c>
      <c r="C12" s="4" t="s">
        <v>40</v>
      </c>
      <c r="D12" s="2" t="s">
        <v>41</v>
      </c>
      <c r="E12" s="4" t="s">
        <v>42</v>
      </c>
      <c r="F12" s="507"/>
      <c r="G12" s="507"/>
      <c r="H12" s="5" t="s">
        <v>12</v>
      </c>
      <c r="I12" s="5" t="s">
        <v>43</v>
      </c>
      <c r="J12" s="2"/>
      <c r="K12" s="2"/>
      <c r="L12" s="2"/>
      <c r="M12" s="2"/>
      <c r="N12" s="2"/>
      <c r="O12" s="2"/>
      <c r="P12" s="2"/>
      <c r="Q12" s="2"/>
      <c r="R12" s="2"/>
      <c r="S12" s="2"/>
      <c r="T12" s="2"/>
      <c r="U12" s="2"/>
      <c r="V12" s="2"/>
      <c r="W12" s="2" t="s">
        <v>44</v>
      </c>
      <c r="X12" s="2" t="s">
        <v>45</v>
      </c>
      <c r="Y12" s="2"/>
      <c r="Z12" s="2"/>
    </row>
    <row r="13" spans="1:26" ht="16.5">
      <c r="A13" s="7" t="s">
        <v>46</v>
      </c>
      <c r="B13" s="8" t="s">
        <v>47</v>
      </c>
      <c r="C13" s="8" t="s">
        <v>48</v>
      </c>
      <c r="D13" s="9" t="s">
        <v>49</v>
      </c>
      <c r="E13" s="7" t="s">
        <v>50</v>
      </c>
      <c r="F13" s="507"/>
      <c r="G13" s="507"/>
      <c r="H13" s="5" t="s">
        <v>14</v>
      </c>
      <c r="I13" s="5" t="s">
        <v>51</v>
      </c>
      <c r="J13" s="2"/>
      <c r="K13" s="2"/>
      <c r="L13" s="2"/>
      <c r="M13" s="2"/>
      <c r="N13" s="2"/>
      <c r="O13" s="2"/>
      <c r="P13" s="2"/>
      <c r="Q13" s="2"/>
      <c r="R13" s="2"/>
      <c r="S13" s="2"/>
      <c r="T13" s="2"/>
      <c r="U13" s="2"/>
      <c r="V13" s="2"/>
      <c r="W13" s="2"/>
      <c r="X13" s="2"/>
      <c r="Y13" s="2"/>
      <c r="Z13" s="2"/>
    </row>
    <row r="14" spans="1:26" ht="16.5">
      <c r="A14" s="4"/>
      <c r="B14" s="5"/>
      <c r="C14" s="4"/>
      <c r="D14" s="2"/>
      <c r="E14" s="4"/>
      <c r="F14" s="507"/>
      <c r="G14" s="507"/>
      <c r="H14" s="5" t="s">
        <v>17</v>
      </c>
      <c r="I14" s="5" t="s">
        <v>52</v>
      </c>
      <c r="J14" s="2"/>
      <c r="K14" s="2"/>
      <c r="L14" s="2"/>
      <c r="M14" s="2"/>
      <c r="N14" s="2"/>
      <c r="O14" s="2"/>
      <c r="P14" s="2"/>
      <c r="Q14" s="2"/>
      <c r="R14" s="2"/>
      <c r="S14" s="10">
        <f>T14/2.5%</f>
        <v>6.4197530864197523</v>
      </c>
      <c r="T14" s="11">
        <f>U14/81</f>
        <v>0.16049382716049382</v>
      </c>
      <c r="U14" s="2">
        <v>13</v>
      </c>
      <c r="V14" s="2" t="s">
        <v>53</v>
      </c>
      <c r="W14" s="2" t="s">
        <v>54</v>
      </c>
      <c r="X14" s="2" t="s">
        <v>55</v>
      </c>
      <c r="Y14" s="2"/>
      <c r="Z14" s="2"/>
    </row>
    <row r="15" spans="1:26" ht="16.5">
      <c r="A15" s="4"/>
      <c r="B15" s="5"/>
      <c r="C15" s="4"/>
      <c r="D15" s="2"/>
      <c r="E15" s="4"/>
      <c r="F15" s="507"/>
      <c r="G15" s="507"/>
      <c r="H15" s="5" t="s">
        <v>56</v>
      </c>
      <c r="I15" s="5" t="s">
        <v>57</v>
      </c>
      <c r="J15" s="2"/>
      <c r="K15" s="2"/>
      <c r="L15" s="2"/>
      <c r="M15" s="2"/>
      <c r="N15" s="2"/>
      <c r="O15" s="2"/>
      <c r="P15" s="2"/>
      <c r="Q15" s="2"/>
      <c r="R15" s="2"/>
      <c r="S15" s="2"/>
      <c r="T15" s="10"/>
      <c r="U15" s="2"/>
      <c r="V15" s="2"/>
      <c r="W15" s="2" t="s">
        <v>52</v>
      </c>
      <c r="X15" s="2" t="s">
        <v>58</v>
      </c>
      <c r="Y15" s="2"/>
      <c r="Z15" s="2"/>
    </row>
    <row r="16" spans="1:26" ht="16.5">
      <c r="A16" s="4"/>
      <c r="B16" s="5"/>
      <c r="C16" s="4"/>
      <c r="D16" s="2"/>
      <c r="E16" s="4"/>
      <c r="F16" s="507"/>
      <c r="G16" s="507"/>
      <c r="H16" s="5" t="s">
        <v>27</v>
      </c>
      <c r="I16" s="5" t="s">
        <v>59</v>
      </c>
      <c r="J16" s="2"/>
      <c r="K16" s="2"/>
      <c r="L16" s="2"/>
      <c r="M16" s="2"/>
      <c r="N16" s="2"/>
      <c r="O16" s="2"/>
      <c r="P16" s="2"/>
      <c r="Q16" s="2"/>
      <c r="R16" s="2"/>
      <c r="S16" s="2"/>
      <c r="T16" s="2"/>
      <c r="U16" s="2"/>
      <c r="V16" s="2"/>
      <c r="W16" s="2"/>
      <c r="X16" s="2"/>
      <c r="Y16" s="2"/>
      <c r="Z16" s="2"/>
    </row>
    <row r="17" spans="1:26" ht="16.5">
      <c r="A17" s="4"/>
      <c r="B17" s="5"/>
      <c r="C17" s="4"/>
      <c r="D17" s="2"/>
      <c r="E17" s="4"/>
      <c r="F17" s="508" t="s">
        <v>60</v>
      </c>
      <c r="G17" s="507"/>
      <c r="H17" s="5" t="s">
        <v>9</v>
      </c>
      <c r="I17" s="5">
        <v>3</v>
      </c>
      <c r="J17" s="2"/>
      <c r="K17" s="2"/>
      <c r="L17" s="2"/>
      <c r="M17" s="2"/>
      <c r="N17" s="2"/>
      <c r="O17" s="2"/>
      <c r="P17" s="2"/>
      <c r="Q17" s="2"/>
      <c r="R17" s="2"/>
      <c r="S17" s="10">
        <f>T17/2.5%</f>
        <v>16.79012345679012</v>
      </c>
      <c r="T17" s="11">
        <f>U17/81</f>
        <v>0.41975308641975306</v>
      </c>
      <c r="U17" s="2">
        <v>34</v>
      </c>
      <c r="V17" s="2" t="s">
        <v>61</v>
      </c>
      <c r="W17" s="2" t="s">
        <v>62</v>
      </c>
      <c r="X17" s="2" t="s">
        <v>63</v>
      </c>
      <c r="Y17" s="2"/>
      <c r="Z17" s="2"/>
    </row>
    <row r="18" spans="1:26" ht="16.5">
      <c r="A18" s="4"/>
      <c r="B18" s="5"/>
      <c r="C18" s="4"/>
      <c r="D18" s="2"/>
      <c r="E18" s="4"/>
      <c r="F18" s="507"/>
      <c r="G18" s="507"/>
      <c r="H18" s="5" t="s">
        <v>12</v>
      </c>
      <c r="I18" s="5" t="s">
        <v>64</v>
      </c>
      <c r="J18" s="2"/>
      <c r="K18" s="2"/>
      <c r="L18" s="2"/>
      <c r="M18" s="2"/>
      <c r="N18" s="2"/>
      <c r="O18" s="2"/>
      <c r="P18" s="2"/>
      <c r="Q18" s="2"/>
      <c r="R18" s="2"/>
      <c r="S18" s="2"/>
      <c r="T18" s="10"/>
      <c r="U18" s="2"/>
      <c r="V18" s="2"/>
      <c r="W18" s="2" t="s">
        <v>65</v>
      </c>
      <c r="X18" s="2" t="s">
        <v>66</v>
      </c>
      <c r="Y18" s="2"/>
      <c r="Z18" s="2"/>
    </row>
    <row r="19" spans="1:26" ht="16.5">
      <c r="A19" s="4"/>
      <c r="B19" s="5"/>
      <c r="C19" s="4"/>
      <c r="D19" s="2"/>
      <c r="E19" s="4"/>
      <c r="F19" s="507"/>
      <c r="G19" s="507"/>
      <c r="H19" s="5" t="s">
        <v>67</v>
      </c>
      <c r="I19" s="5" t="s">
        <v>68</v>
      </c>
      <c r="J19" s="2"/>
      <c r="K19" s="2"/>
      <c r="L19" s="2"/>
      <c r="M19" s="2"/>
      <c r="N19" s="2"/>
      <c r="O19" s="2"/>
      <c r="P19" s="2"/>
      <c r="Q19" s="2"/>
      <c r="R19" s="2"/>
      <c r="S19" s="2"/>
      <c r="T19" s="2"/>
      <c r="U19" s="2"/>
      <c r="V19" s="2"/>
      <c r="W19" s="2" t="s">
        <v>69</v>
      </c>
      <c r="X19" s="2" t="s">
        <v>70</v>
      </c>
      <c r="Y19" s="2"/>
      <c r="Z19" s="2"/>
    </row>
    <row r="20" spans="1:26" ht="16.5">
      <c r="A20" s="4"/>
      <c r="B20" s="5"/>
      <c r="C20" s="4"/>
      <c r="D20" s="2"/>
      <c r="E20" s="4"/>
      <c r="F20" s="6"/>
      <c r="G20" s="6"/>
      <c r="H20" s="5"/>
      <c r="I20" s="5"/>
      <c r="J20" s="2"/>
      <c r="K20" s="2"/>
      <c r="L20" s="2"/>
      <c r="M20" s="2"/>
      <c r="N20" s="2"/>
      <c r="O20" s="2"/>
      <c r="P20" s="2"/>
      <c r="Q20" s="2"/>
      <c r="R20" s="2"/>
      <c r="S20" s="2"/>
      <c r="T20" s="2"/>
      <c r="U20" s="2"/>
      <c r="V20" s="2"/>
      <c r="W20" s="2" t="s">
        <v>52</v>
      </c>
      <c r="X20" s="2" t="s">
        <v>71</v>
      </c>
      <c r="Y20" s="2"/>
      <c r="Z20" s="2"/>
    </row>
    <row r="21" spans="1:26" ht="15" customHeight="1">
      <c r="A21" s="4">
        <v>4</v>
      </c>
      <c r="B21" s="5" t="s">
        <v>72</v>
      </c>
      <c r="C21" s="4"/>
      <c r="D21" s="2" t="s">
        <v>73</v>
      </c>
      <c r="E21" s="4" t="s">
        <v>74</v>
      </c>
      <c r="F21" s="508" t="s">
        <v>75</v>
      </c>
      <c r="G21" s="507"/>
      <c r="H21" s="5" t="s">
        <v>9</v>
      </c>
      <c r="I21" s="5">
        <v>4</v>
      </c>
      <c r="J21" s="2"/>
      <c r="K21" s="2"/>
      <c r="L21" s="2"/>
      <c r="M21" s="2"/>
      <c r="N21" s="2"/>
      <c r="O21" s="2"/>
      <c r="P21" s="2"/>
      <c r="Q21" s="2"/>
      <c r="R21" s="2"/>
      <c r="S21" s="2"/>
      <c r="T21" s="2"/>
      <c r="U21" s="2"/>
      <c r="V21" s="2"/>
      <c r="W21" s="2"/>
      <c r="X21" s="2"/>
      <c r="Y21" s="2"/>
      <c r="Z21" s="2"/>
    </row>
    <row r="22" spans="1:26" ht="15.75" customHeight="1">
      <c r="A22" s="4">
        <v>5</v>
      </c>
      <c r="B22" s="5" t="s">
        <v>76</v>
      </c>
      <c r="C22" s="4"/>
      <c r="D22" s="2" t="s">
        <v>77</v>
      </c>
      <c r="E22" s="4" t="s">
        <v>78</v>
      </c>
      <c r="F22" s="507"/>
      <c r="G22" s="507"/>
      <c r="H22" s="5" t="s">
        <v>12</v>
      </c>
      <c r="I22" s="5" t="s">
        <v>79</v>
      </c>
      <c r="J22" s="2"/>
      <c r="K22" s="2"/>
      <c r="L22" s="2"/>
      <c r="M22" s="2"/>
      <c r="N22" s="2"/>
      <c r="O22" s="2"/>
      <c r="P22" s="2"/>
      <c r="Q22" s="2"/>
      <c r="R22" s="2"/>
      <c r="S22" s="2"/>
      <c r="T22" s="2"/>
      <c r="U22" s="2"/>
      <c r="V22" s="2"/>
      <c r="W22" s="2"/>
      <c r="X22" s="2"/>
      <c r="Y22" s="2"/>
      <c r="Z22" s="2"/>
    </row>
    <row r="23" spans="1:26" ht="15.75" customHeight="1">
      <c r="A23" s="4">
        <v>6</v>
      </c>
      <c r="B23" s="5" t="s">
        <v>80</v>
      </c>
      <c r="C23" s="4"/>
      <c r="D23" s="2" t="s">
        <v>81</v>
      </c>
      <c r="E23" s="4" t="s">
        <v>82</v>
      </c>
      <c r="F23" s="507"/>
      <c r="G23" s="507"/>
      <c r="H23" s="5" t="s">
        <v>14</v>
      </c>
      <c r="I23" s="5">
        <v>9</v>
      </c>
      <c r="J23" s="2"/>
      <c r="K23" s="2"/>
      <c r="L23" s="2"/>
      <c r="M23" s="2"/>
      <c r="N23" s="2"/>
      <c r="O23" s="2"/>
      <c r="P23" s="2"/>
      <c r="Q23" s="2"/>
      <c r="R23" s="2"/>
      <c r="S23" s="2"/>
      <c r="T23" s="2"/>
      <c r="U23" s="2"/>
      <c r="V23" s="2"/>
      <c r="W23" s="2"/>
      <c r="X23" s="2"/>
      <c r="Y23" s="2"/>
      <c r="Z23" s="2"/>
    </row>
    <row r="24" spans="1:26" ht="15.75" customHeight="1">
      <c r="A24" s="4">
        <v>7</v>
      </c>
      <c r="B24" s="5" t="s">
        <v>83</v>
      </c>
      <c r="C24" s="4" t="s">
        <v>84</v>
      </c>
      <c r="D24" s="2" t="s">
        <v>85</v>
      </c>
      <c r="E24" s="4" t="s">
        <v>86</v>
      </c>
      <c r="F24" s="507"/>
      <c r="G24" s="507"/>
      <c r="H24" s="5" t="s">
        <v>17</v>
      </c>
      <c r="I24" s="5" t="s">
        <v>44</v>
      </c>
      <c r="J24" s="2"/>
      <c r="K24" s="2"/>
      <c r="L24" s="2"/>
      <c r="M24" s="2"/>
      <c r="N24" s="2"/>
      <c r="O24" s="2"/>
      <c r="P24" s="2"/>
      <c r="Q24" s="2"/>
      <c r="R24" s="2"/>
      <c r="S24" s="2"/>
      <c r="T24" s="2"/>
      <c r="U24" s="2"/>
      <c r="V24" s="2"/>
      <c r="W24" s="2"/>
      <c r="X24" s="2"/>
      <c r="Y24" s="2"/>
      <c r="Z24" s="2"/>
    </row>
    <row r="25" spans="1:26" ht="15.75" customHeight="1">
      <c r="A25" s="4">
        <v>8</v>
      </c>
      <c r="B25" s="5" t="s">
        <v>87</v>
      </c>
      <c r="C25" s="4"/>
      <c r="D25" s="2" t="s">
        <v>88</v>
      </c>
      <c r="E25" s="4"/>
      <c r="F25" s="507"/>
      <c r="G25" s="507"/>
      <c r="H25" s="5" t="s">
        <v>89</v>
      </c>
      <c r="I25" s="5" t="s">
        <v>90</v>
      </c>
      <c r="J25" s="2"/>
      <c r="K25" s="2"/>
      <c r="L25" s="2"/>
      <c r="M25" s="2"/>
      <c r="N25" s="2"/>
      <c r="O25" s="2"/>
      <c r="P25" s="2"/>
      <c r="Q25" s="2"/>
      <c r="R25" s="2"/>
      <c r="S25" s="2"/>
      <c r="T25" s="2"/>
      <c r="U25" s="2"/>
      <c r="V25" s="2"/>
      <c r="W25" s="2"/>
      <c r="X25" s="2"/>
      <c r="Y25" s="2"/>
      <c r="Z25" s="2"/>
    </row>
    <row r="26" spans="1:26" ht="15.75" customHeight="1">
      <c r="A26" s="4">
        <v>9</v>
      </c>
      <c r="B26" s="5" t="s">
        <v>91</v>
      </c>
      <c r="C26" s="4" t="s">
        <v>40</v>
      </c>
      <c r="D26" s="2" t="s">
        <v>92</v>
      </c>
      <c r="E26" s="4" t="s">
        <v>82</v>
      </c>
      <c r="F26" s="507"/>
      <c r="G26" s="507"/>
      <c r="H26" s="513" t="s">
        <v>27</v>
      </c>
      <c r="I26" s="5" t="s">
        <v>93</v>
      </c>
      <c r="J26" s="2"/>
      <c r="K26" s="2"/>
      <c r="L26" s="2"/>
      <c r="M26" s="2"/>
      <c r="N26" s="2"/>
      <c r="O26" s="2"/>
      <c r="P26" s="2"/>
      <c r="Q26" s="2"/>
      <c r="R26" s="2"/>
      <c r="S26" s="2"/>
      <c r="T26" s="2"/>
      <c r="U26" s="2"/>
      <c r="V26" s="2"/>
      <c r="W26" s="2"/>
      <c r="X26" s="2"/>
      <c r="Y26" s="2"/>
      <c r="Z26" s="2"/>
    </row>
    <row r="27" spans="1:26" ht="15.75" customHeight="1">
      <c r="A27" s="4">
        <v>10</v>
      </c>
      <c r="B27" s="5" t="s">
        <v>94</v>
      </c>
      <c r="C27" s="4" t="s">
        <v>84</v>
      </c>
      <c r="D27" s="2" t="s">
        <v>95</v>
      </c>
      <c r="E27" s="4" t="s">
        <v>96</v>
      </c>
      <c r="F27" s="507"/>
      <c r="G27" s="507"/>
      <c r="H27" s="507"/>
      <c r="I27" s="5" t="s">
        <v>97</v>
      </c>
      <c r="J27" s="2"/>
      <c r="K27" s="2"/>
      <c r="L27" s="2"/>
      <c r="M27" s="2"/>
      <c r="N27" s="2"/>
      <c r="O27" s="2"/>
      <c r="P27" s="2"/>
      <c r="Q27" s="2"/>
      <c r="R27" s="2"/>
      <c r="S27" s="2"/>
      <c r="T27" s="2"/>
      <c r="U27" s="2"/>
      <c r="V27" s="2"/>
      <c r="W27" s="2"/>
      <c r="X27" s="2"/>
      <c r="Y27" s="2"/>
      <c r="Z27" s="2"/>
    </row>
    <row r="28" spans="1:26" ht="15.75" customHeight="1">
      <c r="A28" s="4">
        <v>11</v>
      </c>
      <c r="B28" s="5" t="s">
        <v>98</v>
      </c>
      <c r="C28" s="4"/>
      <c r="D28" s="2" t="s">
        <v>99</v>
      </c>
      <c r="E28" s="4" t="s">
        <v>100</v>
      </c>
      <c r="F28" s="507"/>
      <c r="G28" s="507"/>
      <c r="H28" s="5"/>
      <c r="I28" s="5"/>
      <c r="J28" s="2"/>
      <c r="K28" s="2"/>
      <c r="L28" s="2"/>
      <c r="M28" s="2"/>
      <c r="N28" s="2"/>
      <c r="O28" s="2"/>
      <c r="P28" s="2"/>
      <c r="Q28" s="2"/>
      <c r="R28" s="2"/>
      <c r="S28" s="2"/>
      <c r="T28" s="2"/>
      <c r="U28" s="2"/>
      <c r="V28" s="2"/>
      <c r="W28" s="2"/>
      <c r="X28" s="2"/>
      <c r="Y28" s="2"/>
      <c r="Z28" s="2"/>
    </row>
    <row r="29" spans="1:26" ht="15.75" customHeight="1">
      <c r="A29" s="12" t="s">
        <v>101</v>
      </c>
      <c r="B29" s="8" t="s">
        <v>102</v>
      </c>
      <c r="C29" s="7" t="s">
        <v>84</v>
      </c>
      <c r="D29" s="7" t="s">
        <v>103</v>
      </c>
      <c r="E29" s="7"/>
      <c r="F29" s="507"/>
      <c r="G29" s="507"/>
      <c r="H29" s="5"/>
      <c r="I29" s="5"/>
      <c r="J29" s="2"/>
      <c r="K29" s="2"/>
      <c r="L29" s="2"/>
      <c r="M29" s="2"/>
      <c r="N29" s="2"/>
      <c r="O29" s="2"/>
      <c r="P29" s="2"/>
      <c r="Q29" s="2"/>
      <c r="R29" s="2"/>
      <c r="S29" s="2"/>
      <c r="T29" s="2"/>
      <c r="U29" s="2"/>
      <c r="V29" s="2"/>
      <c r="W29" s="2"/>
      <c r="X29" s="2"/>
      <c r="Y29" s="2"/>
      <c r="Z29" s="2"/>
    </row>
    <row r="30" spans="1:26" ht="15.75" customHeight="1">
      <c r="A30" s="4"/>
      <c r="B30" s="5"/>
      <c r="C30" s="4"/>
      <c r="D30" s="2"/>
      <c r="E30" s="4"/>
      <c r="F30" s="508" t="s">
        <v>104</v>
      </c>
      <c r="G30" s="507"/>
      <c r="H30" s="5" t="s">
        <v>9</v>
      </c>
      <c r="I30" s="5">
        <v>5</v>
      </c>
      <c r="J30" s="2"/>
      <c r="K30" s="2"/>
      <c r="L30" s="2"/>
      <c r="M30" s="2"/>
      <c r="N30" s="2"/>
      <c r="O30" s="2"/>
      <c r="P30" s="2"/>
      <c r="Q30" s="2"/>
      <c r="R30" s="2"/>
      <c r="S30" s="2"/>
      <c r="T30" s="2"/>
      <c r="U30" s="2"/>
      <c r="V30" s="2"/>
      <c r="W30" s="2"/>
      <c r="X30" s="2"/>
      <c r="Y30" s="2"/>
      <c r="Z30" s="2"/>
    </row>
    <row r="31" spans="1:26" ht="15.75" customHeight="1">
      <c r="A31" s="4"/>
      <c r="B31" s="5"/>
      <c r="C31" s="4"/>
      <c r="D31" s="2"/>
      <c r="E31" s="4"/>
      <c r="F31" s="507"/>
      <c r="G31" s="507"/>
      <c r="H31" s="5" t="s">
        <v>12</v>
      </c>
      <c r="I31" s="5" t="s">
        <v>105</v>
      </c>
      <c r="J31" s="2"/>
      <c r="K31" s="2"/>
      <c r="L31" s="2"/>
      <c r="M31" s="2"/>
      <c r="N31" s="2"/>
      <c r="O31" s="2"/>
      <c r="P31" s="2"/>
      <c r="Q31" s="2"/>
      <c r="R31" s="2"/>
      <c r="S31" s="2"/>
      <c r="T31" s="2"/>
      <c r="U31" s="2"/>
      <c r="V31" s="2"/>
      <c r="W31" s="2"/>
      <c r="X31" s="2"/>
      <c r="Y31" s="2"/>
      <c r="Z31" s="2"/>
    </row>
    <row r="32" spans="1:26" ht="15.75" customHeight="1">
      <c r="A32" s="4">
        <v>13</v>
      </c>
      <c r="B32" s="5" t="s">
        <v>106</v>
      </c>
      <c r="C32" s="4" t="s">
        <v>40</v>
      </c>
      <c r="D32" s="2" t="s">
        <v>107</v>
      </c>
      <c r="E32" s="4" t="s">
        <v>108</v>
      </c>
      <c r="F32" s="507"/>
      <c r="G32" s="507"/>
      <c r="H32" s="5" t="s">
        <v>109</v>
      </c>
      <c r="I32" s="5" t="s">
        <v>110</v>
      </c>
      <c r="J32" s="2"/>
      <c r="K32" s="2"/>
      <c r="L32" s="2"/>
      <c r="M32" s="2"/>
      <c r="N32" s="2"/>
      <c r="O32" s="2"/>
      <c r="P32" s="2"/>
      <c r="Q32" s="2"/>
      <c r="R32" s="2"/>
      <c r="S32" s="2"/>
      <c r="T32" s="2"/>
      <c r="U32" s="2"/>
      <c r="V32" s="2"/>
      <c r="W32" s="2"/>
      <c r="X32" s="2"/>
      <c r="Y32" s="2"/>
      <c r="Z32" s="2"/>
    </row>
    <row r="33" spans="1:26" ht="15.75" customHeight="1">
      <c r="A33" s="4">
        <v>14</v>
      </c>
      <c r="B33" s="5" t="s">
        <v>111</v>
      </c>
      <c r="C33" s="4"/>
      <c r="D33" s="2" t="s">
        <v>112</v>
      </c>
      <c r="E33" s="4"/>
      <c r="F33" s="508" t="s">
        <v>113</v>
      </c>
      <c r="G33" s="507"/>
      <c r="H33" s="5" t="s">
        <v>9</v>
      </c>
      <c r="I33" s="5">
        <v>6</v>
      </c>
      <c r="J33" s="2"/>
      <c r="K33" s="2"/>
      <c r="L33" s="2"/>
      <c r="M33" s="2"/>
      <c r="N33" s="2"/>
      <c r="O33" s="2"/>
      <c r="P33" s="2"/>
      <c r="Q33" s="2"/>
      <c r="R33" s="2"/>
      <c r="S33" s="2"/>
      <c r="T33" s="2"/>
      <c r="U33" s="2"/>
      <c r="V33" s="2"/>
      <c r="W33" s="2"/>
      <c r="X33" s="2"/>
      <c r="Y33" s="2"/>
      <c r="Z33" s="2"/>
    </row>
    <row r="34" spans="1:26" ht="15.75" customHeight="1">
      <c r="A34" s="4">
        <v>15</v>
      </c>
      <c r="B34" s="5" t="s">
        <v>114</v>
      </c>
      <c r="C34" s="4"/>
      <c r="D34" s="2" t="s">
        <v>115</v>
      </c>
      <c r="E34" s="4" t="s">
        <v>116</v>
      </c>
      <c r="F34" s="507"/>
      <c r="G34" s="507"/>
      <c r="H34" s="5" t="s">
        <v>12</v>
      </c>
      <c r="I34" s="5" t="s">
        <v>117</v>
      </c>
      <c r="J34" s="2"/>
      <c r="K34" s="2"/>
      <c r="L34" s="2"/>
      <c r="M34" s="2"/>
      <c r="N34" s="2"/>
      <c r="O34" s="2"/>
      <c r="P34" s="2"/>
      <c r="Q34" s="2"/>
      <c r="R34" s="2"/>
      <c r="S34" s="2"/>
      <c r="T34" s="2"/>
      <c r="U34" s="2"/>
      <c r="V34" s="2"/>
      <c r="W34" s="2"/>
      <c r="X34" s="2"/>
      <c r="Y34" s="2"/>
      <c r="Z34" s="2"/>
    </row>
    <row r="35" spans="1:26" ht="15.75" customHeight="1">
      <c r="A35" s="12" t="s">
        <v>118</v>
      </c>
      <c r="B35" s="8" t="s">
        <v>119</v>
      </c>
      <c r="C35" s="7" t="s">
        <v>84</v>
      </c>
      <c r="D35" s="9" t="s">
        <v>120</v>
      </c>
      <c r="E35" s="7" t="s">
        <v>121</v>
      </c>
      <c r="F35" s="507"/>
      <c r="G35" s="507"/>
      <c r="H35" s="5" t="s">
        <v>109</v>
      </c>
      <c r="I35" s="5" t="s">
        <v>122</v>
      </c>
      <c r="J35" s="2"/>
      <c r="K35" s="2"/>
      <c r="L35" s="2"/>
      <c r="M35" s="2"/>
      <c r="N35" s="2"/>
      <c r="O35" s="2"/>
      <c r="P35" s="2"/>
      <c r="Q35" s="2"/>
      <c r="R35" s="2"/>
      <c r="S35" s="2"/>
      <c r="T35" s="2"/>
      <c r="U35" s="2"/>
      <c r="V35" s="2"/>
      <c r="W35" s="2"/>
      <c r="X35" s="2"/>
      <c r="Y35" s="2"/>
      <c r="Z35" s="2"/>
    </row>
    <row r="36" spans="1:26" ht="15.75" customHeight="1">
      <c r="A36" s="4"/>
      <c r="B36" s="5"/>
      <c r="C36" s="4"/>
      <c r="D36" s="2"/>
      <c r="E36" s="4"/>
      <c r="F36" s="6"/>
      <c r="G36" s="6"/>
      <c r="H36" s="5"/>
      <c r="I36" s="5"/>
      <c r="J36" s="2"/>
      <c r="K36" s="2"/>
      <c r="L36" s="2"/>
      <c r="M36" s="2"/>
      <c r="N36" s="2"/>
      <c r="O36" s="2"/>
      <c r="P36" s="2"/>
      <c r="Q36" s="2"/>
      <c r="R36" s="2"/>
      <c r="S36" s="2"/>
      <c r="T36" s="2"/>
      <c r="U36" s="2"/>
      <c r="V36" s="2"/>
      <c r="W36" s="2"/>
      <c r="X36" s="2"/>
      <c r="Y36" s="2"/>
      <c r="Z36" s="2"/>
    </row>
    <row r="37" spans="1:26" ht="15.75" customHeight="1">
      <c r="A37" s="4">
        <v>16</v>
      </c>
      <c r="B37" s="5" t="s">
        <v>33</v>
      </c>
      <c r="C37" s="4" t="s">
        <v>40</v>
      </c>
      <c r="D37" s="2" t="s">
        <v>123</v>
      </c>
      <c r="E37" s="4"/>
      <c r="F37" s="508" t="s">
        <v>124</v>
      </c>
      <c r="G37" s="507"/>
      <c r="H37" s="5" t="s">
        <v>9</v>
      </c>
      <c r="I37" s="5">
        <v>7</v>
      </c>
      <c r="J37" s="2"/>
      <c r="K37" s="2"/>
      <c r="L37" s="2"/>
      <c r="M37" s="2"/>
      <c r="N37" s="2"/>
      <c r="O37" s="2"/>
      <c r="P37" s="2"/>
      <c r="Q37" s="2"/>
      <c r="R37" s="2"/>
      <c r="S37" s="2"/>
      <c r="T37" s="2"/>
      <c r="U37" s="2"/>
      <c r="V37" s="2"/>
      <c r="W37" s="2"/>
      <c r="X37" s="2"/>
      <c r="Y37" s="2"/>
      <c r="Z37" s="2"/>
    </row>
    <row r="38" spans="1:26" ht="15.75" customHeight="1">
      <c r="A38" s="4">
        <v>17</v>
      </c>
      <c r="B38" s="5" t="s">
        <v>125</v>
      </c>
      <c r="C38" s="4" t="s">
        <v>40</v>
      </c>
      <c r="D38" s="2" t="s">
        <v>126</v>
      </c>
      <c r="E38" s="4"/>
      <c r="F38" s="507"/>
      <c r="G38" s="507"/>
      <c r="H38" s="5" t="s">
        <v>12</v>
      </c>
      <c r="I38" s="5" t="s">
        <v>127</v>
      </c>
      <c r="J38" s="2"/>
      <c r="K38" s="2"/>
      <c r="L38" s="2"/>
      <c r="M38" s="2"/>
      <c r="N38" s="2"/>
      <c r="O38" s="2"/>
      <c r="P38" s="2"/>
      <c r="Q38" s="2"/>
      <c r="R38" s="2"/>
      <c r="S38" s="2"/>
      <c r="T38" s="2"/>
      <c r="U38" s="2"/>
      <c r="V38" s="2"/>
      <c r="W38" s="2"/>
      <c r="X38" s="2"/>
      <c r="Y38" s="2"/>
      <c r="Z38" s="2"/>
    </row>
    <row r="39" spans="1:26" ht="15.75" customHeight="1">
      <c r="A39" s="4">
        <v>18</v>
      </c>
      <c r="B39" s="5" t="s">
        <v>128</v>
      </c>
      <c r="C39" s="4"/>
      <c r="D39" s="2" t="s">
        <v>129</v>
      </c>
      <c r="E39" s="4"/>
      <c r="F39" s="507"/>
      <c r="G39" s="507"/>
      <c r="H39" s="5" t="s">
        <v>14</v>
      </c>
      <c r="I39" s="5">
        <v>5</v>
      </c>
      <c r="J39" s="2"/>
      <c r="K39" s="2"/>
      <c r="L39" s="2"/>
      <c r="M39" s="2"/>
      <c r="N39" s="2"/>
      <c r="O39" s="2"/>
      <c r="P39" s="2"/>
      <c r="Q39" s="2"/>
      <c r="R39" s="2"/>
      <c r="S39" s="2"/>
      <c r="T39" s="2"/>
      <c r="U39" s="2"/>
      <c r="V39" s="2"/>
      <c r="W39" s="2"/>
      <c r="X39" s="2"/>
      <c r="Y39" s="2"/>
      <c r="Z39" s="2"/>
    </row>
    <row r="40" spans="1:26" ht="15.75" customHeight="1">
      <c r="A40" s="4">
        <v>19</v>
      </c>
      <c r="B40" s="5" t="s">
        <v>130</v>
      </c>
      <c r="C40" s="4" t="s">
        <v>84</v>
      </c>
      <c r="D40" s="2" t="s">
        <v>131</v>
      </c>
      <c r="E40" s="4" t="s">
        <v>132</v>
      </c>
      <c r="F40" s="507"/>
      <c r="G40" s="507"/>
      <c r="H40" s="5" t="s">
        <v>17</v>
      </c>
      <c r="I40" s="5" t="s">
        <v>133</v>
      </c>
      <c r="J40" s="2"/>
      <c r="K40" s="2"/>
      <c r="L40" s="2"/>
      <c r="M40" s="2"/>
      <c r="N40" s="2"/>
      <c r="O40" s="2"/>
      <c r="P40" s="2"/>
      <c r="Q40" s="2"/>
      <c r="R40" s="2"/>
      <c r="S40" s="2"/>
      <c r="T40" s="2"/>
      <c r="U40" s="2"/>
      <c r="V40" s="2"/>
      <c r="W40" s="2"/>
      <c r="X40" s="2"/>
      <c r="Y40" s="2"/>
      <c r="Z40" s="2"/>
    </row>
    <row r="41" spans="1:26" ht="15.75" customHeight="1">
      <c r="A41" s="13" t="s">
        <v>134</v>
      </c>
      <c r="B41" s="5" t="s">
        <v>135</v>
      </c>
      <c r="C41" s="4" t="s">
        <v>84</v>
      </c>
      <c r="D41" s="2" t="s">
        <v>136</v>
      </c>
      <c r="E41" s="4"/>
      <c r="F41" s="507"/>
      <c r="G41" s="507"/>
      <c r="H41" s="5" t="s">
        <v>137</v>
      </c>
      <c r="I41" s="5" t="s">
        <v>138</v>
      </c>
      <c r="J41" s="2"/>
      <c r="K41" s="2"/>
      <c r="L41" s="2"/>
      <c r="M41" s="2"/>
      <c r="N41" s="2"/>
      <c r="O41" s="2"/>
      <c r="P41" s="2"/>
      <c r="Q41" s="2"/>
      <c r="R41" s="2"/>
      <c r="S41" s="2"/>
      <c r="T41" s="2"/>
      <c r="U41" s="2"/>
      <c r="V41" s="2"/>
      <c r="W41" s="2"/>
      <c r="X41" s="2"/>
      <c r="Y41" s="2"/>
      <c r="Z41" s="2"/>
    </row>
    <row r="42" spans="1:26" ht="15.75" customHeight="1">
      <c r="A42" s="4"/>
      <c r="B42" s="5"/>
      <c r="C42" s="4"/>
      <c r="D42" s="2"/>
      <c r="E42" s="4"/>
      <c r="F42" s="507"/>
      <c r="G42" s="507"/>
      <c r="H42" s="5" t="s">
        <v>27</v>
      </c>
      <c r="I42" s="5" t="s">
        <v>139</v>
      </c>
      <c r="J42" s="2"/>
      <c r="K42" s="2"/>
      <c r="L42" s="2"/>
      <c r="M42" s="2"/>
      <c r="N42" s="2"/>
      <c r="O42" s="2"/>
      <c r="P42" s="2"/>
      <c r="Q42" s="2"/>
      <c r="R42" s="2"/>
      <c r="S42" s="2"/>
      <c r="T42" s="2"/>
      <c r="U42" s="2"/>
      <c r="V42" s="2"/>
      <c r="W42" s="2"/>
      <c r="X42" s="2"/>
      <c r="Y42" s="2"/>
      <c r="Z42" s="2"/>
    </row>
    <row r="43" spans="1:26" ht="15" customHeight="1">
      <c r="A43" s="4"/>
      <c r="B43" s="5"/>
      <c r="C43" s="4"/>
      <c r="D43" s="2"/>
      <c r="E43" s="4"/>
      <c r="F43" s="508" t="s">
        <v>140</v>
      </c>
      <c r="G43" s="507"/>
      <c r="H43" s="5" t="s">
        <v>9</v>
      </c>
      <c r="I43" s="5">
        <v>8</v>
      </c>
      <c r="J43" s="2"/>
      <c r="K43" s="2"/>
      <c r="L43" s="2"/>
      <c r="M43" s="2"/>
      <c r="N43" s="2"/>
      <c r="O43" s="2"/>
      <c r="P43" s="2"/>
      <c r="Q43" s="2"/>
      <c r="R43" s="2"/>
      <c r="S43" s="2"/>
      <c r="T43" s="2"/>
      <c r="U43" s="2"/>
      <c r="V43" s="2"/>
      <c r="W43" s="2"/>
      <c r="X43" s="2"/>
      <c r="Y43" s="2"/>
      <c r="Z43" s="2"/>
    </row>
    <row r="44" spans="1:26" ht="15.75" customHeight="1">
      <c r="A44" s="4"/>
      <c r="B44" s="5"/>
      <c r="C44" s="4"/>
      <c r="D44" s="2"/>
      <c r="E44" s="4"/>
      <c r="F44" s="507"/>
      <c r="G44" s="507"/>
      <c r="H44" s="5" t="s">
        <v>12</v>
      </c>
      <c r="I44" s="5" t="s">
        <v>141</v>
      </c>
      <c r="J44" s="2"/>
      <c r="K44" s="2"/>
      <c r="L44" s="2"/>
      <c r="M44" s="2"/>
      <c r="N44" s="2"/>
      <c r="O44" s="2"/>
      <c r="P44" s="2"/>
      <c r="Q44" s="2"/>
      <c r="R44" s="2"/>
      <c r="S44" s="2"/>
      <c r="T44" s="2"/>
      <c r="U44" s="2"/>
      <c r="V44" s="2"/>
      <c r="W44" s="2"/>
      <c r="X44" s="2"/>
      <c r="Y44" s="2"/>
      <c r="Z44" s="2"/>
    </row>
    <row r="45" spans="1:26" ht="15.75" customHeight="1">
      <c r="A45" s="4"/>
      <c r="B45" s="5"/>
      <c r="C45" s="4"/>
      <c r="D45" s="2"/>
      <c r="E45" s="4"/>
      <c r="F45" s="507"/>
      <c r="G45" s="507"/>
      <c r="H45" s="5" t="s">
        <v>109</v>
      </c>
      <c r="I45" s="5" t="s">
        <v>142</v>
      </c>
      <c r="J45" s="2"/>
      <c r="K45" s="2"/>
      <c r="L45" s="2"/>
      <c r="M45" s="2"/>
      <c r="N45" s="2"/>
      <c r="O45" s="2"/>
      <c r="P45" s="2"/>
      <c r="Q45" s="2"/>
      <c r="R45" s="2"/>
      <c r="S45" s="2"/>
      <c r="T45" s="2"/>
      <c r="U45" s="2"/>
      <c r="V45" s="2"/>
      <c r="W45" s="2"/>
      <c r="X45" s="2"/>
      <c r="Y45" s="2"/>
      <c r="Z45" s="2"/>
    </row>
    <row r="46" spans="1:26" ht="15.75" customHeight="1">
      <c r="A46" s="4"/>
      <c r="B46" s="5"/>
      <c r="C46" s="4"/>
      <c r="D46" s="2"/>
      <c r="E46" s="4"/>
      <c r="F46" s="508" t="s">
        <v>143</v>
      </c>
      <c r="G46" s="507"/>
      <c r="H46" s="5" t="s">
        <v>9</v>
      </c>
      <c r="I46" s="5">
        <v>9</v>
      </c>
      <c r="J46" s="2"/>
      <c r="K46" s="2"/>
      <c r="L46" s="2"/>
      <c r="M46" s="2"/>
      <c r="N46" s="2"/>
      <c r="O46" s="2"/>
      <c r="P46" s="2"/>
      <c r="Q46" s="2"/>
      <c r="R46" s="2"/>
      <c r="S46" s="2"/>
      <c r="T46" s="2"/>
      <c r="U46" s="2"/>
      <c r="V46" s="2"/>
      <c r="W46" s="2"/>
      <c r="X46" s="2"/>
      <c r="Y46" s="2"/>
      <c r="Z46" s="2"/>
    </row>
    <row r="47" spans="1:26" ht="15.75" customHeight="1">
      <c r="A47" s="4"/>
      <c r="B47" s="5"/>
      <c r="C47" s="4"/>
      <c r="D47" s="2"/>
      <c r="E47" s="4"/>
      <c r="F47" s="507"/>
      <c r="G47" s="507"/>
      <c r="H47" s="5" t="s">
        <v>12</v>
      </c>
      <c r="I47" s="5" t="s">
        <v>144</v>
      </c>
      <c r="J47" s="2"/>
      <c r="K47" s="2"/>
      <c r="L47" s="2"/>
      <c r="M47" s="2"/>
      <c r="N47" s="2"/>
      <c r="O47" s="2"/>
      <c r="P47" s="2"/>
      <c r="Q47" s="2"/>
      <c r="R47" s="2"/>
      <c r="S47" s="2"/>
      <c r="T47" s="2"/>
      <c r="U47" s="2"/>
      <c r="V47" s="2"/>
      <c r="W47" s="2"/>
      <c r="X47" s="2"/>
      <c r="Y47" s="2"/>
      <c r="Z47" s="2"/>
    </row>
    <row r="48" spans="1:26" ht="15.75" customHeight="1">
      <c r="A48" s="7"/>
      <c r="B48" s="8"/>
      <c r="C48" s="7"/>
      <c r="D48" s="9"/>
      <c r="E48" s="7"/>
      <c r="F48" s="509"/>
      <c r="G48" s="509"/>
      <c r="H48" s="5" t="s">
        <v>109</v>
      </c>
      <c r="I48" s="5" t="s">
        <v>145</v>
      </c>
      <c r="J48" s="2"/>
      <c r="K48" s="2"/>
      <c r="L48" s="2"/>
      <c r="M48" s="2"/>
      <c r="N48" s="2"/>
      <c r="O48" s="2"/>
      <c r="P48" s="2"/>
      <c r="Q48" s="2"/>
      <c r="R48" s="2"/>
      <c r="S48" s="2"/>
      <c r="T48" s="2"/>
      <c r="U48" s="2"/>
      <c r="V48" s="2"/>
      <c r="W48" s="2"/>
      <c r="X48" s="2"/>
      <c r="Y48" s="2"/>
      <c r="Z48" s="2"/>
    </row>
    <row r="49" spans="1:26" ht="15.75" customHeight="1">
      <c r="A49" s="4"/>
      <c r="B49" s="5"/>
      <c r="C49" s="4"/>
      <c r="D49" s="2"/>
      <c r="E49" s="4"/>
      <c r="F49" s="2"/>
      <c r="G49" s="2"/>
      <c r="H49" s="5"/>
      <c r="I49" s="5"/>
      <c r="J49" s="2"/>
      <c r="K49" s="2"/>
      <c r="L49" s="2"/>
      <c r="M49" s="2"/>
      <c r="N49" s="2"/>
      <c r="O49" s="2"/>
      <c r="P49" s="2"/>
      <c r="Q49" s="2"/>
      <c r="R49" s="2"/>
      <c r="S49" s="2"/>
      <c r="T49" s="2"/>
      <c r="U49" s="2"/>
      <c r="V49" s="2"/>
      <c r="W49" s="2"/>
      <c r="X49" s="2"/>
      <c r="Y49" s="2"/>
      <c r="Z49" s="2"/>
    </row>
    <row r="50" spans="1:26" ht="15" customHeight="1">
      <c r="A50" s="4">
        <v>19</v>
      </c>
      <c r="B50" s="5" t="s">
        <v>146</v>
      </c>
      <c r="C50" s="4" t="s">
        <v>147</v>
      </c>
      <c r="D50" s="2" t="s">
        <v>148</v>
      </c>
      <c r="E50" s="4"/>
      <c r="F50" s="508" t="s">
        <v>149</v>
      </c>
      <c r="G50" s="507"/>
      <c r="H50" s="5" t="s">
        <v>9</v>
      </c>
      <c r="I50" s="5">
        <v>10</v>
      </c>
      <c r="J50" s="2"/>
      <c r="K50" s="2"/>
      <c r="L50" s="2"/>
      <c r="M50" s="2"/>
      <c r="N50" s="2"/>
      <c r="O50" s="2"/>
      <c r="P50" s="2"/>
      <c r="Q50" s="2"/>
      <c r="R50" s="2"/>
      <c r="S50" s="2"/>
      <c r="T50" s="2"/>
      <c r="U50" s="2"/>
      <c r="V50" s="2"/>
      <c r="W50" s="2"/>
      <c r="X50" s="2"/>
      <c r="Y50" s="2"/>
      <c r="Z50" s="2"/>
    </row>
    <row r="51" spans="1:26" ht="15.75" customHeight="1">
      <c r="A51" s="4">
        <f t="shared" ref="A51:A60" si="0">A50+1</f>
        <v>20</v>
      </c>
      <c r="B51" s="5" t="s">
        <v>150</v>
      </c>
      <c r="C51" s="4"/>
      <c r="D51" s="2" t="s">
        <v>151</v>
      </c>
      <c r="E51" s="4"/>
      <c r="F51" s="507"/>
      <c r="G51" s="507"/>
      <c r="H51" s="5" t="s">
        <v>12</v>
      </c>
      <c r="I51" s="5" t="s">
        <v>152</v>
      </c>
      <c r="J51" s="2"/>
      <c r="K51" s="2"/>
      <c r="L51" s="2"/>
      <c r="M51" s="2"/>
      <c r="N51" s="2"/>
      <c r="O51" s="2"/>
      <c r="P51" s="2"/>
      <c r="Q51" s="2"/>
      <c r="R51" s="2"/>
      <c r="S51" s="2"/>
      <c r="T51" s="2"/>
      <c r="U51" s="2"/>
      <c r="V51" s="2"/>
      <c r="W51" s="2"/>
      <c r="X51" s="2"/>
      <c r="Y51" s="2"/>
      <c r="Z51" s="2"/>
    </row>
    <row r="52" spans="1:26" ht="15.75" customHeight="1">
      <c r="A52" s="4">
        <f t="shared" si="0"/>
        <v>21</v>
      </c>
      <c r="B52" s="5" t="s">
        <v>153</v>
      </c>
      <c r="C52" s="4"/>
      <c r="D52" s="2" t="s">
        <v>154</v>
      </c>
      <c r="E52" s="4"/>
      <c r="F52" s="507"/>
      <c r="G52" s="507"/>
      <c r="H52" s="5" t="s">
        <v>14</v>
      </c>
      <c r="I52" s="5">
        <v>13</v>
      </c>
      <c r="J52" s="2"/>
      <c r="K52" s="2"/>
      <c r="L52" s="2"/>
      <c r="M52" s="2"/>
      <c r="N52" s="2"/>
      <c r="O52" s="2"/>
      <c r="P52" s="2"/>
      <c r="Q52" s="2"/>
      <c r="R52" s="2"/>
      <c r="S52" s="2"/>
      <c r="T52" s="2"/>
      <c r="U52" s="2"/>
      <c r="V52" s="2"/>
      <c r="W52" s="2"/>
      <c r="X52" s="2"/>
      <c r="Y52" s="2"/>
      <c r="Z52" s="2"/>
    </row>
    <row r="53" spans="1:26" ht="15.75" customHeight="1">
      <c r="A53" s="4">
        <f t="shared" si="0"/>
        <v>22</v>
      </c>
      <c r="B53" s="5" t="s">
        <v>155</v>
      </c>
      <c r="C53" s="4" t="s">
        <v>40</v>
      </c>
      <c r="D53" s="2" t="s">
        <v>156</v>
      </c>
      <c r="E53" s="4"/>
      <c r="F53" s="507"/>
      <c r="G53" s="507"/>
      <c r="H53" s="5" t="s">
        <v>17</v>
      </c>
      <c r="I53" s="5" t="s">
        <v>157</v>
      </c>
      <c r="J53" s="2"/>
      <c r="K53" s="2"/>
      <c r="L53" s="2"/>
      <c r="M53" s="2"/>
      <c r="N53" s="2"/>
      <c r="O53" s="2"/>
      <c r="P53" s="2"/>
      <c r="Q53" s="2"/>
      <c r="R53" s="2"/>
      <c r="S53" s="2"/>
      <c r="T53" s="2"/>
      <c r="U53" s="2"/>
      <c r="V53" s="2"/>
      <c r="W53" s="2"/>
      <c r="X53" s="2"/>
      <c r="Y53" s="2"/>
      <c r="Z53" s="2"/>
    </row>
    <row r="54" spans="1:26" ht="15.75" customHeight="1">
      <c r="A54" s="4">
        <f t="shared" si="0"/>
        <v>23</v>
      </c>
      <c r="B54" s="5" t="s">
        <v>158</v>
      </c>
      <c r="C54" s="4"/>
      <c r="D54" s="2" t="s">
        <v>159</v>
      </c>
      <c r="E54" s="4"/>
      <c r="F54" s="507"/>
      <c r="G54" s="507"/>
      <c r="H54" s="5" t="s">
        <v>160</v>
      </c>
      <c r="I54" s="5" t="s">
        <v>161</v>
      </c>
      <c r="J54" s="2"/>
      <c r="K54" s="2"/>
      <c r="L54" s="2"/>
      <c r="M54" s="2"/>
      <c r="N54" s="2"/>
      <c r="O54" s="2"/>
      <c r="P54" s="2"/>
      <c r="Q54" s="2"/>
      <c r="R54" s="2"/>
      <c r="S54" s="2"/>
      <c r="T54" s="2"/>
      <c r="U54" s="2"/>
      <c r="V54" s="2"/>
      <c r="W54" s="2"/>
      <c r="X54" s="2"/>
      <c r="Y54" s="2"/>
      <c r="Z54" s="2"/>
    </row>
    <row r="55" spans="1:26" ht="15.75" customHeight="1">
      <c r="A55" s="4">
        <f t="shared" si="0"/>
        <v>24</v>
      </c>
      <c r="B55" s="5" t="s">
        <v>162</v>
      </c>
      <c r="C55" s="4"/>
      <c r="D55" s="506" t="s">
        <v>163</v>
      </c>
      <c r="E55" s="4"/>
      <c r="F55" s="507"/>
      <c r="G55" s="507"/>
      <c r="H55" s="5" t="s">
        <v>27</v>
      </c>
      <c r="I55" s="5" t="s">
        <v>164</v>
      </c>
      <c r="J55" s="2"/>
      <c r="K55" s="2"/>
      <c r="L55" s="2"/>
      <c r="M55" s="2"/>
      <c r="N55" s="2"/>
      <c r="O55" s="2"/>
      <c r="P55" s="2"/>
      <c r="Q55" s="2"/>
      <c r="R55" s="2"/>
      <c r="S55" s="2"/>
      <c r="T55" s="2"/>
      <c r="U55" s="2"/>
      <c r="V55" s="2"/>
      <c r="W55" s="2"/>
      <c r="X55" s="2"/>
      <c r="Y55" s="2"/>
      <c r="Z55" s="2"/>
    </row>
    <row r="56" spans="1:26" ht="15.75" customHeight="1">
      <c r="A56" s="4">
        <f t="shared" si="0"/>
        <v>25</v>
      </c>
      <c r="B56" s="5" t="s">
        <v>165</v>
      </c>
      <c r="C56" s="4"/>
      <c r="D56" s="507"/>
      <c r="E56" s="4"/>
      <c r="F56" s="507"/>
      <c r="G56" s="507"/>
      <c r="H56" s="5"/>
      <c r="I56" s="5"/>
      <c r="J56" s="2"/>
      <c r="K56" s="2"/>
      <c r="L56" s="2"/>
      <c r="M56" s="2"/>
      <c r="N56" s="2"/>
      <c r="O56" s="2"/>
      <c r="P56" s="2"/>
      <c r="Q56" s="2"/>
      <c r="R56" s="2"/>
      <c r="S56" s="2"/>
      <c r="T56" s="2"/>
      <c r="U56" s="2"/>
      <c r="V56" s="2"/>
      <c r="W56" s="2"/>
      <c r="X56" s="2"/>
      <c r="Y56" s="2"/>
      <c r="Z56" s="2"/>
    </row>
    <row r="57" spans="1:26" ht="15.75" customHeight="1">
      <c r="A57" s="4">
        <f t="shared" si="0"/>
        <v>26</v>
      </c>
      <c r="B57" s="5" t="s">
        <v>166</v>
      </c>
      <c r="C57" s="4" t="s">
        <v>40</v>
      </c>
      <c r="D57" s="2" t="s">
        <v>167</v>
      </c>
      <c r="E57" s="4"/>
      <c r="F57" s="507"/>
      <c r="G57" s="507"/>
      <c r="H57" s="5"/>
      <c r="I57" s="5"/>
      <c r="J57" s="2"/>
      <c r="K57" s="2"/>
      <c r="L57" s="2"/>
      <c r="M57" s="2"/>
      <c r="N57" s="2"/>
      <c r="O57" s="2"/>
      <c r="P57" s="2"/>
      <c r="Q57" s="2"/>
      <c r="R57" s="2"/>
      <c r="S57" s="2"/>
      <c r="T57" s="2"/>
      <c r="U57" s="2"/>
      <c r="V57" s="2"/>
      <c r="W57" s="2"/>
      <c r="X57" s="2"/>
      <c r="Y57" s="2"/>
      <c r="Z57" s="2"/>
    </row>
    <row r="58" spans="1:26" ht="15.75" customHeight="1">
      <c r="A58" s="4">
        <f t="shared" si="0"/>
        <v>27</v>
      </c>
      <c r="B58" s="5" t="s">
        <v>168</v>
      </c>
      <c r="C58" s="4" t="s">
        <v>84</v>
      </c>
      <c r="D58" s="2" t="s">
        <v>169</v>
      </c>
      <c r="E58" s="4"/>
      <c r="F58" s="507"/>
      <c r="G58" s="507"/>
      <c r="H58" s="5"/>
      <c r="I58" s="5"/>
      <c r="J58" s="2"/>
      <c r="K58" s="2"/>
      <c r="L58" s="2"/>
      <c r="M58" s="2"/>
      <c r="N58" s="2"/>
      <c r="O58" s="2"/>
      <c r="P58" s="2"/>
      <c r="Q58" s="2"/>
      <c r="R58" s="2"/>
      <c r="S58" s="2"/>
      <c r="T58" s="2"/>
      <c r="U58" s="2"/>
      <c r="V58" s="2"/>
      <c r="W58" s="2"/>
      <c r="X58" s="2"/>
      <c r="Y58" s="2"/>
      <c r="Z58" s="2"/>
    </row>
    <row r="59" spans="1:26" ht="15.75" customHeight="1">
      <c r="A59" s="4">
        <f t="shared" si="0"/>
        <v>28</v>
      </c>
      <c r="B59" s="5" t="s">
        <v>170</v>
      </c>
      <c r="C59" s="4" t="s">
        <v>84</v>
      </c>
      <c r="D59" s="2" t="s">
        <v>171</v>
      </c>
      <c r="E59" s="4"/>
      <c r="F59" s="507"/>
      <c r="G59" s="507"/>
      <c r="H59" s="5"/>
      <c r="I59" s="5"/>
      <c r="J59" s="2"/>
      <c r="K59" s="2"/>
      <c r="L59" s="2"/>
      <c r="M59" s="2"/>
      <c r="N59" s="2"/>
      <c r="O59" s="2"/>
      <c r="P59" s="2"/>
      <c r="Q59" s="2"/>
      <c r="R59" s="2"/>
      <c r="S59" s="2"/>
      <c r="T59" s="2"/>
      <c r="U59" s="2"/>
      <c r="V59" s="2"/>
      <c r="W59" s="2"/>
      <c r="X59" s="2"/>
      <c r="Y59" s="2"/>
      <c r="Z59" s="2"/>
    </row>
    <row r="60" spans="1:26" ht="15.75" customHeight="1">
      <c r="A60" s="4">
        <f t="shared" si="0"/>
        <v>29</v>
      </c>
      <c r="B60" s="5" t="s">
        <v>172</v>
      </c>
      <c r="C60" s="4"/>
      <c r="D60" s="2" t="s">
        <v>173</v>
      </c>
      <c r="E60" s="4"/>
      <c r="F60" s="507"/>
      <c r="G60" s="507"/>
      <c r="H60" s="5"/>
      <c r="I60" s="5"/>
      <c r="J60" s="2"/>
      <c r="K60" s="2"/>
      <c r="L60" s="2"/>
      <c r="M60" s="2"/>
      <c r="N60" s="2"/>
      <c r="O60" s="2"/>
      <c r="P60" s="2"/>
      <c r="Q60" s="2"/>
      <c r="R60" s="2"/>
      <c r="S60" s="2"/>
      <c r="T60" s="2"/>
      <c r="U60" s="2"/>
      <c r="V60" s="2"/>
      <c r="W60" s="2"/>
      <c r="X60" s="2"/>
      <c r="Y60" s="2"/>
      <c r="Z60" s="2"/>
    </row>
    <row r="61" spans="1:26" ht="15.75" customHeight="1">
      <c r="A61" s="4" t="s">
        <v>174</v>
      </c>
      <c r="B61" s="5" t="s">
        <v>175</v>
      </c>
      <c r="C61" s="4"/>
      <c r="D61" s="2" t="s">
        <v>176</v>
      </c>
      <c r="E61" s="4"/>
      <c r="F61" s="507"/>
      <c r="G61" s="507"/>
      <c r="H61" s="5"/>
      <c r="I61" s="5"/>
      <c r="J61" s="2"/>
      <c r="K61" s="2"/>
      <c r="L61" s="2"/>
      <c r="M61" s="2"/>
      <c r="N61" s="2"/>
      <c r="O61" s="2"/>
      <c r="P61" s="2"/>
      <c r="Q61" s="2"/>
      <c r="R61" s="2"/>
      <c r="S61" s="2"/>
      <c r="T61" s="2"/>
      <c r="U61" s="2"/>
      <c r="V61" s="2"/>
      <c r="W61" s="2"/>
      <c r="X61" s="2"/>
      <c r="Y61" s="2"/>
      <c r="Z61" s="2"/>
    </row>
    <row r="62" spans="1:26" ht="15.75" customHeight="1">
      <c r="A62" s="4">
        <v>30</v>
      </c>
      <c r="B62" s="5"/>
      <c r="C62" s="4" t="s">
        <v>84</v>
      </c>
      <c r="D62" s="2" t="s">
        <v>177</v>
      </c>
      <c r="E62" s="4"/>
      <c r="F62" s="507"/>
      <c r="G62" s="507"/>
      <c r="H62" s="5"/>
      <c r="I62" s="5"/>
      <c r="J62" s="2"/>
      <c r="K62" s="2"/>
      <c r="L62" s="2"/>
      <c r="M62" s="2"/>
      <c r="N62" s="2"/>
      <c r="O62" s="2"/>
      <c r="P62" s="2"/>
      <c r="Q62" s="2"/>
      <c r="R62" s="2"/>
      <c r="S62" s="2"/>
      <c r="T62" s="2"/>
      <c r="U62" s="2"/>
      <c r="V62" s="2"/>
      <c r="W62" s="2"/>
      <c r="X62" s="2"/>
      <c r="Y62" s="2"/>
      <c r="Z62" s="2"/>
    </row>
    <row r="63" spans="1:26" ht="15" customHeight="1">
      <c r="A63" s="4">
        <f t="shared" ref="A63:A72" si="1">A62+1</f>
        <v>31</v>
      </c>
      <c r="B63" s="5" t="s">
        <v>178</v>
      </c>
      <c r="C63" s="4" t="s">
        <v>179</v>
      </c>
      <c r="D63" s="2" t="s">
        <v>180</v>
      </c>
      <c r="E63" s="4"/>
      <c r="F63" s="508" t="s">
        <v>181</v>
      </c>
      <c r="G63" s="507"/>
      <c r="H63" s="5" t="s">
        <v>9</v>
      </c>
      <c r="I63" s="5">
        <v>11</v>
      </c>
      <c r="J63" s="2"/>
      <c r="K63" s="2"/>
      <c r="L63" s="2"/>
      <c r="M63" s="2"/>
      <c r="N63" s="2"/>
      <c r="O63" s="2"/>
      <c r="P63" s="2"/>
      <c r="Q63" s="2"/>
      <c r="R63" s="2"/>
      <c r="S63" s="2"/>
      <c r="T63" s="2"/>
      <c r="U63" s="2"/>
      <c r="V63" s="2"/>
      <c r="W63" s="2"/>
      <c r="X63" s="2"/>
      <c r="Y63" s="2"/>
      <c r="Z63" s="2"/>
    </row>
    <row r="64" spans="1:26" ht="15.75" customHeight="1">
      <c r="A64" s="4">
        <f t="shared" si="1"/>
        <v>32</v>
      </c>
      <c r="B64" s="5" t="s">
        <v>182</v>
      </c>
      <c r="C64" s="4" t="s">
        <v>40</v>
      </c>
      <c r="D64" s="2" t="s">
        <v>183</v>
      </c>
      <c r="E64" s="4"/>
      <c r="F64" s="507"/>
      <c r="G64" s="507"/>
      <c r="H64" s="5" t="s">
        <v>12</v>
      </c>
      <c r="I64" s="5" t="s">
        <v>184</v>
      </c>
      <c r="J64" s="2"/>
      <c r="K64" s="2"/>
      <c r="L64" s="2"/>
      <c r="M64" s="2"/>
      <c r="N64" s="2"/>
      <c r="O64" s="2"/>
      <c r="P64" s="2"/>
      <c r="Q64" s="2"/>
      <c r="R64" s="2"/>
      <c r="S64" s="2"/>
      <c r="T64" s="2"/>
      <c r="U64" s="2"/>
      <c r="V64" s="2"/>
      <c r="W64" s="2"/>
      <c r="X64" s="2"/>
      <c r="Y64" s="2"/>
      <c r="Z64" s="2"/>
    </row>
    <row r="65" spans="1:26" ht="15.75" customHeight="1">
      <c r="A65" s="4">
        <f t="shared" si="1"/>
        <v>33</v>
      </c>
      <c r="B65" s="5" t="s">
        <v>185</v>
      </c>
      <c r="C65" s="4" t="s">
        <v>84</v>
      </c>
      <c r="D65" s="2" t="s">
        <v>186</v>
      </c>
      <c r="E65" s="4"/>
      <c r="F65" s="507"/>
      <c r="G65" s="507"/>
      <c r="H65" s="5" t="s">
        <v>109</v>
      </c>
      <c r="I65" s="5" t="s">
        <v>187</v>
      </c>
      <c r="J65" s="2"/>
      <c r="K65" s="2"/>
      <c r="L65" s="2"/>
      <c r="M65" s="2"/>
      <c r="N65" s="2"/>
      <c r="O65" s="2"/>
      <c r="P65" s="2"/>
      <c r="Q65" s="2"/>
      <c r="R65" s="2"/>
      <c r="S65" s="2"/>
      <c r="T65" s="2"/>
      <c r="U65" s="2"/>
      <c r="V65" s="2"/>
      <c r="W65" s="2"/>
      <c r="X65" s="2"/>
      <c r="Y65" s="2"/>
      <c r="Z65" s="2"/>
    </row>
    <row r="66" spans="1:26" ht="15.75" customHeight="1">
      <c r="A66" s="4">
        <f t="shared" si="1"/>
        <v>34</v>
      </c>
      <c r="B66" s="5" t="s">
        <v>188</v>
      </c>
      <c r="C66" s="4" t="s">
        <v>84</v>
      </c>
      <c r="D66" s="2" t="s">
        <v>189</v>
      </c>
      <c r="E66" s="4"/>
      <c r="F66" s="507"/>
      <c r="G66" s="507"/>
      <c r="H66" s="5"/>
      <c r="I66" s="5" t="s">
        <v>190</v>
      </c>
      <c r="J66" s="2"/>
      <c r="K66" s="2"/>
      <c r="L66" s="2"/>
      <c r="M66" s="2"/>
      <c r="N66" s="2"/>
      <c r="O66" s="2"/>
      <c r="P66" s="2"/>
      <c r="Q66" s="2"/>
      <c r="R66" s="2"/>
      <c r="S66" s="2"/>
      <c r="T66" s="2"/>
      <c r="U66" s="2"/>
      <c r="V66" s="2"/>
      <c r="W66" s="2"/>
      <c r="X66" s="2"/>
      <c r="Y66" s="2"/>
      <c r="Z66" s="2"/>
    </row>
    <row r="67" spans="1:26" ht="15.75" customHeight="1">
      <c r="A67" s="4">
        <f t="shared" si="1"/>
        <v>35</v>
      </c>
      <c r="B67" s="5" t="s">
        <v>191</v>
      </c>
      <c r="C67" s="4" t="s">
        <v>84</v>
      </c>
      <c r="D67" s="2" t="s">
        <v>192</v>
      </c>
      <c r="E67" s="15" t="s">
        <v>193</v>
      </c>
      <c r="F67" s="507"/>
      <c r="G67" s="507"/>
      <c r="H67" s="5"/>
      <c r="I67" s="5" t="s">
        <v>194</v>
      </c>
      <c r="J67" s="2"/>
      <c r="K67" s="2"/>
      <c r="L67" s="2"/>
      <c r="M67" s="2"/>
      <c r="N67" s="2"/>
      <c r="O67" s="2"/>
      <c r="P67" s="2"/>
      <c r="Q67" s="2"/>
      <c r="R67" s="2"/>
      <c r="S67" s="2"/>
      <c r="T67" s="2"/>
      <c r="U67" s="2"/>
      <c r="V67" s="2"/>
      <c r="W67" s="2"/>
      <c r="X67" s="2"/>
      <c r="Y67" s="2"/>
      <c r="Z67" s="2"/>
    </row>
    <row r="68" spans="1:26" ht="15.75" customHeight="1">
      <c r="A68" s="4">
        <f t="shared" si="1"/>
        <v>36</v>
      </c>
      <c r="B68" s="5" t="s">
        <v>195</v>
      </c>
      <c r="C68" s="4" t="s">
        <v>84</v>
      </c>
      <c r="D68" s="2" t="s">
        <v>196</v>
      </c>
      <c r="E68" s="4"/>
      <c r="F68" s="507"/>
      <c r="G68" s="507"/>
      <c r="H68" s="5"/>
      <c r="I68" s="5"/>
      <c r="J68" s="2"/>
      <c r="K68" s="2"/>
      <c r="L68" s="2"/>
      <c r="M68" s="2"/>
      <c r="N68" s="2"/>
      <c r="O68" s="2"/>
      <c r="P68" s="2"/>
      <c r="Q68" s="2"/>
      <c r="R68" s="2"/>
      <c r="S68" s="2"/>
      <c r="T68" s="2"/>
      <c r="U68" s="2"/>
      <c r="V68" s="2"/>
      <c r="W68" s="2"/>
      <c r="X68" s="2"/>
      <c r="Y68" s="2"/>
      <c r="Z68" s="2"/>
    </row>
    <row r="69" spans="1:26" ht="15.75" customHeight="1">
      <c r="A69" s="4">
        <f t="shared" si="1"/>
        <v>37</v>
      </c>
      <c r="B69" s="5" t="s">
        <v>197</v>
      </c>
      <c r="C69" s="4" t="s">
        <v>84</v>
      </c>
      <c r="D69" s="2" t="s">
        <v>198</v>
      </c>
      <c r="E69" s="15" t="s">
        <v>199</v>
      </c>
      <c r="F69" s="507"/>
      <c r="G69" s="507"/>
      <c r="H69" s="5"/>
      <c r="I69" s="5"/>
      <c r="J69" s="2"/>
      <c r="K69" s="2"/>
      <c r="L69" s="2"/>
      <c r="M69" s="2"/>
      <c r="N69" s="2"/>
      <c r="O69" s="2"/>
      <c r="P69" s="2"/>
      <c r="Q69" s="2"/>
      <c r="R69" s="2"/>
      <c r="S69" s="2"/>
      <c r="T69" s="2"/>
      <c r="U69" s="2"/>
      <c r="V69" s="2"/>
      <c r="W69" s="2"/>
      <c r="X69" s="2"/>
      <c r="Y69" s="2"/>
      <c r="Z69" s="2"/>
    </row>
    <row r="70" spans="1:26" ht="15" customHeight="1">
      <c r="A70" s="4">
        <f t="shared" si="1"/>
        <v>38</v>
      </c>
      <c r="B70" s="5" t="s">
        <v>200</v>
      </c>
      <c r="C70" s="4" t="s">
        <v>40</v>
      </c>
      <c r="D70" s="2" t="s">
        <v>201</v>
      </c>
      <c r="E70" s="4"/>
      <c r="F70" s="508" t="s">
        <v>202</v>
      </c>
      <c r="G70" s="507"/>
      <c r="H70" s="5" t="s">
        <v>9</v>
      </c>
      <c r="I70" s="5">
        <v>12</v>
      </c>
      <c r="J70" s="2"/>
      <c r="K70" s="2"/>
      <c r="L70" s="2"/>
      <c r="M70" s="2"/>
      <c r="N70" s="2"/>
      <c r="O70" s="2"/>
      <c r="P70" s="2"/>
      <c r="Q70" s="2"/>
      <c r="R70" s="2"/>
      <c r="S70" s="2"/>
      <c r="T70" s="2"/>
      <c r="U70" s="2"/>
      <c r="V70" s="2"/>
      <c r="W70" s="2"/>
      <c r="X70" s="2"/>
      <c r="Y70" s="2"/>
      <c r="Z70" s="2"/>
    </row>
    <row r="71" spans="1:26" ht="15.75" customHeight="1">
      <c r="A71" s="4">
        <f t="shared" si="1"/>
        <v>39</v>
      </c>
      <c r="B71" s="5" t="s">
        <v>203</v>
      </c>
      <c r="C71" s="4" t="s">
        <v>84</v>
      </c>
      <c r="D71" s="2" t="s">
        <v>204</v>
      </c>
      <c r="E71" s="4"/>
      <c r="F71" s="507"/>
      <c r="G71" s="507"/>
      <c r="H71" s="5"/>
      <c r="I71" s="5"/>
      <c r="J71" s="2"/>
      <c r="K71" s="2"/>
      <c r="L71" s="2"/>
      <c r="M71" s="2"/>
      <c r="N71" s="2"/>
      <c r="O71" s="2"/>
      <c r="P71" s="2"/>
      <c r="Q71" s="2"/>
      <c r="R71" s="2"/>
      <c r="S71" s="2"/>
      <c r="T71" s="2"/>
      <c r="U71" s="2"/>
      <c r="V71" s="2"/>
      <c r="W71" s="2"/>
      <c r="X71" s="2"/>
      <c r="Y71" s="2"/>
      <c r="Z71" s="2"/>
    </row>
    <row r="72" spans="1:26" ht="15.75" customHeight="1">
      <c r="A72" s="4">
        <f t="shared" si="1"/>
        <v>40</v>
      </c>
      <c r="B72" s="5" t="s">
        <v>205</v>
      </c>
      <c r="C72" s="4" t="s">
        <v>84</v>
      </c>
      <c r="D72" s="2" t="s">
        <v>206</v>
      </c>
      <c r="E72" s="4"/>
      <c r="F72" s="507"/>
      <c r="G72" s="507"/>
      <c r="H72" s="5"/>
      <c r="I72" s="5"/>
      <c r="J72" s="2"/>
      <c r="K72" s="2"/>
      <c r="L72" s="2"/>
      <c r="M72" s="2"/>
      <c r="N72" s="2"/>
      <c r="O72" s="2"/>
      <c r="P72" s="2"/>
      <c r="Q72" s="2"/>
      <c r="R72" s="2"/>
      <c r="S72" s="2"/>
      <c r="T72" s="2"/>
      <c r="U72" s="2"/>
      <c r="V72" s="2"/>
      <c r="W72" s="2"/>
      <c r="X72" s="2"/>
      <c r="Y72" s="2"/>
      <c r="Z72" s="2"/>
    </row>
    <row r="73" spans="1:26" ht="15.75" customHeight="1">
      <c r="A73" s="4" t="s">
        <v>207</v>
      </c>
      <c r="B73" s="5" t="s">
        <v>208</v>
      </c>
      <c r="C73" s="4" t="s">
        <v>84</v>
      </c>
      <c r="D73" s="2" t="s">
        <v>209</v>
      </c>
      <c r="E73" s="4"/>
      <c r="F73" s="507"/>
      <c r="G73" s="507"/>
      <c r="H73" s="5"/>
      <c r="I73" s="5"/>
      <c r="J73" s="2"/>
      <c r="K73" s="2"/>
      <c r="L73" s="2"/>
      <c r="M73" s="2"/>
      <c r="N73" s="2"/>
      <c r="O73" s="2"/>
      <c r="P73" s="2"/>
      <c r="Q73" s="2"/>
      <c r="R73" s="2"/>
      <c r="S73" s="2"/>
      <c r="T73" s="2"/>
      <c r="U73" s="2"/>
      <c r="V73" s="2"/>
      <c r="W73" s="2"/>
      <c r="X73" s="2"/>
      <c r="Y73" s="2"/>
      <c r="Z73" s="2"/>
    </row>
    <row r="74" spans="1:26" ht="15.75" customHeight="1">
      <c r="A74" s="4">
        <v>40</v>
      </c>
      <c r="B74" s="5" t="s">
        <v>210</v>
      </c>
      <c r="C74" s="4"/>
      <c r="D74" s="2" t="s">
        <v>211</v>
      </c>
      <c r="E74" s="4"/>
      <c r="F74" s="507"/>
      <c r="G74" s="507"/>
      <c r="H74" s="5"/>
      <c r="I74" s="5"/>
      <c r="J74" s="2"/>
      <c r="K74" s="2"/>
      <c r="L74" s="2"/>
      <c r="M74" s="2"/>
      <c r="N74" s="2"/>
      <c r="O74" s="2"/>
      <c r="P74" s="2"/>
      <c r="Q74" s="2"/>
      <c r="R74" s="2"/>
      <c r="S74" s="2"/>
      <c r="T74" s="2"/>
      <c r="U74" s="2"/>
      <c r="V74" s="2"/>
      <c r="W74" s="2"/>
      <c r="X74" s="2"/>
      <c r="Y74" s="2"/>
      <c r="Z74" s="2"/>
    </row>
    <row r="75" spans="1:26" ht="15.75" customHeight="1">
      <c r="A75" s="4">
        <v>41</v>
      </c>
      <c r="B75" s="5" t="s">
        <v>212</v>
      </c>
      <c r="C75" s="4"/>
      <c r="D75" s="2" t="s">
        <v>213</v>
      </c>
      <c r="E75" s="4"/>
      <c r="F75" s="507"/>
      <c r="G75" s="507"/>
      <c r="H75" s="5"/>
      <c r="I75" s="5"/>
      <c r="J75" s="2"/>
      <c r="K75" s="2"/>
      <c r="L75" s="2"/>
      <c r="M75" s="2"/>
      <c r="N75" s="2"/>
      <c r="O75" s="2"/>
      <c r="P75" s="2"/>
      <c r="Q75" s="2"/>
      <c r="R75" s="2"/>
      <c r="S75" s="2"/>
      <c r="T75" s="2"/>
      <c r="U75" s="2"/>
      <c r="V75" s="2"/>
      <c r="W75" s="2"/>
      <c r="X75" s="2"/>
      <c r="Y75" s="2"/>
      <c r="Z75" s="2"/>
    </row>
    <row r="76" spans="1:26" ht="15.75" customHeight="1">
      <c r="A76" s="4">
        <v>42</v>
      </c>
      <c r="B76" s="5" t="s">
        <v>214</v>
      </c>
      <c r="C76" s="4" t="s">
        <v>84</v>
      </c>
      <c r="D76" s="2" t="s">
        <v>215</v>
      </c>
      <c r="E76" s="4"/>
      <c r="F76" s="507"/>
      <c r="G76" s="507"/>
      <c r="H76" s="5"/>
      <c r="I76" s="5"/>
      <c r="J76" s="2"/>
      <c r="K76" s="2"/>
      <c r="L76" s="2"/>
      <c r="M76" s="2"/>
      <c r="N76" s="2"/>
      <c r="O76" s="2"/>
      <c r="P76" s="2"/>
      <c r="Q76" s="2"/>
      <c r="R76" s="2"/>
      <c r="S76" s="2"/>
      <c r="T76" s="2"/>
      <c r="U76" s="2"/>
      <c r="V76" s="2"/>
      <c r="W76" s="2"/>
      <c r="X76" s="2"/>
      <c r="Y76" s="2"/>
      <c r="Z76" s="2"/>
    </row>
    <row r="77" spans="1:26" ht="15.75" customHeight="1">
      <c r="A77" s="4">
        <v>43</v>
      </c>
      <c r="B77" s="5" t="s">
        <v>216</v>
      </c>
      <c r="C77" s="4" t="s">
        <v>40</v>
      </c>
      <c r="D77" s="2" t="s">
        <v>217</v>
      </c>
      <c r="E77" s="4"/>
      <c r="F77" s="507"/>
      <c r="G77" s="507"/>
      <c r="H77" s="5"/>
      <c r="I77" s="5"/>
      <c r="J77" s="2"/>
      <c r="K77" s="2"/>
      <c r="L77" s="2"/>
      <c r="M77" s="2"/>
      <c r="N77" s="2"/>
      <c r="O77" s="2"/>
      <c r="P77" s="2"/>
      <c r="Q77" s="2"/>
      <c r="R77" s="2"/>
      <c r="S77" s="2"/>
      <c r="T77" s="2"/>
      <c r="U77" s="2"/>
      <c r="V77" s="2"/>
      <c r="W77" s="2"/>
      <c r="X77" s="2"/>
      <c r="Y77" s="2"/>
      <c r="Z77" s="2"/>
    </row>
    <row r="78" spans="1:26" ht="15.75" customHeight="1">
      <c r="A78" s="4">
        <v>44</v>
      </c>
      <c r="B78" s="5" t="s">
        <v>218</v>
      </c>
      <c r="C78" s="4" t="s">
        <v>40</v>
      </c>
      <c r="D78" s="2" t="s">
        <v>219</v>
      </c>
      <c r="E78" s="4"/>
      <c r="F78" s="507"/>
      <c r="G78" s="507"/>
      <c r="H78" s="5"/>
      <c r="I78" s="5"/>
      <c r="J78" s="2"/>
      <c r="K78" s="2"/>
      <c r="L78" s="2"/>
      <c r="M78" s="2"/>
      <c r="N78" s="2"/>
      <c r="O78" s="2"/>
      <c r="P78" s="2"/>
      <c r="Q78" s="2"/>
      <c r="R78" s="2"/>
      <c r="S78" s="2"/>
      <c r="T78" s="2"/>
      <c r="U78" s="2"/>
      <c r="V78" s="2"/>
      <c r="W78" s="2"/>
      <c r="X78" s="2"/>
      <c r="Y78" s="2"/>
      <c r="Z78" s="2"/>
    </row>
    <row r="79" spans="1:26" ht="15.75" customHeight="1">
      <c r="A79" s="4">
        <v>45</v>
      </c>
      <c r="B79" s="5" t="s">
        <v>220</v>
      </c>
      <c r="C79" s="4" t="s">
        <v>84</v>
      </c>
      <c r="D79" s="2" t="s">
        <v>221</v>
      </c>
      <c r="E79" s="4"/>
      <c r="F79" s="507"/>
      <c r="G79" s="507"/>
      <c r="H79" s="5"/>
      <c r="I79" s="5"/>
      <c r="J79" s="2"/>
      <c r="K79" s="2"/>
      <c r="L79" s="2"/>
      <c r="M79" s="2"/>
      <c r="N79" s="2"/>
      <c r="O79" s="2"/>
      <c r="P79" s="2"/>
      <c r="Q79" s="2"/>
      <c r="R79" s="2"/>
      <c r="S79" s="2"/>
      <c r="T79" s="2"/>
      <c r="U79" s="2"/>
      <c r="V79" s="2"/>
      <c r="W79" s="2"/>
      <c r="X79" s="2"/>
      <c r="Y79" s="2"/>
      <c r="Z79" s="2"/>
    </row>
    <row r="80" spans="1:26" ht="15" customHeight="1">
      <c r="A80" s="13" t="s">
        <v>222</v>
      </c>
      <c r="B80" s="5" t="s">
        <v>208</v>
      </c>
      <c r="C80" s="4" t="s">
        <v>84</v>
      </c>
      <c r="D80" s="2" t="s">
        <v>223</v>
      </c>
      <c r="E80" s="4"/>
      <c r="F80" s="507"/>
      <c r="G80" s="507"/>
      <c r="H80" s="5"/>
      <c r="I80" s="5"/>
      <c r="J80" s="2"/>
      <c r="K80" s="2"/>
      <c r="L80" s="2"/>
      <c r="M80" s="2"/>
      <c r="N80" s="2"/>
      <c r="O80" s="2"/>
      <c r="P80" s="2"/>
      <c r="Q80" s="2"/>
      <c r="R80" s="2"/>
      <c r="S80" s="2"/>
      <c r="T80" s="2"/>
      <c r="U80" s="2"/>
      <c r="V80" s="2"/>
      <c r="W80" s="2"/>
      <c r="X80" s="2"/>
      <c r="Y80" s="2"/>
      <c r="Z80" s="2"/>
    </row>
    <row r="81" spans="1:26" ht="15" customHeight="1">
      <c r="A81" s="4">
        <v>46</v>
      </c>
      <c r="B81" s="5" t="s">
        <v>224</v>
      </c>
      <c r="C81" s="4"/>
      <c r="D81" s="2" t="s">
        <v>225</v>
      </c>
      <c r="E81" s="4"/>
      <c r="F81" s="508" t="s">
        <v>226</v>
      </c>
      <c r="G81" s="507"/>
      <c r="H81" s="5" t="s">
        <v>9</v>
      </c>
      <c r="I81" s="5">
        <v>13</v>
      </c>
      <c r="J81" s="2"/>
      <c r="K81" s="2"/>
      <c r="L81" s="2"/>
      <c r="M81" s="2"/>
      <c r="N81" s="2"/>
      <c r="O81" s="2"/>
      <c r="P81" s="2"/>
      <c r="Q81" s="2"/>
      <c r="R81" s="2"/>
      <c r="S81" s="2"/>
      <c r="T81" s="2"/>
      <c r="U81" s="2"/>
      <c r="V81" s="2"/>
      <c r="W81" s="2"/>
      <c r="X81" s="2"/>
      <c r="Y81" s="2"/>
      <c r="Z81" s="2"/>
    </row>
    <row r="82" spans="1:26" ht="15" customHeight="1">
      <c r="A82" s="4">
        <v>47</v>
      </c>
      <c r="B82" s="5" t="s">
        <v>227</v>
      </c>
      <c r="C82" s="4"/>
      <c r="D82" s="2" t="s">
        <v>228</v>
      </c>
      <c r="E82" s="4"/>
      <c r="F82" s="507"/>
      <c r="G82" s="507"/>
      <c r="H82" s="5"/>
      <c r="I82" s="5"/>
      <c r="J82" s="2"/>
      <c r="K82" s="2"/>
      <c r="L82" s="2"/>
      <c r="M82" s="2"/>
      <c r="N82" s="2"/>
      <c r="O82" s="2"/>
      <c r="P82" s="2"/>
      <c r="Q82" s="2"/>
      <c r="R82" s="2"/>
      <c r="S82" s="2"/>
      <c r="T82" s="2"/>
      <c r="U82" s="2"/>
      <c r="V82" s="2"/>
      <c r="W82" s="2"/>
      <c r="X82" s="2"/>
      <c r="Y82" s="2"/>
      <c r="Z82" s="2"/>
    </row>
    <row r="83" spans="1:26" ht="15.75" customHeight="1">
      <c r="A83" s="4">
        <v>48</v>
      </c>
      <c r="B83" s="5" t="s">
        <v>229</v>
      </c>
      <c r="C83" s="4" t="s">
        <v>84</v>
      </c>
      <c r="D83" s="2" t="s">
        <v>230</v>
      </c>
      <c r="E83" s="4"/>
      <c r="F83" s="507"/>
      <c r="G83" s="507"/>
      <c r="H83" s="5"/>
      <c r="I83" s="5"/>
      <c r="J83" s="2"/>
      <c r="K83" s="2"/>
      <c r="L83" s="2"/>
      <c r="M83" s="2"/>
      <c r="N83" s="2"/>
      <c r="O83" s="2"/>
      <c r="P83" s="2"/>
      <c r="Q83" s="2"/>
      <c r="R83" s="2"/>
      <c r="S83" s="2"/>
      <c r="T83" s="2"/>
      <c r="U83" s="2"/>
      <c r="V83" s="2"/>
      <c r="W83" s="2"/>
      <c r="X83" s="2"/>
      <c r="Y83" s="2"/>
      <c r="Z83" s="2"/>
    </row>
    <row r="84" spans="1:26" ht="15.75" customHeight="1">
      <c r="A84" s="12" t="s">
        <v>231</v>
      </c>
      <c r="B84" s="8" t="s">
        <v>208</v>
      </c>
      <c r="C84" s="7" t="s">
        <v>84</v>
      </c>
      <c r="D84" s="9" t="s">
        <v>232</v>
      </c>
      <c r="E84" s="7" t="s">
        <v>233</v>
      </c>
      <c r="F84" s="509"/>
      <c r="G84" s="509"/>
      <c r="H84" s="5"/>
      <c r="I84" s="5"/>
      <c r="J84" s="2"/>
      <c r="K84" s="2"/>
      <c r="L84" s="2"/>
      <c r="M84" s="2"/>
      <c r="N84" s="2"/>
      <c r="O84" s="2"/>
      <c r="P84" s="2"/>
      <c r="Q84" s="2"/>
      <c r="R84" s="2"/>
      <c r="S84" s="2"/>
      <c r="T84" s="2"/>
      <c r="U84" s="2"/>
      <c r="V84" s="2"/>
      <c r="W84" s="2"/>
      <c r="X84" s="2"/>
      <c r="Y84" s="2"/>
      <c r="Z84" s="2"/>
    </row>
    <row r="85" spans="1:26" ht="15.75" customHeight="1">
      <c r="A85" s="4"/>
      <c r="B85" s="5"/>
      <c r="C85" s="4"/>
      <c r="D85" s="2"/>
      <c r="E85" s="4"/>
      <c r="F85" s="16"/>
      <c r="G85" s="16"/>
      <c r="H85" s="5"/>
      <c r="I85" s="5"/>
      <c r="J85" s="2"/>
      <c r="K85" s="2"/>
      <c r="L85" s="2"/>
      <c r="M85" s="2"/>
      <c r="N85" s="2"/>
      <c r="O85" s="2"/>
      <c r="P85" s="2"/>
      <c r="Q85" s="2"/>
      <c r="R85" s="2"/>
      <c r="S85" s="2"/>
      <c r="T85" s="2"/>
      <c r="U85" s="2"/>
      <c r="V85" s="2"/>
      <c r="W85" s="2"/>
      <c r="X85" s="2"/>
      <c r="Y85" s="2"/>
      <c r="Z85" s="2"/>
    </row>
    <row r="86" spans="1:26" ht="15" customHeight="1">
      <c r="A86" s="4">
        <v>49</v>
      </c>
      <c r="B86" s="5" t="s">
        <v>234</v>
      </c>
      <c r="C86" s="4"/>
      <c r="D86" s="2" t="s">
        <v>235</v>
      </c>
      <c r="E86" s="4"/>
      <c r="F86" s="510" t="s">
        <v>236</v>
      </c>
      <c r="G86" s="507"/>
      <c r="H86" s="5" t="s">
        <v>9</v>
      </c>
      <c r="I86" s="5">
        <v>14</v>
      </c>
      <c r="J86" s="2"/>
      <c r="K86" s="2"/>
      <c r="L86" s="2"/>
      <c r="M86" s="2"/>
      <c r="N86" s="2"/>
      <c r="O86" s="2"/>
      <c r="P86" s="2"/>
      <c r="Q86" s="2"/>
      <c r="R86" s="2"/>
      <c r="S86" s="2"/>
      <c r="T86" s="2"/>
      <c r="U86" s="2"/>
      <c r="V86" s="2"/>
      <c r="W86" s="2"/>
      <c r="X86" s="2"/>
      <c r="Y86" s="2"/>
      <c r="Z86" s="2"/>
    </row>
    <row r="87" spans="1:26" ht="15.75" customHeight="1">
      <c r="A87" s="4">
        <v>50</v>
      </c>
      <c r="B87" s="5" t="s">
        <v>237</v>
      </c>
      <c r="C87" s="4" t="s">
        <v>40</v>
      </c>
      <c r="D87" s="2" t="s">
        <v>238</v>
      </c>
      <c r="E87" s="4"/>
      <c r="F87" s="507"/>
      <c r="G87" s="507"/>
      <c r="H87" s="5" t="s">
        <v>12</v>
      </c>
      <c r="I87" s="5" t="s">
        <v>239</v>
      </c>
      <c r="J87" s="2"/>
      <c r="K87" s="2"/>
      <c r="L87" s="2"/>
      <c r="M87" s="2"/>
      <c r="N87" s="2"/>
      <c r="O87" s="2"/>
      <c r="P87" s="2"/>
      <c r="Q87" s="2"/>
      <c r="R87" s="2"/>
      <c r="S87" s="2"/>
      <c r="T87" s="2"/>
      <c r="U87" s="2"/>
      <c r="V87" s="2"/>
      <c r="W87" s="2"/>
      <c r="X87" s="2"/>
      <c r="Y87" s="2"/>
      <c r="Z87" s="2"/>
    </row>
    <row r="88" spans="1:26" ht="15.75" customHeight="1">
      <c r="A88" s="4">
        <v>51</v>
      </c>
      <c r="B88" s="5" t="s">
        <v>240</v>
      </c>
      <c r="C88" s="4" t="s">
        <v>40</v>
      </c>
      <c r="D88" s="2" t="s">
        <v>241</v>
      </c>
      <c r="E88" s="4"/>
      <c r="F88" s="507"/>
      <c r="G88" s="507"/>
      <c r="H88" s="5" t="s">
        <v>14</v>
      </c>
      <c r="I88" s="5">
        <v>15</v>
      </c>
      <c r="J88" s="2"/>
      <c r="K88" s="2"/>
      <c r="L88" s="2"/>
      <c r="M88" s="2"/>
      <c r="N88" s="2"/>
      <c r="O88" s="2"/>
      <c r="P88" s="2"/>
      <c r="Q88" s="2"/>
      <c r="R88" s="2"/>
      <c r="S88" s="2"/>
      <c r="T88" s="2"/>
      <c r="U88" s="2"/>
      <c r="V88" s="2"/>
      <c r="W88" s="2"/>
      <c r="X88" s="2"/>
      <c r="Y88" s="2"/>
      <c r="Z88" s="2"/>
    </row>
    <row r="89" spans="1:26" ht="15.75" customHeight="1">
      <c r="A89" s="4">
        <v>52</v>
      </c>
      <c r="B89" s="5" t="s">
        <v>242</v>
      </c>
      <c r="C89" s="4" t="s">
        <v>40</v>
      </c>
      <c r="D89" s="2" t="s">
        <v>243</v>
      </c>
      <c r="E89" s="4"/>
      <c r="F89" s="507"/>
      <c r="G89" s="507"/>
      <c r="H89" s="5" t="s">
        <v>17</v>
      </c>
      <c r="I89" s="5" t="s">
        <v>244</v>
      </c>
      <c r="J89" s="2"/>
      <c r="K89" s="2"/>
      <c r="L89" s="2"/>
      <c r="M89" s="2"/>
      <c r="N89" s="2"/>
      <c r="O89" s="2"/>
      <c r="P89" s="2"/>
      <c r="Q89" s="2"/>
      <c r="R89" s="2"/>
      <c r="S89" s="2"/>
      <c r="T89" s="2"/>
      <c r="U89" s="2"/>
      <c r="V89" s="2"/>
      <c r="W89" s="2"/>
      <c r="X89" s="2"/>
      <c r="Y89" s="2"/>
      <c r="Z89" s="2"/>
    </row>
    <row r="90" spans="1:26" ht="15.75" customHeight="1">
      <c r="A90" s="4">
        <v>53</v>
      </c>
      <c r="B90" s="5" t="s">
        <v>245</v>
      </c>
      <c r="C90" s="4" t="s">
        <v>84</v>
      </c>
      <c r="D90" s="2" t="s">
        <v>246</v>
      </c>
      <c r="E90" s="4"/>
      <c r="F90" s="507"/>
      <c r="G90" s="507"/>
      <c r="H90" s="5" t="s">
        <v>247</v>
      </c>
      <c r="I90" s="5" t="s">
        <v>248</v>
      </c>
      <c r="J90" s="2"/>
      <c r="K90" s="2"/>
      <c r="L90" s="2"/>
      <c r="M90" s="2"/>
      <c r="N90" s="2"/>
      <c r="O90" s="2"/>
      <c r="P90" s="2"/>
      <c r="Q90" s="2"/>
      <c r="R90" s="2"/>
      <c r="S90" s="2"/>
      <c r="T90" s="2"/>
      <c r="U90" s="2"/>
      <c r="V90" s="2"/>
      <c r="W90" s="2"/>
      <c r="X90" s="2"/>
      <c r="Y90" s="2"/>
      <c r="Z90" s="2"/>
    </row>
    <row r="91" spans="1:26" ht="15.75" customHeight="1">
      <c r="A91" s="4" t="s">
        <v>249</v>
      </c>
      <c r="B91" s="5" t="s">
        <v>208</v>
      </c>
      <c r="C91" s="4" t="s">
        <v>84</v>
      </c>
      <c r="D91" s="2" t="s">
        <v>250</v>
      </c>
      <c r="E91" s="4"/>
      <c r="F91" s="507"/>
      <c r="G91" s="507"/>
      <c r="H91" s="17" t="s">
        <v>27</v>
      </c>
      <c r="I91" s="5" t="s">
        <v>251</v>
      </c>
      <c r="J91" s="2"/>
      <c r="K91" s="2"/>
      <c r="L91" s="2"/>
      <c r="M91" s="2"/>
      <c r="N91" s="2"/>
      <c r="O91" s="2"/>
      <c r="P91" s="2"/>
      <c r="Q91" s="2"/>
      <c r="R91" s="2"/>
      <c r="S91" s="2"/>
      <c r="T91" s="2"/>
      <c r="U91" s="2"/>
      <c r="V91" s="2"/>
      <c r="W91" s="2"/>
      <c r="X91" s="2"/>
      <c r="Y91" s="2"/>
      <c r="Z91" s="2"/>
    </row>
    <row r="92" spans="1:26" ht="15.75" customHeight="1">
      <c r="A92" s="13" t="s">
        <v>252</v>
      </c>
      <c r="B92" s="5" t="s">
        <v>208</v>
      </c>
      <c r="C92" s="4" t="s">
        <v>84</v>
      </c>
      <c r="D92" s="2" t="s">
        <v>253</v>
      </c>
      <c r="E92" s="4"/>
      <c r="F92" s="507"/>
      <c r="G92" s="507"/>
      <c r="H92" s="17"/>
      <c r="I92" s="5"/>
      <c r="J92" s="2"/>
      <c r="K92" s="2"/>
      <c r="L92" s="2"/>
      <c r="M92" s="2"/>
      <c r="N92" s="2"/>
      <c r="O92" s="2"/>
      <c r="P92" s="2"/>
      <c r="Q92" s="2"/>
      <c r="R92" s="2"/>
      <c r="S92" s="2"/>
      <c r="T92" s="2"/>
      <c r="U92" s="2"/>
      <c r="V92" s="2"/>
      <c r="W92" s="2"/>
      <c r="X92" s="2"/>
      <c r="Y92" s="2"/>
      <c r="Z92" s="2"/>
    </row>
    <row r="93" spans="1:26" ht="15.75" customHeight="1">
      <c r="A93" s="4">
        <v>54</v>
      </c>
      <c r="B93" s="5" t="s">
        <v>254</v>
      </c>
      <c r="C93" s="4" t="s">
        <v>84</v>
      </c>
      <c r="D93" s="2" t="s">
        <v>255</v>
      </c>
      <c r="E93" s="4"/>
      <c r="F93" s="507"/>
      <c r="G93" s="507"/>
      <c r="H93" s="5"/>
      <c r="I93" s="5"/>
      <c r="J93" s="2"/>
      <c r="K93" s="2"/>
      <c r="L93" s="2"/>
      <c r="M93" s="2"/>
      <c r="N93" s="2"/>
      <c r="O93" s="2"/>
      <c r="P93" s="2"/>
      <c r="Q93" s="2"/>
      <c r="R93" s="2"/>
      <c r="S93" s="2"/>
      <c r="T93" s="2"/>
      <c r="U93" s="2"/>
      <c r="V93" s="2"/>
      <c r="W93" s="2"/>
      <c r="X93" s="2"/>
      <c r="Y93" s="2"/>
      <c r="Z93" s="2"/>
    </row>
    <row r="94" spans="1:26" ht="15.75" customHeight="1">
      <c r="A94" s="4" t="s">
        <v>256</v>
      </c>
      <c r="B94" s="5" t="s">
        <v>208</v>
      </c>
      <c r="C94" s="4" t="s">
        <v>84</v>
      </c>
      <c r="D94" s="2" t="s">
        <v>257</v>
      </c>
      <c r="E94" s="4"/>
      <c r="F94" s="507"/>
      <c r="G94" s="507"/>
      <c r="H94" s="5"/>
      <c r="I94" s="5"/>
      <c r="J94" s="2"/>
      <c r="K94" s="2"/>
      <c r="L94" s="2"/>
      <c r="M94" s="2"/>
      <c r="N94" s="2"/>
      <c r="O94" s="2"/>
      <c r="P94" s="2"/>
      <c r="Q94" s="2"/>
      <c r="R94" s="2"/>
      <c r="S94" s="2"/>
      <c r="T94" s="2"/>
      <c r="U94" s="2"/>
      <c r="V94" s="2"/>
      <c r="W94" s="2"/>
      <c r="X94" s="2"/>
      <c r="Y94" s="2"/>
      <c r="Z94" s="2"/>
    </row>
    <row r="95" spans="1:26" ht="15.75" customHeight="1">
      <c r="A95" s="13" t="s">
        <v>258</v>
      </c>
      <c r="B95" s="5" t="s">
        <v>208</v>
      </c>
      <c r="C95" s="4" t="s">
        <v>84</v>
      </c>
      <c r="D95" s="2" t="s">
        <v>259</v>
      </c>
      <c r="E95" s="4"/>
      <c r="F95" s="507"/>
      <c r="G95" s="507"/>
      <c r="H95" s="5"/>
      <c r="I95" s="5"/>
      <c r="J95" s="2"/>
      <c r="K95" s="2"/>
      <c r="L95" s="2"/>
      <c r="M95" s="2"/>
      <c r="N95" s="2"/>
      <c r="O95" s="2"/>
      <c r="P95" s="2"/>
      <c r="Q95" s="2"/>
      <c r="R95" s="2"/>
      <c r="S95" s="2"/>
      <c r="T95" s="2"/>
      <c r="U95" s="2"/>
      <c r="V95" s="2"/>
      <c r="W95" s="2"/>
      <c r="X95" s="2"/>
      <c r="Y95" s="2"/>
      <c r="Z95" s="2"/>
    </row>
    <row r="96" spans="1:26" ht="15" customHeight="1">
      <c r="A96" s="4">
        <v>55</v>
      </c>
      <c r="B96" s="5" t="s">
        <v>260</v>
      </c>
      <c r="C96" s="4"/>
      <c r="D96" s="2" t="s">
        <v>261</v>
      </c>
      <c r="E96" s="4"/>
      <c r="F96" s="507"/>
      <c r="G96" s="507"/>
      <c r="H96" s="5"/>
      <c r="I96" s="5"/>
      <c r="J96" s="2"/>
      <c r="K96" s="2"/>
      <c r="L96" s="2"/>
      <c r="M96" s="2"/>
      <c r="N96" s="2"/>
      <c r="O96" s="2"/>
      <c r="P96" s="2"/>
      <c r="Q96" s="2"/>
      <c r="R96" s="2"/>
      <c r="S96" s="2"/>
      <c r="T96" s="2"/>
      <c r="U96" s="2"/>
      <c r="V96" s="2"/>
      <c r="W96" s="2"/>
      <c r="X96" s="2"/>
      <c r="Y96" s="2"/>
      <c r="Z96" s="2"/>
    </row>
    <row r="97" spans="1:26" ht="15.75" customHeight="1">
      <c r="A97" s="4">
        <v>56</v>
      </c>
      <c r="B97" s="5" t="s">
        <v>262</v>
      </c>
      <c r="C97" s="4"/>
      <c r="D97" s="2" t="s">
        <v>263</v>
      </c>
      <c r="E97" s="4"/>
      <c r="F97" s="507"/>
      <c r="G97" s="507"/>
      <c r="H97" s="5"/>
      <c r="I97" s="5"/>
      <c r="J97" s="2"/>
      <c r="K97" s="2"/>
      <c r="L97" s="2"/>
      <c r="M97" s="2"/>
      <c r="N97" s="2"/>
      <c r="O97" s="2"/>
      <c r="P97" s="2"/>
      <c r="Q97" s="2"/>
      <c r="R97" s="2"/>
      <c r="S97" s="2"/>
      <c r="T97" s="2"/>
      <c r="U97" s="2"/>
      <c r="V97" s="2"/>
      <c r="W97" s="2"/>
      <c r="X97" s="2"/>
      <c r="Y97" s="2"/>
      <c r="Z97" s="2"/>
    </row>
    <row r="98" spans="1:26" ht="15.75" customHeight="1">
      <c r="A98" s="4">
        <v>57</v>
      </c>
      <c r="B98" s="5" t="s">
        <v>264</v>
      </c>
      <c r="C98" s="4" t="s">
        <v>40</v>
      </c>
      <c r="D98" s="2" t="s">
        <v>265</v>
      </c>
      <c r="E98" s="4"/>
      <c r="F98" s="507"/>
      <c r="G98" s="507"/>
      <c r="H98" s="5"/>
      <c r="I98" s="5"/>
      <c r="J98" s="2"/>
      <c r="K98" s="2"/>
      <c r="L98" s="2"/>
      <c r="M98" s="2"/>
      <c r="N98" s="2"/>
      <c r="O98" s="2"/>
      <c r="P98" s="2"/>
      <c r="Q98" s="2"/>
      <c r="R98" s="2"/>
      <c r="S98" s="2"/>
      <c r="T98" s="2"/>
      <c r="U98" s="2"/>
      <c r="V98" s="2"/>
      <c r="W98" s="2"/>
      <c r="X98" s="2"/>
      <c r="Y98" s="2"/>
      <c r="Z98" s="2"/>
    </row>
    <row r="99" spans="1:26" ht="15.75" customHeight="1">
      <c r="A99" s="4">
        <v>58</v>
      </c>
      <c r="B99" s="5" t="s">
        <v>266</v>
      </c>
      <c r="C99" s="4" t="s">
        <v>84</v>
      </c>
      <c r="D99" s="2" t="s">
        <v>267</v>
      </c>
      <c r="E99" s="4"/>
      <c r="F99" s="507"/>
      <c r="G99" s="507"/>
      <c r="H99" s="5"/>
      <c r="I99" s="5"/>
      <c r="J99" s="2"/>
      <c r="K99" s="2"/>
      <c r="L99" s="2"/>
      <c r="M99" s="2"/>
      <c r="N99" s="2"/>
      <c r="O99" s="2"/>
      <c r="P99" s="2"/>
      <c r="Q99" s="2"/>
      <c r="R99" s="2"/>
      <c r="S99" s="2"/>
      <c r="T99" s="2"/>
      <c r="U99" s="2"/>
      <c r="V99" s="2"/>
      <c r="W99" s="2"/>
      <c r="X99" s="2"/>
      <c r="Y99" s="2"/>
      <c r="Z99" s="2"/>
    </row>
    <row r="100" spans="1:26" ht="15.75" customHeight="1">
      <c r="A100" s="4" t="s">
        <v>268</v>
      </c>
      <c r="B100" s="5" t="s">
        <v>269</v>
      </c>
      <c r="C100" s="4"/>
      <c r="D100" s="2" t="s">
        <v>270</v>
      </c>
      <c r="E100" s="4"/>
      <c r="F100" s="507"/>
      <c r="G100" s="507"/>
      <c r="H100" s="5"/>
      <c r="I100" s="5"/>
      <c r="J100" s="2"/>
      <c r="K100" s="2"/>
      <c r="L100" s="2"/>
      <c r="M100" s="2"/>
      <c r="N100" s="2"/>
      <c r="O100" s="2"/>
      <c r="P100" s="2"/>
      <c r="Q100" s="2"/>
      <c r="R100" s="2"/>
      <c r="S100" s="2"/>
      <c r="T100" s="2"/>
      <c r="U100" s="2"/>
      <c r="V100" s="2"/>
      <c r="W100" s="2"/>
      <c r="X100" s="2"/>
      <c r="Y100" s="2"/>
      <c r="Z100" s="2"/>
    </row>
    <row r="101" spans="1:26" ht="15.75" customHeight="1">
      <c r="A101" s="4"/>
      <c r="B101" s="5"/>
      <c r="C101" s="4"/>
      <c r="D101" s="2"/>
      <c r="E101" s="4"/>
      <c r="F101" s="507"/>
      <c r="G101" s="507"/>
      <c r="H101" s="5"/>
      <c r="I101" s="5"/>
      <c r="J101" s="2"/>
      <c r="K101" s="2"/>
      <c r="L101" s="2"/>
      <c r="M101" s="2"/>
      <c r="N101" s="2"/>
      <c r="O101" s="2"/>
      <c r="P101" s="2"/>
      <c r="Q101" s="2"/>
      <c r="R101" s="2"/>
      <c r="S101" s="2"/>
      <c r="T101" s="2"/>
      <c r="U101" s="2"/>
      <c r="V101" s="2"/>
      <c r="W101" s="2"/>
      <c r="X101" s="2"/>
      <c r="Y101" s="2"/>
      <c r="Z101" s="2"/>
    </row>
    <row r="102" spans="1:26" ht="15.75" customHeight="1">
      <c r="A102" s="4"/>
      <c r="B102" s="5"/>
      <c r="C102" s="4"/>
      <c r="D102" s="2"/>
      <c r="E102" s="4"/>
      <c r="F102" s="507"/>
      <c r="G102" s="507"/>
      <c r="H102" s="5"/>
      <c r="I102" s="5"/>
      <c r="J102" s="2"/>
      <c r="K102" s="2"/>
      <c r="L102" s="2"/>
      <c r="M102" s="2"/>
      <c r="N102" s="2"/>
      <c r="O102" s="2"/>
      <c r="P102" s="2"/>
      <c r="Q102" s="2"/>
      <c r="R102" s="2"/>
      <c r="S102" s="2"/>
      <c r="T102" s="2"/>
      <c r="U102" s="2"/>
      <c r="V102" s="2"/>
      <c r="W102" s="2"/>
      <c r="X102" s="2"/>
      <c r="Y102" s="2"/>
      <c r="Z102" s="2"/>
    </row>
    <row r="103" spans="1:26" ht="15.75" customHeight="1">
      <c r="A103" s="7"/>
      <c r="B103" s="8"/>
      <c r="C103" s="7"/>
      <c r="D103" s="9"/>
      <c r="E103" s="7"/>
      <c r="F103" s="509"/>
      <c r="G103" s="509"/>
      <c r="H103" s="5"/>
      <c r="I103" s="5"/>
      <c r="J103" s="2"/>
      <c r="K103" s="2"/>
      <c r="L103" s="2"/>
      <c r="M103" s="2"/>
      <c r="N103" s="2"/>
      <c r="O103" s="2"/>
      <c r="P103" s="2"/>
      <c r="Q103" s="2"/>
      <c r="R103" s="2"/>
      <c r="S103" s="2"/>
      <c r="T103" s="2"/>
      <c r="U103" s="2"/>
      <c r="V103" s="2"/>
      <c r="W103" s="2"/>
      <c r="X103" s="2"/>
      <c r="Y103" s="2"/>
      <c r="Z103" s="2"/>
    </row>
    <row r="104" spans="1:26" ht="15" customHeight="1">
      <c r="A104" s="4">
        <v>59</v>
      </c>
      <c r="B104" s="5" t="s">
        <v>271</v>
      </c>
      <c r="C104" s="4" t="s">
        <v>27</v>
      </c>
      <c r="D104" s="2" t="s">
        <v>272</v>
      </c>
      <c r="E104" s="4" t="s">
        <v>273</v>
      </c>
      <c r="F104" s="511" t="s">
        <v>274</v>
      </c>
      <c r="G104" s="512"/>
      <c r="H104" s="5" t="s">
        <v>9</v>
      </c>
      <c r="I104" s="5">
        <v>15</v>
      </c>
      <c r="J104" s="2"/>
      <c r="K104" s="2"/>
      <c r="L104" s="2"/>
      <c r="M104" s="2"/>
      <c r="N104" s="2"/>
      <c r="O104" s="2"/>
      <c r="P104" s="2"/>
      <c r="Q104" s="2"/>
      <c r="R104" s="2"/>
      <c r="S104" s="2"/>
      <c r="T104" s="2"/>
      <c r="U104" s="2"/>
      <c r="V104" s="2"/>
      <c r="W104" s="2"/>
      <c r="X104" s="2"/>
      <c r="Y104" s="2"/>
      <c r="Z104" s="2"/>
    </row>
    <row r="105" spans="1:26" ht="15.75" customHeight="1">
      <c r="A105" s="4">
        <v>60</v>
      </c>
      <c r="B105" s="5" t="s">
        <v>275</v>
      </c>
      <c r="C105" s="4"/>
      <c r="D105" s="2" t="s">
        <v>276</v>
      </c>
      <c r="E105" s="4"/>
      <c r="F105" s="507"/>
      <c r="G105" s="507"/>
      <c r="H105" s="5" t="s">
        <v>12</v>
      </c>
      <c r="I105" s="5" t="s">
        <v>277</v>
      </c>
      <c r="J105" s="2"/>
      <c r="K105" s="2"/>
      <c r="L105" s="2"/>
      <c r="M105" s="2"/>
      <c r="N105" s="2"/>
      <c r="O105" s="2"/>
      <c r="P105" s="2"/>
      <c r="Q105" s="2"/>
      <c r="R105" s="2"/>
      <c r="S105" s="2"/>
      <c r="T105" s="2"/>
      <c r="U105" s="2"/>
      <c r="V105" s="2"/>
      <c r="W105" s="2"/>
      <c r="X105" s="2"/>
      <c r="Y105" s="2"/>
      <c r="Z105" s="2"/>
    </row>
    <row r="106" spans="1:26" ht="15.75" customHeight="1">
      <c r="A106" s="4">
        <v>61</v>
      </c>
      <c r="B106" s="5" t="s">
        <v>278</v>
      </c>
      <c r="C106" s="4" t="s">
        <v>40</v>
      </c>
      <c r="D106" s="2" t="s">
        <v>279</v>
      </c>
      <c r="E106" s="4"/>
      <c r="F106" s="507"/>
      <c r="G106" s="507"/>
      <c r="H106" s="5" t="s">
        <v>14</v>
      </c>
      <c r="I106" s="5">
        <v>10</v>
      </c>
      <c r="J106" s="2"/>
      <c r="K106" s="2"/>
      <c r="L106" s="2"/>
      <c r="M106" s="2"/>
      <c r="N106" s="2"/>
      <c r="O106" s="2"/>
      <c r="P106" s="2"/>
      <c r="Q106" s="2"/>
      <c r="R106" s="2"/>
      <c r="S106" s="2"/>
      <c r="T106" s="2"/>
      <c r="U106" s="2"/>
      <c r="V106" s="2"/>
      <c r="W106" s="2"/>
      <c r="X106" s="2"/>
      <c r="Y106" s="2"/>
      <c r="Z106" s="2"/>
    </row>
    <row r="107" spans="1:26" ht="15.75" customHeight="1">
      <c r="A107" s="4">
        <v>62</v>
      </c>
      <c r="B107" s="5" t="s">
        <v>280</v>
      </c>
      <c r="C107" s="4" t="s">
        <v>40</v>
      </c>
      <c r="D107" s="2" t="s">
        <v>281</v>
      </c>
      <c r="E107" s="4"/>
      <c r="F107" s="507"/>
      <c r="G107" s="507"/>
      <c r="H107" s="5" t="s">
        <v>17</v>
      </c>
      <c r="I107" s="5" t="s">
        <v>282</v>
      </c>
      <c r="J107" s="2"/>
      <c r="K107" s="2"/>
      <c r="L107" s="2"/>
      <c r="M107" s="2"/>
      <c r="N107" s="2"/>
      <c r="O107" s="2"/>
      <c r="P107" s="2"/>
      <c r="Q107" s="2"/>
      <c r="R107" s="2"/>
      <c r="S107" s="2"/>
      <c r="T107" s="2"/>
      <c r="U107" s="2"/>
      <c r="V107" s="2"/>
      <c r="W107" s="2"/>
      <c r="X107" s="2"/>
      <c r="Y107" s="2"/>
      <c r="Z107" s="2"/>
    </row>
    <row r="108" spans="1:26" ht="15.75" customHeight="1">
      <c r="A108" s="4">
        <v>63</v>
      </c>
      <c r="B108" s="5"/>
      <c r="C108" s="4" t="s">
        <v>84</v>
      </c>
      <c r="D108" s="2" t="s">
        <v>283</v>
      </c>
      <c r="E108" s="4"/>
      <c r="F108" s="507"/>
      <c r="G108" s="507"/>
      <c r="H108" s="5" t="s">
        <v>284</v>
      </c>
      <c r="I108" s="5" t="s">
        <v>285</v>
      </c>
      <c r="J108" s="2"/>
      <c r="K108" s="2"/>
      <c r="L108" s="2"/>
      <c r="M108" s="2"/>
      <c r="N108" s="2"/>
      <c r="O108" s="2"/>
      <c r="P108" s="2"/>
      <c r="Q108" s="2"/>
      <c r="R108" s="2"/>
      <c r="S108" s="2"/>
      <c r="T108" s="2"/>
      <c r="U108" s="2"/>
      <c r="V108" s="2"/>
      <c r="W108" s="2"/>
      <c r="X108" s="2"/>
      <c r="Y108" s="2"/>
      <c r="Z108" s="2"/>
    </row>
    <row r="109" spans="1:26" ht="15.75" customHeight="1">
      <c r="A109" s="4">
        <v>64</v>
      </c>
      <c r="B109" s="5" t="s">
        <v>286</v>
      </c>
      <c r="C109" s="4" t="s">
        <v>40</v>
      </c>
      <c r="D109" s="2" t="s">
        <v>287</v>
      </c>
      <c r="E109" s="4"/>
      <c r="F109" s="507"/>
      <c r="G109" s="507"/>
      <c r="H109" s="17" t="s">
        <v>27</v>
      </c>
      <c r="I109" s="5" t="s">
        <v>288</v>
      </c>
      <c r="J109" s="2"/>
      <c r="K109" s="2"/>
      <c r="L109" s="2"/>
      <c r="M109" s="2"/>
      <c r="N109" s="2"/>
      <c r="O109" s="2"/>
      <c r="P109" s="2"/>
      <c r="Q109" s="2"/>
      <c r="R109" s="2"/>
      <c r="S109" s="2"/>
      <c r="T109" s="2"/>
      <c r="U109" s="2"/>
      <c r="V109" s="2"/>
      <c r="W109" s="2"/>
      <c r="X109" s="2"/>
      <c r="Y109" s="2"/>
      <c r="Z109" s="2"/>
    </row>
    <row r="110" spans="1:26" ht="15.75" customHeight="1">
      <c r="A110" s="4">
        <v>65</v>
      </c>
      <c r="B110" s="5"/>
      <c r="C110" s="4" t="s">
        <v>84</v>
      </c>
      <c r="D110" s="2" t="s">
        <v>289</v>
      </c>
      <c r="E110" s="4"/>
      <c r="F110" s="507"/>
      <c r="G110" s="507"/>
      <c r="H110" s="5"/>
      <c r="I110" s="5"/>
      <c r="J110" s="2"/>
      <c r="K110" s="2"/>
      <c r="L110" s="2"/>
      <c r="M110" s="2"/>
      <c r="N110" s="2"/>
      <c r="O110" s="2"/>
      <c r="P110" s="2"/>
      <c r="Q110" s="2"/>
      <c r="R110" s="2"/>
      <c r="S110" s="2"/>
      <c r="T110" s="2"/>
      <c r="U110" s="2"/>
      <c r="V110" s="2"/>
      <c r="W110" s="2"/>
      <c r="X110" s="2"/>
      <c r="Y110" s="2"/>
      <c r="Z110" s="2"/>
    </row>
    <row r="111" spans="1:26" ht="15.75" customHeight="1">
      <c r="A111" s="4">
        <v>66</v>
      </c>
      <c r="B111" s="5"/>
      <c r="C111" s="4" t="s">
        <v>27</v>
      </c>
      <c r="D111" s="2" t="s">
        <v>290</v>
      </c>
      <c r="E111" s="4" t="s">
        <v>291</v>
      </c>
      <c r="F111" s="507"/>
      <c r="G111" s="507"/>
      <c r="H111" s="5"/>
      <c r="I111" s="5"/>
      <c r="J111" s="2"/>
      <c r="K111" s="2"/>
      <c r="L111" s="2"/>
      <c r="M111" s="2"/>
      <c r="N111" s="2"/>
      <c r="O111" s="2"/>
      <c r="P111" s="2"/>
      <c r="Q111" s="2"/>
      <c r="R111" s="2"/>
      <c r="S111" s="2"/>
      <c r="T111" s="2"/>
      <c r="U111" s="2"/>
      <c r="V111" s="2"/>
      <c r="W111" s="2"/>
      <c r="X111" s="2"/>
      <c r="Y111" s="2"/>
      <c r="Z111" s="2"/>
    </row>
    <row r="112" spans="1:26" ht="15.75" customHeight="1">
      <c r="A112" s="4">
        <v>67</v>
      </c>
      <c r="B112" s="5" t="s">
        <v>292</v>
      </c>
      <c r="C112" s="4"/>
      <c r="D112" s="2" t="s">
        <v>293</v>
      </c>
      <c r="E112" s="4"/>
      <c r="F112" s="507"/>
      <c r="G112" s="507"/>
      <c r="H112" s="5"/>
      <c r="I112" s="5"/>
      <c r="J112" s="2"/>
      <c r="K112" s="2"/>
      <c r="L112" s="2"/>
      <c r="M112" s="2"/>
      <c r="N112" s="2"/>
      <c r="O112" s="2"/>
      <c r="P112" s="2"/>
      <c r="Q112" s="2"/>
      <c r="R112" s="2"/>
      <c r="S112" s="2"/>
      <c r="T112" s="2"/>
      <c r="U112" s="2"/>
      <c r="V112" s="2"/>
      <c r="W112" s="2"/>
      <c r="X112" s="2"/>
      <c r="Y112" s="2"/>
      <c r="Z112" s="2"/>
    </row>
    <row r="113" spans="1:26" ht="15.75" customHeight="1">
      <c r="A113" s="4">
        <v>68</v>
      </c>
      <c r="B113" s="2"/>
      <c r="C113" s="5" t="s">
        <v>294</v>
      </c>
      <c r="D113" s="2" t="s">
        <v>295</v>
      </c>
      <c r="E113" s="15" t="s">
        <v>296</v>
      </c>
      <c r="F113" s="507"/>
      <c r="G113" s="507"/>
      <c r="H113" s="5"/>
      <c r="I113" s="5"/>
      <c r="J113" s="2"/>
      <c r="K113" s="2"/>
      <c r="L113" s="2"/>
      <c r="M113" s="2"/>
      <c r="N113" s="2"/>
      <c r="O113" s="2"/>
      <c r="P113" s="2"/>
      <c r="Q113" s="2"/>
      <c r="R113" s="2"/>
      <c r="S113" s="2"/>
      <c r="T113" s="2"/>
      <c r="U113" s="2"/>
      <c r="V113" s="2"/>
      <c r="W113" s="2"/>
      <c r="X113" s="2"/>
      <c r="Y113" s="2"/>
      <c r="Z113" s="2"/>
    </row>
    <row r="114" spans="1:26" ht="15.75" customHeight="1">
      <c r="A114" s="4"/>
      <c r="B114" s="5"/>
      <c r="C114" s="4"/>
      <c r="D114" s="2"/>
      <c r="E114" s="4"/>
      <c r="F114" s="18"/>
      <c r="G114" s="18"/>
      <c r="H114" s="5"/>
      <c r="I114" s="5"/>
      <c r="J114" s="2"/>
      <c r="K114" s="2"/>
      <c r="L114" s="2"/>
      <c r="M114" s="2"/>
      <c r="N114" s="2"/>
      <c r="O114" s="2"/>
      <c r="P114" s="2"/>
      <c r="Q114" s="2"/>
      <c r="R114" s="2"/>
      <c r="S114" s="2"/>
      <c r="T114" s="2"/>
      <c r="U114" s="2"/>
      <c r="V114" s="2"/>
      <c r="W114" s="2"/>
      <c r="X114" s="2"/>
      <c r="Y114" s="2"/>
      <c r="Z114" s="2"/>
    </row>
    <row r="115" spans="1:26" ht="15.75" customHeight="1">
      <c r="A115" s="4"/>
      <c r="B115" s="5"/>
      <c r="C115" s="4"/>
      <c r="D115" s="2"/>
      <c r="E115" s="4"/>
      <c r="F115" s="18"/>
      <c r="G115" s="18"/>
      <c r="H115" s="5"/>
      <c r="I115" s="5"/>
      <c r="J115" s="2"/>
      <c r="K115" s="2"/>
      <c r="L115" s="2"/>
      <c r="M115" s="2"/>
      <c r="N115" s="2"/>
      <c r="O115" s="2"/>
      <c r="P115" s="2"/>
      <c r="Q115" s="2"/>
      <c r="R115" s="2"/>
      <c r="S115" s="2"/>
      <c r="T115" s="2"/>
      <c r="U115" s="2"/>
      <c r="V115" s="2"/>
      <c r="W115" s="2"/>
      <c r="X115" s="2"/>
      <c r="Y115" s="2"/>
      <c r="Z115" s="2"/>
    </row>
    <row r="116" spans="1:26" ht="15.75" customHeight="1">
      <c r="A116" s="4"/>
      <c r="B116" s="5"/>
      <c r="C116" s="4"/>
      <c r="D116" s="2"/>
      <c r="E116" s="4"/>
      <c r="F116" s="18"/>
      <c r="G116" s="18"/>
      <c r="H116" s="5"/>
      <c r="I116" s="5"/>
      <c r="J116" s="2"/>
      <c r="K116" s="2"/>
      <c r="L116" s="2"/>
      <c r="M116" s="2"/>
      <c r="N116" s="2"/>
      <c r="O116" s="2"/>
      <c r="P116" s="2"/>
      <c r="Q116" s="2"/>
      <c r="R116" s="2"/>
      <c r="S116" s="2"/>
      <c r="T116" s="2"/>
      <c r="U116" s="2"/>
      <c r="V116" s="2"/>
      <c r="W116" s="2"/>
      <c r="X116" s="2"/>
      <c r="Y116" s="2"/>
      <c r="Z116" s="2"/>
    </row>
    <row r="117" spans="1:26" ht="15.75" customHeight="1">
      <c r="A117" s="4"/>
      <c r="B117" s="5"/>
      <c r="C117" s="4"/>
      <c r="D117" s="2"/>
      <c r="E117" s="4"/>
      <c r="F117" s="18"/>
      <c r="G117" s="18"/>
      <c r="H117" s="5"/>
      <c r="I117" s="5"/>
      <c r="J117" s="2"/>
      <c r="K117" s="2"/>
      <c r="L117" s="2"/>
      <c r="M117" s="2"/>
      <c r="N117" s="2"/>
      <c r="O117" s="2"/>
      <c r="P117" s="2"/>
      <c r="Q117" s="2"/>
      <c r="R117" s="2"/>
      <c r="S117" s="2"/>
      <c r="T117" s="2"/>
      <c r="U117" s="2"/>
      <c r="V117" s="2"/>
      <c r="W117" s="2"/>
      <c r="X117" s="2"/>
      <c r="Y117" s="2"/>
      <c r="Z117" s="2"/>
    </row>
    <row r="118" spans="1:26" ht="15.75" customHeight="1">
      <c r="A118" s="4"/>
      <c r="B118" s="5"/>
      <c r="C118" s="4"/>
      <c r="D118" s="2"/>
      <c r="E118" s="4"/>
      <c r="F118" s="18"/>
      <c r="G118" s="18"/>
      <c r="H118" s="5"/>
      <c r="I118" s="5"/>
      <c r="J118" s="2"/>
      <c r="K118" s="2"/>
      <c r="L118" s="2"/>
      <c r="M118" s="2"/>
      <c r="N118" s="2"/>
      <c r="O118" s="2"/>
      <c r="P118" s="2"/>
      <c r="Q118" s="2"/>
      <c r="R118" s="2"/>
      <c r="S118" s="2"/>
      <c r="T118" s="2"/>
      <c r="U118" s="2"/>
      <c r="V118" s="2"/>
      <c r="W118" s="2"/>
      <c r="X118" s="2"/>
      <c r="Y118" s="2"/>
      <c r="Z118" s="2"/>
    </row>
    <row r="119" spans="1:26" ht="15.75" customHeight="1">
      <c r="A119" s="4"/>
      <c r="B119" s="5"/>
      <c r="C119" s="4"/>
      <c r="D119" s="2"/>
      <c r="E119" s="4"/>
      <c r="F119" s="18"/>
      <c r="G119" s="18"/>
      <c r="H119" s="5"/>
      <c r="I119" s="5"/>
      <c r="J119" s="2"/>
      <c r="K119" s="2"/>
      <c r="L119" s="2"/>
      <c r="M119" s="2"/>
      <c r="N119" s="2"/>
      <c r="O119" s="2"/>
      <c r="P119" s="2"/>
      <c r="Q119" s="2"/>
      <c r="R119" s="2"/>
      <c r="S119" s="2"/>
      <c r="T119" s="2"/>
      <c r="U119" s="2"/>
      <c r="V119" s="2"/>
      <c r="W119" s="2"/>
      <c r="X119" s="2"/>
      <c r="Y119" s="2"/>
      <c r="Z119" s="2"/>
    </row>
    <row r="120" spans="1:26" ht="15.75" customHeight="1">
      <c r="A120" s="4"/>
      <c r="B120" s="5"/>
      <c r="C120" s="4"/>
      <c r="D120" s="2"/>
      <c r="E120" s="4"/>
      <c r="F120" s="18"/>
      <c r="G120" s="18"/>
      <c r="H120" s="5"/>
      <c r="I120" s="5"/>
      <c r="J120" s="2"/>
      <c r="K120" s="2"/>
      <c r="L120" s="2"/>
      <c r="M120" s="2"/>
      <c r="N120" s="2"/>
      <c r="O120" s="2"/>
      <c r="P120" s="2"/>
      <c r="Q120" s="2"/>
      <c r="R120" s="2"/>
      <c r="S120" s="2"/>
      <c r="T120" s="2"/>
      <c r="U120" s="2"/>
      <c r="V120" s="2"/>
      <c r="W120" s="2"/>
      <c r="X120" s="2"/>
      <c r="Y120" s="2"/>
      <c r="Z120" s="2"/>
    </row>
    <row r="121" spans="1:26" ht="15.75" customHeight="1">
      <c r="A121" s="4"/>
      <c r="B121" s="5"/>
      <c r="C121" s="4"/>
      <c r="D121" s="2"/>
      <c r="E121" s="4"/>
      <c r="F121" s="18"/>
      <c r="G121" s="18"/>
      <c r="H121" s="5"/>
      <c r="I121" s="5"/>
      <c r="J121" s="2"/>
      <c r="K121" s="2"/>
      <c r="L121" s="2"/>
      <c r="M121" s="2"/>
      <c r="N121" s="2"/>
      <c r="O121" s="2"/>
      <c r="P121" s="2"/>
      <c r="Q121" s="2"/>
      <c r="R121" s="2"/>
      <c r="S121" s="2"/>
      <c r="T121" s="2"/>
      <c r="U121" s="2"/>
      <c r="V121" s="2"/>
      <c r="W121" s="2"/>
      <c r="X121" s="2"/>
      <c r="Y121" s="2"/>
      <c r="Z121" s="2"/>
    </row>
    <row r="122" spans="1:26" ht="15.75" customHeight="1">
      <c r="A122" s="4"/>
      <c r="B122" s="5"/>
      <c r="C122" s="4"/>
      <c r="D122" s="2"/>
      <c r="E122" s="4"/>
      <c r="F122" s="2"/>
      <c r="G122" s="2"/>
      <c r="H122" s="5"/>
      <c r="I122" s="5"/>
      <c r="J122" s="2"/>
      <c r="K122" s="2"/>
      <c r="L122" s="2"/>
      <c r="M122" s="2"/>
      <c r="N122" s="2"/>
      <c r="O122" s="2"/>
      <c r="P122" s="2"/>
      <c r="Q122" s="2"/>
      <c r="R122" s="2"/>
      <c r="S122" s="2"/>
      <c r="T122" s="2"/>
      <c r="U122" s="2"/>
      <c r="V122" s="2"/>
      <c r="W122" s="2"/>
      <c r="X122" s="2"/>
      <c r="Y122" s="2"/>
      <c r="Z122" s="2"/>
    </row>
    <row r="123" spans="1:26" ht="15.75" customHeight="1">
      <c r="A123" s="4"/>
      <c r="B123" s="5"/>
      <c r="C123" s="4"/>
      <c r="D123" s="2"/>
      <c r="E123" s="4"/>
      <c r="F123" s="2"/>
      <c r="G123" s="2"/>
      <c r="H123" s="5"/>
      <c r="I123" s="5"/>
      <c r="J123" s="2"/>
      <c r="K123" s="2"/>
      <c r="L123" s="2"/>
      <c r="M123" s="2"/>
      <c r="N123" s="2"/>
      <c r="O123" s="2"/>
      <c r="P123" s="2"/>
      <c r="Q123" s="2"/>
      <c r="R123" s="2"/>
      <c r="S123" s="2"/>
      <c r="T123" s="2"/>
      <c r="U123" s="2"/>
      <c r="V123" s="2"/>
      <c r="W123" s="2"/>
      <c r="X123" s="2"/>
      <c r="Y123" s="2"/>
      <c r="Z123" s="2"/>
    </row>
    <row r="124" spans="1:26" ht="15.75" customHeight="1">
      <c r="A124" s="4"/>
      <c r="B124" s="5"/>
      <c r="C124" s="4"/>
      <c r="D124" s="2"/>
      <c r="E124" s="4"/>
      <c r="F124" s="2"/>
      <c r="G124" s="2"/>
      <c r="H124" s="5"/>
      <c r="I124" s="5"/>
      <c r="J124" s="2"/>
      <c r="K124" s="2"/>
      <c r="L124" s="2"/>
      <c r="M124" s="2"/>
      <c r="N124" s="2"/>
      <c r="O124" s="2"/>
      <c r="P124" s="2"/>
      <c r="Q124" s="2"/>
      <c r="R124" s="2"/>
      <c r="S124" s="2"/>
      <c r="T124" s="2"/>
      <c r="U124" s="2"/>
      <c r="V124" s="2"/>
      <c r="W124" s="2"/>
      <c r="X124" s="2"/>
      <c r="Y124" s="2"/>
      <c r="Z124" s="2"/>
    </row>
    <row r="125" spans="1:26" ht="15.75" customHeight="1">
      <c r="A125" s="4"/>
      <c r="B125" s="5"/>
      <c r="C125" s="4"/>
      <c r="D125" s="2"/>
      <c r="E125" s="4"/>
      <c r="F125" s="2"/>
      <c r="G125" s="2"/>
      <c r="H125" s="5"/>
      <c r="I125" s="5"/>
      <c r="J125" s="2"/>
      <c r="K125" s="2"/>
      <c r="L125" s="2"/>
      <c r="M125" s="2"/>
      <c r="N125" s="2"/>
      <c r="O125" s="2"/>
      <c r="P125" s="2"/>
      <c r="Q125" s="2"/>
      <c r="R125" s="2"/>
      <c r="S125" s="2"/>
      <c r="T125" s="2"/>
      <c r="U125" s="2"/>
      <c r="V125" s="2"/>
      <c r="W125" s="2"/>
      <c r="X125" s="2"/>
      <c r="Y125" s="2"/>
      <c r="Z125" s="2"/>
    </row>
    <row r="126" spans="1:26" ht="15.75" customHeight="1">
      <c r="A126" s="4"/>
      <c r="B126" s="5"/>
      <c r="C126" s="4"/>
      <c r="D126" s="2"/>
      <c r="E126" s="4"/>
      <c r="F126" s="2"/>
      <c r="G126" s="2"/>
      <c r="H126" s="5"/>
      <c r="I126" s="5"/>
      <c r="J126" s="2"/>
      <c r="K126" s="2"/>
      <c r="L126" s="2"/>
      <c r="M126" s="2"/>
      <c r="N126" s="2"/>
      <c r="O126" s="2"/>
      <c r="P126" s="2"/>
      <c r="Q126" s="2"/>
      <c r="R126" s="2"/>
      <c r="S126" s="2"/>
      <c r="T126" s="2"/>
      <c r="U126" s="2"/>
      <c r="V126" s="2"/>
      <c r="W126" s="2"/>
      <c r="X126" s="2"/>
      <c r="Y126" s="2"/>
      <c r="Z126" s="2"/>
    </row>
    <row r="127" spans="1:26" ht="15.75" customHeight="1">
      <c r="A127" s="4"/>
      <c r="B127" s="5"/>
      <c r="C127" s="4"/>
      <c r="D127" s="2"/>
      <c r="E127" s="4"/>
      <c r="F127" s="2"/>
      <c r="G127" s="2"/>
      <c r="H127" s="5"/>
      <c r="I127" s="5"/>
      <c r="J127" s="2"/>
      <c r="K127" s="2"/>
      <c r="L127" s="2"/>
      <c r="M127" s="2"/>
      <c r="N127" s="2"/>
      <c r="O127" s="2"/>
      <c r="P127" s="2"/>
      <c r="Q127" s="2"/>
      <c r="R127" s="2"/>
      <c r="S127" s="2"/>
      <c r="T127" s="2"/>
      <c r="U127" s="2"/>
      <c r="V127" s="2"/>
      <c r="W127" s="2"/>
      <c r="X127" s="2"/>
      <c r="Y127" s="2"/>
      <c r="Z127" s="2"/>
    </row>
    <row r="128" spans="1:26" ht="15.75" customHeight="1">
      <c r="A128" s="4"/>
      <c r="B128" s="5"/>
      <c r="C128" s="4"/>
      <c r="D128" s="2"/>
      <c r="E128" s="4"/>
      <c r="F128" s="2"/>
      <c r="G128" s="2"/>
      <c r="H128" s="5"/>
      <c r="I128" s="5"/>
      <c r="J128" s="2"/>
      <c r="K128" s="2"/>
      <c r="L128" s="2"/>
      <c r="M128" s="2"/>
      <c r="N128" s="2"/>
      <c r="O128" s="2"/>
      <c r="P128" s="2"/>
      <c r="Q128" s="2"/>
      <c r="R128" s="2"/>
      <c r="S128" s="2"/>
      <c r="T128" s="2"/>
      <c r="U128" s="2"/>
      <c r="V128" s="2"/>
      <c r="W128" s="2"/>
      <c r="X128" s="2"/>
      <c r="Y128" s="2"/>
      <c r="Z128" s="2"/>
    </row>
    <row r="129" spans="1:26" ht="15.75" customHeight="1">
      <c r="A129" s="4"/>
      <c r="B129" s="5"/>
      <c r="C129" s="4"/>
      <c r="D129" s="2"/>
      <c r="E129" s="4"/>
      <c r="F129" s="2"/>
      <c r="G129" s="2"/>
      <c r="H129" s="5"/>
      <c r="I129" s="5"/>
      <c r="J129" s="2"/>
      <c r="K129" s="2"/>
      <c r="L129" s="2"/>
      <c r="M129" s="2"/>
      <c r="N129" s="2"/>
      <c r="O129" s="2"/>
      <c r="P129" s="2"/>
      <c r="Q129" s="2"/>
      <c r="R129" s="2"/>
      <c r="S129" s="2"/>
      <c r="T129" s="2"/>
      <c r="U129" s="2"/>
      <c r="V129" s="2"/>
      <c r="W129" s="2"/>
      <c r="X129" s="2"/>
      <c r="Y129" s="2"/>
      <c r="Z129" s="2"/>
    </row>
    <row r="130" spans="1:26" ht="15.75" customHeight="1">
      <c r="A130" s="4"/>
      <c r="B130" s="5"/>
      <c r="C130" s="4"/>
      <c r="D130" s="2"/>
      <c r="E130" s="4"/>
      <c r="F130" s="2"/>
      <c r="G130" s="2"/>
      <c r="H130" s="5"/>
      <c r="I130" s="5"/>
      <c r="J130" s="2"/>
      <c r="K130" s="2"/>
      <c r="L130" s="2"/>
      <c r="M130" s="2"/>
      <c r="N130" s="2"/>
      <c r="O130" s="2"/>
      <c r="P130" s="2"/>
      <c r="Q130" s="2"/>
      <c r="R130" s="2"/>
      <c r="S130" s="2"/>
      <c r="T130" s="2"/>
      <c r="U130" s="2"/>
      <c r="V130" s="2"/>
      <c r="W130" s="2"/>
      <c r="X130" s="2"/>
      <c r="Y130" s="2"/>
      <c r="Z130" s="2"/>
    </row>
    <row r="131" spans="1:26" ht="15.75" customHeight="1">
      <c r="A131" s="4"/>
      <c r="B131" s="5"/>
      <c r="C131" s="4"/>
      <c r="D131" s="2"/>
      <c r="E131" s="4"/>
      <c r="F131" s="2"/>
      <c r="G131" s="2"/>
      <c r="H131" s="5"/>
      <c r="I131" s="5"/>
      <c r="J131" s="2"/>
      <c r="K131" s="2"/>
      <c r="L131" s="2"/>
      <c r="M131" s="2"/>
      <c r="N131" s="2"/>
      <c r="O131" s="2"/>
      <c r="P131" s="2"/>
      <c r="Q131" s="2"/>
      <c r="R131" s="2"/>
      <c r="S131" s="2"/>
      <c r="T131" s="2"/>
      <c r="U131" s="2"/>
      <c r="V131" s="2"/>
      <c r="W131" s="2"/>
      <c r="X131" s="2"/>
      <c r="Y131" s="2"/>
      <c r="Z131" s="2"/>
    </row>
    <row r="132" spans="1:26" ht="15.75" customHeight="1">
      <c r="A132" s="4"/>
      <c r="B132" s="5"/>
      <c r="C132" s="4"/>
      <c r="D132" s="2"/>
      <c r="E132" s="4"/>
      <c r="F132" s="2"/>
      <c r="G132" s="2"/>
      <c r="H132" s="5"/>
      <c r="I132" s="5"/>
      <c r="J132" s="2"/>
      <c r="K132" s="2"/>
      <c r="L132" s="2"/>
      <c r="M132" s="2"/>
      <c r="N132" s="2"/>
      <c r="O132" s="2"/>
      <c r="P132" s="2"/>
      <c r="Q132" s="2"/>
      <c r="R132" s="2"/>
      <c r="S132" s="2"/>
      <c r="T132" s="2"/>
      <c r="U132" s="2"/>
      <c r="V132" s="2"/>
      <c r="W132" s="2"/>
      <c r="X132" s="2"/>
      <c r="Y132" s="2"/>
      <c r="Z132" s="2"/>
    </row>
    <row r="133" spans="1:26" ht="15.75" customHeight="1">
      <c r="A133" s="4"/>
      <c r="B133" s="5"/>
      <c r="C133" s="4"/>
      <c r="D133" s="2"/>
      <c r="E133" s="4"/>
      <c r="F133" s="2"/>
      <c r="G133" s="2"/>
      <c r="H133" s="5"/>
      <c r="I133" s="5"/>
      <c r="J133" s="2"/>
      <c r="K133" s="2"/>
      <c r="L133" s="2"/>
      <c r="M133" s="2"/>
      <c r="N133" s="2"/>
      <c r="O133" s="2"/>
      <c r="P133" s="2"/>
      <c r="Q133" s="2"/>
      <c r="R133" s="2"/>
      <c r="S133" s="2"/>
      <c r="T133" s="2"/>
      <c r="U133" s="2"/>
      <c r="V133" s="2"/>
      <c r="W133" s="2"/>
      <c r="X133" s="2"/>
      <c r="Y133" s="2"/>
      <c r="Z133" s="2"/>
    </row>
    <row r="134" spans="1:26" ht="15.75" customHeight="1">
      <c r="A134" s="4"/>
      <c r="B134" s="5"/>
      <c r="C134" s="4"/>
      <c r="D134" s="2"/>
      <c r="E134" s="4"/>
      <c r="F134" s="2"/>
      <c r="G134" s="2"/>
      <c r="H134" s="5"/>
      <c r="I134" s="5"/>
      <c r="J134" s="2"/>
      <c r="K134" s="2"/>
      <c r="L134" s="2"/>
      <c r="M134" s="2"/>
      <c r="N134" s="2"/>
      <c r="O134" s="2"/>
      <c r="P134" s="2"/>
      <c r="Q134" s="2"/>
      <c r="R134" s="2"/>
      <c r="S134" s="2"/>
      <c r="T134" s="2"/>
      <c r="U134" s="2"/>
      <c r="V134" s="2"/>
      <c r="W134" s="2"/>
      <c r="X134" s="2"/>
      <c r="Y134" s="2"/>
      <c r="Z134" s="2"/>
    </row>
    <row r="135" spans="1:26" ht="15.75" customHeight="1">
      <c r="A135" s="4"/>
      <c r="B135" s="5"/>
      <c r="C135" s="4"/>
      <c r="D135" s="2"/>
      <c r="E135" s="4"/>
      <c r="F135" s="2"/>
      <c r="G135" s="2"/>
      <c r="H135" s="5"/>
      <c r="I135" s="5"/>
      <c r="J135" s="2"/>
      <c r="K135" s="2"/>
      <c r="L135" s="2"/>
      <c r="M135" s="2"/>
      <c r="N135" s="2"/>
      <c r="O135" s="2"/>
      <c r="P135" s="2"/>
      <c r="Q135" s="2"/>
      <c r="R135" s="2"/>
      <c r="S135" s="2"/>
      <c r="T135" s="2"/>
      <c r="U135" s="2"/>
      <c r="V135" s="2"/>
      <c r="W135" s="2"/>
      <c r="X135" s="2"/>
      <c r="Y135" s="2"/>
      <c r="Z135" s="2"/>
    </row>
    <row r="136" spans="1:26" ht="15.75" customHeight="1">
      <c r="A136" s="4"/>
      <c r="B136" s="5"/>
      <c r="C136" s="4"/>
      <c r="D136" s="2"/>
      <c r="E136" s="4"/>
      <c r="F136" s="2"/>
      <c r="G136" s="2"/>
      <c r="H136" s="5"/>
      <c r="I136" s="5"/>
      <c r="J136" s="2"/>
      <c r="K136" s="2"/>
      <c r="L136" s="2"/>
      <c r="M136" s="2"/>
      <c r="N136" s="2"/>
      <c r="O136" s="2"/>
      <c r="P136" s="2"/>
      <c r="Q136" s="2"/>
      <c r="R136" s="2"/>
      <c r="S136" s="2"/>
      <c r="T136" s="2"/>
      <c r="U136" s="2"/>
      <c r="V136" s="2"/>
      <c r="W136" s="2"/>
      <c r="X136" s="2"/>
      <c r="Y136" s="2"/>
      <c r="Z136" s="2"/>
    </row>
    <row r="137" spans="1:26" ht="15.75" customHeight="1">
      <c r="A137" s="4"/>
      <c r="B137" s="5"/>
      <c r="C137" s="4"/>
      <c r="D137" s="2"/>
      <c r="E137" s="4"/>
      <c r="F137" s="2"/>
      <c r="G137" s="2"/>
      <c r="H137" s="5"/>
      <c r="I137" s="5"/>
      <c r="J137" s="2"/>
      <c r="K137" s="2"/>
      <c r="L137" s="2"/>
      <c r="M137" s="2"/>
      <c r="N137" s="2"/>
      <c r="O137" s="2"/>
      <c r="P137" s="2"/>
      <c r="Q137" s="2"/>
      <c r="R137" s="2"/>
      <c r="S137" s="2"/>
      <c r="T137" s="2"/>
      <c r="U137" s="2"/>
      <c r="V137" s="2"/>
      <c r="W137" s="2"/>
      <c r="X137" s="2"/>
      <c r="Y137" s="2"/>
      <c r="Z137" s="2"/>
    </row>
    <row r="138" spans="1:26" ht="15.75" customHeight="1">
      <c r="A138" s="4"/>
      <c r="B138" s="5"/>
      <c r="C138" s="4"/>
      <c r="D138" s="2"/>
      <c r="E138" s="4"/>
      <c r="F138" s="2"/>
      <c r="G138" s="2"/>
      <c r="H138" s="5"/>
      <c r="I138" s="5"/>
      <c r="J138" s="2"/>
      <c r="K138" s="2"/>
      <c r="L138" s="2"/>
      <c r="M138" s="2"/>
      <c r="N138" s="2"/>
      <c r="O138" s="2"/>
      <c r="P138" s="2"/>
      <c r="Q138" s="2"/>
      <c r="R138" s="2"/>
      <c r="S138" s="2"/>
      <c r="T138" s="2"/>
      <c r="U138" s="2"/>
      <c r="V138" s="2"/>
      <c r="W138" s="2"/>
      <c r="X138" s="2"/>
      <c r="Y138" s="2"/>
      <c r="Z138" s="2"/>
    </row>
    <row r="139" spans="1:26" ht="15.75" customHeight="1">
      <c r="A139" s="4"/>
      <c r="B139" s="5"/>
      <c r="C139" s="4"/>
      <c r="D139" s="2"/>
      <c r="E139" s="4"/>
      <c r="F139" s="2"/>
      <c r="G139" s="2"/>
      <c r="H139" s="5"/>
      <c r="I139" s="5"/>
      <c r="J139" s="2"/>
      <c r="K139" s="2"/>
      <c r="L139" s="2"/>
      <c r="M139" s="2"/>
      <c r="N139" s="2"/>
      <c r="O139" s="2"/>
      <c r="P139" s="2"/>
      <c r="Q139" s="2"/>
      <c r="R139" s="2"/>
      <c r="S139" s="2"/>
      <c r="T139" s="2"/>
      <c r="U139" s="2"/>
      <c r="V139" s="2"/>
      <c r="W139" s="2"/>
      <c r="X139" s="2"/>
      <c r="Y139" s="2"/>
      <c r="Z139" s="2"/>
    </row>
    <row r="140" spans="1:26" ht="15.75" customHeight="1">
      <c r="A140" s="4"/>
      <c r="B140" s="5"/>
      <c r="C140" s="4"/>
      <c r="D140" s="2"/>
      <c r="E140" s="4"/>
      <c r="F140" s="2"/>
      <c r="G140" s="2"/>
      <c r="H140" s="5"/>
      <c r="I140" s="5"/>
      <c r="J140" s="2"/>
      <c r="K140" s="2"/>
      <c r="L140" s="2"/>
      <c r="M140" s="2"/>
      <c r="N140" s="2"/>
      <c r="O140" s="2"/>
      <c r="P140" s="2"/>
      <c r="Q140" s="2"/>
      <c r="R140" s="2"/>
      <c r="S140" s="2"/>
      <c r="T140" s="2"/>
      <c r="U140" s="2"/>
      <c r="V140" s="2"/>
      <c r="W140" s="2"/>
      <c r="X140" s="2"/>
      <c r="Y140" s="2"/>
      <c r="Z140" s="2"/>
    </row>
    <row r="141" spans="1:26" ht="15.75" customHeight="1">
      <c r="A141" s="4"/>
      <c r="B141" s="5"/>
      <c r="C141" s="4"/>
      <c r="D141" s="2"/>
      <c r="E141" s="4"/>
      <c r="F141" s="2"/>
      <c r="G141" s="2"/>
      <c r="H141" s="5"/>
      <c r="I141" s="5"/>
      <c r="J141" s="2"/>
      <c r="K141" s="2"/>
      <c r="L141" s="2"/>
      <c r="M141" s="2"/>
      <c r="N141" s="2"/>
      <c r="O141" s="2"/>
      <c r="P141" s="2"/>
      <c r="Q141" s="2"/>
      <c r="R141" s="2"/>
      <c r="S141" s="2"/>
      <c r="T141" s="2"/>
      <c r="U141" s="2"/>
      <c r="V141" s="2"/>
      <c r="W141" s="2"/>
      <c r="X141" s="2"/>
      <c r="Y141" s="2"/>
      <c r="Z141" s="2"/>
    </row>
    <row r="142" spans="1:26" ht="15.75" customHeight="1">
      <c r="A142" s="4"/>
      <c r="B142" s="5"/>
      <c r="C142" s="4"/>
      <c r="D142" s="2"/>
      <c r="E142" s="4"/>
      <c r="F142" s="2"/>
      <c r="G142" s="2"/>
      <c r="H142" s="5"/>
      <c r="I142" s="5"/>
      <c r="J142" s="2"/>
      <c r="K142" s="2"/>
      <c r="L142" s="2"/>
      <c r="M142" s="2"/>
      <c r="N142" s="2"/>
      <c r="O142" s="2"/>
      <c r="P142" s="2"/>
      <c r="Q142" s="2"/>
      <c r="R142" s="2"/>
      <c r="S142" s="2"/>
      <c r="T142" s="2"/>
      <c r="U142" s="2"/>
      <c r="V142" s="2"/>
      <c r="W142" s="2"/>
      <c r="X142" s="2"/>
      <c r="Y142" s="2"/>
      <c r="Z142" s="2"/>
    </row>
    <row r="143" spans="1:26" ht="15.75" customHeight="1">
      <c r="A143" s="4"/>
      <c r="B143" s="5"/>
      <c r="C143" s="4"/>
      <c r="D143" s="2"/>
      <c r="E143" s="4"/>
      <c r="F143" s="2"/>
      <c r="G143" s="2"/>
      <c r="H143" s="5"/>
      <c r="I143" s="5"/>
      <c r="J143" s="2"/>
      <c r="K143" s="2"/>
      <c r="L143" s="2"/>
      <c r="M143" s="2"/>
      <c r="N143" s="2"/>
      <c r="O143" s="2"/>
      <c r="P143" s="2"/>
      <c r="Q143" s="2"/>
      <c r="R143" s="2"/>
      <c r="S143" s="2"/>
      <c r="T143" s="2"/>
      <c r="U143" s="2"/>
      <c r="V143" s="2"/>
      <c r="W143" s="2"/>
      <c r="X143" s="2"/>
      <c r="Y143" s="2"/>
      <c r="Z143" s="2"/>
    </row>
    <row r="144" spans="1:26" ht="15.75" customHeight="1">
      <c r="A144" s="4"/>
      <c r="B144" s="5"/>
      <c r="C144" s="4"/>
      <c r="D144" s="2"/>
      <c r="E144" s="4"/>
      <c r="F144" s="2"/>
      <c r="G144" s="2"/>
      <c r="H144" s="5"/>
      <c r="I144" s="5"/>
      <c r="J144" s="2"/>
      <c r="K144" s="2"/>
      <c r="L144" s="2"/>
      <c r="M144" s="2"/>
      <c r="N144" s="2"/>
      <c r="O144" s="2"/>
      <c r="P144" s="2"/>
      <c r="Q144" s="2"/>
      <c r="R144" s="2"/>
      <c r="S144" s="2"/>
      <c r="T144" s="2"/>
      <c r="U144" s="2"/>
      <c r="V144" s="2"/>
      <c r="W144" s="2"/>
      <c r="X144" s="2"/>
      <c r="Y144" s="2"/>
      <c r="Z144" s="2"/>
    </row>
    <row r="145" spans="1:26" ht="15.75" customHeight="1">
      <c r="A145" s="4"/>
      <c r="B145" s="5"/>
      <c r="C145" s="4"/>
      <c r="D145" s="2"/>
      <c r="E145" s="4"/>
      <c r="F145" s="2"/>
      <c r="G145" s="2"/>
      <c r="H145" s="5"/>
      <c r="I145" s="5"/>
      <c r="J145" s="2"/>
      <c r="K145" s="2"/>
      <c r="L145" s="2"/>
      <c r="M145" s="2"/>
      <c r="N145" s="2"/>
      <c r="O145" s="2"/>
      <c r="P145" s="2"/>
      <c r="Q145" s="2"/>
      <c r="R145" s="2"/>
      <c r="S145" s="2"/>
      <c r="T145" s="2"/>
      <c r="U145" s="2"/>
      <c r="V145" s="2"/>
      <c r="W145" s="2"/>
      <c r="X145" s="2"/>
      <c r="Y145" s="2"/>
      <c r="Z145" s="2"/>
    </row>
    <row r="146" spans="1:26" ht="15.75" customHeight="1">
      <c r="A146" s="4"/>
      <c r="B146" s="5"/>
      <c r="C146" s="4"/>
      <c r="D146" s="2"/>
      <c r="E146" s="4"/>
      <c r="F146" s="2"/>
      <c r="G146" s="2"/>
      <c r="H146" s="5"/>
      <c r="I146" s="5"/>
      <c r="J146" s="2"/>
      <c r="K146" s="2"/>
      <c r="L146" s="2"/>
      <c r="M146" s="2"/>
      <c r="N146" s="2"/>
      <c r="O146" s="2"/>
      <c r="P146" s="2"/>
      <c r="Q146" s="2"/>
      <c r="R146" s="2"/>
      <c r="S146" s="2"/>
      <c r="T146" s="2"/>
      <c r="U146" s="2"/>
      <c r="V146" s="2"/>
      <c r="W146" s="2"/>
      <c r="X146" s="2"/>
      <c r="Y146" s="2"/>
      <c r="Z146" s="2"/>
    </row>
    <row r="147" spans="1:26" ht="15.75" customHeight="1">
      <c r="A147" s="4"/>
      <c r="B147" s="5"/>
      <c r="C147" s="4"/>
      <c r="D147" s="2"/>
      <c r="E147" s="4"/>
      <c r="F147" s="2"/>
      <c r="G147" s="2"/>
      <c r="H147" s="5"/>
      <c r="I147" s="5"/>
      <c r="J147" s="2"/>
      <c r="K147" s="2"/>
      <c r="L147" s="2"/>
      <c r="M147" s="2"/>
      <c r="N147" s="2"/>
      <c r="O147" s="2"/>
      <c r="P147" s="2"/>
      <c r="Q147" s="2"/>
      <c r="R147" s="2"/>
      <c r="S147" s="2"/>
      <c r="T147" s="2"/>
      <c r="U147" s="2"/>
      <c r="V147" s="2"/>
      <c r="W147" s="2"/>
      <c r="X147" s="2"/>
      <c r="Y147" s="2"/>
      <c r="Z147" s="2"/>
    </row>
    <row r="148" spans="1:26" ht="15.75" customHeight="1">
      <c r="A148" s="4"/>
      <c r="B148" s="5"/>
      <c r="C148" s="4"/>
      <c r="D148" s="2"/>
      <c r="E148" s="4"/>
      <c r="F148" s="2"/>
      <c r="G148" s="2"/>
      <c r="H148" s="5"/>
      <c r="I148" s="5"/>
      <c r="J148" s="2"/>
      <c r="K148" s="2"/>
      <c r="L148" s="2"/>
      <c r="M148" s="2"/>
      <c r="N148" s="2"/>
      <c r="O148" s="2"/>
      <c r="P148" s="2"/>
      <c r="Q148" s="2"/>
      <c r="R148" s="2"/>
      <c r="S148" s="2"/>
      <c r="T148" s="2"/>
      <c r="U148" s="2"/>
      <c r="V148" s="2"/>
      <c r="W148" s="2"/>
      <c r="X148" s="2"/>
      <c r="Y148" s="2"/>
      <c r="Z148" s="2"/>
    </row>
    <row r="149" spans="1:26" ht="15.75" customHeight="1">
      <c r="A149" s="4"/>
      <c r="B149" s="5"/>
      <c r="C149" s="4"/>
      <c r="D149" s="2"/>
      <c r="E149" s="4"/>
      <c r="F149" s="2"/>
      <c r="G149" s="2"/>
      <c r="H149" s="5"/>
      <c r="I149" s="5"/>
      <c r="J149" s="2"/>
      <c r="K149" s="2"/>
      <c r="L149" s="2"/>
      <c r="M149" s="2"/>
      <c r="N149" s="2"/>
      <c r="O149" s="2"/>
      <c r="P149" s="2"/>
      <c r="Q149" s="2"/>
      <c r="R149" s="2"/>
      <c r="S149" s="2"/>
      <c r="T149" s="2"/>
      <c r="U149" s="2"/>
      <c r="V149" s="2"/>
      <c r="W149" s="2"/>
      <c r="X149" s="2"/>
      <c r="Y149" s="2"/>
      <c r="Z149" s="2"/>
    </row>
    <row r="150" spans="1:26" ht="15.75" customHeight="1">
      <c r="A150" s="4"/>
      <c r="B150" s="5"/>
      <c r="C150" s="4"/>
      <c r="D150" s="2"/>
      <c r="E150" s="4"/>
      <c r="F150" s="2"/>
      <c r="G150" s="2"/>
      <c r="H150" s="5"/>
      <c r="I150" s="5"/>
      <c r="J150" s="2"/>
      <c r="K150" s="2"/>
      <c r="L150" s="2"/>
      <c r="M150" s="2"/>
      <c r="N150" s="2"/>
      <c r="O150" s="2"/>
      <c r="P150" s="2"/>
      <c r="Q150" s="2"/>
      <c r="R150" s="2"/>
      <c r="S150" s="2"/>
      <c r="T150" s="2"/>
      <c r="U150" s="2"/>
      <c r="V150" s="2"/>
      <c r="W150" s="2"/>
      <c r="X150" s="2"/>
      <c r="Y150" s="2"/>
      <c r="Z150" s="2"/>
    </row>
    <row r="151" spans="1:26" ht="15.75" customHeight="1">
      <c r="A151" s="4"/>
      <c r="B151" s="5"/>
      <c r="C151" s="4"/>
      <c r="D151" s="2"/>
      <c r="E151" s="4"/>
      <c r="F151" s="2"/>
      <c r="G151" s="2"/>
      <c r="H151" s="5"/>
      <c r="I151" s="5"/>
      <c r="J151" s="2"/>
      <c r="K151" s="2"/>
      <c r="L151" s="2"/>
      <c r="M151" s="2"/>
      <c r="N151" s="2"/>
      <c r="O151" s="2"/>
      <c r="P151" s="2"/>
      <c r="Q151" s="2"/>
      <c r="R151" s="2"/>
      <c r="S151" s="2"/>
      <c r="T151" s="2"/>
      <c r="U151" s="2"/>
      <c r="V151" s="2"/>
      <c r="W151" s="2"/>
      <c r="X151" s="2"/>
      <c r="Y151" s="2"/>
      <c r="Z151" s="2"/>
    </row>
    <row r="152" spans="1:26" ht="15.75" customHeight="1">
      <c r="A152" s="4"/>
      <c r="B152" s="5"/>
      <c r="C152" s="4"/>
      <c r="D152" s="2"/>
      <c r="E152" s="4"/>
      <c r="F152" s="2"/>
      <c r="G152" s="2"/>
      <c r="H152" s="5"/>
      <c r="I152" s="5"/>
      <c r="J152" s="2"/>
      <c r="K152" s="2"/>
      <c r="L152" s="2"/>
      <c r="M152" s="2"/>
      <c r="N152" s="2"/>
      <c r="O152" s="2"/>
      <c r="P152" s="2"/>
      <c r="Q152" s="2"/>
      <c r="R152" s="2"/>
      <c r="S152" s="2"/>
      <c r="T152" s="2"/>
      <c r="U152" s="2"/>
      <c r="V152" s="2"/>
      <c r="W152" s="2"/>
      <c r="X152" s="2"/>
      <c r="Y152" s="2"/>
      <c r="Z152" s="2"/>
    </row>
    <row r="153" spans="1:26" ht="15.75" customHeight="1">
      <c r="A153" s="4"/>
      <c r="B153" s="5"/>
      <c r="C153" s="4"/>
      <c r="D153" s="2"/>
      <c r="E153" s="4"/>
      <c r="F153" s="2"/>
      <c r="G153" s="2"/>
      <c r="H153" s="5"/>
      <c r="I153" s="5"/>
      <c r="J153" s="2"/>
      <c r="K153" s="2"/>
      <c r="L153" s="2"/>
      <c r="M153" s="2"/>
      <c r="N153" s="2"/>
      <c r="O153" s="2"/>
      <c r="P153" s="2"/>
      <c r="Q153" s="2"/>
      <c r="R153" s="2"/>
      <c r="S153" s="2"/>
      <c r="T153" s="2"/>
      <c r="U153" s="2"/>
      <c r="V153" s="2"/>
      <c r="W153" s="2"/>
      <c r="X153" s="2"/>
      <c r="Y153" s="2"/>
      <c r="Z153" s="2"/>
    </row>
    <row r="154" spans="1:26" ht="15.75" customHeight="1">
      <c r="A154" s="4"/>
      <c r="B154" s="5"/>
      <c r="C154" s="4"/>
      <c r="D154" s="2"/>
      <c r="E154" s="4"/>
      <c r="F154" s="2"/>
      <c r="G154" s="2"/>
      <c r="H154" s="5"/>
      <c r="I154" s="5"/>
      <c r="J154" s="2"/>
      <c r="K154" s="2"/>
      <c r="L154" s="2"/>
      <c r="M154" s="2"/>
      <c r="N154" s="2"/>
      <c r="O154" s="2"/>
      <c r="P154" s="2"/>
      <c r="Q154" s="2"/>
      <c r="R154" s="2"/>
      <c r="S154" s="2"/>
      <c r="T154" s="2"/>
      <c r="U154" s="2"/>
      <c r="V154" s="2"/>
      <c r="W154" s="2"/>
      <c r="X154" s="2"/>
      <c r="Y154" s="2"/>
      <c r="Z154" s="2"/>
    </row>
    <row r="155" spans="1:26" ht="15.75" customHeight="1">
      <c r="A155" s="4"/>
      <c r="B155" s="5"/>
      <c r="C155" s="4"/>
      <c r="D155" s="2"/>
      <c r="E155" s="4"/>
      <c r="F155" s="2"/>
      <c r="G155" s="2"/>
      <c r="H155" s="5"/>
      <c r="I155" s="5"/>
      <c r="J155" s="2"/>
      <c r="K155" s="2"/>
      <c r="L155" s="2"/>
      <c r="M155" s="2"/>
      <c r="N155" s="2"/>
      <c r="O155" s="2"/>
      <c r="P155" s="2"/>
      <c r="Q155" s="2"/>
      <c r="R155" s="2"/>
      <c r="S155" s="2"/>
      <c r="T155" s="2"/>
      <c r="U155" s="2"/>
      <c r="V155" s="2"/>
      <c r="W155" s="2"/>
      <c r="X155" s="2"/>
      <c r="Y155" s="2"/>
      <c r="Z155" s="2"/>
    </row>
    <row r="156" spans="1:26" ht="15.75" customHeight="1">
      <c r="A156" s="4"/>
      <c r="B156" s="5"/>
      <c r="C156" s="4"/>
      <c r="D156" s="2"/>
      <c r="E156" s="4"/>
      <c r="F156" s="2"/>
      <c r="G156" s="2"/>
      <c r="H156" s="5"/>
      <c r="I156" s="5"/>
      <c r="J156" s="2"/>
      <c r="K156" s="2"/>
      <c r="L156" s="2"/>
      <c r="M156" s="2"/>
      <c r="N156" s="2"/>
      <c r="O156" s="2"/>
      <c r="P156" s="2"/>
      <c r="Q156" s="2"/>
      <c r="R156" s="2"/>
      <c r="S156" s="2"/>
      <c r="T156" s="2"/>
      <c r="U156" s="2"/>
      <c r="V156" s="2"/>
      <c r="W156" s="2"/>
      <c r="X156" s="2"/>
      <c r="Y156" s="2"/>
      <c r="Z156" s="2"/>
    </row>
    <row r="157" spans="1:26" ht="15.75" customHeight="1">
      <c r="A157" s="4"/>
      <c r="B157" s="5"/>
      <c r="C157" s="4"/>
      <c r="D157" s="2"/>
      <c r="E157" s="4"/>
      <c r="F157" s="2"/>
      <c r="G157" s="2"/>
      <c r="H157" s="5"/>
      <c r="I157" s="5"/>
      <c r="J157" s="2"/>
      <c r="K157" s="2"/>
      <c r="L157" s="2"/>
      <c r="M157" s="2"/>
      <c r="N157" s="2"/>
      <c r="O157" s="2"/>
      <c r="P157" s="2"/>
      <c r="Q157" s="2"/>
      <c r="R157" s="2"/>
      <c r="S157" s="2"/>
      <c r="T157" s="2"/>
      <c r="U157" s="2"/>
      <c r="V157" s="2"/>
      <c r="W157" s="2"/>
      <c r="X157" s="2"/>
      <c r="Y157" s="2"/>
      <c r="Z157" s="2"/>
    </row>
    <row r="158" spans="1:26" ht="15.75" customHeight="1">
      <c r="A158" s="4"/>
      <c r="B158" s="5"/>
      <c r="C158" s="4"/>
      <c r="D158" s="2"/>
      <c r="E158" s="4"/>
      <c r="F158" s="2"/>
      <c r="G158" s="2"/>
      <c r="H158" s="5"/>
      <c r="I158" s="5"/>
      <c r="J158" s="2"/>
      <c r="K158" s="2"/>
      <c r="L158" s="2"/>
      <c r="M158" s="2"/>
      <c r="N158" s="2"/>
      <c r="O158" s="2"/>
      <c r="P158" s="2"/>
      <c r="Q158" s="2"/>
      <c r="R158" s="2"/>
      <c r="S158" s="2"/>
      <c r="T158" s="2"/>
      <c r="U158" s="2"/>
      <c r="V158" s="2"/>
      <c r="W158" s="2"/>
      <c r="X158" s="2"/>
      <c r="Y158" s="2"/>
      <c r="Z158" s="2"/>
    </row>
    <row r="159" spans="1:26" ht="15.75" customHeight="1">
      <c r="A159" s="4"/>
      <c r="B159" s="5"/>
      <c r="C159" s="4"/>
      <c r="D159" s="2"/>
      <c r="E159" s="4"/>
      <c r="F159" s="2"/>
      <c r="G159" s="2"/>
      <c r="H159" s="5"/>
      <c r="I159" s="5"/>
      <c r="J159" s="2"/>
      <c r="K159" s="2"/>
      <c r="L159" s="2"/>
      <c r="M159" s="2"/>
      <c r="N159" s="2"/>
      <c r="O159" s="2"/>
      <c r="P159" s="2"/>
      <c r="Q159" s="2"/>
      <c r="R159" s="2"/>
      <c r="S159" s="2"/>
      <c r="T159" s="2"/>
      <c r="U159" s="2"/>
      <c r="V159" s="2"/>
      <c r="W159" s="2"/>
      <c r="X159" s="2"/>
      <c r="Y159" s="2"/>
      <c r="Z159" s="2"/>
    </row>
    <row r="160" spans="1:26" ht="15.75" customHeight="1">
      <c r="A160" s="4"/>
      <c r="B160" s="5"/>
      <c r="C160" s="4"/>
      <c r="D160" s="2"/>
      <c r="E160" s="4"/>
      <c r="F160" s="2"/>
      <c r="G160" s="2"/>
      <c r="H160" s="5"/>
      <c r="I160" s="5"/>
      <c r="J160" s="2"/>
      <c r="K160" s="2"/>
      <c r="L160" s="2"/>
      <c r="M160" s="2"/>
      <c r="N160" s="2"/>
      <c r="O160" s="2"/>
      <c r="P160" s="2"/>
      <c r="Q160" s="2"/>
      <c r="R160" s="2"/>
      <c r="S160" s="2"/>
      <c r="T160" s="2"/>
      <c r="U160" s="2"/>
      <c r="V160" s="2"/>
      <c r="W160" s="2"/>
      <c r="X160" s="2"/>
      <c r="Y160" s="2"/>
      <c r="Z160" s="2"/>
    </row>
    <row r="161" spans="1:26" ht="15.75" customHeight="1">
      <c r="A161" s="4"/>
      <c r="B161" s="5"/>
      <c r="C161" s="4"/>
      <c r="D161" s="2"/>
      <c r="E161" s="4"/>
      <c r="F161" s="2"/>
      <c r="G161" s="2"/>
      <c r="H161" s="5"/>
      <c r="I161" s="5"/>
      <c r="J161" s="2"/>
      <c r="K161" s="2"/>
      <c r="L161" s="2"/>
      <c r="M161" s="2"/>
      <c r="N161" s="2"/>
      <c r="O161" s="2"/>
      <c r="P161" s="2"/>
      <c r="Q161" s="2"/>
      <c r="R161" s="2"/>
      <c r="S161" s="2"/>
      <c r="T161" s="2"/>
      <c r="U161" s="2"/>
      <c r="V161" s="2"/>
      <c r="W161" s="2"/>
      <c r="X161" s="2"/>
      <c r="Y161" s="2"/>
      <c r="Z161" s="2"/>
    </row>
    <row r="162" spans="1:26" ht="15.75" customHeight="1">
      <c r="A162" s="4"/>
      <c r="B162" s="5"/>
      <c r="C162" s="4"/>
      <c r="D162" s="2"/>
      <c r="E162" s="4"/>
      <c r="F162" s="2"/>
      <c r="G162" s="2"/>
      <c r="H162" s="5"/>
      <c r="I162" s="5"/>
      <c r="J162" s="2"/>
      <c r="K162" s="2"/>
      <c r="L162" s="2"/>
      <c r="M162" s="2"/>
      <c r="N162" s="2"/>
      <c r="O162" s="2"/>
      <c r="P162" s="2"/>
      <c r="Q162" s="2"/>
      <c r="R162" s="2"/>
      <c r="S162" s="2"/>
      <c r="T162" s="2"/>
      <c r="U162" s="2"/>
      <c r="V162" s="2"/>
      <c r="W162" s="2"/>
      <c r="X162" s="2"/>
      <c r="Y162" s="2"/>
      <c r="Z162" s="2"/>
    </row>
    <row r="163" spans="1:26" ht="15.75" customHeight="1">
      <c r="A163" s="4"/>
      <c r="B163" s="5"/>
      <c r="C163" s="4"/>
      <c r="D163" s="2"/>
      <c r="E163" s="4"/>
      <c r="F163" s="2"/>
      <c r="G163" s="2"/>
      <c r="H163" s="5"/>
      <c r="I163" s="5"/>
      <c r="J163" s="2"/>
      <c r="K163" s="2"/>
      <c r="L163" s="2"/>
      <c r="M163" s="2"/>
      <c r="N163" s="2"/>
      <c r="O163" s="2"/>
      <c r="P163" s="2"/>
      <c r="Q163" s="2"/>
      <c r="R163" s="2"/>
      <c r="S163" s="2"/>
      <c r="T163" s="2"/>
      <c r="U163" s="2"/>
      <c r="V163" s="2"/>
      <c r="W163" s="2"/>
      <c r="X163" s="2"/>
      <c r="Y163" s="2"/>
      <c r="Z163" s="2"/>
    </row>
    <row r="164" spans="1:26" ht="15.75" customHeight="1">
      <c r="A164" s="4"/>
      <c r="B164" s="5"/>
      <c r="C164" s="4"/>
      <c r="D164" s="2"/>
      <c r="E164" s="4"/>
      <c r="F164" s="2"/>
      <c r="G164" s="2"/>
      <c r="H164" s="5"/>
      <c r="I164" s="5"/>
      <c r="J164" s="2"/>
      <c r="K164" s="2"/>
      <c r="L164" s="2"/>
      <c r="M164" s="2"/>
      <c r="N164" s="2"/>
      <c r="O164" s="2"/>
      <c r="P164" s="2"/>
      <c r="Q164" s="2"/>
      <c r="R164" s="2"/>
      <c r="S164" s="2"/>
      <c r="T164" s="2"/>
      <c r="U164" s="2"/>
      <c r="V164" s="2"/>
      <c r="W164" s="2"/>
      <c r="X164" s="2"/>
      <c r="Y164" s="2"/>
      <c r="Z164" s="2"/>
    </row>
    <row r="165" spans="1:26" ht="15.75" customHeight="1">
      <c r="A165" s="4"/>
      <c r="B165" s="5"/>
      <c r="C165" s="4"/>
      <c r="D165" s="2"/>
      <c r="E165" s="4"/>
      <c r="F165" s="2"/>
      <c r="G165" s="2"/>
      <c r="H165" s="5"/>
      <c r="I165" s="5"/>
      <c r="J165" s="2"/>
      <c r="K165" s="2"/>
      <c r="L165" s="2"/>
      <c r="M165" s="2"/>
      <c r="N165" s="2"/>
      <c r="O165" s="2"/>
      <c r="P165" s="2"/>
      <c r="Q165" s="2"/>
      <c r="R165" s="2"/>
      <c r="S165" s="2"/>
      <c r="T165" s="2"/>
      <c r="U165" s="2"/>
      <c r="V165" s="2"/>
      <c r="W165" s="2"/>
      <c r="X165" s="2"/>
      <c r="Y165" s="2"/>
      <c r="Z165" s="2"/>
    </row>
    <row r="166" spans="1:26" ht="15.75" customHeight="1">
      <c r="A166" s="4"/>
      <c r="B166" s="5"/>
      <c r="C166" s="4"/>
      <c r="D166" s="2"/>
      <c r="E166" s="4"/>
      <c r="F166" s="2"/>
      <c r="G166" s="2"/>
      <c r="H166" s="5"/>
      <c r="I166" s="5"/>
      <c r="J166" s="2"/>
      <c r="K166" s="2"/>
      <c r="L166" s="2"/>
      <c r="M166" s="2"/>
      <c r="N166" s="2"/>
      <c r="O166" s="2"/>
      <c r="P166" s="2"/>
      <c r="Q166" s="2"/>
      <c r="R166" s="2"/>
      <c r="S166" s="2"/>
      <c r="T166" s="2"/>
      <c r="U166" s="2"/>
      <c r="V166" s="2"/>
      <c r="W166" s="2"/>
      <c r="X166" s="2"/>
      <c r="Y166" s="2"/>
      <c r="Z166" s="2"/>
    </row>
    <row r="167" spans="1:26" ht="15.75" customHeight="1">
      <c r="A167" s="4"/>
      <c r="B167" s="5"/>
      <c r="C167" s="4"/>
      <c r="D167" s="2"/>
      <c r="E167" s="4"/>
      <c r="F167" s="2"/>
      <c r="G167" s="2"/>
      <c r="H167" s="5"/>
      <c r="I167" s="5"/>
      <c r="J167" s="2"/>
      <c r="K167" s="2"/>
      <c r="L167" s="2"/>
      <c r="M167" s="2"/>
      <c r="N167" s="2"/>
      <c r="O167" s="2"/>
      <c r="P167" s="2"/>
      <c r="Q167" s="2"/>
      <c r="R167" s="2"/>
      <c r="S167" s="2"/>
      <c r="T167" s="2"/>
      <c r="U167" s="2"/>
      <c r="V167" s="2"/>
      <c r="W167" s="2"/>
      <c r="X167" s="2"/>
      <c r="Y167" s="2"/>
      <c r="Z167" s="2"/>
    </row>
    <row r="168" spans="1:26" ht="15.75" customHeight="1">
      <c r="A168" s="4"/>
      <c r="B168" s="5"/>
      <c r="C168" s="4"/>
      <c r="D168" s="2"/>
      <c r="E168" s="4"/>
      <c r="F168" s="2"/>
      <c r="G168" s="2"/>
      <c r="H168" s="5"/>
      <c r="I168" s="5"/>
      <c r="J168" s="2"/>
      <c r="K168" s="2"/>
      <c r="L168" s="2"/>
      <c r="M168" s="2"/>
      <c r="N168" s="2"/>
      <c r="O168" s="2"/>
      <c r="P168" s="2"/>
      <c r="Q168" s="2"/>
      <c r="R168" s="2"/>
      <c r="S168" s="2"/>
      <c r="T168" s="2"/>
      <c r="U168" s="2"/>
      <c r="V168" s="2"/>
      <c r="W168" s="2"/>
      <c r="X168" s="2"/>
      <c r="Y168" s="2"/>
      <c r="Z168" s="2"/>
    </row>
    <row r="169" spans="1:26" ht="15.75" customHeight="1">
      <c r="A169" s="4"/>
      <c r="B169" s="5"/>
      <c r="C169" s="4"/>
      <c r="D169" s="2"/>
      <c r="E169" s="4"/>
      <c r="F169" s="2"/>
      <c r="G169" s="2"/>
      <c r="H169" s="5"/>
      <c r="I169" s="5"/>
      <c r="J169" s="2"/>
      <c r="K169" s="2"/>
      <c r="L169" s="2"/>
      <c r="M169" s="2"/>
      <c r="N169" s="2"/>
      <c r="O169" s="2"/>
      <c r="P169" s="2"/>
      <c r="Q169" s="2"/>
      <c r="R169" s="2"/>
      <c r="S169" s="2"/>
      <c r="T169" s="2"/>
      <c r="U169" s="2"/>
      <c r="V169" s="2"/>
      <c r="W169" s="2"/>
      <c r="X169" s="2"/>
      <c r="Y169" s="2"/>
      <c r="Z169" s="2"/>
    </row>
    <row r="170" spans="1:26" ht="15.75" customHeight="1">
      <c r="A170" s="4"/>
      <c r="B170" s="5"/>
      <c r="C170" s="4"/>
      <c r="D170" s="2"/>
      <c r="E170" s="4"/>
      <c r="F170" s="2"/>
      <c r="G170" s="2"/>
      <c r="H170" s="5"/>
      <c r="I170" s="5"/>
      <c r="J170" s="2"/>
      <c r="K170" s="2"/>
      <c r="L170" s="2"/>
      <c r="M170" s="2"/>
      <c r="N170" s="2"/>
      <c r="O170" s="2"/>
      <c r="P170" s="2"/>
      <c r="Q170" s="2"/>
      <c r="R170" s="2"/>
      <c r="S170" s="2"/>
      <c r="T170" s="2"/>
      <c r="U170" s="2"/>
      <c r="V170" s="2"/>
      <c r="W170" s="2"/>
      <c r="X170" s="2"/>
      <c r="Y170" s="2"/>
      <c r="Z170" s="2"/>
    </row>
    <row r="171" spans="1:26" ht="15.75" customHeight="1">
      <c r="A171" s="4"/>
      <c r="B171" s="5"/>
      <c r="C171" s="4"/>
      <c r="D171" s="2"/>
      <c r="E171" s="4"/>
      <c r="F171" s="2"/>
      <c r="G171" s="2"/>
      <c r="H171" s="5"/>
      <c r="I171" s="5"/>
      <c r="J171" s="2"/>
      <c r="K171" s="2"/>
      <c r="L171" s="2"/>
      <c r="M171" s="2"/>
      <c r="N171" s="2"/>
      <c r="O171" s="2"/>
      <c r="P171" s="2"/>
      <c r="Q171" s="2"/>
      <c r="R171" s="2"/>
      <c r="S171" s="2"/>
      <c r="T171" s="2"/>
      <c r="U171" s="2"/>
      <c r="V171" s="2"/>
      <c r="W171" s="2"/>
      <c r="X171" s="2"/>
      <c r="Y171" s="2"/>
      <c r="Z171" s="2"/>
    </row>
    <row r="172" spans="1:26" ht="15.75" customHeight="1">
      <c r="A172" s="4"/>
      <c r="B172" s="5"/>
      <c r="C172" s="4"/>
      <c r="D172" s="2"/>
      <c r="E172" s="4"/>
      <c r="F172" s="2"/>
      <c r="G172" s="2"/>
      <c r="H172" s="5"/>
      <c r="I172" s="5"/>
      <c r="J172" s="2"/>
      <c r="K172" s="2"/>
      <c r="L172" s="2"/>
      <c r="M172" s="2"/>
      <c r="N172" s="2"/>
      <c r="O172" s="2"/>
      <c r="P172" s="2"/>
      <c r="Q172" s="2"/>
      <c r="R172" s="2"/>
      <c r="S172" s="2"/>
      <c r="T172" s="2"/>
      <c r="U172" s="2"/>
      <c r="V172" s="2"/>
      <c r="W172" s="2"/>
      <c r="X172" s="2"/>
      <c r="Y172" s="2"/>
      <c r="Z172" s="2"/>
    </row>
    <row r="173" spans="1:26" ht="15.75" customHeight="1">
      <c r="A173" s="4"/>
      <c r="B173" s="5"/>
      <c r="C173" s="4"/>
      <c r="D173" s="2"/>
      <c r="E173" s="4"/>
      <c r="F173" s="2"/>
      <c r="G173" s="2"/>
      <c r="H173" s="5"/>
      <c r="I173" s="5"/>
      <c r="J173" s="2"/>
      <c r="K173" s="2"/>
      <c r="L173" s="2"/>
      <c r="M173" s="2"/>
      <c r="N173" s="2"/>
      <c r="O173" s="2"/>
      <c r="P173" s="2"/>
      <c r="Q173" s="2"/>
      <c r="R173" s="2"/>
      <c r="S173" s="2"/>
      <c r="T173" s="2"/>
      <c r="U173" s="2"/>
      <c r="V173" s="2"/>
      <c r="W173" s="2"/>
      <c r="X173" s="2"/>
      <c r="Y173" s="2"/>
      <c r="Z173" s="2"/>
    </row>
    <row r="174" spans="1:26" ht="15.75" customHeight="1">
      <c r="A174" s="4"/>
      <c r="B174" s="5"/>
      <c r="C174" s="4"/>
      <c r="D174" s="2"/>
      <c r="E174" s="4"/>
      <c r="F174" s="2"/>
      <c r="G174" s="2"/>
      <c r="H174" s="5"/>
      <c r="I174" s="5"/>
      <c r="J174" s="2"/>
      <c r="K174" s="2"/>
      <c r="L174" s="2"/>
      <c r="M174" s="2"/>
      <c r="N174" s="2"/>
      <c r="O174" s="2"/>
      <c r="P174" s="2"/>
      <c r="Q174" s="2"/>
      <c r="R174" s="2"/>
      <c r="S174" s="2"/>
      <c r="T174" s="2"/>
      <c r="U174" s="2"/>
      <c r="V174" s="2"/>
      <c r="W174" s="2"/>
      <c r="X174" s="2"/>
      <c r="Y174" s="2"/>
      <c r="Z174" s="2"/>
    </row>
    <row r="175" spans="1:26" ht="15.75" customHeight="1">
      <c r="A175" s="4"/>
      <c r="B175" s="5"/>
      <c r="C175" s="4"/>
      <c r="D175" s="2"/>
      <c r="E175" s="4"/>
      <c r="F175" s="2"/>
      <c r="G175" s="2"/>
      <c r="H175" s="5"/>
      <c r="I175" s="5"/>
      <c r="J175" s="2"/>
      <c r="K175" s="2"/>
      <c r="L175" s="2"/>
      <c r="M175" s="2"/>
      <c r="N175" s="2"/>
      <c r="O175" s="2"/>
      <c r="P175" s="2"/>
      <c r="Q175" s="2"/>
      <c r="R175" s="2"/>
      <c r="S175" s="2"/>
      <c r="T175" s="2"/>
      <c r="U175" s="2"/>
      <c r="V175" s="2"/>
      <c r="W175" s="2"/>
      <c r="X175" s="2"/>
      <c r="Y175" s="2"/>
      <c r="Z175" s="2"/>
    </row>
    <row r="176" spans="1:26" ht="15.75" customHeight="1">
      <c r="A176" s="4"/>
      <c r="B176" s="5"/>
      <c r="C176" s="4"/>
      <c r="D176" s="2"/>
      <c r="E176" s="4"/>
      <c r="F176" s="2"/>
      <c r="G176" s="2"/>
      <c r="H176" s="5"/>
      <c r="I176" s="5"/>
      <c r="J176" s="2"/>
      <c r="K176" s="2"/>
      <c r="L176" s="2"/>
      <c r="M176" s="2"/>
      <c r="N176" s="2"/>
      <c r="O176" s="2"/>
      <c r="P176" s="2"/>
      <c r="Q176" s="2"/>
      <c r="R176" s="2"/>
      <c r="S176" s="2"/>
      <c r="T176" s="2"/>
      <c r="U176" s="2"/>
      <c r="V176" s="2"/>
      <c r="W176" s="2"/>
      <c r="X176" s="2"/>
      <c r="Y176" s="2"/>
      <c r="Z176" s="2"/>
    </row>
    <row r="177" spans="1:26" ht="15.75" customHeight="1">
      <c r="A177" s="4"/>
      <c r="B177" s="5"/>
      <c r="C177" s="4"/>
      <c r="D177" s="2"/>
      <c r="E177" s="4"/>
      <c r="F177" s="2"/>
      <c r="G177" s="2"/>
      <c r="H177" s="5"/>
      <c r="I177" s="5"/>
      <c r="J177" s="2"/>
      <c r="K177" s="2"/>
      <c r="L177" s="2"/>
      <c r="M177" s="2"/>
      <c r="N177" s="2"/>
      <c r="O177" s="2"/>
      <c r="P177" s="2"/>
      <c r="Q177" s="2"/>
      <c r="R177" s="2"/>
      <c r="S177" s="2"/>
      <c r="T177" s="2"/>
      <c r="U177" s="2"/>
      <c r="V177" s="2"/>
      <c r="W177" s="2"/>
      <c r="X177" s="2"/>
      <c r="Y177" s="2"/>
      <c r="Z177" s="2"/>
    </row>
    <row r="178" spans="1:26" ht="15.75" customHeight="1">
      <c r="A178" s="4"/>
      <c r="B178" s="5"/>
      <c r="C178" s="4"/>
      <c r="D178" s="2"/>
      <c r="E178" s="4"/>
      <c r="F178" s="2"/>
      <c r="G178" s="2"/>
      <c r="H178" s="5"/>
      <c r="I178" s="5"/>
      <c r="J178" s="2"/>
      <c r="K178" s="2"/>
      <c r="L178" s="2"/>
      <c r="M178" s="2"/>
      <c r="N178" s="2"/>
      <c r="O178" s="2"/>
      <c r="P178" s="2"/>
      <c r="Q178" s="2"/>
      <c r="R178" s="2"/>
      <c r="S178" s="2"/>
      <c r="T178" s="2"/>
      <c r="U178" s="2"/>
      <c r="V178" s="2"/>
      <c r="W178" s="2"/>
      <c r="X178" s="2"/>
      <c r="Y178" s="2"/>
      <c r="Z178" s="2"/>
    </row>
    <row r="179" spans="1:26" ht="15.75" customHeight="1">
      <c r="A179" s="4"/>
      <c r="B179" s="5"/>
      <c r="C179" s="4"/>
      <c r="D179" s="2"/>
      <c r="E179" s="4"/>
      <c r="F179" s="2"/>
      <c r="G179" s="2"/>
      <c r="H179" s="5"/>
      <c r="I179" s="5"/>
      <c r="J179" s="2"/>
      <c r="K179" s="2"/>
      <c r="L179" s="2"/>
      <c r="M179" s="2"/>
      <c r="N179" s="2"/>
      <c r="O179" s="2"/>
      <c r="P179" s="2"/>
      <c r="Q179" s="2"/>
      <c r="R179" s="2"/>
      <c r="S179" s="2"/>
      <c r="T179" s="2"/>
      <c r="U179" s="2"/>
      <c r="V179" s="2"/>
      <c r="W179" s="2"/>
      <c r="X179" s="2"/>
      <c r="Y179" s="2"/>
      <c r="Z179" s="2"/>
    </row>
    <row r="180" spans="1:26" ht="15.75" customHeight="1">
      <c r="A180" s="4"/>
      <c r="B180" s="5"/>
      <c r="C180" s="4"/>
      <c r="D180" s="2"/>
      <c r="E180" s="4"/>
      <c r="F180" s="2"/>
      <c r="G180" s="2"/>
      <c r="H180" s="5"/>
      <c r="I180" s="5"/>
      <c r="J180" s="2"/>
      <c r="K180" s="2"/>
      <c r="L180" s="2"/>
      <c r="M180" s="2"/>
      <c r="N180" s="2"/>
      <c r="O180" s="2"/>
      <c r="P180" s="2"/>
      <c r="Q180" s="2"/>
      <c r="R180" s="2"/>
      <c r="S180" s="2"/>
      <c r="T180" s="2"/>
      <c r="U180" s="2"/>
      <c r="V180" s="2"/>
      <c r="W180" s="2"/>
      <c r="X180" s="2"/>
      <c r="Y180" s="2"/>
      <c r="Z180" s="2"/>
    </row>
    <row r="181" spans="1:26" ht="15.75" customHeight="1">
      <c r="A181" s="4"/>
      <c r="B181" s="5"/>
      <c r="C181" s="4"/>
      <c r="D181" s="2"/>
      <c r="E181" s="4"/>
      <c r="F181" s="2"/>
      <c r="G181" s="2"/>
      <c r="H181" s="5"/>
      <c r="I181" s="5"/>
      <c r="J181" s="2"/>
      <c r="K181" s="2"/>
      <c r="L181" s="2"/>
      <c r="M181" s="2"/>
      <c r="N181" s="2"/>
      <c r="O181" s="2"/>
      <c r="P181" s="2"/>
      <c r="Q181" s="2"/>
      <c r="R181" s="2"/>
      <c r="S181" s="2"/>
      <c r="T181" s="2"/>
      <c r="U181" s="2"/>
      <c r="V181" s="2"/>
      <c r="W181" s="2"/>
      <c r="X181" s="2"/>
      <c r="Y181" s="2"/>
      <c r="Z181" s="2"/>
    </row>
    <row r="182" spans="1:26" ht="15.75" customHeight="1">
      <c r="A182" s="4"/>
      <c r="B182" s="5"/>
      <c r="C182" s="4"/>
      <c r="D182" s="2"/>
      <c r="E182" s="4"/>
      <c r="F182" s="2"/>
      <c r="G182" s="2"/>
      <c r="H182" s="5"/>
      <c r="I182" s="5"/>
      <c r="J182" s="2"/>
      <c r="K182" s="2"/>
      <c r="L182" s="2"/>
      <c r="M182" s="2"/>
      <c r="N182" s="2"/>
      <c r="O182" s="2"/>
      <c r="P182" s="2"/>
      <c r="Q182" s="2"/>
      <c r="R182" s="2"/>
      <c r="S182" s="2"/>
      <c r="T182" s="2"/>
      <c r="U182" s="2"/>
      <c r="V182" s="2"/>
      <c r="W182" s="2"/>
      <c r="X182" s="2"/>
      <c r="Y182" s="2"/>
      <c r="Z182" s="2"/>
    </row>
    <row r="183" spans="1:26" ht="15.75" customHeight="1">
      <c r="A183" s="4"/>
      <c r="B183" s="5"/>
      <c r="C183" s="4"/>
      <c r="D183" s="2"/>
      <c r="E183" s="4"/>
      <c r="F183" s="2"/>
      <c r="G183" s="2"/>
      <c r="H183" s="5"/>
      <c r="I183" s="5"/>
      <c r="J183" s="2"/>
      <c r="K183" s="2"/>
      <c r="L183" s="2"/>
      <c r="M183" s="2"/>
      <c r="N183" s="2"/>
      <c r="O183" s="2"/>
      <c r="P183" s="2"/>
      <c r="Q183" s="2"/>
      <c r="R183" s="2"/>
      <c r="S183" s="2"/>
      <c r="T183" s="2"/>
      <c r="U183" s="2"/>
      <c r="V183" s="2"/>
      <c r="W183" s="2"/>
      <c r="X183" s="2"/>
      <c r="Y183" s="2"/>
      <c r="Z183" s="2"/>
    </row>
    <row r="184" spans="1:26" ht="15.75" customHeight="1">
      <c r="A184" s="4"/>
      <c r="B184" s="5"/>
      <c r="C184" s="4"/>
      <c r="D184" s="2"/>
      <c r="E184" s="4"/>
      <c r="F184" s="2"/>
      <c r="G184" s="2"/>
      <c r="H184" s="5"/>
      <c r="I184" s="5"/>
      <c r="J184" s="2"/>
      <c r="K184" s="2"/>
      <c r="L184" s="2"/>
      <c r="M184" s="2"/>
      <c r="N184" s="2"/>
      <c r="O184" s="2"/>
      <c r="P184" s="2"/>
      <c r="Q184" s="2"/>
      <c r="R184" s="2"/>
      <c r="S184" s="2"/>
      <c r="T184" s="2"/>
      <c r="U184" s="2"/>
      <c r="V184" s="2"/>
      <c r="W184" s="2"/>
      <c r="X184" s="2"/>
      <c r="Y184" s="2"/>
      <c r="Z184" s="2"/>
    </row>
    <row r="185" spans="1:26" ht="15.75" customHeight="1">
      <c r="A185" s="4"/>
      <c r="B185" s="5"/>
      <c r="C185" s="4"/>
      <c r="D185" s="2"/>
      <c r="E185" s="4"/>
      <c r="F185" s="2"/>
      <c r="G185" s="2"/>
      <c r="H185" s="5"/>
      <c r="I185" s="5"/>
      <c r="J185" s="2"/>
      <c r="K185" s="2"/>
      <c r="L185" s="2"/>
      <c r="M185" s="2"/>
      <c r="N185" s="2"/>
      <c r="O185" s="2"/>
      <c r="P185" s="2"/>
      <c r="Q185" s="2"/>
      <c r="R185" s="2"/>
      <c r="S185" s="2"/>
      <c r="T185" s="2"/>
      <c r="U185" s="2"/>
      <c r="V185" s="2"/>
      <c r="W185" s="2"/>
      <c r="X185" s="2"/>
      <c r="Y185" s="2"/>
      <c r="Z185" s="2"/>
    </row>
    <row r="186" spans="1:26" ht="15.75" customHeight="1">
      <c r="A186" s="4"/>
      <c r="B186" s="5"/>
      <c r="C186" s="4"/>
      <c r="D186" s="2"/>
      <c r="E186" s="4"/>
      <c r="F186" s="2"/>
      <c r="G186" s="2"/>
      <c r="H186" s="5"/>
      <c r="I186" s="5"/>
      <c r="J186" s="2"/>
      <c r="K186" s="2"/>
      <c r="L186" s="2"/>
      <c r="M186" s="2"/>
      <c r="N186" s="2"/>
      <c r="O186" s="2"/>
      <c r="P186" s="2"/>
      <c r="Q186" s="2"/>
      <c r="R186" s="2"/>
      <c r="S186" s="2"/>
      <c r="T186" s="2"/>
      <c r="U186" s="2"/>
      <c r="V186" s="2"/>
      <c r="W186" s="2"/>
      <c r="X186" s="2"/>
      <c r="Y186" s="2"/>
      <c r="Z186" s="2"/>
    </row>
    <row r="187" spans="1:26" ht="15.75" customHeight="1">
      <c r="A187" s="4"/>
      <c r="B187" s="5"/>
      <c r="C187" s="4"/>
      <c r="D187" s="2"/>
      <c r="E187" s="4"/>
      <c r="F187" s="2"/>
      <c r="G187" s="2"/>
      <c r="H187" s="5"/>
      <c r="I187" s="5"/>
      <c r="J187" s="2"/>
      <c r="K187" s="2"/>
      <c r="L187" s="2"/>
      <c r="M187" s="2"/>
      <c r="N187" s="2"/>
      <c r="O187" s="2"/>
      <c r="P187" s="2"/>
      <c r="Q187" s="2"/>
      <c r="R187" s="2"/>
      <c r="S187" s="2"/>
      <c r="T187" s="2"/>
      <c r="U187" s="2"/>
      <c r="V187" s="2"/>
      <c r="W187" s="2"/>
      <c r="X187" s="2"/>
      <c r="Y187" s="2"/>
      <c r="Z187" s="2"/>
    </row>
    <row r="188" spans="1:26" ht="15.75" customHeight="1">
      <c r="A188" s="4"/>
      <c r="B188" s="5"/>
      <c r="C188" s="4"/>
      <c r="D188" s="2"/>
      <c r="E188" s="4"/>
      <c r="F188" s="2"/>
      <c r="G188" s="2"/>
      <c r="H188" s="5"/>
      <c r="I188" s="5"/>
      <c r="J188" s="2"/>
      <c r="K188" s="2"/>
      <c r="L188" s="2"/>
      <c r="M188" s="2"/>
      <c r="N188" s="2"/>
      <c r="O188" s="2"/>
      <c r="P188" s="2"/>
      <c r="Q188" s="2"/>
      <c r="R188" s="2"/>
      <c r="S188" s="2"/>
      <c r="T188" s="2"/>
      <c r="U188" s="2"/>
      <c r="V188" s="2"/>
      <c r="W188" s="2"/>
      <c r="X188" s="2"/>
      <c r="Y188" s="2"/>
      <c r="Z188" s="2"/>
    </row>
    <row r="189" spans="1:26" ht="15.75" customHeight="1">
      <c r="A189" s="4"/>
      <c r="B189" s="5"/>
      <c r="C189" s="4"/>
      <c r="D189" s="2"/>
      <c r="E189" s="4"/>
      <c r="F189" s="2"/>
      <c r="G189" s="2"/>
      <c r="H189" s="5"/>
      <c r="I189" s="5"/>
      <c r="J189" s="2"/>
      <c r="K189" s="2"/>
      <c r="L189" s="2"/>
      <c r="M189" s="2"/>
      <c r="N189" s="2"/>
      <c r="O189" s="2"/>
      <c r="P189" s="2"/>
      <c r="Q189" s="2"/>
      <c r="R189" s="2"/>
      <c r="S189" s="2"/>
      <c r="T189" s="2"/>
      <c r="U189" s="2"/>
      <c r="V189" s="2"/>
      <c r="W189" s="2"/>
      <c r="X189" s="2"/>
      <c r="Y189" s="2"/>
      <c r="Z189" s="2"/>
    </row>
    <row r="190" spans="1:26" ht="15.75" customHeight="1">
      <c r="A190" s="4"/>
      <c r="B190" s="5"/>
      <c r="C190" s="4"/>
      <c r="D190" s="2"/>
      <c r="E190" s="4"/>
      <c r="F190" s="2"/>
      <c r="G190" s="2"/>
      <c r="H190" s="5"/>
      <c r="I190" s="5"/>
      <c r="J190" s="2"/>
      <c r="K190" s="2"/>
      <c r="L190" s="2"/>
      <c r="M190" s="2"/>
      <c r="N190" s="2"/>
      <c r="O190" s="2"/>
      <c r="P190" s="2"/>
      <c r="Q190" s="2"/>
      <c r="R190" s="2"/>
      <c r="S190" s="2"/>
      <c r="T190" s="2"/>
      <c r="U190" s="2"/>
      <c r="V190" s="2"/>
      <c r="W190" s="2"/>
      <c r="X190" s="2"/>
      <c r="Y190" s="2"/>
      <c r="Z190" s="2"/>
    </row>
    <row r="191" spans="1:26" ht="15.75" customHeight="1">
      <c r="A191" s="4"/>
      <c r="B191" s="5"/>
      <c r="C191" s="4"/>
      <c r="D191" s="2"/>
      <c r="E191" s="4"/>
      <c r="F191" s="2"/>
      <c r="G191" s="2"/>
      <c r="H191" s="5"/>
      <c r="I191" s="5"/>
      <c r="J191" s="2"/>
      <c r="K191" s="2"/>
      <c r="L191" s="2"/>
      <c r="M191" s="2"/>
      <c r="N191" s="2"/>
      <c r="O191" s="2"/>
      <c r="P191" s="2"/>
      <c r="Q191" s="2"/>
      <c r="R191" s="2"/>
      <c r="S191" s="2"/>
      <c r="T191" s="2"/>
      <c r="U191" s="2"/>
      <c r="V191" s="2"/>
      <c r="W191" s="2"/>
      <c r="X191" s="2"/>
      <c r="Y191" s="2"/>
      <c r="Z191" s="2"/>
    </row>
    <row r="192" spans="1:26" ht="15.75" customHeight="1">
      <c r="A192" s="4"/>
      <c r="B192" s="5"/>
      <c r="C192" s="4"/>
      <c r="D192" s="2"/>
      <c r="E192" s="4"/>
      <c r="F192" s="2"/>
      <c r="G192" s="2"/>
      <c r="H192" s="5"/>
      <c r="I192" s="5"/>
      <c r="J192" s="2"/>
      <c r="K192" s="2"/>
      <c r="L192" s="2"/>
      <c r="M192" s="2"/>
      <c r="N192" s="2"/>
      <c r="O192" s="2"/>
      <c r="P192" s="2"/>
      <c r="Q192" s="2"/>
      <c r="R192" s="2"/>
      <c r="S192" s="2"/>
      <c r="T192" s="2"/>
      <c r="U192" s="2"/>
      <c r="V192" s="2"/>
      <c r="W192" s="2"/>
      <c r="X192" s="2"/>
      <c r="Y192" s="2"/>
      <c r="Z192" s="2"/>
    </row>
    <row r="193" spans="1:26" ht="15.75" customHeight="1">
      <c r="A193" s="4"/>
      <c r="B193" s="5"/>
      <c r="C193" s="4"/>
      <c r="D193" s="2"/>
      <c r="E193" s="4"/>
      <c r="F193" s="2"/>
      <c r="G193" s="2"/>
      <c r="H193" s="5"/>
      <c r="I193" s="5"/>
      <c r="J193" s="2"/>
      <c r="K193" s="2"/>
      <c r="L193" s="2"/>
      <c r="M193" s="2"/>
      <c r="N193" s="2"/>
      <c r="O193" s="2"/>
      <c r="P193" s="2"/>
      <c r="Q193" s="2"/>
      <c r="R193" s="2"/>
      <c r="S193" s="2"/>
      <c r="T193" s="2"/>
      <c r="U193" s="2"/>
      <c r="V193" s="2"/>
      <c r="W193" s="2"/>
      <c r="X193" s="2"/>
      <c r="Y193" s="2"/>
      <c r="Z193" s="2"/>
    </row>
    <row r="194" spans="1:26" ht="15.75" customHeight="1">
      <c r="A194" s="4"/>
      <c r="B194" s="5"/>
      <c r="C194" s="4"/>
      <c r="D194" s="2"/>
      <c r="E194" s="4"/>
      <c r="F194" s="2"/>
      <c r="G194" s="2"/>
      <c r="H194" s="5"/>
      <c r="I194" s="5"/>
      <c r="J194" s="2"/>
      <c r="K194" s="2"/>
      <c r="L194" s="2"/>
      <c r="M194" s="2"/>
      <c r="N194" s="2"/>
      <c r="O194" s="2"/>
      <c r="P194" s="2"/>
      <c r="Q194" s="2"/>
      <c r="R194" s="2"/>
      <c r="S194" s="2"/>
      <c r="T194" s="2"/>
      <c r="U194" s="2"/>
      <c r="V194" s="2"/>
      <c r="W194" s="2"/>
      <c r="X194" s="2"/>
      <c r="Y194" s="2"/>
      <c r="Z194" s="2"/>
    </row>
    <row r="195" spans="1:26" ht="15.75" customHeight="1">
      <c r="A195" s="4"/>
      <c r="B195" s="5"/>
      <c r="C195" s="4"/>
      <c r="D195" s="2"/>
      <c r="E195" s="4"/>
      <c r="F195" s="2"/>
      <c r="G195" s="2"/>
      <c r="H195" s="5"/>
      <c r="I195" s="5"/>
      <c r="J195" s="2"/>
      <c r="K195" s="2"/>
      <c r="L195" s="2"/>
      <c r="M195" s="2"/>
      <c r="N195" s="2"/>
      <c r="O195" s="2"/>
      <c r="P195" s="2"/>
      <c r="Q195" s="2"/>
      <c r="R195" s="2"/>
      <c r="S195" s="2"/>
      <c r="T195" s="2"/>
      <c r="U195" s="2"/>
      <c r="V195" s="2"/>
      <c r="W195" s="2"/>
      <c r="X195" s="2"/>
      <c r="Y195" s="2"/>
      <c r="Z195" s="2"/>
    </row>
    <row r="196" spans="1:26" ht="15.75" customHeight="1">
      <c r="A196" s="4"/>
      <c r="B196" s="5"/>
      <c r="C196" s="4"/>
      <c r="D196" s="2"/>
      <c r="E196" s="4"/>
      <c r="F196" s="2"/>
      <c r="G196" s="2"/>
      <c r="H196" s="5"/>
      <c r="I196" s="5"/>
      <c r="J196" s="2"/>
      <c r="K196" s="2"/>
      <c r="L196" s="2"/>
      <c r="M196" s="2"/>
      <c r="N196" s="2"/>
      <c r="O196" s="2"/>
      <c r="P196" s="2"/>
      <c r="Q196" s="2"/>
      <c r="R196" s="2"/>
      <c r="S196" s="2"/>
      <c r="T196" s="2"/>
      <c r="U196" s="2"/>
      <c r="V196" s="2"/>
      <c r="W196" s="2"/>
      <c r="X196" s="2"/>
      <c r="Y196" s="2"/>
      <c r="Z196" s="2"/>
    </row>
    <row r="197" spans="1:26" ht="15.75" customHeight="1">
      <c r="A197" s="4"/>
      <c r="B197" s="5"/>
      <c r="C197" s="4"/>
      <c r="D197" s="2"/>
      <c r="E197" s="4"/>
      <c r="F197" s="2"/>
      <c r="G197" s="2"/>
      <c r="H197" s="5"/>
      <c r="I197" s="5"/>
      <c r="J197" s="2"/>
      <c r="K197" s="2"/>
      <c r="L197" s="2"/>
      <c r="M197" s="2"/>
      <c r="N197" s="2"/>
      <c r="O197" s="2"/>
      <c r="P197" s="2"/>
      <c r="Q197" s="2"/>
      <c r="R197" s="2"/>
      <c r="S197" s="2"/>
      <c r="T197" s="2"/>
      <c r="U197" s="2"/>
      <c r="V197" s="2"/>
      <c r="W197" s="2"/>
      <c r="X197" s="2"/>
      <c r="Y197" s="2"/>
      <c r="Z197" s="2"/>
    </row>
    <row r="198" spans="1:26" ht="15.75" customHeight="1">
      <c r="A198" s="4"/>
      <c r="B198" s="5"/>
      <c r="C198" s="4"/>
      <c r="D198" s="2"/>
      <c r="E198" s="4"/>
      <c r="F198" s="2"/>
      <c r="G198" s="2"/>
      <c r="H198" s="5"/>
      <c r="I198" s="5"/>
      <c r="J198" s="2"/>
      <c r="K198" s="2"/>
      <c r="L198" s="2"/>
      <c r="M198" s="2"/>
      <c r="N198" s="2"/>
      <c r="O198" s="2"/>
      <c r="P198" s="2"/>
      <c r="Q198" s="2"/>
      <c r="R198" s="2"/>
      <c r="S198" s="2"/>
      <c r="T198" s="2"/>
      <c r="U198" s="2"/>
      <c r="V198" s="2"/>
      <c r="W198" s="2"/>
      <c r="X198" s="2"/>
      <c r="Y198" s="2"/>
      <c r="Z198" s="2"/>
    </row>
    <row r="199" spans="1:26" ht="15.75" customHeight="1">
      <c r="A199" s="4"/>
      <c r="B199" s="5"/>
      <c r="C199" s="4"/>
      <c r="D199" s="2"/>
      <c r="E199" s="4"/>
      <c r="F199" s="2"/>
      <c r="G199" s="2"/>
      <c r="H199" s="5"/>
      <c r="I199" s="5"/>
      <c r="J199" s="2"/>
      <c r="K199" s="2"/>
      <c r="L199" s="2"/>
      <c r="M199" s="2"/>
      <c r="N199" s="2"/>
      <c r="O199" s="2"/>
      <c r="P199" s="2"/>
      <c r="Q199" s="2"/>
      <c r="R199" s="2"/>
      <c r="S199" s="2"/>
      <c r="T199" s="2"/>
      <c r="U199" s="2"/>
      <c r="V199" s="2"/>
      <c r="W199" s="2"/>
      <c r="X199" s="2"/>
      <c r="Y199" s="2"/>
      <c r="Z199" s="2"/>
    </row>
    <row r="200" spans="1:26" ht="15.75" customHeight="1">
      <c r="A200" s="4"/>
      <c r="B200" s="5"/>
      <c r="C200" s="4"/>
      <c r="D200" s="2"/>
      <c r="E200" s="4"/>
      <c r="F200" s="2"/>
      <c r="G200" s="2"/>
      <c r="H200" s="5"/>
      <c r="I200" s="5"/>
      <c r="J200" s="2"/>
      <c r="K200" s="2"/>
      <c r="L200" s="2"/>
      <c r="M200" s="2"/>
      <c r="N200" s="2"/>
      <c r="O200" s="2"/>
      <c r="P200" s="2"/>
      <c r="Q200" s="2"/>
      <c r="R200" s="2"/>
      <c r="S200" s="2"/>
      <c r="T200" s="2"/>
      <c r="U200" s="2"/>
      <c r="V200" s="2"/>
      <c r="W200" s="2"/>
      <c r="X200" s="2"/>
      <c r="Y200" s="2"/>
      <c r="Z200" s="2"/>
    </row>
    <row r="201" spans="1:26" ht="15.75" customHeight="1">
      <c r="A201" s="4"/>
      <c r="B201" s="5"/>
      <c r="C201" s="4"/>
      <c r="D201" s="2"/>
      <c r="E201" s="4"/>
      <c r="F201" s="2"/>
      <c r="G201" s="2"/>
      <c r="H201" s="5"/>
      <c r="I201" s="5"/>
      <c r="J201" s="2"/>
      <c r="K201" s="2"/>
      <c r="L201" s="2"/>
      <c r="M201" s="2"/>
      <c r="N201" s="2"/>
      <c r="O201" s="2"/>
      <c r="P201" s="2"/>
      <c r="Q201" s="2"/>
      <c r="R201" s="2"/>
      <c r="S201" s="2"/>
      <c r="T201" s="2"/>
      <c r="U201" s="2"/>
      <c r="V201" s="2"/>
      <c r="W201" s="2"/>
      <c r="X201" s="2"/>
      <c r="Y201" s="2"/>
      <c r="Z201" s="2"/>
    </row>
    <row r="202" spans="1:26" ht="15.75" customHeight="1">
      <c r="A202" s="4"/>
      <c r="B202" s="5"/>
      <c r="C202" s="4"/>
      <c r="D202" s="2"/>
      <c r="E202" s="4"/>
      <c r="F202" s="2"/>
      <c r="G202" s="2"/>
      <c r="H202" s="5"/>
      <c r="I202" s="5"/>
      <c r="J202" s="2"/>
      <c r="K202" s="2"/>
      <c r="L202" s="2"/>
      <c r="M202" s="2"/>
      <c r="N202" s="2"/>
      <c r="O202" s="2"/>
      <c r="P202" s="2"/>
      <c r="Q202" s="2"/>
      <c r="R202" s="2"/>
      <c r="S202" s="2"/>
      <c r="T202" s="2"/>
      <c r="U202" s="2"/>
      <c r="V202" s="2"/>
      <c r="W202" s="2"/>
      <c r="X202" s="2"/>
      <c r="Y202" s="2"/>
      <c r="Z202" s="2"/>
    </row>
    <row r="203" spans="1:26" ht="15.75" customHeight="1">
      <c r="A203" s="4"/>
      <c r="B203" s="5"/>
      <c r="C203" s="4"/>
      <c r="D203" s="2"/>
      <c r="E203" s="4"/>
      <c r="F203" s="2"/>
      <c r="G203" s="2"/>
      <c r="H203" s="5"/>
      <c r="I203" s="5"/>
      <c r="J203" s="2"/>
      <c r="K203" s="2"/>
      <c r="L203" s="2"/>
      <c r="M203" s="2"/>
      <c r="N203" s="2"/>
      <c r="O203" s="2"/>
      <c r="P203" s="2"/>
      <c r="Q203" s="2"/>
      <c r="R203" s="2"/>
      <c r="S203" s="2"/>
      <c r="T203" s="2"/>
      <c r="U203" s="2"/>
      <c r="V203" s="2"/>
      <c r="W203" s="2"/>
      <c r="X203" s="2"/>
      <c r="Y203" s="2"/>
      <c r="Z203" s="2"/>
    </row>
    <row r="204" spans="1:26" ht="15.75" customHeight="1">
      <c r="A204" s="4"/>
      <c r="B204" s="5"/>
      <c r="C204" s="4"/>
      <c r="D204" s="2"/>
      <c r="E204" s="4"/>
      <c r="F204" s="2"/>
      <c r="G204" s="2"/>
      <c r="H204" s="5"/>
      <c r="I204" s="5"/>
      <c r="J204" s="2"/>
      <c r="K204" s="2"/>
      <c r="L204" s="2"/>
      <c r="M204" s="2"/>
      <c r="N204" s="2"/>
      <c r="O204" s="2"/>
      <c r="P204" s="2"/>
      <c r="Q204" s="2"/>
      <c r="R204" s="2"/>
      <c r="S204" s="2"/>
      <c r="T204" s="2"/>
      <c r="U204" s="2"/>
      <c r="V204" s="2"/>
      <c r="W204" s="2"/>
      <c r="X204" s="2"/>
      <c r="Y204" s="2"/>
      <c r="Z204" s="2"/>
    </row>
    <row r="205" spans="1:26" ht="15.75" customHeight="1">
      <c r="A205" s="4"/>
      <c r="B205" s="5"/>
      <c r="C205" s="4"/>
      <c r="D205" s="2"/>
      <c r="E205" s="4"/>
      <c r="F205" s="2"/>
      <c r="G205" s="2"/>
      <c r="H205" s="5"/>
      <c r="I205" s="5"/>
      <c r="J205" s="2"/>
      <c r="K205" s="2"/>
      <c r="L205" s="2"/>
      <c r="M205" s="2"/>
      <c r="N205" s="2"/>
      <c r="O205" s="2"/>
      <c r="P205" s="2"/>
      <c r="Q205" s="2"/>
      <c r="R205" s="2"/>
      <c r="S205" s="2"/>
      <c r="T205" s="2"/>
      <c r="U205" s="2"/>
      <c r="V205" s="2"/>
      <c r="W205" s="2"/>
      <c r="X205" s="2"/>
      <c r="Y205" s="2"/>
      <c r="Z205" s="2"/>
    </row>
    <row r="206" spans="1:26" ht="15.75" customHeight="1">
      <c r="A206" s="4"/>
      <c r="B206" s="5"/>
      <c r="C206" s="4"/>
      <c r="D206" s="2"/>
      <c r="E206" s="4"/>
      <c r="F206" s="2"/>
      <c r="G206" s="2"/>
      <c r="H206" s="5"/>
      <c r="I206" s="5"/>
      <c r="J206" s="2"/>
      <c r="K206" s="2"/>
      <c r="L206" s="2"/>
      <c r="M206" s="2"/>
      <c r="N206" s="2"/>
      <c r="O206" s="2"/>
      <c r="P206" s="2"/>
      <c r="Q206" s="2"/>
      <c r="R206" s="2"/>
      <c r="S206" s="2"/>
      <c r="T206" s="2"/>
      <c r="U206" s="2"/>
      <c r="V206" s="2"/>
      <c r="W206" s="2"/>
      <c r="X206" s="2"/>
      <c r="Y206" s="2"/>
      <c r="Z206" s="2"/>
    </row>
    <row r="207" spans="1:26" ht="15.75" customHeight="1">
      <c r="A207" s="4"/>
      <c r="B207" s="5"/>
      <c r="C207" s="4"/>
      <c r="D207" s="2"/>
      <c r="E207" s="4"/>
      <c r="F207" s="2"/>
      <c r="G207" s="2"/>
      <c r="H207" s="5"/>
      <c r="I207" s="5"/>
      <c r="J207" s="2"/>
      <c r="K207" s="2"/>
      <c r="L207" s="2"/>
      <c r="M207" s="2"/>
      <c r="N207" s="2"/>
      <c r="O207" s="2"/>
      <c r="P207" s="2"/>
      <c r="Q207" s="2"/>
      <c r="R207" s="2"/>
      <c r="S207" s="2"/>
      <c r="T207" s="2"/>
      <c r="U207" s="2"/>
      <c r="V207" s="2"/>
      <c r="W207" s="2"/>
      <c r="X207" s="2"/>
      <c r="Y207" s="2"/>
      <c r="Z207" s="2"/>
    </row>
    <row r="208" spans="1:26" ht="15.75" customHeight="1">
      <c r="A208" s="4"/>
      <c r="B208" s="5"/>
      <c r="C208" s="4"/>
      <c r="D208" s="2"/>
      <c r="E208" s="4"/>
      <c r="F208" s="2"/>
      <c r="G208" s="2"/>
      <c r="H208" s="5"/>
      <c r="I208" s="5"/>
      <c r="J208" s="2"/>
      <c r="K208" s="2"/>
      <c r="L208" s="2"/>
      <c r="M208" s="2"/>
      <c r="N208" s="2"/>
      <c r="O208" s="2"/>
      <c r="P208" s="2"/>
      <c r="Q208" s="2"/>
      <c r="R208" s="2"/>
      <c r="S208" s="2"/>
      <c r="T208" s="2"/>
      <c r="U208" s="2"/>
      <c r="V208" s="2"/>
      <c r="W208" s="2"/>
      <c r="X208" s="2"/>
      <c r="Y208" s="2"/>
      <c r="Z208" s="2"/>
    </row>
    <row r="209" spans="1:26" ht="15.75" customHeight="1">
      <c r="A209" s="4"/>
      <c r="B209" s="5"/>
      <c r="C209" s="4"/>
      <c r="D209" s="2"/>
      <c r="E209" s="4"/>
      <c r="F209" s="2"/>
      <c r="G209" s="2"/>
      <c r="H209" s="5"/>
      <c r="I209" s="5"/>
      <c r="J209" s="2"/>
      <c r="K209" s="2"/>
      <c r="L209" s="2"/>
      <c r="M209" s="2"/>
      <c r="N209" s="2"/>
      <c r="O209" s="2"/>
      <c r="P209" s="2"/>
      <c r="Q209" s="2"/>
      <c r="R209" s="2"/>
      <c r="S209" s="2"/>
      <c r="T209" s="2"/>
      <c r="U209" s="2"/>
      <c r="V209" s="2"/>
      <c r="W209" s="2"/>
      <c r="X209" s="2"/>
      <c r="Y209" s="2"/>
      <c r="Z209" s="2"/>
    </row>
    <row r="210" spans="1:26" ht="15.75" customHeight="1">
      <c r="A210" s="4"/>
      <c r="B210" s="5"/>
      <c r="C210" s="4"/>
      <c r="D210" s="2"/>
      <c r="E210" s="4"/>
      <c r="F210" s="2"/>
      <c r="G210" s="2"/>
      <c r="H210" s="5"/>
      <c r="I210" s="5"/>
      <c r="J210" s="2"/>
      <c r="K210" s="2"/>
      <c r="L210" s="2"/>
      <c r="M210" s="2"/>
      <c r="N210" s="2"/>
      <c r="O210" s="2"/>
      <c r="P210" s="2"/>
      <c r="Q210" s="2"/>
      <c r="R210" s="2"/>
      <c r="S210" s="2"/>
      <c r="T210" s="2"/>
      <c r="U210" s="2"/>
      <c r="V210" s="2"/>
      <c r="W210" s="2"/>
      <c r="X210" s="2"/>
      <c r="Y210" s="2"/>
      <c r="Z210" s="2"/>
    </row>
    <row r="211" spans="1:26" ht="15.75" customHeight="1">
      <c r="A211" s="4"/>
      <c r="B211" s="5"/>
      <c r="C211" s="4"/>
      <c r="D211" s="2"/>
      <c r="E211" s="4"/>
      <c r="F211" s="2"/>
      <c r="G211" s="2"/>
      <c r="H211" s="5"/>
      <c r="I211" s="5"/>
      <c r="J211" s="2"/>
      <c r="K211" s="2"/>
      <c r="L211" s="2"/>
      <c r="M211" s="2"/>
      <c r="N211" s="2"/>
      <c r="O211" s="2"/>
      <c r="P211" s="2"/>
      <c r="Q211" s="2"/>
      <c r="R211" s="2"/>
      <c r="S211" s="2"/>
      <c r="T211" s="2"/>
      <c r="U211" s="2"/>
      <c r="V211" s="2"/>
      <c r="W211" s="2"/>
      <c r="X211" s="2"/>
      <c r="Y211" s="2"/>
      <c r="Z211" s="2"/>
    </row>
    <row r="212" spans="1:26" ht="15.75" customHeight="1">
      <c r="A212" s="4"/>
      <c r="B212" s="5"/>
      <c r="C212" s="4"/>
      <c r="D212" s="2"/>
      <c r="E212" s="4"/>
      <c r="F212" s="2"/>
      <c r="G212" s="2"/>
      <c r="H212" s="5"/>
      <c r="I212" s="5"/>
      <c r="J212" s="2"/>
      <c r="K212" s="2"/>
      <c r="L212" s="2"/>
      <c r="M212" s="2"/>
      <c r="N212" s="2"/>
      <c r="O212" s="2"/>
      <c r="P212" s="2"/>
      <c r="Q212" s="2"/>
      <c r="R212" s="2"/>
      <c r="S212" s="2"/>
      <c r="T212" s="2"/>
      <c r="U212" s="2"/>
      <c r="V212" s="2"/>
      <c r="W212" s="2"/>
      <c r="X212" s="2"/>
      <c r="Y212" s="2"/>
      <c r="Z212" s="2"/>
    </row>
    <row r="213" spans="1:26" ht="15.75" customHeight="1">
      <c r="A213" s="4"/>
      <c r="B213" s="5"/>
      <c r="C213" s="4"/>
      <c r="D213" s="2"/>
      <c r="E213" s="4"/>
      <c r="F213" s="2"/>
      <c r="G213" s="2"/>
      <c r="H213" s="5"/>
      <c r="I213" s="5"/>
      <c r="J213" s="2"/>
      <c r="K213" s="2"/>
      <c r="L213" s="2"/>
      <c r="M213" s="2"/>
      <c r="N213" s="2"/>
      <c r="O213" s="2"/>
      <c r="P213" s="2"/>
      <c r="Q213" s="2"/>
      <c r="R213" s="2"/>
      <c r="S213" s="2"/>
      <c r="T213" s="2"/>
      <c r="U213" s="2"/>
      <c r="V213" s="2"/>
      <c r="W213" s="2"/>
      <c r="X213" s="2"/>
      <c r="Y213" s="2"/>
      <c r="Z213" s="2"/>
    </row>
    <row r="214" spans="1:26" ht="15.75" customHeight="1">
      <c r="A214" s="4"/>
      <c r="B214" s="5"/>
      <c r="C214" s="4"/>
      <c r="D214" s="2"/>
      <c r="E214" s="4"/>
      <c r="F214" s="2"/>
      <c r="G214" s="2"/>
      <c r="H214" s="5"/>
      <c r="I214" s="5"/>
      <c r="J214" s="2"/>
      <c r="K214" s="2"/>
      <c r="L214" s="2"/>
      <c r="M214" s="2"/>
      <c r="N214" s="2"/>
      <c r="O214" s="2"/>
      <c r="P214" s="2"/>
      <c r="Q214" s="2"/>
      <c r="R214" s="2"/>
      <c r="S214" s="2"/>
      <c r="T214" s="2"/>
      <c r="U214" s="2"/>
      <c r="V214" s="2"/>
      <c r="W214" s="2"/>
      <c r="X214" s="2"/>
      <c r="Y214" s="2"/>
      <c r="Z214" s="2"/>
    </row>
    <row r="215" spans="1:26" ht="15.75" customHeight="1">
      <c r="A215" s="4"/>
      <c r="B215" s="5"/>
      <c r="C215" s="4"/>
      <c r="D215" s="2"/>
      <c r="E215" s="4"/>
      <c r="F215" s="2"/>
      <c r="G215" s="2"/>
      <c r="H215" s="5"/>
      <c r="I215" s="5"/>
      <c r="J215" s="2"/>
      <c r="K215" s="2"/>
      <c r="L215" s="2"/>
      <c r="M215" s="2"/>
      <c r="N215" s="2"/>
      <c r="O215" s="2"/>
      <c r="P215" s="2"/>
      <c r="Q215" s="2"/>
      <c r="R215" s="2"/>
      <c r="S215" s="2"/>
      <c r="T215" s="2"/>
      <c r="U215" s="2"/>
      <c r="V215" s="2"/>
      <c r="W215" s="2"/>
      <c r="X215" s="2"/>
      <c r="Y215" s="2"/>
      <c r="Z215" s="2"/>
    </row>
    <row r="216" spans="1:26" ht="15.75" customHeight="1">
      <c r="A216" s="4"/>
      <c r="B216" s="5"/>
      <c r="C216" s="4"/>
      <c r="D216" s="2"/>
      <c r="E216" s="4"/>
      <c r="F216" s="2"/>
      <c r="G216" s="2"/>
      <c r="H216" s="5"/>
      <c r="I216" s="5"/>
      <c r="J216" s="2"/>
      <c r="K216" s="2"/>
      <c r="L216" s="2"/>
      <c r="M216" s="2"/>
      <c r="N216" s="2"/>
      <c r="O216" s="2"/>
      <c r="P216" s="2"/>
      <c r="Q216" s="2"/>
      <c r="R216" s="2"/>
      <c r="S216" s="2"/>
      <c r="T216" s="2"/>
      <c r="U216" s="2"/>
      <c r="V216" s="2"/>
      <c r="W216" s="2"/>
      <c r="X216" s="2"/>
      <c r="Y216" s="2"/>
      <c r="Z216" s="2"/>
    </row>
    <row r="217" spans="1:26" ht="15.75" customHeight="1">
      <c r="A217" s="4"/>
      <c r="B217" s="5"/>
      <c r="C217" s="4"/>
      <c r="D217" s="2"/>
      <c r="E217" s="4"/>
      <c r="F217" s="2"/>
      <c r="G217" s="2"/>
      <c r="H217" s="5"/>
      <c r="I217" s="5"/>
      <c r="J217" s="2"/>
      <c r="K217" s="2"/>
      <c r="L217" s="2"/>
      <c r="M217" s="2"/>
      <c r="N217" s="2"/>
      <c r="O217" s="2"/>
      <c r="P217" s="2"/>
      <c r="Q217" s="2"/>
      <c r="R217" s="2"/>
      <c r="S217" s="2"/>
      <c r="T217" s="2"/>
      <c r="U217" s="2"/>
      <c r="V217" s="2"/>
      <c r="W217" s="2"/>
      <c r="X217" s="2"/>
      <c r="Y217" s="2"/>
      <c r="Z217" s="2"/>
    </row>
    <row r="218" spans="1:26" ht="15.75" customHeight="1">
      <c r="A218" s="4"/>
      <c r="B218" s="5"/>
      <c r="C218" s="4"/>
      <c r="D218" s="2"/>
      <c r="E218" s="4"/>
      <c r="F218" s="2"/>
      <c r="G218" s="2"/>
      <c r="H218" s="5"/>
      <c r="I218" s="5"/>
      <c r="J218" s="2"/>
      <c r="K218" s="2"/>
      <c r="L218" s="2"/>
      <c r="M218" s="2"/>
      <c r="N218" s="2"/>
      <c r="O218" s="2"/>
      <c r="P218" s="2"/>
      <c r="Q218" s="2"/>
      <c r="R218" s="2"/>
      <c r="S218" s="2"/>
      <c r="T218" s="2"/>
      <c r="U218" s="2"/>
      <c r="V218" s="2"/>
      <c r="W218" s="2"/>
      <c r="X218" s="2"/>
      <c r="Y218" s="2"/>
      <c r="Z218" s="2"/>
    </row>
    <row r="219" spans="1:26" ht="15.75" customHeight="1">
      <c r="A219" s="4"/>
      <c r="B219" s="5"/>
      <c r="C219" s="4"/>
      <c r="D219" s="2"/>
      <c r="E219" s="4"/>
      <c r="F219" s="2"/>
      <c r="G219" s="2"/>
      <c r="H219" s="5"/>
      <c r="I219" s="5"/>
      <c r="J219" s="2"/>
      <c r="K219" s="2"/>
      <c r="L219" s="2"/>
      <c r="M219" s="2"/>
      <c r="N219" s="2"/>
      <c r="O219" s="2"/>
      <c r="P219" s="2"/>
      <c r="Q219" s="2"/>
      <c r="R219" s="2"/>
      <c r="S219" s="2"/>
      <c r="T219" s="2"/>
      <c r="U219" s="2"/>
      <c r="V219" s="2"/>
      <c r="W219" s="2"/>
      <c r="X219" s="2"/>
      <c r="Y219" s="2"/>
      <c r="Z219" s="2"/>
    </row>
    <row r="220" spans="1:26" ht="15.75" customHeight="1">
      <c r="A220" s="4"/>
      <c r="B220" s="5"/>
      <c r="C220" s="4"/>
      <c r="D220" s="2"/>
      <c r="E220" s="4"/>
      <c r="F220" s="2"/>
      <c r="G220" s="2"/>
      <c r="H220" s="5"/>
      <c r="I220" s="5"/>
      <c r="J220" s="2"/>
      <c r="K220" s="2"/>
      <c r="L220" s="2"/>
      <c r="M220" s="2"/>
      <c r="N220" s="2"/>
      <c r="O220" s="2"/>
      <c r="P220" s="2"/>
      <c r="Q220" s="2"/>
      <c r="R220" s="2"/>
      <c r="S220" s="2"/>
      <c r="T220" s="2"/>
      <c r="U220" s="2"/>
      <c r="V220" s="2"/>
      <c r="W220" s="2"/>
      <c r="X220" s="2"/>
      <c r="Y220" s="2"/>
      <c r="Z220" s="2"/>
    </row>
    <row r="221" spans="1:26" ht="15.75" customHeight="1">
      <c r="A221" s="4"/>
      <c r="B221" s="5"/>
      <c r="C221" s="4"/>
      <c r="D221" s="2"/>
      <c r="E221" s="4"/>
      <c r="F221" s="2"/>
      <c r="G221" s="2"/>
      <c r="H221" s="5"/>
      <c r="I221" s="5"/>
      <c r="J221" s="2"/>
      <c r="K221" s="2"/>
      <c r="L221" s="2"/>
      <c r="M221" s="2"/>
      <c r="N221" s="2"/>
      <c r="O221" s="2"/>
      <c r="P221" s="2"/>
      <c r="Q221" s="2"/>
      <c r="R221" s="2"/>
      <c r="S221" s="2"/>
      <c r="T221" s="2"/>
      <c r="U221" s="2"/>
      <c r="V221" s="2"/>
      <c r="W221" s="2"/>
      <c r="X221" s="2"/>
      <c r="Y221" s="2"/>
      <c r="Z221" s="2"/>
    </row>
    <row r="222" spans="1:26" ht="15.75" customHeight="1">
      <c r="A222" s="4"/>
      <c r="B222" s="5"/>
      <c r="C222" s="4"/>
      <c r="D222" s="2"/>
      <c r="E222" s="4"/>
      <c r="F222" s="2"/>
      <c r="G222" s="2"/>
      <c r="H222" s="5"/>
      <c r="I222" s="5"/>
      <c r="J222" s="2"/>
      <c r="K222" s="2"/>
      <c r="L222" s="2"/>
      <c r="M222" s="2"/>
      <c r="N222" s="2"/>
      <c r="O222" s="2"/>
      <c r="P222" s="2"/>
      <c r="Q222" s="2"/>
      <c r="R222" s="2"/>
      <c r="S222" s="2"/>
      <c r="T222" s="2"/>
      <c r="U222" s="2"/>
      <c r="V222" s="2"/>
      <c r="W222" s="2"/>
      <c r="X222" s="2"/>
      <c r="Y222" s="2"/>
      <c r="Z222" s="2"/>
    </row>
    <row r="223" spans="1:26" ht="15.75" customHeight="1">
      <c r="A223" s="4"/>
      <c r="B223" s="5"/>
      <c r="C223" s="4"/>
      <c r="D223" s="2"/>
      <c r="E223" s="4"/>
      <c r="F223" s="2"/>
      <c r="G223" s="2"/>
      <c r="H223" s="5"/>
      <c r="I223" s="5"/>
      <c r="J223" s="2"/>
      <c r="K223" s="2"/>
      <c r="L223" s="2"/>
      <c r="M223" s="2"/>
      <c r="N223" s="2"/>
      <c r="O223" s="2"/>
      <c r="P223" s="2"/>
      <c r="Q223" s="2"/>
      <c r="R223" s="2"/>
      <c r="S223" s="2"/>
      <c r="T223" s="2"/>
      <c r="U223" s="2"/>
      <c r="V223" s="2"/>
      <c r="W223" s="2"/>
      <c r="X223" s="2"/>
      <c r="Y223" s="2"/>
      <c r="Z223" s="2"/>
    </row>
    <row r="224" spans="1:26" ht="15.75" customHeight="1">
      <c r="A224" s="4"/>
      <c r="B224" s="5"/>
      <c r="C224" s="4"/>
      <c r="D224" s="2"/>
      <c r="E224" s="4"/>
      <c r="F224" s="2"/>
      <c r="G224" s="2"/>
      <c r="H224" s="5"/>
      <c r="I224" s="5"/>
      <c r="J224" s="2"/>
      <c r="K224" s="2"/>
      <c r="L224" s="2"/>
      <c r="M224" s="2"/>
      <c r="N224" s="2"/>
      <c r="O224" s="2"/>
      <c r="P224" s="2"/>
      <c r="Q224" s="2"/>
      <c r="R224" s="2"/>
      <c r="S224" s="2"/>
      <c r="T224" s="2"/>
      <c r="U224" s="2"/>
      <c r="V224" s="2"/>
      <c r="W224" s="2"/>
      <c r="X224" s="2"/>
      <c r="Y224" s="2"/>
      <c r="Z224" s="2"/>
    </row>
    <row r="225" spans="1:26" ht="15.75" customHeight="1">
      <c r="A225" s="4"/>
      <c r="B225" s="5"/>
      <c r="C225" s="4"/>
      <c r="D225" s="2"/>
      <c r="E225" s="4"/>
      <c r="F225" s="2"/>
      <c r="G225" s="2"/>
      <c r="H225" s="5"/>
      <c r="I225" s="5"/>
      <c r="J225" s="2"/>
      <c r="K225" s="2"/>
      <c r="L225" s="2"/>
      <c r="M225" s="2"/>
      <c r="N225" s="2"/>
      <c r="O225" s="2"/>
      <c r="P225" s="2"/>
      <c r="Q225" s="2"/>
      <c r="R225" s="2"/>
      <c r="S225" s="2"/>
      <c r="T225" s="2"/>
      <c r="U225" s="2"/>
      <c r="V225" s="2"/>
      <c r="W225" s="2"/>
      <c r="X225" s="2"/>
      <c r="Y225" s="2"/>
      <c r="Z225" s="2"/>
    </row>
    <row r="226" spans="1:26" ht="15.75" customHeight="1">
      <c r="A226" s="4"/>
      <c r="B226" s="5"/>
      <c r="C226" s="4"/>
      <c r="D226" s="2"/>
      <c r="E226" s="4"/>
      <c r="F226" s="2"/>
      <c r="G226" s="2"/>
      <c r="H226" s="5"/>
      <c r="I226" s="5"/>
      <c r="J226" s="2"/>
      <c r="K226" s="2"/>
      <c r="L226" s="2"/>
      <c r="M226" s="2"/>
      <c r="N226" s="2"/>
      <c r="O226" s="2"/>
      <c r="P226" s="2"/>
      <c r="Q226" s="2"/>
      <c r="R226" s="2"/>
      <c r="S226" s="2"/>
      <c r="T226" s="2"/>
      <c r="U226" s="2"/>
      <c r="V226" s="2"/>
      <c r="W226" s="2"/>
      <c r="X226" s="2"/>
      <c r="Y226" s="2"/>
      <c r="Z226" s="2"/>
    </row>
    <row r="227" spans="1:26" ht="15.75" customHeight="1">
      <c r="A227" s="4"/>
      <c r="B227" s="5"/>
      <c r="C227" s="4"/>
      <c r="D227" s="2"/>
      <c r="E227" s="4"/>
      <c r="F227" s="2"/>
      <c r="G227" s="2"/>
      <c r="H227" s="5"/>
      <c r="I227" s="5"/>
      <c r="J227" s="2"/>
      <c r="K227" s="2"/>
      <c r="L227" s="2"/>
      <c r="M227" s="2"/>
      <c r="N227" s="2"/>
      <c r="O227" s="2"/>
      <c r="P227" s="2"/>
      <c r="Q227" s="2"/>
      <c r="R227" s="2"/>
      <c r="S227" s="2"/>
      <c r="T227" s="2"/>
      <c r="U227" s="2"/>
      <c r="V227" s="2"/>
      <c r="W227" s="2"/>
      <c r="X227" s="2"/>
      <c r="Y227" s="2"/>
      <c r="Z227" s="2"/>
    </row>
    <row r="228" spans="1:26" ht="15.75" customHeight="1">
      <c r="A228" s="4"/>
      <c r="B228" s="5"/>
      <c r="C228" s="4"/>
      <c r="D228" s="2"/>
      <c r="E228" s="4"/>
      <c r="F228" s="2"/>
      <c r="G228" s="2"/>
      <c r="H228" s="5"/>
      <c r="I228" s="5"/>
      <c r="J228" s="2"/>
      <c r="K228" s="2"/>
      <c r="L228" s="2"/>
      <c r="M228" s="2"/>
      <c r="N228" s="2"/>
      <c r="O228" s="2"/>
      <c r="P228" s="2"/>
      <c r="Q228" s="2"/>
      <c r="R228" s="2"/>
      <c r="S228" s="2"/>
      <c r="T228" s="2"/>
      <c r="U228" s="2"/>
      <c r="V228" s="2"/>
      <c r="W228" s="2"/>
      <c r="X228" s="2"/>
      <c r="Y228" s="2"/>
      <c r="Z228" s="2"/>
    </row>
    <row r="229" spans="1:26" ht="15.75" customHeight="1">
      <c r="A229" s="4"/>
      <c r="B229" s="5"/>
      <c r="C229" s="4"/>
      <c r="D229" s="2"/>
      <c r="E229" s="4"/>
      <c r="F229" s="2"/>
      <c r="G229" s="2"/>
      <c r="H229" s="5"/>
      <c r="I229" s="5"/>
      <c r="J229" s="2"/>
      <c r="K229" s="2"/>
      <c r="L229" s="2"/>
      <c r="M229" s="2"/>
      <c r="N229" s="2"/>
      <c r="O229" s="2"/>
      <c r="P229" s="2"/>
      <c r="Q229" s="2"/>
      <c r="R229" s="2"/>
      <c r="S229" s="2"/>
      <c r="T229" s="2"/>
      <c r="U229" s="2"/>
      <c r="V229" s="2"/>
      <c r="W229" s="2"/>
      <c r="X229" s="2"/>
      <c r="Y229" s="2"/>
      <c r="Z229" s="2"/>
    </row>
    <row r="230" spans="1:26" ht="15.75" customHeight="1">
      <c r="A230" s="4"/>
      <c r="B230" s="5"/>
      <c r="C230" s="4"/>
      <c r="D230" s="2"/>
      <c r="E230" s="4"/>
      <c r="F230" s="2"/>
      <c r="G230" s="2"/>
      <c r="H230" s="5"/>
      <c r="I230" s="5"/>
      <c r="J230" s="2"/>
      <c r="K230" s="2"/>
      <c r="L230" s="2"/>
      <c r="M230" s="2"/>
      <c r="N230" s="2"/>
      <c r="O230" s="2"/>
      <c r="P230" s="2"/>
      <c r="Q230" s="2"/>
      <c r="R230" s="2"/>
      <c r="S230" s="2"/>
      <c r="T230" s="2"/>
      <c r="U230" s="2"/>
      <c r="V230" s="2"/>
      <c r="W230" s="2"/>
      <c r="X230" s="2"/>
      <c r="Y230" s="2"/>
      <c r="Z230" s="2"/>
    </row>
    <row r="231" spans="1:26" ht="15.75" customHeight="1">
      <c r="A231" s="4"/>
      <c r="B231" s="5"/>
      <c r="C231" s="4"/>
      <c r="D231" s="2"/>
      <c r="E231" s="4"/>
      <c r="F231" s="2"/>
      <c r="G231" s="2"/>
      <c r="H231" s="5"/>
      <c r="I231" s="5"/>
      <c r="J231" s="2"/>
      <c r="K231" s="2"/>
      <c r="L231" s="2"/>
      <c r="M231" s="2"/>
      <c r="N231" s="2"/>
      <c r="O231" s="2"/>
      <c r="P231" s="2"/>
      <c r="Q231" s="2"/>
      <c r="R231" s="2"/>
      <c r="S231" s="2"/>
      <c r="T231" s="2"/>
      <c r="U231" s="2"/>
      <c r="V231" s="2"/>
      <c r="W231" s="2"/>
      <c r="X231" s="2"/>
      <c r="Y231" s="2"/>
      <c r="Z231" s="2"/>
    </row>
    <row r="232" spans="1:26" ht="15.75" customHeight="1">
      <c r="A232" s="4"/>
      <c r="B232" s="5"/>
      <c r="C232" s="4"/>
      <c r="D232" s="2"/>
      <c r="E232" s="4"/>
      <c r="F232" s="2"/>
      <c r="G232" s="2"/>
      <c r="H232" s="5"/>
      <c r="I232" s="5"/>
      <c r="J232" s="2"/>
      <c r="K232" s="2"/>
      <c r="L232" s="2"/>
      <c r="M232" s="2"/>
      <c r="N232" s="2"/>
      <c r="O232" s="2"/>
      <c r="P232" s="2"/>
      <c r="Q232" s="2"/>
      <c r="R232" s="2"/>
      <c r="S232" s="2"/>
      <c r="T232" s="2"/>
      <c r="U232" s="2"/>
      <c r="V232" s="2"/>
      <c r="W232" s="2"/>
      <c r="X232" s="2"/>
      <c r="Y232" s="2"/>
      <c r="Z232" s="2"/>
    </row>
    <row r="233" spans="1:26" ht="15.75" customHeight="1">
      <c r="A233" s="4"/>
      <c r="B233" s="5"/>
      <c r="C233" s="4"/>
      <c r="D233" s="2"/>
      <c r="E233" s="4"/>
      <c r="F233" s="2"/>
      <c r="G233" s="2"/>
      <c r="H233" s="5"/>
      <c r="I233" s="5"/>
      <c r="J233" s="2"/>
      <c r="K233" s="2"/>
      <c r="L233" s="2"/>
      <c r="M233" s="2"/>
      <c r="N233" s="2"/>
      <c r="O233" s="2"/>
      <c r="P233" s="2"/>
      <c r="Q233" s="2"/>
      <c r="R233" s="2"/>
      <c r="S233" s="2"/>
      <c r="T233" s="2"/>
      <c r="U233" s="2"/>
      <c r="V233" s="2"/>
      <c r="W233" s="2"/>
      <c r="X233" s="2"/>
      <c r="Y233" s="2"/>
      <c r="Z233" s="2"/>
    </row>
    <row r="234" spans="1:26" ht="15.75" customHeight="1">
      <c r="A234" s="4"/>
      <c r="B234" s="5"/>
      <c r="C234" s="4"/>
      <c r="D234" s="2"/>
      <c r="E234" s="4"/>
      <c r="F234" s="2"/>
      <c r="G234" s="2"/>
      <c r="H234" s="5"/>
      <c r="I234" s="5"/>
      <c r="J234" s="2"/>
      <c r="K234" s="2"/>
      <c r="L234" s="2"/>
      <c r="M234" s="2"/>
      <c r="N234" s="2"/>
      <c r="O234" s="2"/>
      <c r="P234" s="2"/>
      <c r="Q234" s="2"/>
      <c r="R234" s="2"/>
      <c r="S234" s="2"/>
      <c r="T234" s="2"/>
      <c r="U234" s="2"/>
      <c r="V234" s="2"/>
      <c r="W234" s="2"/>
      <c r="X234" s="2"/>
      <c r="Y234" s="2"/>
      <c r="Z234" s="2"/>
    </row>
    <row r="235" spans="1:26" ht="15.75" customHeight="1">
      <c r="A235" s="4"/>
      <c r="B235" s="5"/>
      <c r="C235" s="4"/>
      <c r="D235" s="2"/>
      <c r="E235" s="4"/>
      <c r="F235" s="2"/>
      <c r="G235" s="2"/>
      <c r="H235" s="5"/>
      <c r="I235" s="5"/>
      <c r="J235" s="2"/>
      <c r="K235" s="2"/>
      <c r="L235" s="2"/>
      <c r="M235" s="2"/>
      <c r="N235" s="2"/>
      <c r="O235" s="2"/>
      <c r="P235" s="2"/>
      <c r="Q235" s="2"/>
      <c r="R235" s="2"/>
      <c r="S235" s="2"/>
      <c r="T235" s="2"/>
      <c r="U235" s="2"/>
      <c r="V235" s="2"/>
      <c r="W235" s="2"/>
      <c r="X235" s="2"/>
      <c r="Y235" s="2"/>
      <c r="Z235" s="2"/>
    </row>
    <row r="236" spans="1:26" ht="15.75" customHeight="1">
      <c r="A236" s="4"/>
      <c r="B236" s="5"/>
      <c r="C236" s="4"/>
      <c r="D236" s="2"/>
      <c r="E236" s="4"/>
      <c r="F236" s="2"/>
      <c r="G236" s="2"/>
      <c r="H236" s="5"/>
      <c r="I236" s="5"/>
      <c r="J236" s="2"/>
      <c r="K236" s="2"/>
      <c r="L236" s="2"/>
      <c r="M236" s="2"/>
      <c r="N236" s="2"/>
      <c r="O236" s="2"/>
      <c r="P236" s="2"/>
      <c r="Q236" s="2"/>
      <c r="R236" s="2"/>
      <c r="S236" s="2"/>
      <c r="T236" s="2"/>
      <c r="U236" s="2"/>
      <c r="V236" s="2"/>
      <c r="W236" s="2"/>
      <c r="X236" s="2"/>
      <c r="Y236" s="2"/>
      <c r="Z236" s="2"/>
    </row>
    <row r="237" spans="1:26" ht="15.75" customHeight="1">
      <c r="A237" s="4"/>
      <c r="B237" s="5"/>
      <c r="C237" s="4"/>
      <c r="D237" s="2"/>
      <c r="E237" s="4"/>
      <c r="F237" s="2"/>
      <c r="G237" s="2"/>
      <c r="H237" s="5"/>
      <c r="I237" s="5"/>
      <c r="J237" s="2"/>
      <c r="K237" s="2"/>
      <c r="L237" s="2"/>
      <c r="M237" s="2"/>
      <c r="N237" s="2"/>
      <c r="O237" s="2"/>
      <c r="P237" s="2"/>
      <c r="Q237" s="2"/>
      <c r="R237" s="2"/>
      <c r="S237" s="2"/>
      <c r="T237" s="2"/>
      <c r="U237" s="2"/>
      <c r="V237" s="2"/>
      <c r="W237" s="2"/>
      <c r="X237" s="2"/>
      <c r="Y237" s="2"/>
      <c r="Z237" s="2"/>
    </row>
    <row r="238" spans="1:26" ht="15.75" customHeight="1">
      <c r="A238" s="4"/>
      <c r="B238" s="5"/>
      <c r="C238" s="4"/>
      <c r="D238" s="2"/>
      <c r="E238" s="4"/>
      <c r="F238" s="2"/>
      <c r="G238" s="2"/>
      <c r="H238" s="5"/>
      <c r="I238" s="5"/>
      <c r="J238" s="2"/>
      <c r="K238" s="2"/>
      <c r="L238" s="2"/>
      <c r="M238" s="2"/>
      <c r="N238" s="2"/>
      <c r="O238" s="2"/>
      <c r="P238" s="2"/>
      <c r="Q238" s="2"/>
      <c r="R238" s="2"/>
      <c r="S238" s="2"/>
      <c r="T238" s="2"/>
      <c r="U238" s="2"/>
      <c r="V238" s="2"/>
      <c r="W238" s="2"/>
      <c r="X238" s="2"/>
      <c r="Y238" s="2"/>
      <c r="Z238" s="2"/>
    </row>
    <row r="239" spans="1:26" ht="15.75" customHeight="1">
      <c r="A239" s="4"/>
      <c r="B239" s="5"/>
      <c r="C239" s="4"/>
      <c r="D239" s="2"/>
      <c r="E239" s="4"/>
      <c r="F239" s="2"/>
      <c r="G239" s="2"/>
      <c r="H239" s="5"/>
      <c r="I239" s="5"/>
      <c r="J239" s="2"/>
      <c r="K239" s="2"/>
      <c r="L239" s="2"/>
      <c r="M239" s="2"/>
      <c r="N239" s="2"/>
      <c r="O239" s="2"/>
      <c r="P239" s="2"/>
      <c r="Q239" s="2"/>
      <c r="R239" s="2"/>
      <c r="S239" s="2"/>
      <c r="T239" s="2"/>
      <c r="U239" s="2"/>
      <c r="V239" s="2"/>
      <c r="W239" s="2"/>
      <c r="X239" s="2"/>
      <c r="Y239" s="2"/>
      <c r="Z239" s="2"/>
    </row>
    <row r="240" spans="1:26" ht="15.75" customHeight="1">
      <c r="A240" s="4"/>
      <c r="B240" s="5"/>
      <c r="C240" s="4"/>
      <c r="D240" s="2"/>
      <c r="E240" s="4"/>
      <c r="F240" s="2"/>
      <c r="G240" s="2"/>
      <c r="H240" s="5"/>
      <c r="I240" s="5"/>
      <c r="J240" s="2"/>
      <c r="K240" s="2"/>
      <c r="L240" s="2"/>
      <c r="M240" s="2"/>
      <c r="N240" s="2"/>
      <c r="O240" s="2"/>
      <c r="P240" s="2"/>
      <c r="Q240" s="2"/>
      <c r="R240" s="2"/>
      <c r="S240" s="2"/>
      <c r="T240" s="2"/>
      <c r="U240" s="2"/>
      <c r="V240" s="2"/>
      <c r="W240" s="2"/>
      <c r="X240" s="2"/>
      <c r="Y240" s="2"/>
      <c r="Z240" s="2"/>
    </row>
    <row r="241" spans="1:26" ht="15.75" customHeight="1">
      <c r="A241" s="4"/>
      <c r="B241" s="5"/>
      <c r="C241" s="4"/>
      <c r="D241" s="2"/>
      <c r="E241" s="4"/>
      <c r="F241" s="2"/>
      <c r="G241" s="2"/>
      <c r="H241" s="5"/>
      <c r="I241" s="5"/>
      <c r="J241" s="2"/>
      <c r="K241" s="2"/>
      <c r="L241" s="2"/>
      <c r="M241" s="2"/>
      <c r="N241" s="2"/>
      <c r="O241" s="2"/>
      <c r="P241" s="2"/>
      <c r="Q241" s="2"/>
      <c r="R241" s="2"/>
      <c r="S241" s="2"/>
      <c r="T241" s="2"/>
      <c r="U241" s="2"/>
      <c r="V241" s="2"/>
      <c r="W241" s="2"/>
      <c r="X241" s="2"/>
      <c r="Y241" s="2"/>
      <c r="Z241" s="2"/>
    </row>
    <row r="242" spans="1:26" ht="15.75" customHeight="1">
      <c r="A242" s="4"/>
      <c r="B242" s="5"/>
      <c r="C242" s="4"/>
      <c r="D242" s="2"/>
      <c r="E242" s="4"/>
      <c r="F242" s="2"/>
      <c r="G242" s="2"/>
      <c r="H242" s="5"/>
      <c r="I242" s="5"/>
      <c r="J242" s="2"/>
      <c r="K242" s="2"/>
      <c r="L242" s="2"/>
      <c r="M242" s="2"/>
      <c r="N242" s="2"/>
      <c r="O242" s="2"/>
      <c r="P242" s="2"/>
      <c r="Q242" s="2"/>
      <c r="R242" s="2"/>
      <c r="S242" s="2"/>
      <c r="T242" s="2"/>
      <c r="U242" s="2"/>
      <c r="V242" s="2"/>
      <c r="W242" s="2"/>
      <c r="X242" s="2"/>
      <c r="Y242" s="2"/>
      <c r="Z242" s="2"/>
    </row>
    <row r="243" spans="1:26" ht="15.75" customHeight="1">
      <c r="A243" s="4"/>
      <c r="B243" s="5"/>
      <c r="C243" s="4"/>
      <c r="D243" s="2"/>
      <c r="E243" s="4"/>
      <c r="F243" s="2"/>
      <c r="G243" s="2"/>
      <c r="H243" s="5"/>
      <c r="I243" s="5"/>
      <c r="J243" s="2"/>
      <c r="K243" s="2"/>
      <c r="L243" s="2"/>
      <c r="M243" s="2"/>
      <c r="N243" s="2"/>
      <c r="O243" s="2"/>
      <c r="P243" s="2"/>
      <c r="Q243" s="2"/>
      <c r="R243" s="2"/>
      <c r="S243" s="2"/>
      <c r="T243" s="2"/>
      <c r="U243" s="2"/>
      <c r="V243" s="2"/>
      <c r="W243" s="2"/>
      <c r="X243" s="2"/>
      <c r="Y243" s="2"/>
      <c r="Z243" s="2"/>
    </row>
    <row r="244" spans="1:26" ht="15.75" customHeight="1">
      <c r="A244" s="4"/>
      <c r="B244" s="5"/>
      <c r="C244" s="4"/>
      <c r="D244" s="2"/>
      <c r="E244" s="4"/>
      <c r="F244" s="2"/>
      <c r="G244" s="2"/>
      <c r="H244" s="5"/>
      <c r="I244" s="5"/>
      <c r="J244" s="2"/>
      <c r="K244" s="2"/>
      <c r="L244" s="2"/>
      <c r="M244" s="2"/>
      <c r="N244" s="2"/>
      <c r="O244" s="2"/>
      <c r="P244" s="2"/>
      <c r="Q244" s="2"/>
      <c r="R244" s="2"/>
      <c r="S244" s="2"/>
      <c r="T244" s="2"/>
      <c r="U244" s="2"/>
      <c r="V244" s="2"/>
      <c r="W244" s="2"/>
      <c r="X244" s="2"/>
      <c r="Y244" s="2"/>
      <c r="Z244" s="2"/>
    </row>
    <row r="245" spans="1:26" ht="15.75" customHeight="1">
      <c r="A245" s="4"/>
      <c r="B245" s="5"/>
      <c r="C245" s="4"/>
      <c r="D245" s="2"/>
      <c r="E245" s="4"/>
      <c r="F245" s="2"/>
      <c r="G245" s="2"/>
      <c r="H245" s="5"/>
      <c r="I245" s="5"/>
      <c r="J245" s="2"/>
      <c r="K245" s="2"/>
      <c r="L245" s="2"/>
      <c r="M245" s="2"/>
      <c r="N245" s="2"/>
      <c r="O245" s="2"/>
      <c r="P245" s="2"/>
      <c r="Q245" s="2"/>
      <c r="R245" s="2"/>
      <c r="S245" s="2"/>
      <c r="T245" s="2"/>
      <c r="U245" s="2"/>
      <c r="V245" s="2"/>
      <c r="W245" s="2"/>
      <c r="X245" s="2"/>
      <c r="Y245" s="2"/>
      <c r="Z245" s="2"/>
    </row>
    <row r="246" spans="1:26" ht="15.75" customHeight="1">
      <c r="A246" s="4"/>
      <c r="B246" s="5"/>
      <c r="C246" s="4"/>
      <c r="D246" s="2"/>
      <c r="E246" s="4"/>
      <c r="F246" s="2"/>
      <c r="G246" s="2"/>
      <c r="H246" s="5"/>
      <c r="I246" s="5"/>
      <c r="J246" s="2"/>
      <c r="K246" s="2"/>
      <c r="L246" s="2"/>
      <c r="M246" s="2"/>
      <c r="N246" s="2"/>
      <c r="O246" s="2"/>
      <c r="P246" s="2"/>
      <c r="Q246" s="2"/>
      <c r="R246" s="2"/>
      <c r="S246" s="2"/>
      <c r="T246" s="2"/>
      <c r="U246" s="2"/>
      <c r="V246" s="2"/>
      <c r="W246" s="2"/>
      <c r="X246" s="2"/>
      <c r="Y246" s="2"/>
      <c r="Z246" s="2"/>
    </row>
    <row r="247" spans="1:26" ht="15.75" customHeight="1">
      <c r="A247" s="4"/>
      <c r="B247" s="5"/>
      <c r="C247" s="4"/>
      <c r="D247" s="2"/>
      <c r="E247" s="4"/>
      <c r="F247" s="2"/>
      <c r="G247" s="2"/>
      <c r="H247" s="5"/>
      <c r="I247" s="5"/>
      <c r="J247" s="2"/>
      <c r="K247" s="2"/>
      <c r="L247" s="2"/>
      <c r="M247" s="2"/>
      <c r="N247" s="2"/>
      <c r="O247" s="2"/>
      <c r="P247" s="2"/>
      <c r="Q247" s="2"/>
      <c r="R247" s="2"/>
      <c r="S247" s="2"/>
      <c r="T247" s="2"/>
      <c r="U247" s="2"/>
      <c r="V247" s="2"/>
      <c r="W247" s="2"/>
      <c r="X247" s="2"/>
      <c r="Y247" s="2"/>
      <c r="Z247" s="2"/>
    </row>
    <row r="248" spans="1:26" ht="15.75" customHeight="1">
      <c r="A248" s="4"/>
      <c r="B248" s="5"/>
      <c r="C248" s="4"/>
      <c r="D248" s="2"/>
      <c r="E248" s="4"/>
      <c r="F248" s="2"/>
      <c r="G248" s="2"/>
      <c r="H248" s="5"/>
      <c r="I248" s="5"/>
      <c r="J248" s="2"/>
      <c r="K248" s="2"/>
      <c r="L248" s="2"/>
      <c r="M248" s="2"/>
      <c r="N248" s="2"/>
      <c r="O248" s="2"/>
      <c r="P248" s="2"/>
      <c r="Q248" s="2"/>
      <c r="R248" s="2"/>
      <c r="S248" s="2"/>
      <c r="T248" s="2"/>
      <c r="U248" s="2"/>
      <c r="V248" s="2"/>
      <c r="W248" s="2"/>
      <c r="X248" s="2"/>
      <c r="Y248" s="2"/>
      <c r="Z248" s="2"/>
    </row>
    <row r="249" spans="1:26" ht="15.75" customHeight="1">
      <c r="A249" s="4"/>
      <c r="B249" s="5"/>
      <c r="C249" s="4"/>
      <c r="D249" s="2"/>
      <c r="E249" s="4"/>
      <c r="F249" s="2"/>
      <c r="G249" s="2"/>
      <c r="H249" s="5"/>
      <c r="I249" s="5"/>
      <c r="J249" s="2"/>
      <c r="K249" s="2"/>
      <c r="L249" s="2"/>
      <c r="M249" s="2"/>
      <c r="N249" s="2"/>
      <c r="O249" s="2"/>
      <c r="P249" s="2"/>
      <c r="Q249" s="2"/>
      <c r="R249" s="2"/>
      <c r="S249" s="2"/>
      <c r="T249" s="2"/>
      <c r="U249" s="2"/>
      <c r="V249" s="2"/>
      <c r="W249" s="2"/>
      <c r="X249" s="2"/>
      <c r="Y249" s="2"/>
      <c r="Z249" s="2"/>
    </row>
    <row r="250" spans="1:26" ht="15.75" customHeight="1">
      <c r="A250" s="4"/>
      <c r="B250" s="5"/>
      <c r="C250" s="4"/>
      <c r="D250" s="2"/>
      <c r="E250" s="4"/>
      <c r="F250" s="2"/>
      <c r="G250" s="2"/>
      <c r="H250" s="5"/>
      <c r="I250" s="5"/>
      <c r="J250" s="2"/>
      <c r="K250" s="2"/>
      <c r="L250" s="2"/>
      <c r="M250" s="2"/>
      <c r="N250" s="2"/>
      <c r="O250" s="2"/>
      <c r="P250" s="2"/>
      <c r="Q250" s="2"/>
      <c r="R250" s="2"/>
      <c r="S250" s="2"/>
      <c r="T250" s="2"/>
      <c r="U250" s="2"/>
      <c r="V250" s="2"/>
      <c r="W250" s="2"/>
      <c r="X250" s="2"/>
      <c r="Y250" s="2"/>
      <c r="Z250" s="2"/>
    </row>
    <row r="251" spans="1:26" ht="15.75" customHeight="1">
      <c r="A251" s="4"/>
      <c r="B251" s="5"/>
      <c r="C251" s="4"/>
      <c r="D251" s="2"/>
      <c r="E251" s="4"/>
      <c r="F251" s="2"/>
      <c r="G251" s="2"/>
      <c r="H251" s="5"/>
      <c r="I251" s="5"/>
      <c r="J251" s="2"/>
      <c r="K251" s="2"/>
      <c r="L251" s="2"/>
      <c r="M251" s="2"/>
      <c r="N251" s="2"/>
      <c r="O251" s="2"/>
      <c r="P251" s="2"/>
      <c r="Q251" s="2"/>
      <c r="R251" s="2"/>
      <c r="S251" s="2"/>
      <c r="T251" s="2"/>
      <c r="U251" s="2"/>
      <c r="V251" s="2"/>
      <c r="W251" s="2"/>
      <c r="X251" s="2"/>
      <c r="Y251" s="2"/>
      <c r="Z251" s="2"/>
    </row>
    <row r="252" spans="1:26" ht="15.75" customHeight="1">
      <c r="A252" s="4"/>
      <c r="B252" s="5"/>
      <c r="C252" s="4"/>
      <c r="D252" s="2"/>
      <c r="E252" s="4"/>
      <c r="F252" s="2"/>
      <c r="G252" s="2"/>
      <c r="H252" s="5"/>
      <c r="I252" s="5"/>
      <c r="J252" s="2"/>
      <c r="K252" s="2"/>
      <c r="L252" s="2"/>
      <c r="M252" s="2"/>
      <c r="N252" s="2"/>
      <c r="O252" s="2"/>
      <c r="P252" s="2"/>
      <c r="Q252" s="2"/>
      <c r="R252" s="2"/>
      <c r="S252" s="2"/>
      <c r="T252" s="2"/>
      <c r="U252" s="2"/>
      <c r="V252" s="2"/>
      <c r="W252" s="2"/>
      <c r="X252" s="2"/>
      <c r="Y252" s="2"/>
      <c r="Z252" s="2"/>
    </row>
    <row r="253" spans="1:26" ht="15.75" customHeight="1">
      <c r="A253" s="4"/>
      <c r="B253" s="5"/>
      <c r="C253" s="4"/>
      <c r="D253" s="2"/>
      <c r="E253" s="4"/>
      <c r="F253" s="2"/>
      <c r="G253" s="2"/>
      <c r="H253" s="5"/>
      <c r="I253" s="5"/>
      <c r="J253" s="2"/>
      <c r="K253" s="2"/>
      <c r="L253" s="2"/>
      <c r="M253" s="2"/>
      <c r="N253" s="2"/>
      <c r="O253" s="2"/>
      <c r="P253" s="2"/>
      <c r="Q253" s="2"/>
      <c r="R253" s="2"/>
      <c r="S253" s="2"/>
      <c r="T253" s="2"/>
      <c r="U253" s="2"/>
      <c r="V253" s="2"/>
      <c r="W253" s="2"/>
      <c r="X253" s="2"/>
      <c r="Y253" s="2"/>
      <c r="Z253" s="2"/>
    </row>
    <row r="254" spans="1:26" ht="15.75" customHeight="1">
      <c r="A254" s="4"/>
      <c r="B254" s="5"/>
      <c r="C254" s="4"/>
      <c r="D254" s="2"/>
      <c r="E254" s="4"/>
      <c r="F254" s="2"/>
      <c r="G254" s="2"/>
      <c r="H254" s="5"/>
      <c r="I254" s="5"/>
      <c r="J254" s="2"/>
      <c r="K254" s="2"/>
      <c r="L254" s="2"/>
      <c r="M254" s="2"/>
      <c r="N254" s="2"/>
      <c r="O254" s="2"/>
      <c r="P254" s="2"/>
      <c r="Q254" s="2"/>
      <c r="R254" s="2"/>
      <c r="S254" s="2"/>
      <c r="T254" s="2"/>
      <c r="U254" s="2"/>
      <c r="V254" s="2"/>
      <c r="W254" s="2"/>
      <c r="X254" s="2"/>
      <c r="Y254" s="2"/>
      <c r="Z254" s="2"/>
    </row>
    <row r="255" spans="1:26" ht="15.75" customHeight="1">
      <c r="A255" s="4"/>
      <c r="B255" s="5"/>
      <c r="C255" s="4"/>
      <c r="D255" s="2"/>
      <c r="E255" s="4"/>
      <c r="F255" s="2"/>
      <c r="G255" s="2"/>
      <c r="H255" s="5"/>
      <c r="I255" s="5"/>
      <c r="J255" s="2"/>
      <c r="K255" s="2"/>
      <c r="L255" s="2"/>
      <c r="M255" s="2"/>
      <c r="N255" s="2"/>
      <c r="O255" s="2"/>
      <c r="P255" s="2"/>
      <c r="Q255" s="2"/>
      <c r="R255" s="2"/>
      <c r="S255" s="2"/>
      <c r="T255" s="2"/>
      <c r="U255" s="2"/>
      <c r="V255" s="2"/>
      <c r="W255" s="2"/>
      <c r="X255" s="2"/>
      <c r="Y255" s="2"/>
      <c r="Z255" s="2"/>
    </row>
    <row r="256" spans="1:26" ht="15.75" customHeight="1">
      <c r="A256" s="4"/>
      <c r="B256" s="5"/>
      <c r="C256" s="4"/>
      <c r="D256" s="2"/>
      <c r="E256" s="4"/>
      <c r="F256" s="2"/>
      <c r="G256" s="2"/>
      <c r="H256" s="5"/>
      <c r="I256" s="5"/>
      <c r="J256" s="2"/>
      <c r="K256" s="2"/>
      <c r="L256" s="2"/>
      <c r="M256" s="2"/>
      <c r="N256" s="2"/>
      <c r="O256" s="2"/>
      <c r="P256" s="2"/>
      <c r="Q256" s="2"/>
      <c r="R256" s="2"/>
      <c r="S256" s="2"/>
      <c r="T256" s="2"/>
      <c r="U256" s="2"/>
      <c r="V256" s="2"/>
      <c r="W256" s="2"/>
      <c r="X256" s="2"/>
      <c r="Y256" s="2"/>
      <c r="Z256" s="2"/>
    </row>
    <row r="257" spans="1:26" ht="15.75" customHeight="1">
      <c r="A257" s="4"/>
      <c r="B257" s="5"/>
      <c r="C257" s="4"/>
      <c r="D257" s="2"/>
      <c r="E257" s="4"/>
      <c r="F257" s="2"/>
      <c r="G257" s="2"/>
      <c r="H257" s="5"/>
      <c r="I257" s="5"/>
      <c r="J257" s="2"/>
      <c r="K257" s="2"/>
      <c r="L257" s="2"/>
      <c r="M257" s="2"/>
      <c r="N257" s="2"/>
      <c r="O257" s="2"/>
      <c r="P257" s="2"/>
      <c r="Q257" s="2"/>
      <c r="R257" s="2"/>
      <c r="S257" s="2"/>
      <c r="T257" s="2"/>
      <c r="U257" s="2"/>
      <c r="V257" s="2"/>
      <c r="W257" s="2"/>
      <c r="X257" s="2"/>
      <c r="Y257" s="2"/>
      <c r="Z257" s="2"/>
    </row>
    <row r="258" spans="1:26" ht="15.75" customHeight="1">
      <c r="A258" s="4"/>
      <c r="B258" s="5"/>
      <c r="C258" s="4"/>
      <c r="D258" s="2"/>
      <c r="E258" s="4"/>
      <c r="F258" s="2"/>
      <c r="G258" s="2"/>
      <c r="H258" s="5"/>
      <c r="I258" s="5"/>
      <c r="J258" s="2"/>
      <c r="K258" s="2"/>
      <c r="L258" s="2"/>
      <c r="M258" s="2"/>
      <c r="N258" s="2"/>
      <c r="O258" s="2"/>
      <c r="P258" s="2"/>
      <c r="Q258" s="2"/>
      <c r="R258" s="2"/>
      <c r="S258" s="2"/>
      <c r="T258" s="2"/>
      <c r="U258" s="2"/>
      <c r="V258" s="2"/>
      <c r="W258" s="2"/>
      <c r="X258" s="2"/>
      <c r="Y258" s="2"/>
      <c r="Z258" s="2"/>
    </row>
    <row r="259" spans="1:26" ht="15.75" customHeight="1">
      <c r="A259" s="4"/>
      <c r="B259" s="5"/>
      <c r="C259" s="4"/>
      <c r="D259" s="2"/>
      <c r="E259" s="4"/>
      <c r="F259" s="2"/>
      <c r="G259" s="2"/>
      <c r="H259" s="5"/>
      <c r="I259" s="5"/>
      <c r="J259" s="2"/>
      <c r="K259" s="2"/>
      <c r="L259" s="2"/>
      <c r="M259" s="2"/>
      <c r="N259" s="2"/>
      <c r="O259" s="2"/>
      <c r="P259" s="2"/>
      <c r="Q259" s="2"/>
      <c r="R259" s="2"/>
      <c r="S259" s="2"/>
      <c r="T259" s="2"/>
      <c r="U259" s="2"/>
      <c r="V259" s="2"/>
      <c r="W259" s="2"/>
      <c r="X259" s="2"/>
      <c r="Y259" s="2"/>
      <c r="Z259" s="2"/>
    </row>
    <row r="260" spans="1:26" ht="15.75" customHeight="1">
      <c r="A260" s="4"/>
      <c r="B260" s="5"/>
      <c r="C260" s="4"/>
      <c r="D260" s="2"/>
      <c r="E260" s="4"/>
      <c r="F260" s="2"/>
      <c r="G260" s="2"/>
      <c r="H260" s="5"/>
      <c r="I260" s="5"/>
      <c r="J260" s="2"/>
      <c r="K260" s="2"/>
      <c r="L260" s="2"/>
      <c r="M260" s="2"/>
      <c r="N260" s="2"/>
      <c r="O260" s="2"/>
      <c r="P260" s="2"/>
      <c r="Q260" s="2"/>
      <c r="R260" s="2"/>
      <c r="S260" s="2"/>
      <c r="T260" s="2"/>
      <c r="U260" s="2"/>
      <c r="V260" s="2"/>
      <c r="W260" s="2"/>
      <c r="X260" s="2"/>
      <c r="Y260" s="2"/>
      <c r="Z260" s="2"/>
    </row>
    <row r="261" spans="1:26" ht="15.75" customHeight="1">
      <c r="A261" s="4"/>
      <c r="B261" s="5"/>
      <c r="C261" s="4"/>
      <c r="D261" s="2"/>
      <c r="E261" s="4"/>
      <c r="F261" s="2"/>
      <c r="G261" s="2"/>
      <c r="H261" s="5"/>
      <c r="I261" s="5"/>
      <c r="J261" s="2"/>
      <c r="K261" s="2"/>
      <c r="L261" s="2"/>
      <c r="M261" s="2"/>
      <c r="N261" s="2"/>
      <c r="O261" s="2"/>
      <c r="P261" s="2"/>
      <c r="Q261" s="2"/>
      <c r="R261" s="2"/>
      <c r="S261" s="2"/>
      <c r="T261" s="2"/>
      <c r="U261" s="2"/>
      <c r="V261" s="2"/>
      <c r="W261" s="2"/>
      <c r="X261" s="2"/>
      <c r="Y261" s="2"/>
      <c r="Z261" s="2"/>
    </row>
    <row r="262" spans="1:26" ht="15.75" customHeight="1">
      <c r="A262" s="4"/>
      <c r="B262" s="5"/>
      <c r="C262" s="4"/>
      <c r="D262" s="2"/>
      <c r="E262" s="4"/>
      <c r="F262" s="2"/>
      <c r="G262" s="2"/>
      <c r="H262" s="5"/>
      <c r="I262" s="5"/>
      <c r="J262" s="2"/>
      <c r="K262" s="2"/>
      <c r="L262" s="2"/>
      <c r="M262" s="2"/>
      <c r="N262" s="2"/>
      <c r="O262" s="2"/>
      <c r="P262" s="2"/>
      <c r="Q262" s="2"/>
      <c r="R262" s="2"/>
      <c r="S262" s="2"/>
      <c r="T262" s="2"/>
      <c r="U262" s="2"/>
      <c r="V262" s="2"/>
      <c r="W262" s="2"/>
      <c r="X262" s="2"/>
      <c r="Y262" s="2"/>
      <c r="Z262" s="2"/>
    </row>
    <row r="263" spans="1:26" ht="15.75" customHeight="1">
      <c r="A263" s="4"/>
      <c r="B263" s="5"/>
      <c r="C263" s="4"/>
      <c r="D263" s="2"/>
      <c r="E263" s="4"/>
      <c r="F263" s="2"/>
      <c r="G263" s="2"/>
      <c r="H263" s="5"/>
      <c r="I263" s="5"/>
      <c r="J263" s="2"/>
      <c r="K263" s="2"/>
      <c r="L263" s="2"/>
      <c r="M263" s="2"/>
      <c r="N263" s="2"/>
      <c r="O263" s="2"/>
      <c r="P263" s="2"/>
      <c r="Q263" s="2"/>
      <c r="R263" s="2"/>
      <c r="S263" s="2"/>
      <c r="T263" s="2"/>
      <c r="U263" s="2"/>
      <c r="V263" s="2"/>
      <c r="W263" s="2"/>
      <c r="X263" s="2"/>
      <c r="Y263" s="2"/>
      <c r="Z263" s="2"/>
    </row>
    <row r="264" spans="1:26" ht="15.75" customHeight="1">
      <c r="A264" s="4"/>
      <c r="B264" s="5"/>
      <c r="C264" s="4"/>
      <c r="D264" s="2"/>
      <c r="E264" s="4"/>
      <c r="F264" s="2"/>
      <c r="G264" s="2"/>
      <c r="H264" s="5"/>
      <c r="I264" s="5"/>
      <c r="J264" s="2"/>
      <c r="K264" s="2"/>
      <c r="L264" s="2"/>
      <c r="M264" s="2"/>
      <c r="N264" s="2"/>
      <c r="O264" s="2"/>
      <c r="P264" s="2"/>
      <c r="Q264" s="2"/>
      <c r="R264" s="2"/>
      <c r="S264" s="2"/>
      <c r="T264" s="2"/>
      <c r="U264" s="2"/>
      <c r="V264" s="2"/>
      <c r="W264" s="2"/>
      <c r="X264" s="2"/>
      <c r="Y264" s="2"/>
      <c r="Z264" s="2"/>
    </row>
    <row r="265" spans="1:26" ht="15.75" customHeight="1">
      <c r="A265" s="4"/>
      <c r="B265" s="5"/>
      <c r="C265" s="4"/>
      <c r="D265" s="2"/>
      <c r="E265" s="4"/>
      <c r="F265" s="2"/>
      <c r="G265" s="2"/>
      <c r="H265" s="5"/>
      <c r="I265" s="5"/>
      <c r="J265" s="2"/>
      <c r="K265" s="2"/>
      <c r="L265" s="2"/>
      <c r="M265" s="2"/>
      <c r="N265" s="2"/>
      <c r="O265" s="2"/>
      <c r="P265" s="2"/>
      <c r="Q265" s="2"/>
      <c r="R265" s="2"/>
      <c r="S265" s="2"/>
      <c r="T265" s="2"/>
      <c r="U265" s="2"/>
      <c r="V265" s="2"/>
      <c r="W265" s="2"/>
      <c r="X265" s="2"/>
      <c r="Y265" s="2"/>
      <c r="Z265" s="2"/>
    </row>
    <row r="266" spans="1:26" ht="15.75" customHeight="1">
      <c r="A266" s="4"/>
      <c r="B266" s="5"/>
      <c r="C266" s="4"/>
      <c r="D266" s="2"/>
      <c r="E266" s="4"/>
      <c r="F266" s="2"/>
      <c r="G266" s="2"/>
      <c r="H266" s="5"/>
      <c r="I266" s="5"/>
      <c r="J266" s="2"/>
      <c r="K266" s="2"/>
      <c r="L266" s="2"/>
      <c r="M266" s="2"/>
      <c r="N266" s="2"/>
      <c r="O266" s="2"/>
      <c r="P266" s="2"/>
      <c r="Q266" s="2"/>
      <c r="R266" s="2"/>
      <c r="S266" s="2"/>
      <c r="T266" s="2"/>
      <c r="U266" s="2"/>
      <c r="V266" s="2"/>
      <c r="W266" s="2"/>
      <c r="X266" s="2"/>
      <c r="Y266" s="2"/>
      <c r="Z266" s="2"/>
    </row>
    <row r="267" spans="1:26" ht="15.75" customHeight="1">
      <c r="A267" s="4"/>
      <c r="B267" s="5"/>
      <c r="C267" s="4"/>
      <c r="D267" s="2"/>
      <c r="E267" s="4"/>
      <c r="F267" s="2"/>
      <c r="G267" s="2"/>
      <c r="H267" s="5"/>
      <c r="I267" s="5"/>
      <c r="J267" s="2"/>
      <c r="K267" s="2"/>
      <c r="L267" s="2"/>
      <c r="M267" s="2"/>
      <c r="N267" s="2"/>
      <c r="O267" s="2"/>
      <c r="P267" s="2"/>
      <c r="Q267" s="2"/>
      <c r="R267" s="2"/>
      <c r="S267" s="2"/>
      <c r="T267" s="2"/>
      <c r="U267" s="2"/>
      <c r="V267" s="2"/>
      <c r="W267" s="2"/>
      <c r="X267" s="2"/>
      <c r="Y267" s="2"/>
      <c r="Z267" s="2"/>
    </row>
    <row r="268" spans="1:26" ht="15.75" customHeight="1">
      <c r="A268" s="4"/>
      <c r="B268" s="5"/>
      <c r="C268" s="4"/>
      <c r="D268" s="2"/>
      <c r="E268" s="4"/>
      <c r="F268" s="2"/>
      <c r="G268" s="2"/>
      <c r="H268" s="5"/>
      <c r="I268" s="5"/>
      <c r="J268" s="2"/>
      <c r="K268" s="2"/>
      <c r="L268" s="2"/>
      <c r="M268" s="2"/>
      <c r="N268" s="2"/>
      <c r="O268" s="2"/>
      <c r="P268" s="2"/>
      <c r="Q268" s="2"/>
      <c r="R268" s="2"/>
      <c r="S268" s="2"/>
      <c r="T268" s="2"/>
      <c r="U268" s="2"/>
      <c r="V268" s="2"/>
      <c r="W268" s="2"/>
      <c r="X268" s="2"/>
      <c r="Y268" s="2"/>
      <c r="Z268" s="2"/>
    </row>
    <row r="269" spans="1:26" ht="15.75" customHeight="1">
      <c r="A269" s="4"/>
      <c r="B269" s="5"/>
      <c r="C269" s="4"/>
      <c r="D269" s="2"/>
      <c r="E269" s="4"/>
      <c r="F269" s="2"/>
      <c r="G269" s="2"/>
      <c r="H269" s="5"/>
      <c r="I269" s="5"/>
      <c r="J269" s="2"/>
      <c r="K269" s="2"/>
      <c r="L269" s="2"/>
      <c r="M269" s="2"/>
      <c r="N269" s="2"/>
      <c r="O269" s="2"/>
      <c r="P269" s="2"/>
      <c r="Q269" s="2"/>
      <c r="R269" s="2"/>
      <c r="S269" s="2"/>
      <c r="T269" s="2"/>
      <c r="U269" s="2"/>
      <c r="V269" s="2"/>
      <c r="W269" s="2"/>
      <c r="X269" s="2"/>
      <c r="Y269" s="2"/>
      <c r="Z269" s="2"/>
    </row>
    <row r="270" spans="1:26" ht="15.75" customHeight="1">
      <c r="A270" s="4"/>
      <c r="B270" s="5"/>
      <c r="C270" s="4"/>
      <c r="D270" s="2"/>
      <c r="E270" s="4"/>
      <c r="F270" s="2"/>
      <c r="G270" s="2"/>
      <c r="H270" s="5"/>
      <c r="I270" s="5"/>
      <c r="J270" s="2"/>
      <c r="K270" s="2"/>
      <c r="L270" s="2"/>
      <c r="M270" s="2"/>
      <c r="N270" s="2"/>
      <c r="O270" s="2"/>
      <c r="P270" s="2"/>
      <c r="Q270" s="2"/>
      <c r="R270" s="2"/>
      <c r="S270" s="2"/>
      <c r="T270" s="2"/>
      <c r="U270" s="2"/>
      <c r="V270" s="2"/>
      <c r="W270" s="2"/>
      <c r="X270" s="2"/>
      <c r="Y270" s="2"/>
      <c r="Z270" s="2"/>
    </row>
    <row r="271" spans="1:26" ht="15.75" customHeight="1">
      <c r="A271" s="4"/>
      <c r="B271" s="5"/>
      <c r="C271" s="4"/>
      <c r="D271" s="2"/>
      <c r="E271" s="4"/>
      <c r="F271" s="2"/>
      <c r="G271" s="2"/>
      <c r="H271" s="5"/>
      <c r="I271" s="5"/>
      <c r="J271" s="2"/>
      <c r="K271" s="2"/>
      <c r="L271" s="2"/>
      <c r="M271" s="2"/>
      <c r="N271" s="2"/>
      <c r="O271" s="2"/>
      <c r="P271" s="2"/>
      <c r="Q271" s="2"/>
      <c r="R271" s="2"/>
      <c r="S271" s="2"/>
      <c r="T271" s="2"/>
      <c r="U271" s="2"/>
      <c r="V271" s="2"/>
      <c r="W271" s="2"/>
      <c r="X271" s="2"/>
      <c r="Y271" s="2"/>
      <c r="Z271" s="2"/>
    </row>
    <row r="272" spans="1:26" ht="15.75" customHeight="1">
      <c r="A272" s="4"/>
      <c r="B272" s="5"/>
      <c r="C272" s="4"/>
      <c r="D272" s="2"/>
      <c r="E272" s="4"/>
      <c r="F272" s="2"/>
      <c r="G272" s="2"/>
      <c r="H272" s="5"/>
      <c r="I272" s="5"/>
      <c r="J272" s="2"/>
      <c r="K272" s="2"/>
      <c r="L272" s="2"/>
      <c r="M272" s="2"/>
      <c r="N272" s="2"/>
      <c r="O272" s="2"/>
      <c r="P272" s="2"/>
      <c r="Q272" s="2"/>
      <c r="R272" s="2"/>
      <c r="S272" s="2"/>
      <c r="T272" s="2"/>
      <c r="U272" s="2"/>
      <c r="V272" s="2"/>
      <c r="W272" s="2"/>
      <c r="X272" s="2"/>
      <c r="Y272" s="2"/>
      <c r="Z272" s="2"/>
    </row>
    <row r="273" spans="1:26" ht="15.75" customHeight="1">
      <c r="A273" s="4"/>
      <c r="B273" s="5"/>
      <c r="C273" s="4"/>
      <c r="D273" s="2"/>
      <c r="E273" s="4"/>
      <c r="F273" s="2"/>
      <c r="G273" s="2"/>
      <c r="H273" s="5"/>
      <c r="I273" s="5"/>
      <c r="J273" s="2"/>
      <c r="K273" s="2"/>
      <c r="L273" s="2"/>
      <c r="M273" s="2"/>
      <c r="N273" s="2"/>
      <c r="O273" s="2"/>
      <c r="P273" s="2"/>
      <c r="Q273" s="2"/>
      <c r="R273" s="2"/>
      <c r="S273" s="2"/>
      <c r="T273" s="2"/>
      <c r="U273" s="2"/>
      <c r="V273" s="2"/>
      <c r="W273" s="2"/>
      <c r="X273" s="2"/>
      <c r="Y273" s="2"/>
      <c r="Z273" s="2"/>
    </row>
    <row r="274" spans="1:26" ht="15.75" customHeight="1">
      <c r="A274" s="4"/>
      <c r="B274" s="5"/>
      <c r="C274" s="4"/>
      <c r="D274" s="2"/>
      <c r="E274" s="4"/>
      <c r="F274" s="2"/>
      <c r="G274" s="2"/>
      <c r="H274" s="5"/>
      <c r="I274" s="5"/>
      <c r="J274" s="2"/>
      <c r="K274" s="2"/>
      <c r="L274" s="2"/>
      <c r="M274" s="2"/>
      <c r="N274" s="2"/>
      <c r="O274" s="2"/>
      <c r="P274" s="2"/>
      <c r="Q274" s="2"/>
      <c r="R274" s="2"/>
      <c r="S274" s="2"/>
      <c r="T274" s="2"/>
      <c r="U274" s="2"/>
      <c r="V274" s="2"/>
      <c r="W274" s="2"/>
      <c r="X274" s="2"/>
      <c r="Y274" s="2"/>
      <c r="Z274" s="2"/>
    </row>
    <row r="275" spans="1:26" ht="15.75" customHeight="1">
      <c r="A275" s="4"/>
      <c r="B275" s="5"/>
      <c r="C275" s="4"/>
      <c r="D275" s="2"/>
      <c r="E275" s="4"/>
      <c r="F275" s="2"/>
      <c r="G275" s="2"/>
      <c r="H275" s="5"/>
      <c r="I275" s="5"/>
      <c r="J275" s="2"/>
      <c r="K275" s="2"/>
      <c r="L275" s="2"/>
      <c r="M275" s="2"/>
      <c r="N275" s="2"/>
      <c r="O275" s="2"/>
      <c r="P275" s="2"/>
      <c r="Q275" s="2"/>
      <c r="R275" s="2"/>
      <c r="S275" s="2"/>
      <c r="T275" s="2"/>
      <c r="U275" s="2"/>
      <c r="V275" s="2"/>
      <c r="W275" s="2"/>
      <c r="X275" s="2"/>
      <c r="Y275" s="2"/>
      <c r="Z275" s="2"/>
    </row>
    <row r="276" spans="1:26" ht="15.75" customHeight="1">
      <c r="A276" s="4"/>
      <c r="B276" s="5"/>
      <c r="C276" s="4"/>
      <c r="D276" s="2"/>
      <c r="E276" s="4"/>
      <c r="F276" s="2"/>
      <c r="G276" s="2"/>
      <c r="H276" s="5"/>
      <c r="I276" s="5"/>
      <c r="J276" s="2"/>
      <c r="K276" s="2"/>
      <c r="L276" s="2"/>
      <c r="M276" s="2"/>
      <c r="N276" s="2"/>
      <c r="O276" s="2"/>
      <c r="P276" s="2"/>
      <c r="Q276" s="2"/>
      <c r="R276" s="2"/>
      <c r="S276" s="2"/>
      <c r="T276" s="2"/>
      <c r="U276" s="2"/>
      <c r="V276" s="2"/>
      <c r="W276" s="2"/>
      <c r="X276" s="2"/>
      <c r="Y276" s="2"/>
      <c r="Z276" s="2"/>
    </row>
    <row r="277" spans="1:26" ht="15.75" customHeight="1">
      <c r="A277" s="4"/>
      <c r="B277" s="5"/>
      <c r="C277" s="4"/>
      <c r="D277" s="2"/>
      <c r="E277" s="4"/>
      <c r="F277" s="2"/>
      <c r="G277" s="2"/>
      <c r="H277" s="5"/>
      <c r="I277" s="5"/>
      <c r="J277" s="2"/>
      <c r="K277" s="2"/>
      <c r="L277" s="2"/>
      <c r="M277" s="2"/>
      <c r="N277" s="2"/>
      <c r="O277" s="2"/>
      <c r="P277" s="2"/>
      <c r="Q277" s="2"/>
      <c r="R277" s="2"/>
      <c r="S277" s="2"/>
      <c r="T277" s="2"/>
      <c r="U277" s="2"/>
      <c r="V277" s="2"/>
      <c r="W277" s="2"/>
      <c r="X277" s="2"/>
      <c r="Y277" s="2"/>
      <c r="Z277" s="2"/>
    </row>
    <row r="278" spans="1:26" ht="15.75" customHeight="1">
      <c r="A278" s="4"/>
      <c r="B278" s="5"/>
      <c r="C278" s="4"/>
      <c r="D278" s="2"/>
      <c r="E278" s="4"/>
      <c r="F278" s="2"/>
      <c r="G278" s="2"/>
      <c r="H278" s="5"/>
      <c r="I278" s="5"/>
      <c r="J278" s="2"/>
      <c r="K278" s="2"/>
      <c r="L278" s="2"/>
      <c r="M278" s="2"/>
      <c r="N278" s="2"/>
      <c r="O278" s="2"/>
      <c r="P278" s="2"/>
      <c r="Q278" s="2"/>
      <c r="R278" s="2"/>
      <c r="S278" s="2"/>
      <c r="T278" s="2"/>
      <c r="U278" s="2"/>
      <c r="V278" s="2"/>
      <c r="W278" s="2"/>
      <c r="X278" s="2"/>
      <c r="Y278" s="2"/>
      <c r="Z278" s="2"/>
    </row>
    <row r="279" spans="1:26" ht="15.75" customHeight="1">
      <c r="A279" s="4"/>
      <c r="B279" s="5"/>
      <c r="C279" s="4"/>
      <c r="D279" s="2"/>
      <c r="E279" s="4"/>
      <c r="F279" s="2"/>
      <c r="G279" s="2"/>
      <c r="H279" s="5"/>
      <c r="I279" s="5"/>
      <c r="J279" s="2"/>
      <c r="K279" s="2"/>
      <c r="L279" s="2"/>
      <c r="M279" s="2"/>
      <c r="N279" s="2"/>
      <c r="O279" s="2"/>
      <c r="P279" s="2"/>
      <c r="Q279" s="2"/>
      <c r="R279" s="2"/>
      <c r="S279" s="2"/>
      <c r="T279" s="2"/>
      <c r="U279" s="2"/>
      <c r="V279" s="2"/>
      <c r="W279" s="2"/>
      <c r="X279" s="2"/>
      <c r="Y279" s="2"/>
      <c r="Z279" s="2"/>
    </row>
    <row r="280" spans="1:26" ht="15.75" customHeight="1">
      <c r="A280" s="4"/>
      <c r="B280" s="5"/>
      <c r="C280" s="4"/>
      <c r="D280" s="2"/>
      <c r="E280" s="4"/>
      <c r="F280" s="2"/>
      <c r="G280" s="2"/>
      <c r="H280" s="5"/>
      <c r="I280" s="5"/>
      <c r="J280" s="2"/>
      <c r="K280" s="2"/>
      <c r="L280" s="2"/>
      <c r="M280" s="2"/>
      <c r="N280" s="2"/>
      <c r="O280" s="2"/>
      <c r="P280" s="2"/>
      <c r="Q280" s="2"/>
      <c r="R280" s="2"/>
      <c r="S280" s="2"/>
      <c r="T280" s="2"/>
      <c r="U280" s="2"/>
      <c r="V280" s="2"/>
      <c r="W280" s="2"/>
      <c r="X280" s="2"/>
      <c r="Y280" s="2"/>
      <c r="Z280" s="2"/>
    </row>
    <row r="281" spans="1:26" ht="15.75" customHeight="1">
      <c r="A281" s="4"/>
      <c r="B281" s="5"/>
      <c r="C281" s="4"/>
      <c r="D281" s="2"/>
      <c r="E281" s="4"/>
      <c r="F281" s="2"/>
      <c r="G281" s="2"/>
      <c r="H281" s="5"/>
      <c r="I281" s="5"/>
      <c r="J281" s="2"/>
      <c r="K281" s="2"/>
      <c r="L281" s="2"/>
      <c r="M281" s="2"/>
      <c r="N281" s="2"/>
      <c r="O281" s="2"/>
      <c r="P281" s="2"/>
      <c r="Q281" s="2"/>
      <c r="R281" s="2"/>
      <c r="S281" s="2"/>
      <c r="T281" s="2"/>
      <c r="U281" s="2"/>
      <c r="V281" s="2"/>
      <c r="W281" s="2"/>
      <c r="X281" s="2"/>
      <c r="Y281" s="2"/>
      <c r="Z281" s="2"/>
    </row>
    <row r="282" spans="1:26" ht="15.75" customHeight="1">
      <c r="A282" s="4"/>
      <c r="B282" s="5"/>
      <c r="C282" s="4"/>
      <c r="D282" s="2"/>
      <c r="E282" s="4"/>
      <c r="F282" s="2"/>
      <c r="G282" s="2"/>
      <c r="H282" s="5"/>
      <c r="I282" s="5"/>
      <c r="J282" s="2"/>
      <c r="K282" s="2"/>
      <c r="L282" s="2"/>
      <c r="M282" s="2"/>
      <c r="N282" s="2"/>
      <c r="O282" s="2"/>
      <c r="P282" s="2"/>
      <c r="Q282" s="2"/>
      <c r="R282" s="2"/>
      <c r="S282" s="2"/>
      <c r="T282" s="2"/>
      <c r="U282" s="2"/>
      <c r="V282" s="2"/>
      <c r="W282" s="2"/>
      <c r="X282" s="2"/>
      <c r="Y282" s="2"/>
      <c r="Z282" s="2"/>
    </row>
    <row r="283" spans="1:26" ht="15.75" customHeight="1">
      <c r="A283" s="4"/>
      <c r="B283" s="5"/>
      <c r="C283" s="4"/>
      <c r="D283" s="2"/>
      <c r="E283" s="4"/>
      <c r="F283" s="2"/>
      <c r="G283" s="2"/>
      <c r="H283" s="5"/>
      <c r="I283" s="5"/>
      <c r="J283" s="2"/>
      <c r="K283" s="2"/>
      <c r="L283" s="2"/>
      <c r="M283" s="2"/>
      <c r="N283" s="2"/>
      <c r="O283" s="2"/>
      <c r="P283" s="2"/>
      <c r="Q283" s="2"/>
      <c r="R283" s="2"/>
      <c r="S283" s="2"/>
      <c r="T283" s="2"/>
      <c r="U283" s="2"/>
      <c r="V283" s="2"/>
      <c r="W283" s="2"/>
      <c r="X283" s="2"/>
      <c r="Y283" s="2"/>
      <c r="Z283" s="2"/>
    </row>
    <row r="284" spans="1:26" ht="15.75" customHeight="1">
      <c r="A284" s="4"/>
      <c r="B284" s="5"/>
      <c r="C284" s="4"/>
      <c r="D284" s="2"/>
      <c r="E284" s="4"/>
      <c r="F284" s="2"/>
      <c r="G284" s="2"/>
      <c r="H284" s="5"/>
      <c r="I284" s="5"/>
      <c r="J284" s="2"/>
      <c r="K284" s="2"/>
      <c r="L284" s="2"/>
      <c r="M284" s="2"/>
      <c r="N284" s="2"/>
      <c r="O284" s="2"/>
      <c r="P284" s="2"/>
      <c r="Q284" s="2"/>
      <c r="R284" s="2"/>
      <c r="S284" s="2"/>
      <c r="T284" s="2"/>
      <c r="U284" s="2"/>
      <c r="V284" s="2"/>
      <c r="W284" s="2"/>
      <c r="X284" s="2"/>
      <c r="Y284" s="2"/>
      <c r="Z284" s="2"/>
    </row>
    <row r="285" spans="1:26" ht="15.75" customHeight="1">
      <c r="A285" s="4"/>
      <c r="B285" s="5"/>
      <c r="C285" s="4"/>
      <c r="D285" s="2"/>
      <c r="E285" s="4"/>
      <c r="F285" s="2"/>
      <c r="G285" s="2"/>
      <c r="H285" s="5"/>
      <c r="I285" s="5"/>
      <c r="J285" s="2"/>
      <c r="K285" s="2"/>
      <c r="L285" s="2"/>
      <c r="M285" s="2"/>
      <c r="N285" s="2"/>
      <c r="O285" s="2"/>
      <c r="P285" s="2"/>
      <c r="Q285" s="2"/>
      <c r="R285" s="2"/>
      <c r="S285" s="2"/>
      <c r="T285" s="2"/>
      <c r="U285" s="2"/>
      <c r="V285" s="2"/>
      <c r="W285" s="2"/>
      <c r="X285" s="2"/>
      <c r="Y285" s="2"/>
      <c r="Z285" s="2"/>
    </row>
    <row r="286" spans="1:26" ht="15.75" customHeight="1">
      <c r="A286" s="4"/>
      <c r="B286" s="5"/>
      <c r="C286" s="4"/>
      <c r="D286" s="2"/>
      <c r="E286" s="4"/>
      <c r="F286" s="2"/>
      <c r="G286" s="2"/>
      <c r="H286" s="5"/>
      <c r="I286" s="5"/>
      <c r="J286" s="2"/>
      <c r="K286" s="2"/>
      <c r="L286" s="2"/>
      <c r="M286" s="2"/>
      <c r="N286" s="2"/>
      <c r="O286" s="2"/>
      <c r="P286" s="2"/>
      <c r="Q286" s="2"/>
      <c r="R286" s="2"/>
      <c r="S286" s="2"/>
      <c r="T286" s="2"/>
      <c r="U286" s="2"/>
      <c r="V286" s="2"/>
      <c r="W286" s="2"/>
      <c r="X286" s="2"/>
      <c r="Y286" s="2"/>
      <c r="Z286" s="2"/>
    </row>
    <row r="287" spans="1:26" ht="15.75" customHeight="1">
      <c r="A287" s="4"/>
      <c r="B287" s="5"/>
      <c r="C287" s="4"/>
      <c r="D287" s="2"/>
      <c r="E287" s="4"/>
      <c r="F287" s="2"/>
      <c r="G287" s="2"/>
      <c r="H287" s="5"/>
      <c r="I287" s="5"/>
      <c r="J287" s="2"/>
      <c r="K287" s="2"/>
      <c r="L287" s="2"/>
      <c r="M287" s="2"/>
      <c r="N287" s="2"/>
      <c r="O287" s="2"/>
      <c r="P287" s="2"/>
      <c r="Q287" s="2"/>
      <c r="R287" s="2"/>
      <c r="S287" s="2"/>
      <c r="T287" s="2"/>
      <c r="U287" s="2"/>
      <c r="V287" s="2"/>
      <c r="W287" s="2"/>
      <c r="X287" s="2"/>
      <c r="Y287" s="2"/>
      <c r="Z287" s="2"/>
    </row>
    <row r="288" spans="1:26" ht="15.75" customHeight="1">
      <c r="A288" s="4"/>
      <c r="B288" s="5"/>
      <c r="C288" s="4"/>
      <c r="D288" s="2"/>
      <c r="E288" s="4"/>
      <c r="F288" s="2"/>
      <c r="G288" s="2"/>
      <c r="H288" s="5"/>
      <c r="I288" s="5"/>
      <c r="J288" s="2"/>
      <c r="K288" s="2"/>
      <c r="L288" s="2"/>
      <c r="M288" s="2"/>
      <c r="N288" s="2"/>
      <c r="O288" s="2"/>
      <c r="P288" s="2"/>
      <c r="Q288" s="2"/>
      <c r="R288" s="2"/>
      <c r="S288" s="2"/>
      <c r="T288" s="2"/>
      <c r="U288" s="2"/>
      <c r="V288" s="2"/>
      <c r="W288" s="2"/>
      <c r="X288" s="2"/>
      <c r="Y288" s="2"/>
      <c r="Z288" s="2"/>
    </row>
    <row r="289" spans="1:26" ht="15.75" customHeight="1">
      <c r="A289" s="4"/>
      <c r="B289" s="5"/>
      <c r="C289" s="4"/>
      <c r="D289" s="2"/>
      <c r="E289" s="4"/>
      <c r="F289" s="2"/>
      <c r="G289" s="2"/>
      <c r="H289" s="5"/>
      <c r="I289" s="5"/>
      <c r="J289" s="2"/>
      <c r="K289" s="2"/>
      <c r="L289" s="2"/>
      <c r="M289" s="2"/>
      <c r="N289" s="2"/>
      <c r="O289" s="2"/>
      <c r="P289" s="2"/>
      <c r="Q289" s="2"/>
      <c r="R289" s="2"/>
      <c r="S289" s="2"/>
      <c r="T289" s="2"/>
      <c r="U289" s="2"/>
      <c r="V289" s="2"/>
      <c r="W289" s="2"/>
      <c r="X289" s="2"/>
      <c r="Y289" s="2"/>
      <c r="Z289" s="2"/>
    </row>
    <row r="290" spans="1:26" ht="15.75" customHeight="1">
      <c r="A290" s="4"/>
      <c r="B290" s="5"/>
      <c r="C290" s="4"/>
      <c r="D290" s="2"/>
      <c r="E290" s="4"/>
      <c r="F290" s="2"/>
      <c r="G290" s="2"/>
      <c r="H290" s="5"/>
      <c r="I290" s="5"/>
      <c r="J290" s="2"/>
      <c r="K290" s="2"/>
      <c r="L290" s="2"/>
      <c r="M290" s="2"/>
      <c r="N290" s="2"/>
      <c r="O290" s="2"/>
      <c r="P290" s="2"/>
      <c r="Q290" s="2"/>
      <c r="R290" s="2"/>
      <c r="S290" s="2"/>
      <c r="T290" s="2"/>
      <c r="U290" s="2"/>
      <c r="V290" s="2"/>
      <c r="W290" s="2"/>
      <c r="X290" s="2"/>
      <c r="Y290" s="2"/>
      <c r="Z290" s="2"/>
    </row>
    <row r="291" spans="1:26" ht="15.75" customHeight="1">
      <c r="A291" s="4"/>
      <c r="B291" s="5"/>
      <c r="C291" s="4"/>
      <c r="D291" s="2"/>
      <c r="E291" s="4"/>
      <c r="F291" s="2"/>
      <c r="G291" s="2"/>
      <c r="H291" s="5"/>
      <c r="I291" s="5"/>
      <c r="J291" s="2"/>
      <c r="K291" s="2"/>
      <c r="L291" s="2"/>
      <c r="M291" s="2"/>
      <c r="N291" s="2"/>
      <c r="O291" s="2"/>
      <c r="P291" s="2"/>
      <c r="Q291" s="2"/>
      <c r="R291" s="2"/>
      <c r="S291" s="2"/>
      <c r="T291" s="2"/>
      <c r="U291" s="2"/>
      <c r="V291" s="2"/>
      <c r="W291" s="2"/>
      <c r="X291" s="2"/>
      <c r="Y291" s="2"/>
      <c r="Z291" s="2"/>
    </row>
    <row r="292" spans="1:26" ht="15.75" customHeight="1">
      <c r="A292" s="4"/>
      <c r="B292" s="5"/>
      <c r="C292" s="4"/>
      <c r="D292" s="2"/>
      <c r="E292" s="4"/>
      <c r="F292" s="2"/>
      <c r="G292" s="2"/>
      <c r="H292" s="5"/>
      <c r="I292" s="5"/>
      <c r="J292" s="2"/>
      <c r="K292" s="2"/>
      <c r="L292" s="2"/>
      <c r="M292" s="2"/>
      <c r="N292" s="2"/>
      <c r="O292" s="2"/>
      <c r="P292" s="2"/>
      <c r="Q292" s="2"/>
      <c r="R292" s="2"/>
      <c r="S292" s="2"/>
      <c r="T292" s="2"/>
      <c r="U292" s="2"/>
      <c r="V292" s="2"/>
      <c r="W292" s="2"/>
      <c r="X292" s="2"/>
      <c r="Y292" s="2"/>
      <c r="Z292" s="2"/>
    </row>
    <row r="293" spans="1:26" ht="15.75" customHeight="1">
      <c r="A293" s="4"/>
      <c r="B293" s="5"/>
      <c r="C293" s="4"/>
      <c r="D293" s="2"/>
      <c r="E293" s="4"/>
      <c r="F293" s="2"/>
      <c r="G293" s="2"/>
      <c r="H293" s="5"/>
      <c r="I293" s="5"/>
      <c r="J293" s="2"/>
      <c r="K293" s="2"/>
      <c r="L293" s="2"/>
      <c r="M293" s="2"/>
      <c r="N293" s="2"/>
      <c r="O293" s="2"/>
      <c r="P293" s="2"/>
      <c r="Q293" s="2"/>
      <c r="R293" s="2"/>
      <c r="S293" s="2"/>
      <c r="T293" s="2"/>
      <c r="U293" s="2"/>
      <c r="V293" s="2"/>
      <c r="W293" s="2"/>
      <c r="X293" s="2"/>
      <c r="Y293" s="2"/>
      <c r="Z293" s="2"/>
    </row>
    <row r="294" spans="1:26" ht="15.75" customHeight="1">
      <c r="A294" s="4"/>
      <c r="B294" s="5"/>
      <c r="C294" s="4"/>
      <c r="D294" s="2"/>
      <c r="E294" s="4"/>
      <c r="F294" s="2"/>
      <c r="G294" s="2"/>
      <c r="H294" s="5"/>
      <c r="I294" s="5"/>
      <c r="J294" s="2"/>
      <c r="K294" s="2"/>
      <c r="L294" s="2"/>
      <c r="M294" s="2"/>
      <c r="N294" s="2"/>
      <c r="O294" s="2"/>
      <c r="P294" s="2"/>
      <c r="Q294" s="2"/>
      <c r="R294" s="2"/>
      <c r="S294" s="2"/>
      <c r="T294" s="2"/>
      <c r="U294" s="2"/>
      <c r="V294" s="2"/>
      <c r="W294" s="2"/>
      <c r="X294" s="2"/>
      <c r="Y294" s="2"/>
      <c r="Z294" s="2"/>
    </row>
    <row r="295" spans="1:26" ht="15.75" customHeight="1">
      <c r="A295" s="4"/>
      <c r="B295" s="5"/>
      <c r="C295" s="4"/>
      <c r="D295" s="2"/>
      <c r="E295" s="4"/>
      <c r="F295" s="2"/>
      <c r="G295" s="2"/>
      <c r="H295" s="5"/>
      <c r="I295" s="5"/>
      <c r="J295" s="2"/>
      <c r="K295" s="2"/>
      <c r="L295" s="2"/>
      <c r="M295" s="2"/>
      <c r="N295" s="2"/>
      <c r="O295" s="2"/>
      <c r="P295" s="2"/>
      <c r="Q295" s="2"/>
      <c r="R295" s="2"/>
      <c r="S295" s="2"/>
      <c r="T295" s="2"/>
      <c r="U295" s="2"/>
      <c r="V295" s="2"/>
      <c r="W295" s="2"/>
      <c r="X295" s="2"/>
      <c r="Y295" s="2"/>
      <c r="Z295" s="2"/>
    </row>
    <row r="296" spans="1:26" ht="15.75" customHeight="1">
      <c r="A296" s="4"/>
      <c r="B296" s="5"/>
      <c r="C296" s="4"/>
      <c r="D296" s="2"/>
      <c r="E296" s="4"/>
      <c r="F296" s="2"/>
      <c r="G296" s="2"/>
      <c r="H296" s="5"/>
      <c r="I296" s="5"/>
      <c r="J296" s="2"/>
      <c r="K296" s="2"/>
      <c r="L296" s="2"/>
      <c r="M296" s="2"/>
      <c r="N296" s="2"/>
      <c r="O296" s="2"/>
      <c r="P296" s="2"/>
      <c r="Q296" s="2"/>
      <c r="R296" s="2"/>
      <c r="S296" s="2"/>
      <c r="T296" s="2"/>
      <c r="U296" s="2"/>
      <c r="V296" s="2"/>
      <c r="W296" s="2"/>
      <c r="X296" s="2"/>
      <c r="Y296" s="2"/>
      <c r="Z296" s="2"/>
    </row>
    <row r="297" spans="1:26" ht="15.75" customHeight="1">
      <c r="A297" s="4"/>
      <c r="B297" s="5"/>
      <c r="C297" s="4"/>
      <c r="D297" s="2"/>
      <c r="E297" s="4"/>
      <c r="F297" s="2"/>
      <c r="G297" s="2"/>
      <c r="H297" s="5"/>
      <c r="I297" s="5"/>
      <c r="J297" s="2"/>
      <c r="K297" s="2"/>
      <c r="L297" s="2"/>
      <c r="M297" s="2"/>
      <c r="N297" s="2"/>
      <c r="O297" s="2"/>
      <c r="P297" s="2"/>
      <c r="Q297" s="2"/>
      <c r="R297" s="2"/>
      <c r="S297" s="2"/>
      <c r="T297" s="2"/>
      <c r="U297" s="2"/>
      <c r="V297" s="2"/>
      <c r="W297" s="2"/>
      <c r="X297" s="2"/>
      <c r="Y297" s="2"/>
      <c r="Z297" s="2"/>
    </row>
    <row r="298" spans="1:26" ht="15.75" customHeight="1">
      <c r="A298" s="4"/>
      <c r="B298" s="5"/>
      <c r="C298" s="4"/>
      <c r="D298" s="2"/>
      <c r="E298" s="4"/>
      <c r="F298" s="2"/>
      <c r="G298" s="2"/>
      <c r="H298" s="5"/>
      <c r="I298" s="5"/>
      <c r="J298" s="2"/>
      <c r="K298" s="2"/>
      <c r="L298" s="2"/>
      <c r="M298" s="2"/>
      <c r="N298" s="2"/>
      <c r="O298" s="2"/>
      <c r="P298" s="2"/>
      <c r="Q298" s="2"/>
      <c r="R298" s="2"/>
      <c r="S298" s="2"/>
      <c r="T298" s="2"/>
      <c r="U298" s="2"/>
      <c r="V298" s="2"/>
      <c r="W298" s="2"/>
      <c r="X298" s="2"/>
      <c r="Y298" s="2"/>
      <c r="Z298" s="2"/>
    </row>
    <row r="299" spans="1:26" ht="15.75" customHeight="1">
      <c r="A299" s="4"/>
      <c r="B299" s="5"/>
      <c r="C299" s="4"/>
      <c r="D299" s="2"/>
      <c r="E299" s="4"/>
      <c r="F299" s="2"/>
      <c r="G299" s="2"/>
      <c r="H299" s="5"/>
      <c r="I299" s="5"/>
      <c r="J299" s="2"/>
      <c r="K299" s="2"/>
      <c r="L299" s="2"/>
      <c r="M299" s="2"/>
      <c r="N299" s="2"/>
      <c r="O299" s="2"/>
      <c r="P299" s="2"/>
      <c r="Q299" s="2"/>
      <c r="R299" s="2"/>
      <c r="S299" s="2"/>
      <c r="T299" s="2"/>
      <c r="U299" s="2"/>
      <c r="V299" s="2"/>
      <c r="W299" s="2"/>
      <c r="X299" s="2"/>
      <c r="Y299" s="2"/>
      <c r="Z299" s="2"/>
    </row>
    <row r="300" spans="1:26" ht="15.75" customHeight="1">
      <c r="A300" s="4"/>
      <c r="B300" s="5"/>
      <c r="C300" s="4"/>
      <c r="D300" s="2"/>
      <c r="E300" s="4"/>
      <c r="F300" s="2"/>
      <c r="G300" s="2"/>
      <c r="H300" s="5"/>
      <c r="I300" s="5"/>
      <c r="J300" s="2"/>
      <c r="K300" s="2"/>
      <c r="L300" s="2"/>
      <c r="M300" s="2"/>
      <c r="N300" s="2"/>
      <c r="O300" s="2"/>
      <c r="P300" s="2"/>
      <c r="Q300" s="2"/>
      <c r="R300" s="2"/>
      <c r="S300" s="2"/>
      <c r="T300" s="2"/>
      <c r="U300" s="2"/>
      <c r="V300" s="2"/>
      <c r="W300" s="2"/>
      <c r="X300" s="2"/>
      <c r="Y300" s="2"/>
      <c r="Z300" s="2"/>
    </row>
    <row r="301" spans="1:26" ht="15.75" customHeight="1">
      <c r="A301" s="4"/>
      <c r="B301" s="5"/>
      <c r="C301" s="4"/>
      <c r="D301" s="2"/>
      <c r="E301" s="4"/>
      <c r="F301" s="2"/>
      <c r="G301" s="2"/>
      <c r="H301" s="5"/>
      <c r="I301" s="5"/>
      <c r="J301" s="2"/>
      <c r="K301" s="2"/>
      <c r="L301" s="2"/>
      <c r="M301" s="2"/>
      <c r="N301" s="2"/>
      <c r="O301" s="2"/>
      <c r="P301" s="2"/>
      <c r="Q301" s="2"/>
      <c r="R301" s="2"/>
      <c r="S301" s="2"/>
      <c r="T301" s="2"/>
      <c r="U301" s="2"/>
      <c r="V301" s="2"/>
      <c r="W301" s="2"/>
      <c r="X301" s="2"/>
      <c r="Y301" s="2"/>
      <c r="Z301" s="2"/>
    </row>
    <row r="302" spans="1:26" ht="15.75" customHeight="1">
      <c r="A302" s="4"/>
      <c r="B302" s="5"/>
      <c r="C302" s="4"/>
      <c r="D302" s="2"/>
      <c r="E302" s="4"/>
      <c r="F302" s="2"/>
      <c r="G302" s="2"/>
      <c r="H302" s="5"/>
      <c r="I302" s="5"/>
      <c r="J302" s="2"/>
      <c r="K302" s="2"/>
      <c r="L302" s="2"/>
      <c r="M302" s="2"/>
      <c r="N302" s="2"/>
      <c r="O302" s="2"/>
      <c r="P302" s="2"/>
      <c r="Q302" s="2"/>
      <c r="R302" s="2"/>
      <c r="S302" s="2"/>
      <c r="T302" s="2"/>
      <c r="U302" s="2"/>
      <c r="V302" s="2"/>
      <c r="W302" s="2"/>
      <c r="X302" s="2"/>
      <c r="Y302" s="2"/>
      <c r="Z302" s="2"/>
    </row>
    <row r="303" spans="1:26" ht="15.75" customHeight="1">
      <c r="A303" s="4"/>
      <c r="B303" s="5"/>
      <c r="C303" s="4"/>
      <c r="D303" s="2"/>
      <c r="E303" s="4"/>
      <c r="F303" s="2"/>
      <c r="G303" s="2"/>
      <c r="H303" s="5"/>
      <c r="I303" s="5"/>
      <c r="J303" s="2"/>
      <c r="K303" s="2"/>
      <c r="L303" s="2"/>
      <c r="M303" s="2"/>
      <c r="N303" s="2"/>
      <c r="O303" s="2"/>
      <c r="P303" s="2"/>
      <c r="Q303" s="2"/>
      <c r="R303" s="2"/>
      <c r="S303" s="2"/>
      <c r="T303" s="2"/>
      <c r="U303" s="2"/>
      <c r="V303" s="2"/>
      <c r="W303" s="2"/>
      <c r="X303" s="2"/>
      <c r="Y303" s="2"/>
      <c r="Z303" s="2"/>
    </row>
    <row r="304" spans="1:26" ht="15.75" customHeight="1">
      <c r="A304" s="4"/>
      <c r="B304" s="5"/>
      <c r="C304" s="4"/>
      <c r="D304" s="2"/>
      <c r="E304" s="4"/>
      <c r="F304" s="2"/>
      <c r="G304" s="2"/>
      <c r="H304" s="5"/>
      <c r="I304" s="5"/>
      <c r="J304" s="2"/>
      <c r="K304" s="2"/>
      <c r="L304" s="2"/>
      <c r="M304" s="2"/>
      <c r="N304" s="2"/>
      <c r="O304" s="2"/>
      <c r="P304" s="2"/>
      <c r="Q304" s="2"/>
      <c r="R304" s="2"/>
      <c r="S304" s="2"/>
      <c r="T304" s="2"/>
      <c r="U304" s="2"/>
      <c r="V304" s="2"/>
      <c r="W304" s="2"/>
      <c r="X304" s="2"/>
      <c r="Y304" s="2"/>
      <c r="Z304" s="2"/>
    </row>
    <row r="305" spans="1:26" ht="15.75" customHeight="1">
      <c r="A305" s="4"/>
      <c r="B305" s="5"/>
      <c r="C305" s="4"/>
      <c r="D305" s="2"/>
      <c r="E305" s="4"/>
      <c r="F305" s="2"/>
      <c r="G305" s="2"/>
      <c r="H305" s="5"/>
      <c r="I305" s="5"/>
      <c r="J305" s="2"/>
      <c r="K305" s="2"/>
      <c r="L305" s="2"/>
      <c r="M305" s="2"/>
      <c r="N305" s="2"/>
      <c r="O305" s="2"/>
      <c r="P305" s="2"/>
      <c r="Q305" s="2"/>
      <c r="R305" s="2"/>
      <c r="S305" s="2"/>
      <c r="T305" s="2"/>
      <c r="U305" s="2"/>
      <c r="V305" s="2"/>
      <c r="W305" s="2"/>
      <c r="X305" s="2"/>
      <c r="Y305" s="2"/>
      <c r="Z305" s="2"/>
    </row>
    <row r="306" spans="1:26" ht="15.75" customHeight="1">
      <c r="A306" s="4"/>
      <c r="B306" s="5"/>
      <c r="C306" s="4"/>
      <c r="D306" s="2"/>
      <c r="E306" s="4"/>
      <c r="F306" s="2"/>
      <c r="G306" s="2"/>
      <c r="H306" s="5"/>
      <c r="I306" s="5"/>
      <c r="J306" s="2"/>
      <c r="K306" s="2"/>
      <c r="L306" s="2"/>
      <c r="M306" s="2"/>
      <c r="N306" s="2"/>
      <c r="O306" s="2"/>
      <c r="P306" s="2"/>
      <c r="Q306" s="2"/>
      <c r="R306" s="2"/>
      <c r="S306" s="2"/>
      <c r="T306" s="2"/>
      <c r="U306" s="2"/>
      <c r="V306" s="2"/>
      <c r="W306" s="2"/>
      <c r="X306" s="2"/>
      <c r="Y306" s="2"/>
      <c r="Z306" s="2"/>
    </row>
    <row r="307" spans="1:26" ht="15.75" customHeight="1">
      <c r="A307" s="4"/>
      <c r="B307" s="5"/>
      <c r="C307" s="4"/>
      <c r="D307" s="2"/>
      <c r="E307" s="4"/>
      <c r="F307" s="2"/>
      <c r="G307" s="2"/>
      <c r="H307" s="5"/>
      <c r="I307" s="5"/>
      <c r="J307" s="2"/>
      <c r="K307" s="2"/>
      <c r="L307" s="2"/>
      <c r="M307" s="2"/>
      <c r="N307" s="2"/>
      <c r="O307" s="2"/>
      <c r="P307" s="2"/>
      <c r="Q307" s="2"/>
      <c r="R307" s="2"/>
      <c r="S307" s="2"/>
      <c r="T307" s="2"/>
      <c r="U307" s="2"/>
      <c r="V307" s="2"/>
      <c r="W307" s="2"/>
      <c r="X307" s="2"/>
      <c r="Y307" s="2"/>
      <c r="Z307" s="2"/>
    </row>
    <row r="308" spans="1:26" ht="15.75" customHeight="1">
      <c r="A308" s="4"/>
      <c r="B308" s="5"/>
      <c r="C308" s="4"/>
      <c r="D308" s="2"/>
      <c r="E308" s="4"/>
      <c r="F308" s="2"/>
      <c r="G308" s="2"/>
      <c r="H308" s="5"/>
      <c r="I308" s="5"/>
      <c r="J308" s="2"/>
      <c r="K308" s="2"/>
      <c r="L308" s="2"/>
      <c r="M308" s="2"/>
      <c r="N308" s="2"/>
      <c r="O308" s="2"/>
      <c r="P308" s="2"/>
      <c r="Q308" s="2"/>
      <c r="R308" s="2"/>
      <c r="S308" s="2"/>
      <c r="T308" s="2"/>
      <c r="U308" s="2"/>
      <c r="V308" s="2"/>
      <c r="W308" s="2"/>
      <c r="X308" s="2"/>
      <c r="Y308" s="2"/>
      <c r="Z308" s="2"/>
    </row>
    <row r="309" spans="1:26" ht="15.75" customHeight="1">
      <c r="A309" s="4"/>
      <c r="B309" s="5"/>
      <c r="C309" s="4"/>
      <c r="D309" s="2"/>
      <c r="E309" s="4"/>
      <c r="F309" s="2"/>
      <c r="G309" s="2"/>
      <c r="H309" s="5"/>
      <c r="I309" s="5"/>
      <c r="J309" s="2"/>
      <c r="K309" s="2"/>
      <c r="L309" s="2"/>
      <c r="M309" s="2"/>
      <c r="N309" s="2"/>
      <c r="O309" s="2"/>
      <c r="P309" s="2"/>
      <c r="Q309" s="2"/>
      <c r="R309" s="2"/>
      <c r="S309" s="2"/>
      <c r="T309" s="2"/>
      <c r="U309" s="2"/>
      <c r="V309" s="2"/>
      <c r="W309" s="2"/>
      <c r="X309" s="2"/>
      <c r="Y309" s="2"/>
      <c r="Z309" s="2"/>
    </row>
    <row r="310" spans="1:26" ht="15.75" customHeight="1">
      <c r="A310" s="4"/>
      <c r="B310" s="5"/>
      <c r="C310" s="4"/>
      <c r="D310" s="2"/>
      <c r="E310" s="4"/>
      <c r="F310" s="2"/>
      <c r="G310" s="2"/>
      <c r="H310" s="5"/>
      <c r="I310" s="5"/>
      <c r="J310" s="2"/>
      <c r="K310" s="2"/>
      <c r="L310" s="2"/>
      <c r="M310" s="2"/>
      <c r="N310" s="2"/>
      <c r="O310" s="2"/>
      <c r="P310" s="2"/>
      <c r="Q310" s="2"/>
      <c r="R310" s="2"/>
      <c r="S310" s="2"/>
      <c r="T310" s="2"/>
      <c r="U310" s="2"/>
      <c r="V310" s="2"/>
      <c r="W310" s="2"/>
      <c r="X310" s="2"/>
      <c r="Y310" s="2"/>
      <c r="Z310" s="2"/>
    </row>
    <row r="311" spans="1:26" ht="15.75" customHeight="1">
      <c r="A311" s="4"/>
      <c r="B311" s="5"/>
      <c r="C311" s="4"/>
      <c r="D311" s="2"/>
      <c r="E311" s="4"/>
      <c r="F311" s="2"/>
      <c r="G311" s="2"/>
      <c r="H311" s="5"/>
      <c r="I311" s="5"/>
      <c r="J311" s="2"/>
      <c r="K311" s="2"/>
      <c r="L311" s="2"/>
      <c r="M311" s="2"/>
      <c r="N311" s="2"/>
      <c r="O311" s="2"/>
      <c r="P311" s="2"/>
      <c r="Q311" s="2"/>
      <c r="R311" s="2"/>
      <c r="S311" s="2"/>
      <c r="T311" s="2"/>
      <c r="U311" s="2"/>
      <c r="V311" s="2"/>
      <c r="W311" s="2"/>
      <c r="X311" s="2"/>
      <c r="Y311" s="2"/>
      <c r="Z311" s="2"/>
    </row>
    <row r="312" spans="1:26" ht="15.75" customHeight="1">
      <c r="A312" s="4"/>
      <c r="B312" s="5"/>
      <c r="C312" s="4"/>
      <c r="D312" s="2"/>
      <c r="E312" s="4"/>
      <c r="F312" s="2"/>
      <c r="G312" s="2"/>
      <c r="H312" s="5"/>
      <c r="I312" s="5"/>
      <c r="J312" s="2"/>
      <c r="K312" s="2"/>
      <c r="L312" s="2"/>
      <c r="M312" s="2"/>
      <c r="N312" s="2"/>
      <c r="O312" s="2"/>
      <c r="P312" s="2"/>
      <c r="Q312" s="2"/>
      <c r="R312" s="2"/>
      <c r="S312" s="2"/>
      <c r="T312" s="2"/>
      <c r="U312" s="2"/>
      <c r="V312" s="2"/>
      <c r="W312" s="2"/>
      <c r="X312" s="2"/>
      <c r="Y312" s="2"/>
      <c r="Z312" s="2"/>
    </row>
    <row r="313" spans="1:26" ht="15.75" customHeight="1">
      <c r="A313" s="4"/>
      <c r="B313" s="5"/>
      <c r="C313" s="4"/>
      <c r="D313" s="2"/>
      <c r="E313" s="4"/>
      <c r="F313" s="2"/>
      <c r="G313" s="2"/>
      <c r="H313" s="5"/>
      <c r="I313" s="5"/>
      <c r="J313" s="2"/>
      <c r="K313" s="2"/>
      <c r="L313" s="2"/>
      <c r="M313" s="2"/>
      <c r="N313" s="2"/>
      <c r="O313" s="2"/>
      <c r="P313" s="2"/>
      <c r="Q313" s="2"/>
      <c r="R313" s="2"/>
      <c r="S313" s="2"/>
      <c r="T313" s="2"/>
      <c r="U313" s="2"/>
      <c r="V313" s="2"/>
      <c r="W313" s="2"/>
      <c r="X313" s="2"/>
      <c r="Y313" s="2"/>
      <c r="Z313" s="2"/>
    </row>
    <row r="314" spans="1:26" ht="15.75" customHeight="1">
      <c r="A314" s="4"/>
      <c r="B314" s="5"/>
      <c r="C314" s="4"/>
      <c r="D314" s="2"/>
      <c r="E314" s="4"/>
      <c r="F314" s="2"/>
      <c r="G314" s="2"/>
      <c r="H314" s="5"/>
      <c r="I314" s="5"/>
      <c r="J314" s="2"/>
      <c r="K314" s="2"/>
      <c r="L314" s="2"/>
      <c r="M314" s="2"/>
      <c r="N314" s="2"/>
      <c r="O314" s="2"/>
      <c r="P314" s="2"/>
      <c r="Q314" s="2"/>
      <c r="R314" s="2"/>
      <c r="S314" s="2"/>
      <c r="T314" s="2"/>
      <c r="U314" s="2"/>
      <c r="V314" s="2"/>
      <c r="W314" s="2"/>
      <c r="X314" s="2"/>
      <c r="Y314" s="2"/>
      <c r="Z314" s="2"/>
    </row>
    <row r="315" spans="1:26" ht="15.75" customHeight="1">
      <c r="A315" s="4"/>
      <c r="B315" s="5"/>
      <c r="C315" s="4"/>
      <c r="D315" s="2"/>
      <c r="E315" s="4"/>
      <c r="F315" s="2"/>
      <c r="G315" s="2"/>
      <c r="H315" s="5"/>
      <c r="I315" s="5"/>
      <c r="J315" s="2"/>
      <c r="K315" s="2"/>
      <c r="L315" s="2"/>
      <c r="M315" s="2"/>
      <c r="N315" s="2"/>
      <c r="O315" s="2"/>
      <c r="P315" s="2"/>
      <c r="Q315" s="2"/>
      <c r="R315" s="2"/>
      <c r="S315" s="2"/>
      <c r="T315" s="2"/>
      <c r="U315" s="2"/>
      <c r="V315" s="2"/>
      <c r="W315" s="2"/>
      <c r="X315" s="2"/>
      <c r="Y315" s="2"/>
      <c r="Z315" s="2"/>
    </row>
    <row r="316" spans="1:26" ht="15.75" customHeight="1">
      <c r="A316" s="4"/>
      <c r="B316" s="5"/>
      <c r="C316" s="4"/>
      <c r="D316" s="2"/>
      <c r="E316" s="4"/>
      <c r="F316" s="2"/>
      <c r="G316" s="2"/>
      <c r="H316" s="5"/>
      <c r="I316" s="5"/>
      <c r="J316" s="2"/>
      <c r="K316" s="2"/>
      <c r="L316" s="2"/>
      <c r="M316" s="2"/>
      <c r="N316" s="2"/>
      <c r="O316" s="2"/>
      <c r="P316" s="2"/>
      <c r="Q316" s="2"/>
      <c r="R316" s="2"/>
      <c r="S316" s="2"/>
      <c r="T316" s="2"/>
      <c r="U316" s="2"/>
      <c r="V316" s="2"/>
      <c r="W316" s="2"/>
      <c r="X316" s="2"/>
      <c r="Y316" s="2"/>
      <c r="Z316" s="2"/>
    </row>
    <row r="317" spans="1:26" ht="15.75" customHeight="1">
      <c r="A317" s="4"/>
      <c r="B317" s="5"/>
      <c r="C317" s="4"/>
      <c r="D317" s="2"/>
      <c r="E317" s="4"/>
      <c r="F317" s="2"/>
      <c r="G317" s="2"/>
      <c r="H317" s="5"/>
      <c r="I317" s="5"/>
      <c r="J317" s="2"/>
      <c r="K317" s="2"/>
      <c r="L317" s="2"/>
      <c r="M317" s="2"/>
      <c r="N317" s="2"/>
      <c r="O317" s="2"/>
      <c r="P317" s="2"/>
      <c r="Q317" s="2"/>
      <c r="R317" s="2"/>
      <c r="S317" s="2"/>
      <c r="T317" s="2"/>
      <c r="U317" s="2"/>
      <c r="V317" s="2"/>
      <c r="W317" s="2"/>
      <c r="X317" s="2"/>
      <c r="Y317" s="2"/>
      <c r="Z317" s="2"/>
    </row>
    <row r="318" spans="1:26" ht="15.75" customHeight="1">
      <c r="A318" s="4"/>
      <c r="B318" s="5"/>
      <c r="C318" s="4"/>
      <c r="D318" s="2"/>
      <c r="E318" s="4"/>
      <c r="F318" s="2"/>
      <c r="G318" s="2"/>
      <c r="H318" s="5"/>
      <c r="I318" s="5"/>
      <c r="J318" s="2"/>
      <c r="K318" s="2"/>
      <c r="L318" s="2"/>
      <c r="M318" s="2"/>
      <c r="N318" s="2"/>
      <c r="O318" s="2"/>
      <c r="P318" s="2"/>
      <c r="Q318" s="2"/>
      <c r="R318" s="2"/>
      <c r="S318" s="2"/>
      <c r="T318" s="2"/>
      <c r="U318" s="2"/>
      <c r="V318" s="2"/>
      <c r="W318" s="2"/>
      <c r="X318" s="2"/>
      <c r="Y318" s="2"/>
      <c r="Z318" s="2"/>
    </row>
    <row r="319" spans="1:26" ht="15.75" customHeight="1">
      <c r="A319" s="4"/>
      <c r="B319" s="5"/>
      <c r="C319" s="4"/>
      <c r="D319" s="2"/>
      <c r="E319" s="4"/>
      <c r="F319" s="2"/>
      <c r="G319" s="2"/>
      <c r="H319" s="5"/>
      <c r="I319" s="5"/>
      <c r="J319" s="2"/>
      <c r="K319" s="2"/>
      <c r="L319" s="2"/>
      <c r="M319" s="2"/>
      <c r="N319" s="2"/>
      <c r="O319" s="2"/>
      <c r="P319" s="2"/>
      <c r="Q319" s="2"/>
      <c r="R319" s="2"/>
      <c r="S319" s="2"/>
      <c r="T319" s="2"/>
      <c r="U319" s="2"/>
      <c r="V319" s="2"/>
      <c r="W319" s="2"/>
      <c r="X319" s="2"/>
      <c r="Y319" s="2"/>
      <c r="Z319" s="2"/>
    </row>
    <row r="320" spans="1:26" ht="15.75" customHeight="1">
      <c r="A320" s="4"/>
      <c r="B320" s="5"/>
      <c r="C320" s="4"/>
      <c r="D320" s="2"/>
      <c r="E320" s="4"/>
      <c r="F320" s="2"/>
      <c r="G320" s="2"/>
      <c r="H320" s="5"/>
      <c r="I320" s="5"/>
      <c r="J320" s="2"/>
      <c r="K320" s="2"/>
      <c r="L320" s="2"/>
      <c r="M320" s="2"/>
      <c r="N320" s="2"/>
      <c r="O320" s="2"/>
      <c r="P320" s="2"/>
      <c r="Q320" s="2"/>
      <c r="R320" s="2"/>
      <c r="S320" s="2"/>
      <c r="T320" s="2"/>
      <c r="U320" s="2"/>
      <c r="V320" s="2"/>
      <c r="W320" s="2"/>
      <c r="X320" s="2"/>
      <c r="Y320" s="2"/>
      <c r="Z320" s="2"/>
    </row>
    <row r="321" spans="1:26" ht="15.75" customHeight="1">
      <c r="A321" s="4"/>
      <c r="B321" s="5"/>
      <c r="C321" s="4"/>
      <c r="D321" s="2"/>
      <c r="E321" s="4"/>
      <c r="F321" s="2"/>
      <c r="G321" s="2"/>
      <c r="H321" s="5"/>
      <c r="I321" s="5"/>
      <c r="J321" s="2"/>
      <c r="K321" s="2"/>
      <c r="L321" s="2"/>
      <c r="M321" s="2"/>
      <c r="N321" s="2"/>
      <c r="O321" s="2"/>
      <c r="P321" s="2"/>
      <c r="Q321" s="2"/>
      <c r="R321" s="2"/>
      <c r="S321" s="2"/>
      <c r="T321" s="2"/>
      <c r="U321" s="2"/>
      <c r="V321" s="2"/>
      <c r="W321" s="2"/>
      <c r="X321" s="2"/>
      <c r="Y321" s="2"/>
      <c r="Z321" s="2"/>
    </row>
    <row r="322" spans="1:26" ht="15.75" customHeight="1">
      <c r="A322" s="4"/>
      <c r="B322" s="5"/>
      <c r="C322" s="4"/>
      <c r="D322" s="2"/>
      <c r="E322" s="4"/>
      <c r="F322" s="2"/>
      <c r="G322" s="2"/>
      <c r="H322" s="5"/>
      <c r="I322" s="5"/>
      <c r="J322" s="2"/>
      <c r="K322" s="2"/>
      <c r="L322" s="2"/>
      <c r="M322" s="2"/>
      <c r="N322" s="2"/>
      <c r="O322" s="2"/>
      <c r="P322" s="2"/>
      <c r="Q322" s="2"/>
      <c r="R322" s="2"/>
      <c r="S322" s="2"/>
      <c r="T322" s="2"/>
      <c r="U322" s="2"/>
      <c r="V322" s="2"/>
      <c r="W322" s="2"/>
      <c r="X322" s="2"/>
      <c r="Y322" s="2"/>
      <c r="Z322" s="2"/>
    </row>
    <row r="323" spans="1:26" ht="15.75" customHeight="1">
      <c r="A323" s="4"/>
      <c r="B323" s="5"/>
      <c r="C323" s="4"/>
      <c r="D323" s="2"/>
      <c r="E323" s="4"/>
      <c r="F323" s="2"/>
      <c r="G323" s="2"/>
      <c r="H323" s="5"/>
      <c r="I323" s="5"/>
      <c r="J323" s="2"/>
      <c r="K323" s="2"/>
      <c r="L323" s="2"/>
      <c r="M323" s="2"/>
      <c r="N323" s="2"/>
      <c r="O323" s="2"/>
      <c r="P323" s="2"/>
      <c r="Q323" s="2"/>
      <c r="R323" s="2"/>
      <c r="S323" s="2"/>
      <c r="T323" s="2"/>
      <c r="U323" s="2"/>
      <c r="V323" s="2"/>
      <c r="W323" s="2"/>
      <c r="X323" s="2"/>
      <c r="Y323" s="2"/>
      <c r="Z323" s="2"/>
    </row>
    <row r="324" spans="1:26" ht="15.75" customHeight="1">
      <c r="A324" s="4"/>
      <c r="B324" s="5"/>
      <c r="C324" s="4"/>
      <c r="D324" s="2"/>
      <c r="E324" s="4"/>
      <c r="F324" s="2"/>
      <c r="G324" s="2"/>
      <c r="H324" s="5"/>
      <c r="I324" s="5"/>
      <c r="J324" s="2"/>
      <c r="K324" s="2"/>
      <c r="L324" s="2"/>
      <c r="M324" s="2"/>
      <c r="N324" s="2"/>
      <c r="O324" s="2"/>
      <c r="P324" s="2"/>
      <c r="Q324" s="2"/>
      <c r="R324" s="2"/>
      <c r="S324" s="2"/>
      <c r="T324" s="2"/>
      <c r="U324" s="2"/>
      <c r="V324" s="2"/>
      <c r="W324" s="2"/>
      <c r="X324" s="2"/>
      <c r="Y324" s="2"/>
      <c r="Z324" s="2"/>
    </row>
    <row r="325" spans="1:26" ht="15.75" customHeight="1">
      <c r="A325" s="4"/>
      <c r="B325" s="5"/>
      <c r="C325" s="4"/>
      <c r="D325" s="2"/>
      <c r="E325" s="4"/>
      <c r="F325" s="2"/>
      <c r="G325" s="2"/>
      <c r="H325" s="5"/>
      <c r="I325" s="5"/>
      <c r="J325" s="2"/>
      <c r="K325" s="2"/>
      <c r="L325" s="2"/>
      <c r="M325" s="2"/>
      <c r="N325" s="2"/>
      <c r="O325" s="2"/>
      <c r="P325" s="2"/>
      <c r="Q325" s="2"/>
      <c r="R325" s="2"/>
      <c r="S325" s="2"/>
      <c r="T325" s="2"/>
      <c r="U325" s="2"/>
      <c r="V325" s="2"/>
      <c r="W325" s="2"/>
      <c r="X325" s="2"/>
      <c r="Y325" s="2"/>
      <c r="Z325" s="2"/>
    </row>
    <row r="326" spans="1:26" ht="15.75" customHeight="1">
      <c r="A326" s="4"/>
      <c r="B326" s="5"/>
      <c r="C326" s="4"/>
      <c r="D326" s="2"/>
      <c r="E326" s="4"/>
      <c r="F326" s="2"/>
      <c r="G326" s="2"/>
      <c r="H326" s="5"/>
      <c r="I326" s="5"/>
      <c r="J326" s="2"/>
      <c r="K326" s="2"/>
      <c r="L326" s="2"/>
      <c r="M326" s="2"/>
      <c r="N326" s="2"/>
      <c r="O326" s="2"/>
      <c r="P326" s="2"/>
      <c r="Q326" s="2"/>
      <c r="R326" s="2"/>
      <c r="S326" s="2"/>
      <c r="T326" s="2"/>
      <c r="U326" s="2"/>
      <c r="V326" s="2"/>
      <c r="W326" s="2"/>
      <c r="X326" s="2"/>
      <c r="Y326" s="2"/>
      <c r="Z326" s="2"/>
    </row>
    <row r="327" spans="1:26" ht="15.75" customHeight="1">
      <c r="A327" s="4"/>
      <c r="B327" s="5"/>
      <c r="C327" s="4"/>
      <c r="D327" s="2"/>
      <c r="E327" s="4"/>
      <c r="F327" s="2"/>
      <c r="G327" s="2"/>
      <c r="H327" s="5"/>
      <c r="I327" s="5"/>
      <c r="J327" s="2"/>
      <c r="K327" s="2"/>
      <c r="L327" s="2"/>
      <c r="M327" s="2"/>
      <c r="N327" s="2"/>
      <c r="O327" s="2"/>
      <c r="P327" s="2"/>
      <c r="Q327" s="2"/>
      <c r="R327" s="2"/>
      <c r="S327" s="2"/>
      <c r="T327" s="2"/>
      <c r="U327" s="2"/>
      <c r="V327" s="2"/>
      <c r="W327" s="2"/>
      <c r="X327" s="2"/>
      <c r="Y327" s="2"/>
      <c r="Z327" s="2"/>
    </row>
    <row r="328" spans="1:26" ht="15.75" customHeight="1">
      <c r="A328" s="4"/>
      <c r="B328" s="5"/>
      <c r="C328" s="4"/>
      <c r="D328" s="2"/>
      <c r="E328" s="4"/>
      <c r="F328" s="2"/>
      <c r="G328" s="2"/>
      <c r="H328" s="5"/>
      <c r="I328" s="5"/>
      <c r="J328" s="2"/>
      <c r="K328" s="2"/>
      <c r="L328" s="2"/>
      <c r="M328" s="2"/>
      <c r="N328" s="2"/>
      <c r="O328" s="2"/>
      <c r="P328" s="2"/>
      <c r="Q328" s="2"/>
      <c r="R328" s="2"/>
      <c r="S328" s="2"/>
      <c r="T328" s="2"/>
      <c r="U328" s="2"/>
      <c r="V328" s="2"/>
      <c r="W328" s="2"/>
      <c r="X328" s="2"/>
      <c r="Y328" s="2"/>
      <c r="Z328" s="2"/>
    </row>
    <row r="329" spans="1:26" ht="15.75" customHeight="1">
      <c r="A329" s="4"/>
      <c r="B329" s="5"/>
      <c r="C329" s="4"/>
      <c r="D329" s="2"/>
      <c r="E329" s="4"/>
      <c r="F329" s="2"/>
      <c r="G329" s="2"/>
      <c r="H329" s="5"/>
      <c r="I329" s="5"/>
      <c r="J329" s="2"/>
      <c r="K329" s="2"/>
      <c r="L329" s="2"/>
      <c r="M329" s="2"/>
      <c r="N329" s="2"/>
      <c r="O329" s="2"/>
      <c r="P329" s="2"/>
      <c r="Q329" s="2"/>
      <c r="R329" s="2"/>
      <c r="S329" s="2"/>
      <c r="T329" s="2"/>
      <c r="U329" s="2"/>
      <c r="V329" s="2"/>
      <c r="W329" s="2"/>
      <c r="X329" s="2"/>
      <c r="Y329" s="2"/>
      <c r="Z329" s="2"/>
    </row>
    <row r="330" spans="1:26" ht="15.75" customHeight="1">
      <c r="A330" s="4"/>
      <c r="B330" s="5"/>
      <c r="C330" s="4"/>
      <c r="D330" s="2"/>
      <c r="E330" s="4"/>
      <c r="F330" s="2"/>
      <c r="G330" s="2"/>
      <c r="H330" s="5"/>
      <c r="I330" s="5"/>
      <c r="J330" s="2"/>
      <c r="K330" s="2"/>
      <c r="L330" s="2"/>
      <c r="M330" s="2"/>
      <c r="N330" s="2"/>
      <c r="O330" s="2"/>
      <c r="P330" s="2"/>
      <c r="Q330" s="2"/>
      <c r="R330" s="2"/>
      <c r="S330" s="2"/>
      <c r="T330" s="2"/>
      <c r="U330" s="2"/>
      <c r="V330" s="2"/>
      <c r="W330" s="2"/>
      <c r="X330" s="2"/>
      <c r="Y330" s="2"/>
      <c r="Z330" s="2"/>
    </row>
    <row r="331" spans="1:26" ht="15.75" customHeight="1">
      <c r="A331" s="4"/>
      <c r="B331" s="5"/>
      <c r="C331" s="4"/>
      <c r="D331" s="2"/>
      <c r="E331" s="4"/>
      <c r="F331" s="2"/>
      <c r="G331" s="2"/>
      <c r="H331" s="5"/>
      <c r="I331" s="5"/>
      <c r="J331" s="2"/>
      <c r="K331" s="2"/>
      <c r="L331" s="2"/>
      <c r="M331" s="2"/>
      <c r="N331" s="2"/>
      <c r="O331" s="2"/>
      <c r="P331" s="2"/>
      <c r="Q331" s="2"/>
      <c r="R331" s="2"/>
      <c r="S331" s="2"/>
      <c r="T331" s="2"/>
      <c r="U331" s="2"/>
      <c r="V331" s="2"/>
      <c r="W331" s="2"/>
      <c r="X331" s="2"/>
      <c r="Y331" s="2"/>
      <c r="Z331" s="2"/>
    </row>
    <row r="332" spans="1:26" ht="15.75" customHeight="1">
      <c r="A332" s="4"/>
      <c r="B332" s="5"/>
      <c r="C332" s="4"/>
      <c r="D332" s="2"/>
      <c r="E332" s="4"/>
      <c r="F332" s="2"/>
      <c r="G332" s="2"/>
      <c r="H332" s="5"/>
      <c r="I332" s="5"/>
      <c r="J332" s="2"/>
      <c r="K332" s="2"/>
      <c r="L332" s="2"/>
      <c r="M332" s="2"/>
      <c r="N332" s="2"/>
      <c r="O332" s="2"/>
      <c r="P332" s="2"/>
      <c r="Q332" s="2"/>
      <c r="R332" s="2"/>
      <c r="S332" s="2"/>
      <c r="T332" s="2"/>
      <c r="U332" s="2"/>
      <c r="V332" s="2"/>
      <c r="W332" s="2"/>
      <c r="X332" s="2"/>
      <c r="Y332" s="2"/>
      <c r="Z332" s="2"/>
    </row>
    <row r="333" spans="1:26" ht="15.75" customHeight="1">
      <c r="A333" s="4"/>
      <c r="B333" s="5"/>
      <c r="C333" s="4"/>
      <c r="D333" s="2"/>
      <c r="E333" s="4"/>
      <c r="F333" s="2"/>
      <c r="G333" s="2"/>
      <c r="H333" s="5"/>
      <c r="I333" s="5"/>
      <c r="J333" s="2"/>
      <c r="K333" s="2"/>
      <c r="L333" s="2"/>
      <c r="M333" s="2"/>
      <c r="N333" s="2"/>
      <c r="O333" s="2"/>
      <c r="P333" s="2"/>
      <c r="Q333" s="2"/>
      <c r="R333" s="2"/>
      <c r="S333" s="2"/>
      <c r="T333" s="2"/>
      <c r="U333" s="2"/>
      <c r="V333" s="2"/>
      <c r="W333" s="2"/>
      <c r="X333" s="2"/>
      <c r="Y333" s="2"/>
      <c r="Z333" s="2"/>
    </row>
    <row r="334" spans="1:26" ht="15.75" customHeight="1">
      <c r="A334" s="4"/>
      <c r="B334" s="5"/>
      <c r="C334" s="4"/>
      <c r="D334" s="2"/>
      <c r="E334" s="4"/>
      <c r="F334" s="2"/>
      <c r="G334" s="2"/>
      <c r="H334" s="5"/>
      <c r="I334" s="5"/>
      <c r="J334" s="2"/>
      <c r="K334" s="2"/>
      <c r="L334" s="2"/>
      <c r="M334" s="2"/>
      <c r="N334" s="2"/>
      <c r="O334" s="2"/>
      <c r="P334" s="2"/>
      <c r="Q334" s="2"/>
      <c r="R334" s="2"/>
      <c r="S334" s="2"/>
      <c r="T334" s="2"/>
      <c r="U334" s="2"/>
      <c r="V334" s="2"/>
      <c r="W334" s="2"/>
      <c r="X334" s="2"/>
      <c r="Y334" s="2"/>
      <c r="Z334" s="2"/>
    </row>
    <row r="335" spans="1:26" ht="15.75" customHeight="1">
      <c r="A335" s="4"/>
      <c r="B335" s="5"/>
      <c r="C335" s="4"/>
      <c r="D335" s="2"/>
      <c r="E335" s="4"/>
      <c r="F335" s="2"/>
      <c r="G335" s="2"/>
      <c r="H335" s="5"/>
      <c r="I335" s="5"/>
      <c r="J335" s="2"/>
      <c r="K335" s="2"/>
      <c r="L335" s="2"/>
      <c r="M335" s="2"/>
      <c r="N335" s="2"/>
      <c r="O335" s="2"/>
      <c r="P335" s="2"/>
      <c r="Q335" s="2"/>
      <c r="R335" s="2"/>
      <c r="S335" s="2"/>
      <c r="T335" s="2"/>
      <c r="U335" s="2"/>
      <c r="V335" s="2"/>
      <c r="W335" s="2"/>
      <c r="X335" s="2"/>
      <c r="Y335" s="2"/>
      <c r="Z335" s="2"/>
    </row>
    <row r="336" spans="1:26" ht="15.75" customHeight="1">
      <c r="A336" s="4"/>
      <c r="B336" s="5"/>
      <c r="C336" s="4"/>
      <c r="D336" s="2"/>
      <c r="E336" s="4"/>
      <c r="F336" s="2"/>
      <c r="G336" s="2"/>
      <c r="H336" s="5"/>
      <c r="I336" s="5"/>
      <c r="J336" s="2"/>
      <c r="K336" s="2"/>
      <c r="L336" s="2"/>
      <c r="M336" s="2"/>
      <c r="N336" s="2"/>
      <c r="O336" s="2"/>
      <c r="P336" s="2"/>
      <c r="Q336" s="2"/>
      <c r="R336" s="2"/>
      <c r="S336" s="2"/>
      <c r="T336" s="2"/>
      <c r="U336" s="2"/>
      <c r="V336" s="2"/>
      <c r="W336" s="2"/>
      <c r="X336" s="2"/>
      <c r="Y336" s="2"/>
      <c r="Z336" s="2"/>
    </row>
    <row r="337" spans="1:26" ht="15.75" customHeight="1">
      <c r="A337" s="4"/>
      <c r="B337" s="5"/>
      <c r="C337" s="4"/>
      <c r="D337" s="2"/>
      <c r="E337" s="4"/>
      <c r="F337" s="2"/>
      <c r="G337" s="2"/>
      <c r="H337" s="5"/>
      <c r="I337" s="5"/>
      <c r="J337" s="2"/>
      <c r="K337" s="2"/>
      <c r="L337" s="2"/>
      <c r="M337" s="2"/>
      <c r="N337" s="2"/>
      <c r="O337" s="2"/>
      <c r="P337" s="2"/>
      <c r="Q337" s="2"/>
      <c r="R337" s="2"/>
      <c r="S337" s="2"/>
      <c r="T337" s="2"/>
      <c r="U337" s="2"/>
      <c r="V337" s="2"/>
      <c r="W337" s="2"/>
      <c r="X337" s="2"/>
      <c r="Y337" s="2"/>
      <c r="Z337" s="2"/>
    </row>
    <row r="338" spans="1:26" ht="15.75" customHeight="1">
      <c r="A338" s="4"/>
      <c r="B338" s="5"/>
      <c r="C338" s="4"/>
      <c r="D338" s="2"/>
      <c r="E338" s="4"/>
      <c r="F338" s="2"/>
      <c r="G338" s="2"/>
      <c r="H338" s="5"/>
      <c r="I338" s="5"/>
      <c r="J338" s="2"/>
      <c r="K338" s="2"/>
      <c r="L338" s="2"/>
      <c r="M338" s="2"/>
      <c r="N338" s="2"/>
      <c r="O338" s="2"/>
      <c r="P338" s="2"/>
      <c r="Q338" s="2"/>
      <c r="R338" s="2"/>
      <c r="S338" s="2"/>
      <c r="T338" s="2"/>
      <c r="U338" s="2"/>
      <c r="V338" s="2"/>
      <c r="W338" s="2"/>
      <c r="X338" s="2"/>
      <c r="Y338" s="2"/>
      <c r="Z338" s="2"/>
    </row>
    <row r="339" spans="1:26" ht="15.75" customHeight="1">
      <c r="A339" s="4"/>
      <c r="B339" s="5"/>
      <c r="C339" s="4"/>
      <c r="D339" s="2"/>
      <c r="E339" s="4"/>
      <c r="F339" s="2"/>
      <c r="G339" s="2"/>
      <c r="H339" s="5"/>
      <c r="I339" s="5"/>
      <c r="J339" s="2"/>
      <c r="K339" s="2"/>
      <c r="L339" s="2"/>
      <c r="M339" s="2"/>
      <c r="N339" s="2"/>
      <c r="O339" s="2"/>
      <c r="P339" s="2"/>
      <c r="Q339" s="2"/>
      <c r="R339" s="2"/>
      <c r="S339" s="2"/>
      <c r="T339" s="2"/>
      <c r="U339" s="2"/>
      <c r="V339" s="2"/>
      <c r="W339" s="2"/>
      <c r="X339" s="2"/>
      <c r="Y339" s="2"/>
      <c r="Z339" s="2"/>
    </row>
    <row r="340" spans="1:26" ht="15.75" customHeight="1">
      <c r="A340" s="4"/>
      <c r="B340" s="5"/>
      <c r="C340" s="4"/>
      <c r="D340" s="2"/>
      <c r="E340" s="4"/>
      <c r="F340" s="2"/>
      <c r="G340" s="2"/>
      <c r="H340" s="5"/>
      <c r="I340" s="5"/>
      <c r="J340" s="2"/>
      <c r="K340" s="2"/>
      <c r="L340" s="2"/>
      <c r="M340" s="2"/>
      <c r="N340" s="2"/>
      <c r="O340" s="2"/>
      <c r="P340" s="2"/>
      <c r="Q340" s="2"/>
      <c r="R340" s="2"/>
      <c r="S340" s="2"/>
      <c r="T340" s="2"/>
      <c r="U340" s="2"/>
      <c r="V340" s="2"/>
      <c r="W340" s="2"/>
      <c r="X340" s="2"/>
      <c r="Y340" s="2"/>
      <c r="Z340" s="2"/>
    </row>
    <row r="341" spans="1:26" ht="15.75" customHeight="1">
      <c r="A341" s="4"/>
      <c r="B341" s="5"/>
      <c r="C341" s="4"/>
      <c r="D341" s="2"/>
      <c r="E341" s="4"/>
      <c r="F341" s="2"/>
      <c r="G341" s="2"/>
      <c r="H341" s="5"/>
      <c r="I341" s="5"/>
      <c r="J341" s="2"/>
      <c r="K341" s="2"/>
      <c r="L341" s="2"/>
      <c r="M341" s="2"/>
      <c r="N341" s="2"/>
      <c r="O341" s="2"/>
      <c r="P341" s="2"/>
      <c r="Q341" s="2"/>
      <c r="R341" s="2"/>
      <c r="S341" s="2"/>
      <c r="T341" s="2"/>
      <c r="U341" s="2"/>
      <c r="V341" s="2"/>
      <c r="W341" s="2"/>
      <c r="X341" s="2"/>
      <c r="Y341" s="2"/>
      <c r="Z341" s="2"/>
    </row>
    <row r="342" spans="1:26" ht="15.75" customHeight="1">
      <c r="A342" s="4"/>
      <c r="B342" s="5"/>
      <c r="C342" s="4"/>
      <c r="D342" s="2"/>
      <c r="E342" s="4"/>
      <c r="F342" s="2"/>
      <c r="G342" s="2"/>
      <c r="H342" s="5"/>
      <c r="I342" s="5"/>
      <c r="J342" s="2"/>
      <c r="K342" s="2"/>
      <c r="L342" s="2"/>
      <c r="M342" s="2"/>
      <c r="N342" s="2"/>
      <c r="O342" s="2"/>
      <c r="P342" s="2"/>
      <c r="Q342" s="2"/>
      <c r="R342" s="2"/>
      <c r="S342" s="2"/>
      <c r="T342" s="2"/>
      <c r="U342" s="2"/>
      <c r="V342" s="2"/>
      <c r="W342" s="2"/>
      <c r="X342" s="2"/>
      <c r="Y342" s="2"/>
      <c r="Z342" s="2"/>
    </row>
    <row r="343" spans="1:26" ht="15.75" customHeight="1">
      <c r="A343" s="4"/>
      <c r="B343" s="5"/>
      <c r="C343" s="4"/>
      <c r="D343" s="2"/>
      <c r="E343" s="4"/>
      <c r="F343" s="2"/>
      <c r="G343" s="2"/>
      <c r="H343" s="5"/>
      <c r="I343" s="5"/>
      <c r="J343" s="2"/>
      <c r="K343" s="2"/>
      <c r="L343" s="2"/>
      <c r="M343" s="2"/>
      <c r="N343" s="2"/>
      <c r="O343" s="2"/>
      <c r="P343" s="2"/>
      <c r="Q343" s="2"/>
      <c r="R343" s="2"/>
      <c r="S343" s="2"/>
      <c r="T343" s="2"/>
      <c r="U343" s="2"/>
      <c r="V343" s="2"/>
      <c r="W343" s="2"/>
      <c r="X343" s="2"/>
      <c r="Y343" s="2"/>
      <c r="Z343" s="2"/>
    </row>
    <row r="344" spans="1:26" ht="15.75" customHeight="1">
      <c r="A344" s="4"/>
      <c r="B344" s="5"/>
      <c r="C344" s="4"/>
      <c r="D344" s="2"/>
      <c r="E344" s="4"/>
      <c r="F344" s="2"/>
      <c r="G344" s="2"/>
      <c r="H344" s="5"/>
      <c r="I344" s="5"/>
      <c r="J344" s="2"/>
      <c r="K344" s="2"/>
      <c r="L344" s="2"/>
      <c r="M344" s="2"/>
      <c r="N344" s="2"/>
      <c r="O344" s="2"/>
      <c r="P344" s="2"/>
      <c r="Q344" s="2"/>
      <c r="R344" s="2"/>
      <c r="S344" s="2"/>
      <c r="T344" s="2"/>
      <c r="U344" s="2"/>
      <c r="V344" s="2"/>
      <c r="W344" s="2"/>
      <c r="X344" s="2"/>
      <c r="Y344" s="2"/>
      <c r="Z344" s="2"/>
    </row>
    <row r="345" spans="1:26" ht="15.75" customHeight="1">
      <c r="A345" s="4"/>
      <c r="B345" s="5"/>
      <c r="C345" s="4"/>
      <c r="D345" s="2"/>
      <c r="E345" s="4"/>
      <c r="F345" s="2"/>
      <c r="G345" s="2"/>
      <c r="H345" s="5"/>
      <c r="I345" s="5"/>
      <c r="J345" s="2"/>
      <c r="K345" s="2"/>
      <c r="L345" s="2"/>
      <c r="M345" s="2"/>
      <c r="N345" s="2"/>
      <c r="O345" s="2"/>
      <c r="P345" s="2"/>
      <c r="Q345" s="2"/>
      <c r="R345" s="2"/>
      <c r="S345" s="2"/>
      <c r="T345" s="2"/>
      <c r="U345" s="2"/>
      <c r="V345" s="2"/>
      <c r="W345" s="2"/>
      <c r="X345" s="2"/>
      <c r="Y345" s="2"/>
      <c r="Z345" s="2"/>
    </row>
    <row r="346" spans="1:26" ht="15.75" customHeight="1">
      <c r="A346" s="4"/>
      <c r="B346" s="5"/>
      <c r="C346" s="4"/>
      <c r="D346" s="2"/>
      <c r="E346" s="4"/>
      <c r="F346" s="2"/>
      <c r="G346" s="2"/>
      <c r="H346" s="5"/>
      <c r="I346" s="5"/>
      <c r="J346" s="2"/>
      <c r="K346" s="2"/>
      <c r="L346" s="2"/>
      <c r="M346" s="2"/>
      <c r="N346" s="2"/>
      <c r="O346" s="2"/>
      <c r="P346" s="2"/>
      <c r="Q346" s="2"/>
      <c r="R346" s="2"/>
      <c r="S346" s="2"/>
      <c r="T346" s="2"/>
      <c r="U346" s="2"/>
      <c r="V346" s="2"/>
      <c r="W346" s="2"/>
      <c r="X346" s="2"/>
      <c r="Y346" s="2"/>
      <c r="Z346" s="2"/>
    </row>
    <row r="347" spans="1:26" ht="15.75" customHeight="1">
      <c r="A347" s="4"/>
      <c r="B347" s="5"/>
      <c r="C347" s="4"/>
      <c r="D347" s="2"/>
      <c r="E347" s="4"/>
      <c r="F347" s="2"/>
      <c r="G347" s="2"/>
      <c r="H347" s="5"/>
      <c r="I347" s="5"/>
      <c r="J347" s="2"/>
      <c r="K347" s="2"/>
      <c r="L347" s="2"/>
      <c r="M347" s="2"/>
      <c r="N347" s="2"/>
      <c r="O347" s="2"/>
      <c r="P347" s="2"/>
      <c r="Q347" s="2"/>
      <c r="R347" s="2"/>
      <c r="S347" s="2"/>
      <c r="T347" s="2"/>
      <c r="U347" s="2"/>
      <c r="V347" s="2"/>
      <c r="W347" s="2"/>
      <c r="X347" s="2"/>
      <c r="Y347" s="2"/>
      <c r="Z347" s="2"/>
    </row>
    <row r="348" spans="1:26" ht="15.75" customHeight="1">
      <c r="A348" s="4"/>
      <c r="B348" s="5"/>
      <c r="C348" s="4"/>
      <c r="D348" s="2"/>
      <c r="E348" s="4"/>
      <c r="F348" s="2"/>
      <c r="G348" s="2"/>
      <c r="H348" s="5"/>
      <c r="I348" s="5"/>
      <c r="J348" s="2"/>
      <c r="K348" s="2"/>
      <c r="L348" s="2"/>
      <c r="M348" s="2"/>
      <c r="N348" s="2"/>
      <c r="O348" s="2"/>
      <c r="P348" s="2"/>
      <c r="Q348" s="2"/>
      <c r="R348" s="2"/>
      <c r="S348" s="2"/>
      <c r="T348" s="2"/>
      <c r="U348" s="2"/>
      <c r="V348" s="2"/>
      <c r="W348" s="2"/>
      <c r="X348" s="2"/>
      <c r="Y348" s="2"/>
      <c r="Z348" s="2"/>
    </row>
    <row r="349" spans="1:26" ht="15.75" customHeight="1">
      <c r="A349" s="4"/>
      <c r="B349" s="5"/>
      <c r="C349" s="4"/>
      <c r="D349" s="2"/>
      <c r="E349" s="4"/>
      <c r="F349" s="2"/>
      <c r="G349" s="2"/>
      <c r="H349" s="5"/>
      <c r="I349" s="5"/>
      <c r="J349" s="2"/>
      <c r="K349" s="2"/>
      <c r="L349" s="2"/>
      <c r="M349" s="2"/>
      <c r="N349" s="2"/>
      <c r="O349" s="2"/>
      <c r="P349" s="2"/>
      <c r="Q349" s="2"/>
      <c r="R349" s="2"/>
      <c r="S349" s="2"/>
      <c r="T349" s="2"/>
      <c r="U349" s="2"/>
      <c r="V349" s="2"/>
      <c r="W349" s="2"/>
      <c r="X349" s="2"/>
      <c r="Y349" s="2"/>
      <c r="Z349" s="2"/>
    </row>
    <row r="350" spans="1:26" ht="15.75" customHeight="1">
      <c r="A350" s="4"/>
      <c r="B350" s="5"/>
      <c r="C350" s="4"/>
      <c r="D350" s="2"/>
      <c r="E350" s="4"/>
      <c r="F350" s="2"/>
      <c r="G350" s="2"/>
      <c r="H350" s="5"/>
      <c r="I350" s="5"/>
      <c r="J350" s="2"/>
      <c r="K350" s="2"/>
      <c r="L350" s="2"/>
      <c r="M350" s="2"/>
      <c r="N350" s="2"/>
      <c r="O350" s="2"/>
      <c r="P350" s="2"/>
      <c r="Q350" s="2"/>
      <c r="R350" s="2"/>
      <c r="S350" s="2"/>
      <c r="T350" s="2"/>
      <c r="U350" s="2"/>
      <c r="V350" s="2"/>
      <c r="W350" s="2"/>
      <c r="X350" s="2"/>
      <c r="Y350" s="2"/>
      <c r="Z350" s="2"/>
    </row>
    <row r="351" spans="1:26" ht="15.75" customHeight="1">
      <c r="A351" s="4"/>
      <c r="B351" s="5"/>
      <c r="C351" s="4"/>
      <c r="D351" s="2"/>
      <c r="E351" s="4"/>
      <c r="F351" s="2"/>
      <c r="G351" s="2"/>
      <c r="H351" s="5"/>
      <c r="I351" s="5"/>
      <c r="J351" s="2"/>
      <c r="K351" s="2"/>
      <c r="L351" s="2"/>
      <c r="M351" s="2"/>
      <c r="N351" s="2"/>
      <c r="O351" s="2"/>
      <c r="P351" s="2"/>
      <c r="Q351" s="2"/>
      <c r="R351" s="2"/>
      <c r="S351" s="2"/>
      <c r="T351" s="2"/>
      <c r="U351" s="2"/>
      <c r="V351" s="2"/>
      <c r="W351" s="2"/>
      <c r="X351" s="2"/>
      <c r="Y351" s="2"/>
      <c r="Z351" s="2"/>
    </row>
    <row r="352" spans="1:26" ht="15.75" customHeight="1">
      <c r="A352" s="4"/>
      <c r="B352" s="5"/>
      <c r="C352" s="4"/>
      <c r="D352" s="2"/>
      <c r="E352" s="4"/>
      <c r="F352" s="2"/>
      <c r="G352" s="2"/>
      <c r="H352" s="5"/>
      <c r="I352" s="5"/>
      <c r="J352" s="2"/>
      <c r="K352" s="2"/>
      <c r="L352" s="2"/>
      <c r="M352" s="2"/>
      <c r="N352" s="2"/>
      <c r="O352" s="2"/>
      <c r="P352" s="2"/>
      <c r="Q352" s="2"/>
      <c r="R352" s="2"/>
      <c r="S352" s="2"/>
      <c r="T352" s="2"/>
      <c r="U352" s="2"/>
      <c r="V352" s="2"/>
      <c r="W352" s="2"/>
      <c r="X352" s="2"/>
      <c r="Y352" s="2"/>
      <c r="Z352" s="2"/>
    </row>
    <row r="353" spans="1:26" ht="15.75" customHeight="1">
      <c r="A353" s="4"/>
      <c r="B353" s="5"/>
      <c r="C353" s="4"/>
      <c r="D353" s="2"/>
      <c r="E353" s="4"/>
      <c r="F353" s="2"/>
      <c r="G353" s="2"/>
      <c r="H353" s="5"/>
      <c r="I353" s="5"/>
      <c r="J353" s="2"/>
      <c r="K353" s="2"/>
      <c r="L353" s="2"/>
      <c r="M353" s="2"/>
      <c r="N353" s="2"/>
      <c r="O353" s="2"/>
      <c r="P353" s="2"/>
      <c r="Q353" s="2"/>
      <c r="R353" s="2"/>
      <c r="S353" s="2"/>
      <c r="T353" s="2"/>
      <c r="U353" s="2"/>
      <c r="V353" s="2"/>
      <c r="W353" s="2"/>
      <c r="X353" s="2"/>
      <c r="Y353" s="2"/>
      <c r="Z353" s="2"/>
    </row>
    <row r="354" spans="1:26" ht="15.75" customHeight="1">
      <c r="A354" s="4"/>
      <c r="B354" s="5"/>
      <c r="C354" s="4"/>
      <c r="D354" s="2"/>
      <c r="E354" s="4"/>
      <c r="F354" s="2"/>
      <c r="G354" s="2"/>
      <c r="H354" s="5"/>
      <c r="I354" s="5"/>
      <c r="J354" s="2"/>
      <c r="K354" s="2"/>
      <c r="L354" s="2"/>
      <c r="M354" s="2"/>
      <c r="N354" s="2"/>
      <c r="O354" s="2"/>
      <c r="P354" s="2"/>
      <c r="Q354" s="2"/>
      <c r="R354" s="2"/>
      <c r="S354" s="2"/>
      <c r="T354" s="2"/>
      <c r="U354" s="2"/>
      <c r="V354" s="2"/>
      <c r="W354" s="2"/>
      <c r="X354" s="2"/>
      <c r="Y354" s="2"/>
      <c r="Z354" s="2"/>
    </row>
    <row r="355" spans="1:26" ht="15.75" customHeight="1">
      <c r="A355" s="4"/>
      <c r="B355" s="5"/>
      <c r="C355" s="4"/>
      <c r="D355" s="2"/>
      <c r="E355" s="4"/>
      <c r="F355" s="2"/>
      <c r="G355" s="2"/>
      <c r="H355" s="5"/>
      <c r="I355" s="5"/>
      <c r="J355" s="2"/>
      <c r="K355" s="2"/>
      <c r="L355" s="2"/>
      <c r="M355" s="2"/>
      <c r="N355" s="2"/>
      <c r="O355" s="2"/>
      <c r="P355" s="2"/>
      <c r="Q355" s="2"/>
      <c r="R355" s="2"/>
      <c r="S355" s="2"/>
      <c r="T355" s="2"/>
      <c r="U355" s="2"/>
      <c r="V355" s="2"/>
      <c r="W355" s="2"/>
      <c r="X355" s="2"/>
      <c r="Y355" s="2"/>
      <c r="Z355" s="2"/>
    </row>
    <row r="356" spans="1:26" ht="15.75" customHeight="1">
      <c r="A356" s="4"/>
      <c r="B356" s="5"/>
      <c r="C356" s="4"/>
      <c r="D356" s="2"/>
      <c r="E356" s="4"/>
      <c r="F356" s="2"/>
      <c r="G356" s="2"/>
      <c r="H356" s="5"/>
      <c r="I356" s="5"/>
      <c r="J356" s="2"/>
      <c r="K356" s="2"/>
      <c r="L356" s="2"/>
      <c r="M356" s="2"/>
      <c r="N356" s="2"/>
      <c r="O356" s="2"/>
      <c r="P356" s="2"/>
      <c r="Q356" s="2"/>
      <c r="R356" s="2"/>
      <c r="S356" s="2"/>
      <c r="T356" s="2"/>
      <c r="U356" s="2"/>
      <c r="V356" s="2"/>
      <c r="W356" s="2"/>
      <c r="X356" s="2"/>
      <c r="Y356" s="2"/>
      <c r="Z356" s="2"/>
    </row>
    <row r="357" spans="1:26" ht="15.75" customHeight="1">
      <c r="A357" s="4"/>
      <c r="B357" s="5"/>
      <c r="C357" s="4"/>
      <c r="D357" s="2"/>
      <c r="E357" s="4"/>
      <c r="F357" s="2"/>
      <c r="G357" s="2"/>
      <c r="H357" s="5"/>
      <c r="I357" s="5"/>
      <c r="J357" s="2"/>
      <c r="K357" s="2"/>
      <c r="L357" s="2"/>
      <c r="M357" s="2"/>
      <c r="N357" s="2"/>
      <c r="O357" s="2"/>
      <c r="P357" s="2"/>
      <c r="Q357" s="2"/>
      <c r="R357" s="2"/>
      <c r="S357" s="2"/>
      <c r="T357" s="2"/>
      <c r="U357" s="2"/>
      <c r="V357" s="2"/>
      <c r="W357" s="2"/>
      <c r="X357" s="2"/>
      <c r="Y357" s="2"/>
      <c r="Z357" s="2"/>
    </row>
    <row r="358" spans="1:26" ht="15.75" customHeight="1">
      <c r="A358" s="4"/>
      <c r="B358" s="5"/>
      <c r="C358" s="4"/>
      <c r="D358" s="2"/>
      <c r="E358" s="4"/>
      <c r="F358" s="2"/>
      <c r="G358" s="2"/>
      <c r="H358" s="5"/>
      <c r="I358" s="5"/>
      <c r="J358" s="2"/>
      <c r="K358" s="2"/>
      <c r="L358" s="2"/>
      <c r="M358" s="2"/>
      <c r="N358" s="2"/>
      <c r="O358" s="2"/>
      <c r="P358" s="2"/>
      <c r="Q358" s="2"/>
      <c r="R358" s="2"/>
      <c r="S358" s="2"/>
      <c r="T358" s="2"/>
      <c r="U358" s="2"/>
      <c r="V358" s="2"/>
      <c r="W358" s="2"/>
      <c r="X358" s="2"/>
      <c r="Y358" s="2"/>
      <c r="Z358" s="2"/>
    </row>
    <row r="359" spans="1:26" ht="15.75" customHeight="1">
      <c r="A359" s="4"/>
      <c r="B359" s="5"/>
      <c r="C359" s="4"/>
      <c r="D359" s="2"/>
      <c r="E359" s="4"/>
      <c r="F359" s="2"/>
      <c r="G359" s="2"/>
      <c r="H359" s="5"/>
      <c r="I359" s="5"/>
      <c r="J359" s="2"/>
      <c r="K359" s="2"/>
      <c r="L359" s="2"/>
      <c r="M359" s="2"/>
      <c r="N359" s="2"/>
      <c r="O359" s="2"/>
      <c r="P359" s="2"/>
      <c r="Q359" s="2"/>
      <c r="R359" s="2"/>
      <c r="S359" s="2"/>
      <c r="T359" s="2"/>
      <c r="U359" s="2"/>
      <c r="V359" s="2"/>
      <c r="W359" s="2"/>
      <c r="X359" s="2"/>
      <c r="Y359" s="2"/>
      <c r="Z359" s="2"/>
    </row>
    <row r="360" spans="1:26" ht="15.75" customHeight="1">
      <c r="A360" s="4"/>
      <c r="B360" s="5"/>
      <c r="C360" s="4"/>
      <c r="D360" s="2"/>
      <c r="E360" s="4"/>
      <c r="F360" s="2"/>
      <c r="G360" s="2"/>
      <c r="H360" s="5"/>
      <c r="I360" s="5"/>
      <c r="J360" s="2"/>
      <c r="K360" s="2"/>
      <c r="L360" s="2"/>
      <c r="M360" s="2"/>
      <c r="N360" s="2"/>
      <c r="O360" s="2"/>
      <c r="P360" s="2"/>
      <c r="Q360" s="2"/>
      <c r="R360" s="2"/>
      <c r="S360" s="2"/>
      <c r="T360" s="2"/>
      <c r="U360" s="2"/>
      <c r="V360" s="2"/>
      <c r="W360" s="2"/>
      <c r="X360" s="2"/>
      <c r="Y360" s="2"/>
      <c r="Z360" s="2"/>
    </row>
    <row r="361" spans="1:26" ht="15.75" customHeight="1">
      <c r="A361" s="4"/>
      <c r="B361" s="5"/>
      <c r="C361" s="4"/>
      <c r="D361" s="2"/>
      <c r="E361" s="4"/>
      <c r="F361" s="2"/>
      <c r="G361" s="2"/>
      <c r="H361" s="5"/>
      <c r="I361" s="5"/>
      <c r="J361" s="2"/>
      <c r="K361" s="2"/>
      <c r="L361" s="2"/>
      <c r="M361" s="2"/>
      <c r="N361" s="2"/>
      <c r="O361" s="2"/>
      <c r="P361" s="2"/>
      <c r="Q361" s="2"/>
      <c r="R361" s="2"/>
      <c r="S361" s="2"/>
      <c r="T361" s="2"/>
      <c r="U361" s="2"/>
      <c r="V361" s="2"/>
      <c r="W361" s="2"/>
      <c r="X361" s="2"/>
      <c r="Y361" s="2"/>
      <c r="Z361" s="2"/>
    </row>
    <row r="362" spans="1:26" ht="15.75" customHeight="1">
      <c r="A362" s="4"/>
      <c r="B362" s="5"/>
      <c r="C362" s="4"/>
      <c r="D362" s="2"/>
      <c r="E362" s="4"/>
      <c r="F362" s="2"/>
      <c r="G362" s="2"/>
      <c r="H362" s="5"/>
      <c r="I362" s="5"/>
      <c r="J362" s="2"/>
      <c r="K362" s="2"/>
      <c r="L362" s="2"/>
      <c r="M362" s="2"/>
      <c r="N362" s="2"/>
      <c r="O362" s="2"/>
      <c r="P362" s="2"/>
      <c r="Q362" s="2"/>
      <c r="R362" s="2"/>
      <c r="S362" s="2"/>
      <c r="T362" s="2"/>
      <c r="U362" s="2"/>
      <c r="V362" s="2"/>
      <c r="W362" s="2"/>
      <c r="X362" s="2"/>
      <c r="Y362" s="2"/>
      <c r="Z362" s="2"/>
    </row>
    <row r="363" spans="1:26" ht="15.75" customHeight="1">
      <c r="A363" s="4"/>
      <c r="B363" s="5"/>
      <c r="C363" s="4"/>
      <c r="D363" s="2"/>
      <c r="E363" s="4"/>
      <c r="F363" s="2"/>
      <c r="G363" s="2"/>
      <c r="H363" s="5"/>
      <c r="I363" s="5"/>
      <c r="J363" s="2"/>
      <c r="K363" s="2"/>
      <c r="L363" s="2"/>
      <c r="M363" s="2"/>
      <c r="N363" s="2"/>
      <c r="O363" s="2"/>
      <c r="P363" s="2"/>
      <c r="Q363" s="2"/>
      <c r="R363" s="2"/>
      <c r="S363" s="2"/>
      <c r="T363" s="2"/>
      <c r="U363" s="2"/>
      <c r="V363" s="2"/>
      <c r="W363" s="2"/>
      <c r="X363" s="2"/>
      <c r="Y363" s="2"/>
      <c r="Z363" s="2"/>
    </row>
    <row r="364" spans="1:26" ht="15.75" customHeight="1">
      <c r="A364" s="4"/>
      <c r="B364" s="5"/>
      <c r="C364" s="4"/>
      <c r="D364" s="2"/>
      <c r="E364" s="4"/>
      <c r="F364" s="2"/>
      <c r="G364" s="2"/>
      <c r="H364" s="5"/>
      <c r="I364" s="5"/>
      <c r="J364" s="2"/>
      <c r="K364" s="2"/>
      <c r="L364" s="2"/>
      <c r="M364" s="2"/>
      <c r="N364" s="2"/>
      <c r="O364" s="2"/>
      <c r="P364" s="2"/>
      <c r="Q364" s="2"/>
      <c r="R364" s="2"/>
      <c r="S364" s="2"/>
      <c r="T364" s="2"/>
      <c r="U364" s="2"/>
      <c r="V364" s="2"/>
      <c r="W364" s="2"/>
      <c r="X364" s="2"/>
      <c r="Y364" s="2"/>
      <c r="Z364" s="2"/>
    </row>
    <row r="365" spans="1:26" ht="15.75" customHeight="1">
      <c r="A365" s="4"/>
      <c r="B365" s="5"/>
      <c r="C365" s="4"/>
      <c r="D365" s="2"/>
      <c r="E365" s="4"/>
      <c r="F365" s="2"/>
      <c r="G365" s="2"/>
      <c r="H365" s="5"/>
      <c r="I365" s="5"/>
      <c r="J365" s="2"/>
      <c r="K365" s="2"/>
      <c r="L365" s="2"/>
      <c r="M365" s="2"/>
      <c r="N365" s="2"/>
      <c r="O365" s="2"/>
      <c r="P365" s="2"/>
      <c r="Q365" s="2"/>
      <c r="R365" s="2"/>
      <c r="S365" s="2"/>
      <c r="T365" s="2"/>
      <c r="U365" s="2"/>
      <c r="V365" s="2"/>
      <c r="W365" s="2"/>
      <c r="X365" s="2"/>
      <c r="Y365" s="2"/>
      <c r="Z365" s="2"/>
    </row>
    <row r="366" spans="1:26" ht="15.75" customHeight="1">
      <c r="A366" s="4"/>
      <c r="B366" s="5"/>
      <c r="C366" s="4"/>
      <c r="D366" s="2"/>
      <c r="E366" s="4"/>
      <c r="F366" s="2"/>
      <c r="G366" s="2"/>
      <c r="H366" s="5"/>
      <c r="I366" s="5"/>
      <c r="J366" s="2"/>
      <c r="K366" s="2"/>
      <c r="L366" s="2"/>
      <c r="M366" s="2"/>
      <c r="N366" s="2"/>
      <c r="O366" s="2"/>
      <c r="P366" s="2"/>
      <c r="Q366" s="2"/>
      <c r="R366" s="2"/>
      <c r="S366" s="2"/>
      <c r="T366" s="2"/>
      <c r="U366" s="2"/>
      <c r="V366" s="2"/>
      <c r="W366" s="2"/>
      <c r="X366" s="2"/>
      <c r="Y366" s="2"/>
      <c r="Z366" s="2"/>
    </row>
    <row r="367" spans="1:26" ht="15.75" customHeight="1">
      <c r="A367" s="4"/>
      <c r="B367" s="5"/>
      <c r="C367" s="4"/>
      <c r="D367" s="2"/>
      <c r="E367" s="4"/>
      <c r="F367" s="2"/>
      <c r="G367" s="2"/>
      <c r="H367" s="5"/>
      <c r="I367" s="5"/>
      <c r="J367" s="2"/>
      <c r="K367" s="2"/>
      <c r="L367" s="2"/>
      <c r="M367" s="2"/>
      <c r="N367" s="2"/>
      <c r="O367" s="2"/>
      <c r="P367" s="2"/>
      <c r="Q367" s="2"/>
      <c r="R367" s="2"/>
      <c r="S367" s="2"/>
      <c r="T367" s="2"/>
      <c r="U367" s="2"/>
      <c r="V367" s="2"/>
      <c r="W367" s="2"/>
      <c r="X367" s="2"/>
      <c r="Y367" s="2"/>
      <c r="Z367" s="2"/>
    </row>
    <row r="368" spans="1:26" ht="15.75" customHeight="1">
      <c r="A368" s="4"/>
      <c r="B368" s="5"/>
      <c r="C368" s="4"/>
      <c r="D368" s="2"/>
      <c r="E368" s="4"/>
      <c r="F368" s="2"/>
      <c r="G368" s="2"/>
      <c r="H368" s="5"/>
      <c r="I368" s="5"/>
      <c r="J368" s="2"/>
      <c r="K368" s="2"/>
      <c r="L368" s="2"/>
      <c r="M368" s="2"/>
      <c r="N368" s="2"/>
      <c r="O368" s="2"/>
      <c r="P368" s="2"/>
      <c r="Q368" s="2"/>
      <c r="R368" s="2"/>
      <c r="S368" s="2"/>
      <c r="T368" s="2"/>
      <c r="U368" s="2"/>
      <c r="V368" s="2"/>
      <c r="W368" s="2"/>
      <c r="X368" s="2"/>
      <c r="Y368" s="2"/>
      <c r="Z368" s="2"/>
    </row>
    <row r="369" spans="1:26" ht="15.75" customHeight="1">
      <c r="A369" s="4"/>
      <c r="B369" s="5"/>
      <c r="C369" s="4"/>
      <c r="D369" s="2"/>
      <c r="E369" s="4"/>
      <c r="F369" s="2"/>
      <c r="G369" s="2"/>
      <c r="H369" s="5"/>
      <c r="I369" s="5"/>
      <c r="J369" s="2"/>
      <c r="K369" s="2"/>
      <c r="L369" s="2"/>
      <c r="M369" s="2"/>
      <c r="N369" s="2"/>
      <c r="O369" s="2"/>
      <c r="P369" s="2"/>
      <c r="Q369" s="2"/>
      <c r="R369" s="2"/>
      <c r="S369" s="2"/>
      <c r="T369" s="2"/>
      <c r="U369" s="2"/>
      <c r="V369" s="2"/>
      <c r="W369" s="2"/>
      <c r="X369" s="2"/>
      <c r="Y369" s="2"/>
      <c r="Z369" s="2"/>
    </row>
    <row r="370" spans="1:26" ht="15.75" customHeight="1">
      <c r="A370" s="4"/>
      <c r="B370" s="5"/>
      <c r="C370" s="4"/>
      <c r="D370" s="2"/>
      <c r="E370" s="4"/>
      <c r="F370" s="2"/>
      <c r="G370" s="2"/>
      <c r="H370" s="5"/>
      <c r="I370" s="5"/>
      <c r="J370" s="2"/>
      <c r="K370" s="2"/>
      <c r="L370" s="2"/>
      <c r="M370" s="2"/>
      <c r="N370" s="2"/>
      <c r="O370" s="2"/>
      <c r="P370" s="2"/>
      <c r="Q370" s="2"/>
      <c r="R370" s="2"/>
      <c r="S370" s="2"/>
      <c r="T370" s="2"/>
      <c r="U370" s="2"/>
      <c r="V370" s="2"/>
      <c r="W370" s="2"/>
      <c r="X370" s="2"/>
      <c r="Y370" s="2"/>
      <c r="Z370" s="2"/>
    </row>
    <row r="371" spans="1:26" ht="15.75" customHeight="1">
      <c r="A371" s="4"/>
      <c r="B371" s="5"/>
      <c r="C371" s="4"/>
      <c r="D371" s="2"/>
      <c r="E371" s="4"/>
      <c r="F371" s="2"/>
      <c r="G371" s="2"/>
      <c r="H371" s="5"/>
      <c r="I371" s="5"/>
      <c r="J371" s="2"/>
      <c r="K371" s="2"/>
      <c r="L371" s="2"/>
      <c r="M371" s="2"/>
      <c r="N371" s="2"/>
      <c r="O371" s="2"/>
      <c r="P371" s="2"/>
      <c r="Q371" s="2"/>
      <c r="R371" s="2"/>
      <c r="S371" s="2"/>
      <c r="T371" s="2"/>
      <c r="U371" s="2"/>
      <c r="V371" s="2"/>
      <c r="W371" s="2"/>
      <c r="X371" s="2"/>
      <c r="Y371" s="2"/>
      <c r="Z371" s="2"/>
    </row>
    <row r="372" spans="1:26" ht="15.75" customHeight="1">
      <c r="A372" s="4"/>
      <c r="B372" s="5"/>
      <c r="C372" s="4"/>
      <c r="D372" s="2"/>
      <c r="E372" s="4"/>
      <c r="F372" s="2"/>
      <c r="G372" s="2"/>
      <c r="H372" s="5"/>
      <c r="I372" s="5"/>
      <c r="J372" s="2"/>
      <c r="K372" s="2"/>
      <c r="L372" s="2"/>
      <c r="M372" s="2"/>
      <c r="N372" s="2"/>
      <c r="O372" s="2"/>
      <c r="P372" s="2"/>
      <c r="Q372" s="2"/>
      <c r="R372" s="2"/>
      <c r="S372" s="2"/>
      <c r="T372" s="2"/>
      <c r="U372" s="2"/>
      <c r="V372" s="2"/>
      <c r="W372" s="2"/>
      <c r="X372" s="2"/>
      <c r="Y372" s="2"/>
      <c r="Z372" s="2"/>
    </row>
    <row r="373" spans="1:26" ht="15.75" customHeight="1">
      <c r="A373" s="4"/>
      <c r="B373" s="5"/>
      <c r="C373" s="4"/>
      <c r="D373" s="2"/>
      <c r="E373" s="4"/>
      <c r="F373" s="2"/>
      <c r="G373" s="2"/>
      <c r="H373" s="5"/>
      <c r="I373" s="5"/>
      <c r="J373" s="2"/>
      <c r="K373" s="2"/>
      <c r="L373" s="2"/>
      <c r="M373" s="2"/>
      <c r="N373" s="2"/>
      <c r="O373" s="2"/>
      <c r="P373" s="2"/>
      <c r="Q373" s="2"/>
      <c r="R373" s="2"/>
      <c r="S373" s="2"/>
      <c r="T373" s="2"/>
      <c r="U373" s="2"/>
      <c r="V373" s="2"/>
      <c r="W373" s="2"/>
      <c r="X373" s="2"/>
      <c r="Y373" s="2"/>
      <c r="Z373" s="2"/>
    </row>
    <row r="374" spans="1:26" ht="15.75" customHeight="1">
      <c r="A374" s="4"/>
      <c r="B374" s="5"/>
      <c r="C374" s="4"/>
      <c r="D374" s="2"/>
      <c r="E374" s="4"/>
      <c r="F374" s="2"/>
      <c r="G374" s="2"/>
      <c r="H374" s="5"/>
      <c r="I374" s="5"/>
      <c r="J374" s="2"/>
      <c r="K374" s="2"/>
      <c r="L374" s="2"/>
      <c r="M374" s="2"/>
      <c r="N374" s="2"/>
      <c r="O374" s="2"/>
      <c r="P374" s="2"/>
      <c r="Q374" s="2"/>
      <c r="R374" s="2"/>
      <c r="S374" s="2"/>
      <c r="T374" s="2"/>
      <c r="U374" s="2"/>
      <c r="V374" s="2"/>
      <c r="W374" s="2"/>
      <c r="X374" s="2"/>
      <c r="Y374" s="2"/>
      <c r="Z374" s="2"/>
    </row>
    <row r="375" spans="1:26" ht="15.75" customHeight="1">
      <c r="A375" s="4"/>
      <c r="B375" s="5"/>
      <c r="C375" s="4"/>
      <c r="D375" s="2"/>
      <c r="E375" s="4"/>
      <c r="F375" s="2"/>
      <c r="G375" s="2"/>
      <c r="H375" s="5"/>
      <c r="I375" s="5"/>
      <c r="J375" s="2"/>
      <c r="K375" s="2"/>
      <c r="L375" s="2"/>
      <c r="M375" s="2"/>
      <c r="N375" s="2"/>
      <c r="O375" s="2"/>
      <c r="P375" s="2"/>
      <c r="Q375" s="2"/>
      <c r="R375" s="2"/>
      <c r="S375" s="2"/>
      <c r="T375" s="2"/>
      <c r="U375" s="2"/>
      <c r="V375" s="2"/>
      <c r="W375" s="2"/>
      <c r="X375" s="2"/>
      <c r="Y375" s="2"/>
      <c r="Z375" s="2"/>
    </row>
    <row r="376" spans="1:26" ht="15.75" customHeight="1">
      <c r="A376" s="4"/>
      <c r="B376" s="5"/>
      <c r="C376" s="4"/>
      <c r="D376" s="2"/>
      <c r="E376" s="4"/>
      <c r="F376" s="2"/>
      <c r="G376" s="2"/>
      <c r="H376" s="5"/>
      <c r="I376" s="5"/>
      <c r="J376" s="2"/>
      <c r="K376" s="2"/>
      <c r="L376" s="2"/>
      <c r="M376" s="2"/>
      <c r="N376" s="2"/>
      <c r="O376" s="2"/>
      <c r="P376" s="2"/>
      <c r="Q376" s="2"/>
      <c r="R376" s="2"/>
      <c r="S376" s="2"/>
      <c r="T376" s="2"/>
      <c r="U376" s="2"/>
      <c r="V376" s="2"/>
      <c r="W376" s="2"/>
      <c r="X376" s="2"/>
      <c r="Y376" s="2"/>
      <c r="Z376" s="2"/>
    </row>
    <row r="377" spans="1:26" ht="15.75" customHeight="1">
      <c r="A377" s="4"/>
      <c r="B377" s="5"/>
      <c r="C377" s="4"/>
      <c r="D377" s="2"/>
      <c r="E377" s="4"/>
      <c r="F377" s="2"/>
      <c r="G377" s="2"/>
      <c r="H377" s="5"/>
      <c r="I377" s="5"/>
      <c r="J377" s="2"/>
      <c r="K377" s="2"/>
      <c r="L377" s="2"/>
      <c r="M377" s="2"/>
      <c r="N377" s="2"/>
      <c r="O377" s="2"/>
      <c r="P377" s="2"/>
      <c r="Q377" s="2"/>
      <c r="R377" s="2"/>
      <c r="S377" s="2"/>
      <c r="T377" s="2"/>
      <c r="U377" s="2"/>
      <c r="V377" s="2"/>
      <c r="W377" s="2"/>
      <c r="X377" s="2"/>
      <c r="Y377" s="2"/>
      <c r="Z377" s="2"/>
    </row>
    <row r="378" spans="1:26" ht="15.75" customHeight="1">
      <c r="A378" s="4"/>
      <c r="B378" s="5"/>
      <c r="C378" s="4"/>
      <c r="D378" s="2"/>
      <c r="E378" s="4"/>
      <c r="F378" s="2"/>
      <c r="G378" s="2"/>
      <c r="H378" s="5"/>
      <c r="I378" s="5"/>
      <c r="J378" s="2"/>
      <c r="K378" s="2"/>
      <c r="L378" s="2"/>
      <c r="M378" s="2"/>
      <c r="N378" s="2"/>
      <c r="O378" s="2"/>
      <c r="P378" s="2"/>
      <c r="Q378" s="2"/>
      <c r="R378" s="2"/>
      <c r="S378" s="2"/>
      <c r="T378" s="2"/>
      <c r="U378" s="2"/>
      <c r="V378" s="2"/>
      <c r="W378" s="2"/>
      <c r="X378" s="2"/>
      <c r="Y378" s="2"/>
      <c r="Z378" s="2"/>
    </row>
    <row r="379" spans="1:26" ht="15.75" customHeight="1">
      <c r="A379" s="4"/>
      <c r="B379" s="5"/>
      <c r="C379" s="4"/>
      <c r="D379" s="2"/>
      <c r="E379" s="4"/>
      <c r="F379" s="2"/>
      <c r="G379" s="2"/>
      <c r="H379" s="5"/>
      <c r="I379" s="5"/>
      <c r="J379" s="2"/>
      <c r="K379" s="2"/>
      <c r="L379" s="2"/>
      <c r="M379" s="2"/>
      <c r="N379" s="2"/>
      <c r="O379" s="2"/>
      <c r="P379" s="2"/>
      <c r="Q379" s="2"/>
      <c r="R379" s="2"/>
      <c r="S379" s="2"/>
      <c r="T379" s="2"/>
      <c r="U379" s="2"/>
      <c r="V379" s="2"/>
      <c r="W379" s="2"/>
      <c r="X379" s="2"/>
      <c r="Y379" s="2"/>
      <c r="Z379" s="2"/>
    </row>
    <row r="380" spans="1:26" ht="15.75" customHeight="1">
      <c r="A380" s="4"/>
      <c r="B380" s="5"/>
      <c r="C380" s="4"/>
      <c r="D380" s="2"/>
      <c r="E380" s="4"/>
      <c r="F380" s="2"/>
      <c r="G380" s="2"/>
      <c r="H380" s="5"/>
      <c r="I380" s="5"/>
      <c r="J380" s="2"/>
      <c r="K380" s="2"/>
      <c r="L380" s="2"/>
      <c r="M380" s="2"/>
      <c r="N380" s="2"/>
      <c r="O380" s="2"/>
      <c r="P380" s="2"/>
      <c r="Q380" s="2"/>
      <c r="R380" s="2"/>
      <c r="S380" s="2"/>
      <c r="T380" s="2"/>
      <c r="U380" s="2"/>
      <c r="V380" s="2"/>
      <c r="W380" s="2"/>
      <c r="X380" s="2"/>
      <c r="Y380" s="2"/>
      <c r="Z380" s="2"/>
    </row>
    <row r="381" spans="1:26" ht="15.75" customHeight="1">
      <c r="A381" s="4"/>
      <c r="B381" s="5"/>
      <c r="C381" s="4"/>
      <c r="D381" s="2"/>
      <c r="E381" s="4"/>
      <c r="F381" s="2"/>
      <c r="G381" s="2"/>
      <c r="H381" s="5"/>
      <c r="I381" s="5"/>
      <c r="J381" s="2"/>
      <c r="K381" s="2"/>
      <c r="L381" s="2"/>
      <c r="M381" s="2"/>
      <c r="N381" s="2"/>
      <c r="O381" s="2"/>
      <c r="P381" s="2"/>
      <c r="Q381" s="2"/>
      <c r="R381" s="2"/>
      <c r="S381" s="2"/>
      <c r="T381" s="2"/>
      <c r="U381" s="2"/>
      <c r="V381" s="2"/>
      <c r="W381" s="2"/>
      <c r="X381" s="2"/>
      <c r="Y381" s="2"/>
      <c r="Z381" s="2"/>
    </row>
    <row r="382" spans="1:26" ht="15.75" customHeight="1">
      <c r="A382" s="4"/>
      <c r="B382" s="5"/>
      <c r="C382" s="4"/>
      <c r="D382" s="2"/>
      <c r="E382" s="4"/>
      <c r="F382" s="2"/>
      <c r="G382" s="2"/>
      <c r="H382" s="5"/>
      <c r="I382" s="5"/>
      <c r="J382" s="2"/>
      <c r="K382" s="2"/>
      <c r="L382" s="2"/>
      <c r="M382" s="2"/>
      <c r="N382" s="2"/>
      <c r="O382" s="2"/>
      <c r="P382" s="2"/>
      <c r="Q382" s="2"/>
      <c r="R382" s="2"/>
      <c r="S382" s="2"/>
      <c r="T382" s="2"/>
      <c r="U382" s="2"/>
      <c r="V382" s="2"/>
      <c r="W382" s="2"/>
      <c r="X382" s="2"/>
      <c r="Y382" s="2"/>
      <c r="Z382" s="2"/>
    </row>
    <row r="383" spans="1:26" ht="15.75" customHeight="1">
      <c r="A383" s="4"/>
      <c r="B383" s="5"/>
      <c r="C383" s="4"/>
      <c r="D383" s="2"/>
      <c r="E383" s="4"/>
      <c r="F383" s="2"/>
      <c r="G383" s="2"/>
      <c r="H383" s="5"/>
      <c r="I383" s="5"/>
      <c r="J383" s="2"/>
      <c r="K383" s="2"/>
      <c r="L383" s="2"/>
      <c r="M383" s="2"/>
      <c r="N383" s="2"/>
      <c r="O383" s="2"/>
      <c r="P383" s="2"/>
      <c r="Q383" s="2"/>
      <c r="R383" s="2"/>
      <c r="S383" s="2"/>
      <c r="T383" s="2"/>
      <c r="U383" s="2"/>
      <c r="V383" s="2"/>
      <c r="W383" s="2"/>
      <c r="X383" s="2"/>
      <c r="Y383" s="2"/>
      <c r="Z383" s="2"/>
    </row>
    <row r="384" spans="1:26" ht="15.75" customHeight="1">
      <c r="A384" s="4"/>
      <c r="B384" s="5"/>
      <c r="C384" s="4"/>
      <c r="D384" s="2"/>
      <c r="E384" s="4"/>
      <c r="F384" s="2"/>
      <c r="G384" s="2"/>
      <c r="H384" s="5"/>
      <c r="I384" s="5"/>
      <c r="J384" s="2"/>
      <c r="K384" s="2"/>
      <c r="L384" s="2"/>
      <c r="M384" s="2"/>
      <c r="N384" s="2"/>
      <c r="O384" s="2"/>
      <c r="P384" s="2"/>
      <c r="Q384" s="2"/>
      <c r="R384" s="2"/>
      <c r="S384" s="2"/>
      <c r="T384" s="2"/>
      <c r="U384" s="2"/>
      <c r="V384" s="2"/>
      <c r="W384" s="2"/>
      <c r="X384" s="2"/>
      <c r="Y384" s="2"/>
      <c r="Z384" s="2"/>
    </row>
    <row r="385" spans="1:26" ht="15.75" customHeight="1">
      <c r="A385" s="4"/>
      <c r="B385" s="5"/>
      <c r="C385" s="4"/>
      <c r="D385" s="2"/>
      <c r="E385" s="4"/>
      <c r="F385" s="2"/>
      <c r="G385" s="2"/>
      <c r="H385" s="5"/>
      <c r="I385" s="5"/>
      <c r="J385" s="2"/>
      <c r="K385" s="2"/>
      <c r="L385" s="2"/>
      <c r="M385" s="2"/>
      <c r="N385" s="2"/>
      <c r="O385" s="2"/>
      <c r="P385" s="2"/>
      <c r="Q385" s="2"/>
      <c r="R385" s="2"/>
      <c r="S385" s="2"/>
      <c r="T385" s="2"/>
      <c r="U385" s="2"/>
      <c r="V385" s="2"/>
      <c r="W385" s="2"/>
      <c r="X385" s="2"/>
      <c r="Y385" s="2"/>
      <c r="Z385" s="2"/>
    </row>
    <row r="386" spans="1:26" ht="15.75" customHeight="1">
      <c r="A386" s="4"/>
      <c r="B386" s="5"/>
      <c r="C386" s="4"/>
      <c r="D386" s="2"/>
      <c r="E386" s="4"/>
      <c r="F386" s="2"/>
      <c r="G386" s="2"/>
      <c r="H386" s="5"/>
      <c r="I386" s="5"/>
      <c r="J386" s="2"/>
      <c r="K386" s="2"/>
      <c r="L386" s="2"/>
      <c r="M386" s="2"/>
      <c r="N386" s="2"/>
      <c r="O386" s="2"/>
      <c r="P386" s="2"/>
      <c r="Q386" s="2"/>
      <c r="R386" s="2"/>
      <c r="S386" s="2"/>
      <c r="T386" s="2"/>
      <c r="U386" s="2"/>
      <c r="V386" s="2"/>
      <c r="W386" s="2"/>
      <c r="X386" s="2"/>
      <c r="Y386" s="2"/>
      <c r="Z386" s="2"/>
    </row>
    <row r="387" spans="1:26" ht="15.75" customHeight="1">
      <c r="A387" s="4"/>
      <c r="B387" s="5"/>
      <c r="C387" s="4"/>
      <c r="D387" s="2"/>
      <c r="E387" s="4"/>
      <c r="F387" s="2"/>
      <c r="G387" s="2"/>
      <c r="H387" s="5"/>
      <c r="I387" s="5"/>
      <c r="J387" s="2"/>
      <c r="K387" s="2"/>
      <c r="L387" s="2"/>
      <c r="M387" s="2"/>
      <c r="N387" s="2"/>
      <c r="O387" s="2"/>
      <c r="P387" s="2"/>
      <c r="Q387" s="2"/>
      <c r="R387" s="2"/>
      <c r="S387" s="2"/>
      <c r="T387" s="2"/>
      <c r="U387" s="2"/>
      <c r="V387" s="2"/>
      <c r="W387" s="2"/>
      <c r="X387" s="2"/>
      <c r="Y387" s="2"/>
      <c r="Z387" s="2"/>
    </row>
    <row r="388" spans="1:26" ht="15.75" customHeight="1">
      <c r="A388" s="4"/>
      <c r="B388" s="5"/>
      <c r="C388" s="4"/>
      <c r="D388" s="2"/>
      <c r="E388" s="4"/>
      <c r="F388" s="2"/>
      <c r="G388" s="2"/>
      <c r="H388" s="5"/>
      <c r="I388" s="5"/>
      <c r="J388" s="2"/>
      <c r="K388" s="2"/>
      <c r="L388" s="2"/>
      <c r="M388" s="2"/>
      <c r="N388" s="2"/>
      <c r="O388" s="2"/>
      <c r="P388" s="2"/>
      <c r="Q388" s="2"/>
      <c r="R388" s="2"/>
      <c r="S388" s="2"/>
      <c r="T388" s="2"/>
      <c r="U388" s="2"/>
      <c r="V388" s="2"/>
      <c r="W388" s="2"/>
      <c r="X388" s="2"/>
      <c r="Y388" s="2"/>
      <c r="Z388" s="2"/>
    </row>
    <row r="389" spans="1:26" ht="15.75" customHeight="1">
      <c r="A389" s="4"/>
      <c r="B389" s="5"/>
      <c r="C389" s="4"/>
      <c r="D389" s="2"/>
      <c r="E389" s="4"/>
      <c r="F389" s="2"/>
      <c r="G389" s="2"/>
      <c r="H389" s="5"/>
      <c r="I389" s="5"/>
      <c r="J389" s="2"/>
      <c r="K389" s="2"/>
      <c r="L389" s="2"/>
      <c r="M389" s="2"/>
      <c r="N389" s="2"/>
      <c r="O389" s="2"/>
      <c r="P389" s="2"/>
      <c r="Q389" s="2"/>
      <c r="R389" s="2"/>
      <c r="S389" s="2"/>
      <c r="T389" s="2"/>
      <c r="U389" s="2"/>
      <c r="V389" s="2"/>
      <c r="W389" s="2"/>
      <c r="X389" s="2"/>
      <c r="Y389" s="2"/>
      <c r="Z389" s="2"/>
    </row>
    <row r="390" spans="1:26" ht="15.75" customHeight="1">
      <c r="A390" s="4"/>
      <c r="B390" s="5"/>
      <c r="C390" s="4"/>
      <c r="D390" s="2"/>
      <c r="E390" s="4"/>
      <c r="F390" s="2"/>
      <c r="G390" s="2"/>
      <c r="H390" s="5"/>
      <c r="I390" s="5"/>
      <c r="J390" s="2"/>
      <c r="K390" s="2"/>
      <c r="L390" s="2"/>
      <c r="M390" s="2"/>
      <c r="N390" s="2"/>
      <c r="O390" s="2"/>
      <c r="P390" s="2"/>
      <c r="Q390" s="2"/>
      <c r="R390" s="2"/>
      <c r="S390" s="2"/>
      <c r="T390" s="2"/>
      <c r="U390" s="2"/>
      <c r="V390" s="2"/>
      <c r="W390" s="2"/>
      <c r="X390" s="2"/>
      <c r="Y390" s="2"/>
      <c r="Z390" s="2"/>
    </row>
    <row r="391" spans="1:26" ht="15.75" customHeight="1">
      <c r="A391" s="4"/>
      <c r="B391" s="5"/>
      <c r="C391" s="4"/>
      <c r="D391" s="2"/>
      <c r="E391" s="4"/>
      <c r="F391" s="2"/>
      <c r="G391" s="2"/>
      <c r="H391" s="5"/>
      <c r="I391" s="5"/>
      <c r="J391" s="2"/>
      <c r="K391" s="2"/>
      <c r="L391" s="2"/>
      <c r="M391" s="2"/>
      <c r="N391" s="2"/>
      <c r="O391" s="2"/>
      <c r="P391" s="2"/>
      <c r="Q391" s="2"/>
      <c r="R391" s="2"/>
      <c r="S391" s="2"/>
      <c r="T391" s="2"/>
      <c r="U391" s="2"/>
      <c r="V391" s="2"/>
      <c r="W391" s="2"/>
      <c r="X391" s="2"/>
      <c r="Y391" s="2"/>
      <c r="Z391" s="2"/>
    </row>
    <row r="392" spans="1:26" ht="15.75" customHeight="1">
      <c r="A392" s="4"/>
      <c r="B392" s="5"/>
      <c r="C392" s="4"/>
      <c r="D392" s="2"/>
      <c r="E392" s="4"/>
      <c r="F392" s="2"/>
      <c r="G392" s="2"/>
      <c r="H392" s="5"/>
      <c r="I392" s="5"/>
      <c r="J392" s="2"/>
      <c r="K392" s="2"/>
      <c r="L392" s="2"/>
      <c r="M392" s="2"/>
      <c r="N392" s="2"/>
      <c r="O392" s="2"/>
      <c r="P392" s="2"/>
      <c r="Q392" s="2"/>
      <c r="R392" s="2"/>
      <c r="S392" s="2"/>
      <c r="T392" s="2"/>
      <c r="U392" s="2"/>
      <c r="V392" s="2"/>
      <c r="W392" s="2"/>
      <c r="X392" s="2"/>
      <c r="Y392" s="2"/>
      <c r="Z392" s="2"/>
    </row>
    <row r="393" spans="1:26" ht="15.75" customHeight="1">
      <c r="A393" s="4"/>
      <c r="B393" s="5"/>
      <c r="C393" s="4"/>
      <c r="D393" s="2"/>
      <c r="E393" s="4"/>
      <c r="F393" s="2"/>
      <c r="G393" s="2"/>
      <c r="H393" s="5"/>
      <c r="I393" s="5"/>
      <c r="J393" s="2"/>
      <c r="K393" s="2"/>
      <c r="L393" s="2"/>
      <c r="M393" s="2"/>
      <c r="N393" s="2"/>
      <c r="O393" s="2"/>
      <c r="P393" s="2"/>
      <c r="Q393" s="2"/>
      <c r="R393" s="2"/>
      <c r="S393" s="2"/>
      <c r="T393" s="2"/>
      <c r="U393" s="2"/>
      <c r="V393" s="2"/>
      <c r="W393" s="2"/>
      <c r="X393" s="2"/>
      <c r="Y393" s="2"/>
      <c r="Z393" s="2"/>
    </row>
    <row r="394" spans="1:26" ht="15.75" customHeight="1">
      <c r="A394" s="4"/>
      <c r="B394" s="5"/>
      <c r="C394" s="4"/>
      <c r="D394" s="2"/>
      <c r="E394" s="4"/>
      <c r="F394" s="2"/>
      <c r="G394" s="2"/>
      <c r="H394" s="5"/>
      <c r="I394" s="5"/>
      <c r="J394" s="2"/>
      <c r="K394" s="2"/>
      <c r="L394" s="2"/>
      <c r="M394" s="2"/>
      <c r="N394" s="2"/>
      <c r="O394" s="2"/>
      <c r="P394" s="2"/>
      <c r="Q394" s="2"/>
      <c r="R394" s="2"/>
      <c r="S394" s="2"/>
      <c r="T394" s="2"/>
      <c r="U394" s="2"/>
      <c r="V394" s="2"/>
      <c r="W394" s="2"/>
      <c r="X394" s="2"/>
      <c r="Y394" s="2"/>
      <c r="Z394" s="2"/>
    </row>
    <row r="395" spans="1:26" ht="15.75" customHeight="1">
      <c r="A395" s="4"/>
      <c r="B395" s="5"/>
      <c r="C395" s="4"/>
      <c r="D395" s="2"/>
      <c r="E395" s="4"/>
      <c r="F395" s="2"/>
      <c r="G395" s="2"/>
      <c r="H395" s="5"/>
      <c r="I395" s="5"/>
      <c r="J395" s="2"/>
      <c r="K395" s="2"/>
      <c r="L395" s="2"/>
      <c r="M395" s="2"/>
      <c r="N395" s="2"/>
      <c r="O395" s="2"/>
      <c r="P395" s="2"/>
      <c r="Q395" s="2"/>
      <c r="R395" s="2"/>
      <c r="S395" s="2"/>
      <c r="T395" s="2"/>
      <c r="U395" s="2"/>
      <c r="V395" s="2"/>
      <c r="W395" s="2"/>
      <c r="X395" s="2"/>
      <c r="Y395" s="2"/>
      <c r="Z395" s="2"/>
    </row>
    <row r="396" spans="1:26" ht="15.75" customHeight="1">
      <c r="A396" s="4"/>
      <c r="B396" s="5"/>
      <c r="C396" s="4"/>
      <c r="D396" s="2"/>
      <c r="E396" s="4"/>
      <c r="F396" s="2"/>
      <c r="G396" s="2"/>
      <c r="H396" s="5"/>
      <c r="I396" s="5"/>
      <c r="J396" s="2"/>
      <c r="K396" s="2"/>
      <c r="L396" s="2"/>
      <c r="M396" s="2"/>
      <c r="N396" s="2"/>
      <c r="O396" s="2"/>
      <c r="P396" s="2"/>
      <c r="Q396" s="2"/>
      <c r="R396" s="2"/>
      <c r="S396" s="2"/>
      <c r="T396" s="2"/>
      <c r="U396" s="2"/>
      <c r="V396" s="2"/>
      <c r="W396" s="2"/>
      <c r="X396" s="2"/>
      <c r="Y396" s="2"/>
      <c r="Z396" s="2"/>
    </row>
    <row r="397" spans="1:26" ht="15.75" customHeight="1">
      <c r="A397" s="4"/>
      <c r="B397" s="5"/>
      <c r="C397" s="4"/>
      <c r="D397" s="2"/>
      <c r="E397" s="4"/>
      <c r="F397" s="2"/>
      <c r="G397" s="2"/>
      <c r="H397" s="5"/>
      <c r="I397" s="5"/>
      <c r="J397" s="2"/>
      <c r="K397" s="2"/>
      <c r="L397" s="2"/>
      <c r="M397" s="2"/>
      <c r="N397" s="2"/>
      <c r="O397" s="2"/>
      <c r="P397" s="2"/>
      <c r="Q397" s="2"/>
      <c r="R397" s="2"/>
      <c r="S397" s="2"/>
      <c r="T397" s="2"/>
      <c r="U397" s="2"/>
      <c r="V397" s="2"/>
      <c r="W397" s="2"/>
      <c r="X397" s="2"/>
      <c r="Y397" s="2"/>
      <c r="Z397" s="2"/>
    </row>
    <row r="398" spans="1:26" ht="15.75" customHeight="1">
      <c r="A398" s="4"/>
      <c r="B398" s="5"/>
      <c r="C398" s="4"/>
      <c r="D398" s="2"/>
      <c r="E398" s="4"/>
      <c r="F398" s="2"/>
      <c r="G398" s="2"/>
      <c r="H398" s="5"/>
      <c r="I398" s="5"/>
      <c r="J398" s="2"/>
      <c r="K398" s="2"/>
      <c r="L398" s="2"/>
      <c r="M398" s="2"/>
      <c r="N398" s="2"/>
      <c r="O398" s="2"/>
      <c r="P398" s="2"/>
      <c r="Q398" s="2"/>
      <c r="R398" s="2"/>
      <c r="S398" s="2"/>
      <c r="T398" s="2"/>
      <c r="U398" s="2"/>
      <c r="V398" s="2"/>
      <c r="W398" s="2"/>
      <c r="X398" s="2"/>
      <c r="Y398" s="2"/>
      <c r="Z398" s="2"/>
    </row>
    <row r="399" spans="1:26" ht="15.75" customHeight="1">
      <c r="A399" s="4"/>
      <c r="B399" s="5"/>
      <c r="C399" s="4"/>
      <c r="D399" s="2"/>
      <c r="E399" s="4"/>
      <c r="F399" s="2"/>
      <c r="G399" s="2"/>
      <c r="H399" s="5"/>
      <c r="I399" s="5"/>
      <c r="J399" s="2"/>
      <c r="K399" s="2"/>
      <c r="L399" s="2"/>
      <c r="M399" s="2"/>
      <c r="N399" s="2"/>
      <c r="O399" s="2"/>
      <c r="P399" s="2"/>
      <c r="Q399" s="2"/>
      <c r="R399" s="2"/>
      <c r="S399" s="2"/>
      <c r="T399" s="2"/>
      <c r="U399" s="2"/>
      <c r="V399" s="2"/>
      <c r="W399" s="2"/>
      <c r="X399" s="2"/>
      <c r="Y399" s="2"/>
      <c r="Z399" s="2"/>
    </row>
    <row r="400" spans="1:26" ht="15.75" customHeight="1">
      <c r="A400" s="4"/>
      <c r="B400" s="5"/>
      <c r="C400" s="4"/>
      <c r="D400" s="2"/>
      <c r="E400" s="4"/>
      <c r="F400" s="2"/>
      <c r="G400" s="2"/>
      <c r="H400" s="5"/>
      <c r="I400" s="5"/>
      <c r="J400" s="2"/>
      <c r="K400" s="2"/>
      <c r="L400" s="2"/>
      <c r="M400" s="2"/>
      <c r="N400" s="2"/>
      <c r="O400" s="2"/>
      <c r="P400" s="2"/>
      <c r="Q400" s="2"/>
      <c r="R400" s="2"/>
      <c r="S400" s="2"/>
      <c r="T400" s="2"/>
      <c r="U400" s="2"/>
      <c r="V400" s="2"/>
      <c r="W400" s="2"/>
      <c r="X400" s="2"/>
      <c r="Y400" s="2"/>
      <c r="Z400" s="2"/>
    </row>
    <row r="401" spans="1:26" ht="15.75" customHeight="1">
      <c r="A401" s="4"/>
      <c r="B401" s="5"/>
      <c r="C401" s="4"/>
      <c r="D401" s="2"/>
      <c r="E401" s="4"/>
      <c r="F401" s="2"/>
      <c r="G401" s="2"/>
      <c r="H401" s="5"/>
      <c r="I401" s="5"/>
      <c r="J401" s="2"/>
      <c r="K401" s="2"/>
      <c r="L401" s="2"/>
      <c r="M401" s="2"/>
      <c r="N401" s="2"/>
      <c r="O401" s="2"/>
      <c r="P401" s="2"/>
      <c r="Q401" s="2"/>
      <c r="R401" s="2"/>
      <c r="S401" s="2"/>
      <c r="T401" s="2"/>
      <c r="U401" s="2"/>
      <c r="V401" s="2"/>
      <c r="W401" s="2"/>
      <c r="X401" s="2"/>
      <c r="Y401" s="2"/>
      <c r="Z401" s="2"/>
    </row>
    <row r="402" spans="1:26" ht="15.75" customHeight="1">
      <c r="A402" s="4"/>
      <c r="B402" s="5"/>
      <c r="C402" s="4"/>
      <c r="D402" s="2"/>
      <c r="E402" s="4"/>
      <c r="F402" s="2"/>
      <c r="G402" s="2"/>
      <c r="H402" s="5"/>
      <c r="I402" s="5"/>
      <c r="J402" s="2"/>
      <c r="K402" s="2"/>
      <c r="L402" s="2"/>
      <c r="M402" s="2"/>
      <c r="N402" s="2"/>
      <c r="O402" s="2"/>
      <c r="P402" s="2"/>
      <c r="Q402" s="2"/>
      <c r="R402" s="2"/>
      <c r="S402" s="2"/>
      <c r="T402" s="2"/>
      <c r="U402" s="2"/>
      <c r="V402" s="2"/>
      <c r="W402" s="2"/>
      <c r="X402" s="2"/>
      <c r="Y402" s="2"/>
      <c r="Z402" s="2"/>
    </row>
    <row r="403" spans="1:26" ht="15.75" customHeight="1">
      <c r="A403" s="4"/>
      <c r="B403" s="5"/>
      <c r="C403" s="4"/>
      <c r="D403" s="2"/>
      <c r="E403" s="4"/>
      <c r="F403" s="2"/>
      <c r="G403" s="2"/>
      <c r="H403" s="5"/>
      <c r="I403" s="5"/>
      <c r="J403" s="2"/>
      <c r="K403" s="2"/>
      <c r="L403" s="2"/>
      <c r="M403" s="2"/>
      <c r="N403" s="2"/>
      <c r="O403" s="2"/>
      <c r="P403" s="2"/>
      <c r="Q403" s="2"/>
      <c r="R403" s="2"/>
      <c r="S403" s="2"/>
      <c r="T403" s="2"/>
      <c r="U403" s="2"/>
      <c r="V403" s="2"/>
      <c r="W403" s="2"/>
      <c r="X403" s="2"/>
      <c r="Y403" s="2"/>
      <c r="Z403" s="2"/>
    </row>
    <row r="404" spans="1:26" ht="15.75" customHeight="1">
      <c r="A404" s="4"/>
      <c r="B404" s="5"/>
      <c r="C404" s="4"/>
      <c r="D404" s="2"/>
      <c r="E404" s="4"/>
      <c r="F404" s="2"/>
      <c r="G404" s="2"/>
      <c r="H404" s="5"/>
      <c r="I404" s="5"/>
      <c r="J404" s="2"/>
      <c r="K404" s="2"/>
      <c r="L404" s="2"/>
      <c r="M404" s="2"/>
      <c r="N404" s="2"/>
      <c r="O404" s="2"/>
      <c r="P404" s="2"/>
      <c r="Q404" s="2"/>
      <c r="R404" s="2"/>
      <c r="S404" s="2"/>
      <c r="T404" s="2"/>
      <c r="U404" s="2"/>
      <c r="V404" s="2"/>
      <c r="W404" s="2"/>
      <c r="X404" s="2"/>
      <c r="Y404" s="2"/>
      <c r="Z404" s="2"/>
    </row>
    <row r="405" spans="1:26" ht="15.75" customHeight="1">
      <c r="A405" s="4"/>
      <c r="B405" s="5"/>
      <c r="C405" s="4"/>
      <c r="D405" s="2"/>
      <c r="E405" s="4"/>
      <c r="F405" s="2"/>
      <c r="G405" s="2"/>
      <c r="H405" s="5"/>
      <c r="I405" s="5"/>
      <c r="J405" s="2"/>
      <c r="K405" s="2"/>
      <c r="L405" s="2"/>
      <c r="M405" s="2"/>
      <c r="N405" s="2"/>
      <c r="O405" s="2"/>
      <c r="P405" s="2"/>
      <c r="Q405" s="2"/>
      <c r="R405" s="2"/>
      <c r="S405" s="2"/>
      <c r="T405" s="2"/>
      <c r="U405" s="2"/>
      <c r="V405" s="2"/>
      <c r="W405" s="2"/>
      <c r="X405" s="2"/>
      <c r="Y405" s="2"/>
      <c r="Z405" s="2"/>
    </row>
    <row r="406" spans="1:26" ht="15.75" customHeight="1">
      <c r="A406" s="4"/>
      <c r="B406" s="5"/>
      <c r="C406" s="4"/>
      <c r="D406" s="2"/>
      <c r="E406" s="4"/>
      <c r="F406" s="2"/>
      <c r="G406" s="2"/>
      <c r="H406" s="5"/>
      <c r="I406" s="5"/>
      <c r="J406" s="2"/>
      <c r="K406" s="2"/>
      <c r="L406" s="2"/>
      <c r="M406" s="2"/>
      <c r="N406" s="2"/>
      <c r="O406" s="2"/>
      <c r="P406" s="2"/>
      <c r="Q406" s="2"/>
      <c r="R406" s="2"/>
      <c r="S406" s="2"/>
      <c r="T406" s="2"/>
      <c r="U406" s="2"/>
      <c r="V406" s="2"/>
      <c r="W406" s="2"/>
      <c r="X406" s="2"/>
      <c r="Y406" s="2"/>
      <c r="Z406" s="2"/>
    </row>
    <row r="407" spans="1:26" ht="15.75" customHeight="1">
      <c r="A407" s="4"/>
      <c r="B407" s="5"/>
      <c r="C407" s="4"/>
      <c r="D407" s="2"/>
      <c r="E407" s="4"/>
      <c r="F407" s="2"/>
      <c r="G407" s="2"/>
      <c r="H407" s="5"/>
      <c r="I407" s="5"/>
      <c r="J407" s="2"/>
      <c r="K407" s="2"/>
      <c r="L407" s="2"/>
      <c r="M407" s="2"/>
      <c r="N407" s="2"/>
      <c r="O407" s="2"/>
      <c r="P407" s="2"/>
      <c r="Q407" s="2"/>
      <c r="R407" s="2"/>
      <c r="S407" s="2"/>
      <c r="T407" s="2"/>
      <c r="U407" s="2"/>
      <c r="V407" s="2"/>
      <c r="W407" s="2"/>
      <c r="X407" s="2"/>
      <c r="Y407" s="2"/>
      <c r="Z407" s="2"/>
    </row>
    <row r="408" spans="1:26" ht="15.75" customHeight="1">
      <c r="A408" s="4"/>
      <c r="B408" s="5"/>
      <c r="C408" s="4"/>
      <c r="D408" s="2"/>
      <c r="E408" s="4"/>
      <c r="F408" s="2"/>
      <c r="G408" s="2"/>
      <c r="H408" s="5"/>
      <c r="I408" s="5"/>
      <c r="J408" s="2"/>
      <c r="K408" s="2"/>
      <c r="L408" s="2"/>
      <c r="M408" s="2"/>
      <c r="N408" s="2"/>
      <c r="O408" s="2"/>
      <c r="P408" s="2"/>
      <c r="Q408" s="2"/>
      <c r="R408" s="2"/>
      <c r="S408" s="2"/>
      <c r="T408" s="2"/>
      <c r="U408" s="2"/>
      <c r="V408" s="2"/>
      <c r="W408" s="2"/>
      <c r="X408" s="2"/>
      <c r="Y408" s="2"/>
      <c r="Z408" s="2"/>
    </row>
    <row r="409" spans="1:26" ht="15.75" customHeight="1">
      <c r="A409" s="4"/>
      <c r="B409" s="5"/>
      <c r="C409" s="4"/>
      <c r="D409" s="2"/>
      <c r="E409" s="4"/>
      <c r="F409" s="2"/>
      <c r="G409" s="2"/>
      <c r="H409" s="5"/>
      <c r="I409" s="5"/>
      <c r="J409" s="2"/>
      <c r="K409" s="2"/>
      <c r="L409" s="2"/>
      <c r="M409" s="2"/>
      <c r="N409" s="2"/>
      <c r="O409" s="2"/>
      <c r="P409" s="2"/>
      <c r="Q409" s="2"/>
      <c r="R409" s="2"/>
      <c r="S409" s="2"/>
      <c r="T409" s="2"/>
      <c r="U409" s="2"/>
      <c r="V409" s="2"/>
      <c r="W409" s="2"/>
      <c r="X409" s="2"/>
      <c r="Y409" s="2"/>
      <c r="Z409" s="2"/>
    </row>
    <row r="410" spans="1:26" ht="15.75" customHeight="1">
      <c r="A410" s="4"/>
      <c r="B410" s="5"/>
      <c r="C410" s="4"/>
      <c r="D410" s="2"/>
      <c r="E410" s="4"/>
      <c r="F410" s="2"/>
      <c r="G410" s="2"/>
      <c r="H410" s="5"/>
      <c r="I410" s="5"/>
      <c r="J410" s="2"/>
      <c r="K410" s="2"/>
      <c r="L410" s="2"/>
      <c r="M410" s="2"/>
      <c r="N410" s="2"/>
      <c r="O410" s="2"/>
      <c r="P410" s="2"/>
      <c r="Q410" s="2"/>
      <c r="R410" s="2"/>
      <c r="S410" s="2"/>
      <c r="T410" s="2"/>
      <c r="U410" s="2"/>
      <c r="V410" s="2"/>
      <c r="W410" s="2"/>
      <c r="X410" s="2"/>
      <c r="Y410" s="2"/>
      <c r="Z410" s="2"/>
    </row>
    <row r="411" spans="1:26" ht="15.75" customHeight="1">
      <c r="A411" s="4"/>
      <c r="B411" s="5"/>
      <c r="C411" s="4"/>
      <c r="D411" s="2"/>
      <c r="E411" s="4"/>
      <c r="F411" s="2"/>
      <c r="G411" s="2"/>
      <c r="H411" s="5"/>
      <c r="I411" s="5"/>
      <c r="J411" s="2"/>
      <c r="K411" s="2"/>
      <c r="L411" s="2"/>
      <c r="M411" s="2"/>
      <c r="N411" s="2"/>
      <c r="O411" s="2"/>
      <c r="P411" s="2"/>
      <c r="Q411" s="2"/>
      <c r="R411" s="2"/>
      <c r="S411" s="2"/>
      <c r="T411" s="2"/>
      <c r="U411" s="2"/>
      <c r="V411" s="2"/>
      <c r="W411" s="2"/>
      <c r="X411" s="2"/>
      <c r="Y411" s="2"/>
      <c r="Z411" s="2"/>
    </row>
    <row r="412" spans="1:26" ht="15.75" customHeight="1">
      <c r="A412" s="4"/>
      <c r="B412" s="5"/>
      <c r="C412" s="4"/>
      <c r="D412" s="2"/>
      <c r="E412" s="4"/>
      <c r="F412" s="2"/>
      <c r="G412" s="2"/>
      <c r="H412" s="5"/>
      <c r="I412" s="5"/>
      <c r="J412" s="2"/>
      <c r="K412" s="2"/>
      <c r="L412" s="2"/>
      <c r="M412" s="2"/>
      <c r="N412" s="2"/>
      <c r="O412" s="2"/>
      <c r="P412" s="2"/>
      <c r="Q412" s="2"/>
      <c r="R412" s="2"/>
      <c r="S412" s="2"/>
      <c r="T412" s="2"/>
      <c r="U412" s="2"/>
      <c r="V412" s="2"/>
      <c r="W412" s="2"/>
      <c r="X412" s="2"/>
      <c r="Y412" s="2"/>
      <c r="Z412" s="2"/>
    </row>
    <row r="413" spans="1:26" ht="15.75" customHeight="1">
      <c r="A413" s="4"/>
      <c r="B413" s="5"/>
      <c r="C413" s="4"/>
      <c r="D413" s="2"/>
      <c r="E413" s="4"/>
      <c r="F413" s="2"/>
      <c r="G413" s="2"/>
      <c r="H413" s="5"/>
      <c r="I413" s="5"/>
      <c r="J413" s="2"/>
      <c r="K413" s="2"/>
      <c r="L413" s="2"/>
      <c r="M413" s="2"/>
      <c r="N413" s="2"/>
      <c r="O413" s="2"/>
      <c r="P413" s="2"/>
      <c r="Q413" s="2"/>
      <c r="R413" s="2"/>
      <c r="S413" s="2"/>
      <c r="T413" s="2"/>
      <c r="U413" s="2"/>
      <c r="V413" s="2"/>
      <c r="W413" s="2"/>
      <c r="X413" s="2"/>
      <c r="Y413" s="2"/>
      <c r="Z413" s="2"/>
    </row>
    <row r="414" spans="1:26" ht="15.75" customHeight="1">
      <c r="A414" s="4"/>
      <c r="B414" s="5"/>
      <c r="C414" s="4"/>
      <c r="D414" s="2"/>
      <c r="E414" s="4"/>
      <c r="F414" s="2"/>
      <c r="G414" s="2"/>
      <c r="H414" s="5"/>
      <c r="I414" s="5"/>
      <c r="J414" s="2"/>
      <c r="K414" s="2"/>
      <c r="L414" s="2"/>
      <c r="M414" s="2"/>
      <c r="N414" s="2"/>
      <c r="O414" s="2"/>
      <c r="P414" s="2"/>
      <c r="Q414" s="2"/>
      <c r="R414" s="2"/>
      <c r="S414" s="2"/>
      <c r="T414" s="2"/>
      <c r="U414" s="2"/>
      <c r="V414" s="2"/>
      <c r="W414" s="2"/>
      <c r="X414" s="2"/>
      <c r="Y414" s="2"/>
      <c r="Z414" s="2"/>
    </row>
    <row r="415" spans="1:26" ht="15.75" customHeight="1">
      <c r="A415" s="4"/>
      <c r="B415" s="5"/>
      <c r="C415" s="4"/>
      <c r="D415" s="2"/>
      <c r="E415" s="4"/>
      <c r="F415" s="2"/>
      <c r="G415" s="2"/>
      <c r="H415" s="5"/>
      <c r="I415" s="5"/>
      <c r="J415" s="2"/>
      <c r="K415" s="2"/>
      <c r="L415" s="2"/>
      <c r="M415" s="2"/>
      <c r="N415" s="2"/>
      <c r="O415" s="2"/>
      <c r="P415" s="2"/>
      <c r="Q415" s="2"/>
      <c r="R415" s="2"/>
      <c r="S415" s="2"/>
      <c r="T415" s="2"/>
      <c r="U415" s="2"/>
      <c r="V415" s="2"/>
      <c r="W415" s="2"/>
      <c r="X415" s="2"/>
      <c r="Y415" s="2"/>
      <c r="Z415" s="2"/>
    </row>
    <row r="416" spans="1:26" ht="15.75" customHeight="1">
      <c r="A416" s="4"/>
      <c r="B416" s="5"/>
      <c r="C416" s="4"/>
      <c r="D416" s="2"/>
      <c r="E416" s="4"/>
      <c r="F416" s="2"/>
      <c r="G416" s="2"/>
      <c r="H416" s="5"/>
      <c r="I416" s="5"/>
      <c r="J416" s="2"/>
      <c r="K416" s="2"/>
      <c r="L416" s="2"/>
      <c r="M416" s="2"/>
      <c r="N416" s="2"/>
      <c r="O416" s="2"/>
      <c r="P416" s="2"/>
      <c r="Q416" s="2"/>
      <c r="R416" s="2"/>
      <c r="S416" s="2"/>
      <c r="T416" s="2"/>
      <c r="U416" s="2"/>
      <c r="V416" s="2"/>
      <c r="W416" s="2"/>
      <c r="X416" s="2"/>
      <c r="Y416" s="2"/>
      <c r="Z416" s="2"/>
    </row>
    <row r="417" spans="1:26" ht="15.75" customHeight="1">
      <c r="A417" s="4"/>
      <c r="B417" s="5"/>
      <c r="C417" s="4"/>
      <c r="D417" s="2"/>
      <c r="E417" s="4"/>
      <c r="F417" s="2"/>
      <c r="G417" s="2"/>
      <c r="H417" s="5"/>
      <c r="I417" s="5"/>
      <c r="J417" s="2"/>
      <c r="K417" s="2"/>
      <c r="L417" s="2"/>
      <c r="M417" s="2"/>
      <c r="N417" s="2"/>
      <c r="O417" s="2"/>
      <c r="P417" s="2"/>
      <c r="Q417" s="2"/>
      <c r="R417" s="2"/>
      <c r="S417" s="2"/>
      <c r="T417" s="2"/>
      <c r="U417" s="2"/>
      <c r="V417" s="2"/>
      <c r="W417" s="2"/>
      <c r="X417" s="2"/>
      <c r="Y417" s="2"/>
      <c r="Z417" s="2"/>
    </row>
    <row r="418" spans="1:26" ht="15.75" customHeight="1">
      <c r="A418" s="4"/>
      <c r="B418" s="5"/>
      <c r="C418" s="4"/>
      <c r="D418" s="2"/>
      <c r="E418" s="4"/>
      <c r="F418" s="2"/>
      <c r="G418" s="2"/>
      <c r="H418" s="5"/>
      <c r="I418" s="5"/>
      <c r="J418" s="2"/>
      <c r="K418" s="2"/>
      <c r="L418" s="2"/>
      <c r="M418" s="2"/>
      <c r="N418" s="2"/>
      <c r="O418" s="2"/>
      <c r="P418" s="2"/>
      <c r="Q418" s="2"/>
      <c r="R418" s="2"/>
      <c r="S418" s="2"/>
      <c r="T418" s="2"/>
      <c r="U418" s="2"/>
      <c r="V418" s="2"/>
      <c r="W418" s="2"/>
      <c r="X418" s="2"/>
      <c r="Y418" s="2"/>
      <c r="Z418" s="2"/>
    </row>
    <row r="419" spans="1:26" ht="15.75" customHeight="1">
      <c r="A419" s="4"/>
      <c r="B419" s="5"/>
      <c r="C419" s="4"/>
      <c r="D419" s="2"/>
      <c r="E419" s="4"/>
      <c r="F419" s="2"/>
      <c r="G419" s="2"/>
      <c r="H419" s="5"/>
      <c r="I419" s="5"/>
      <c r="J419" s="2"/>
      <c r="K419" s="2"/>
      <c r="L419" s="2"/>
      <c r="M419" s="2"/>
      <c r="N419" s="2"/>
      <c r="O419" s="2"/>
      <c r="P419" s="2"/>
      <c r="Q419" s="2"/>
      <c r="R419" s="2"/>
      <c r="S419" s="2"/>
      <c r="T419" s="2"/>
      <c r="U419" s="2"/>
      <c r="V419" s="2"/>
      <c r="W419" s="2"/>
      <c r="X419" s="2"/>
      <c r="Y419" s="2"/>
      <c r="Z419" s="2"/>
    </row>
    <row r="420" spans="1:26" ht="15.75" customHeight="1">
      <c r="A420" s="4"/>
      <c r="B420" s="5"/>
      <c r="C420" s="4"/>
      <c r="D420" s="2"/>
      <c r="E420" s="4"/>
      <c r="F420" s="2"/>
      <c r="G420" s="2"/>
      <c r="H420" s="5"/>
      <c r="I420" s="5"/>
      <c r="J420" s="2"/>
      <c r="K420" s="2"/>
      <c r="L420" s="2"/>
      <c r="M420" s="2"/>
      <c r="N420" s="2"/>
      <c r="O420" s="2"/>
      <c r="P420" s="2"/>
      <c r="Q420" s="2"/>
      <c r="R420" s="2"/>
      <c r="S420" s="2"/>
      <c r="T420" s="2"/>
      <c r="U420" s="2"/>
      <c r="V420" s="2"/>
      <c r="W420" s="2"/>
      <c r="X420" s="2"/>
      <c r="Y420" s="2"/>
      <c r="Z420" s="2"/>
    </row>
    <row r="421" spans="1:26" ht="15.75" customHeight="1">
      <c r="A421" s="4"/>
      <c r="B421" s="5"/>
      <c r="C421" s="4"/>
      <c r="D421" s="2"/>
      <c r="E421" s="4"/>
      <c r="F421" s="2"/>
      <c r="G421" s="2"/>
      <c r="H421" s="5"/>
      <c r="I421" s="5"/>
      <c r="J421" s="2"/>
      <c r="K421" s="2"/>
      <c r="L421" s="2"/>
      <c r="M421" s="2"/>
      <c r="N421" s="2"/>
      <c r="O421" s="2"/>
      <c r="P421" s="2"/>
      <c r="Q421" s="2"/>
      <c r="R421" s="2"/>
      <c r="S421" s="2"/>
      <c r="T421" s="2"/>
      <c r="U421" s="2"/>
      <c r="V421" s="2"/>
      <c r="W421" s="2"/>
      <c r="X421" s="2"/>
      <c r="Y421" s="2"/>
      <c r="Z421" s="2"/>
    </row>
    <row r="422" spans="1:26" ht="15.75" customHeight="1">
      <c r="A422" s="4"/>
      <c r="B422" s="5"/>
      <c r="C422" s="4"/>
      <c r="D422" s="2"/>
      <c r="E422" s="4"/>
      <c r="F422" s="2"/>
      <c r="G422" s="2"/>
      <c r="H422" s="5"/>
      <c r="I422" s="5"/>
      <c r="J422" s="2"/>
      <c r="K422" s="2"/>
      <c r="L422" s="2"/>
      <c r="M422" s="2"/>
      <c r="N422" s="2"/>
      <c r="O422" s="2"/>
      <c r="P422" s="2"/>
      <c r="Q422" s="2"/>
      <c r="R422" s="2"/>
      <c r="S422" s="2"/>
      <c r="T422" s="2"/>
      <c r="U422" s="2"/>
      <c r="V422" s="2"/>
      <c r="W422" s="2"/>
      <c r="X422" s="2"/>
      <c r="Y422" s="2"/>
      <c r="Z422" s="2"/>
    </row>
    <row r="423" spans="1:26" ht="15.75" customHeight="1">
      <c r="A423" s="4"/>
      <c r="B423" s="5"/>
      <c r="C423" s="4"/>
      <c r="D423" s="2"/>
      <c r="E423" s="4"/>
      <c r="F423" s="2"/>
      <c r="G423" s="2"/>
      <c r="H423" s="5"/>
      <c r="I423" s="5"/>
      <c r="J423" s="2"/>
      <c r="K423" s="2"/>
      <c r="L423" s="2"/>
      <c r="M423" s="2"/>
      <c r="N423" s="2"/>
      <c r="O423" s="2"/>
      <c r="P423" s="2"/>
      <c r="Q423" s="2"/>
      <c r="R423" s="2"/>
      <c r="S423" s="2"/>
      <c r="T423" s="2"/>
      <c r="U423" s="2"/>
      <c r="V423" s="2"/>
      <c r="W423" s="2"/>
      <c r="X423" s="2"/>
      <c r="Y423" s="2"/>
      <c r="Z423" s="2"/>
    </row>
    <row r="424" spans="1:26" ht="15.75" customHeight="1">
      <c r="A424" s="4"/>
      <c r="B424" s="5"/>
      <c r="C424" s="4"/>
      <c r="D424" s="2"/>
      <c r="E424" s="4"/>
      <c r="F424" s="2"/>
      <c r="G424" s="2"/>
      <c r="H424" s="5"/>
      <c r="I424" s="5"/>
      <c r="J424" s="2"/>
      <c r="K424" s="2"/>
      <c r="L424" s="2"/>
      <c r="M424" s="2"/>
      <c r="N424" s="2"/>
      <c r="O424" s="2"/>
      <c r="P424" s="2"/>
      <c r="Q424" s="2"/>
      <c r="R424" s="2"/>
      <c r="S424" s="2"/>
      <c r="T424" s="2"/>
      <c r="U424" s="2"/>
      <c r="V424" s="2"/>
      <c r="W424" s="2"/>
      <c r="X424" s="2"/>
      <c r="Y424" s="2"/>
      <c r="Z424" s="2"/>
    </row>
    <row r="425" spans="1:26" ht="15.75" customHeight="1">
      <c r="A425" s="4"/>
      <c r="B425" s="5"/>
      <c r="C425" s="4"/>
      <c r="D425" s="2"/>
      <c r="E425" s="4"/>
      <c r="F425" s="2"/>
      <c r="G425" s="2"/>
      <c r="H425" s="5"/>
      <c r="I425" s="5"/>
      <c r="J425" s="2"/>
      <c r="K425" s="2"/>
      <c r="L425" s="2"/>
      <c r="M425" s="2"/>
      <c r="N425" s="2"/>
      <c r="O425" s="2"/>
      <c r="P425" s="2"/>
      <c r="Q425" s="2"/>
      <c r="R425" s="2"/>
      <c r="S425" s="2"/>
      <c r="T425" s="2"/>
      <c r="U425" s="2"/>
      <c r="V425" s="2"/>
      <c r="W425" s="2"/>
      <c r="X425" s="2"/>
      <c r="Y425" s="2"/>
      <c r="Z425" s="2"/>
    </row>
    <row r="426" spans="1:26" ht="15.75" customHeight="1">
      <c r="A426" s="4"/>
      <c r="B426" s="5"/>
      <c r="C426" s="4"/>
      <c r="D426" s="2"/>
      <c r="E426" s="4"/>
      <c r="F426" s="2"/>
      <c r="G426" s="2"/>
      <c r="H426" s="5"/>
      <c r="I426" s="5"/>
      <c r="J426" s="2"/>
      <c r="K426" s="2"/>
      <c r="L426" s="2"/>
      <c r="M426" s="2"/>
      <c r="N426" s="2"/>
      <c r="O426" s="2"/>
      <c r="P426" s="2"/>
      <c r="Q426" s="2"/>
      <c r="R426" s="2"/>
      <c r="S426" s="2"/>
      <c r="T426" s="2"/>
      <c r="U426" s="2"/>
      <c r="V426" s="2"/>
      <c r="W426" s="2"/>
      <c r="X426" s="2"/>
      <c r="Y426" s="2"/>
      <c r="Z426" s="2"/>
    </row>
    <row r="427" spans="1:26" ht="15.75" customHeight="1">
      <c r="A427" s="4"/>
      <c r="B427" s="5"/>
      <c r="C427" s="4"/>
      <c r="D427" s="2"/>
      <c r="E427" s="4"/>
      <c r="F427" s="2"/>
      <c r="G427" s="2"/>
      <c r="H427" s="5"/>
      <c r="I427" s="5"/>
      <c r="J427" s="2"/>
      <c r="K427" s="2"/>
      <c r="L427" s="2"/>
      <c r="M427" s="2"/>
      <c r="N427" s="2"/>
      <c r="O427" s="2"/>
      <c r="P427" s="2"/>
      <c r="Q427" s="2"/>
      <c r="R427" s="2"/>
      <c r="S427" s="2"/>
      <c r="T427" s="2"/>
      <c r="U427" s="2"/>
      <c r="V427" s="2"/>
      <c r="W427" s="2"/>
      <c r="X427" s="2"/>
      <c r="Y427" s="2"/>
      <c r="Z427" s="2"/>
    </row>
    <row r="428" spans="1:26" ht="15.75" customHeight="1">
      <c r="A428" s="4"/>
      <c r="B428" s="5"/>
      <c r="C428" s="4"/>
      <c r="D428" s="2"/>
      <c r="E428" s="4"/>
      <c r="F428" s="2"/>
      <c r="G428" s="2"/>
      <c r="H428" s="5"/>
      <c r="I428" s="5"/>
      <c r="J428" s="2"/>
      <c r="K428" s="2"/>
      <c r="L428" s="2"/>
      <c r="M428" s="2"/>
      <c r="N428" s="2"/>
      <c r="O428" s="2"/>
      <c r="P428" s="2"/>
      <c r="Q428" s="2"/>
      <c r="R428" s="2"/>
      <c r="S428" s="2"/>
      <c r="T428" s="2"/>
      <c r="U428" s="2"/>
      <c r="V428" s="2"/>
      <c r="W428" s="2"/>
      <c r="X428" s="2"/>
      <c r="Y428" s="2"/>
      <c r="Z428" s="2"/>
    </row>
    <row r="429" spans="1:26" ht="15.75" customHeight="1">
      <c r="A429" s="4"/>
      <c r="B429" s="5"/>
      <c r="C429" s="4"/>
      <c r="D429" s="2"/>
      <c r="E429" s="4"/>
      <c r="F429" s="2"/>
      <c r="G429" s="2"/>
      <c r="H429" s="5"/>
      <c r="I429" s="5"/>
      <c r="J429" s="2"/>
      <c r="K429" s="2"/>
      <c r="L429" s="2"/>
      <c r="M429" s="2"/>
      <c r="N429" s="2"/>
      <c r="O429" s="2"/>
      <c r="P429" s="2"/>
      <c r="Q429" s="2"/>
      <c r="R429" s="2"/>
      <c r="S429" s="2"/>
      <c r="T429" s="2"/>
      <c r="U429" s="2"/>
      <c r="V429" s="2"/>
      <c r="W429" s="2"/>
      <c r="X429" s="2"/>
      <c r="Y429" s="2"/>
      <c r="Z429" s="2"/>
    </row>
    <row r="430" spans="1:26" ht="15.75" customHeight="1">
      <c r="A430" s="4"/>
      <c r="B430" s="5"/>
      <c r="C430" s="4"/>
      <c r="D430" s="2"/>
      <c r="E430" s="4"/>
      <c r="F430" s="2"/>
      <c r="G430" s="2"/>
      <c r="H430" s="5"/>
      <c r="I430" s="5"/>
      <c r="J430" s="2"/>
      <c r="K430" s="2"/>
      <c r="L430" s="2"/>
      <c r="M430" s="2"/>
      <c r="N430" s="2"/>
      <c r="O430" s="2"/>
      <c r="P430" s="2"/>
      <c r="Q430" s="2"/>
      <c r="R430" s="2"/>
      <c r="S430" s="2"/>
      <c r="T430" s="2"/>
      <c r="U430" s="2"/>
      <c r="V430" s="2"/>
      <c r="W430" s="2"/>
      <c r="X430" s="2"/>
      <c r="Y430" s="2"/>
      <c r="Z430" s="2"/>
    </row>
    <row r="431" spans="1:26" ht="15.75" customHeight="1">
      <c r="A431" s="4"/>
      <c r="B431" s="5"/>
      <c r="C431" s="4"/>
      <c r="D431" s="2"/>
      <c r="E431" s="4"/>
      <c r="F431" s="2"/>
      <c r="G431" s="2"/>
      <c r="H431" s="5"/>
      <c r="I431" s="5"/>
      <c r="J431" s="2"/>
      <c r="K431" s="2"/>
      <c r="L431" s="2"/>
      <c r="M431" s="2"/>
      <c r="N431" s="2"/>
      <c r="O431" s="2"/>
      <c r="P431" s="2"/>
      <c r="Q431" s="2"/>
      <c r="R431" s="2"/>
      <c r="S431" s="2"/>
      <c r="T431" s="2"/>
      <c r="U431" s="2"/>
      <c r="V431" s="2"/>
      <c r="W431" s="2"/>
      <c r="X431" s="2"/>
      <c r="Y431" s="2"/>
      <c r="Z431" s="2"/>
    </row>
    <row r="432" spans="1:26" ht="15.75" customHeight="1">
      <c r="A432" s="4"/>
      <c r="B432" s="5"/>
      <c r="C432" s="4"/>
      <c r="D432" s="2"/>
      <c r="E432" s="4"/>
      <c r="F432" s="2"/>
      <c r="G432" s="2"/>
      <c r="H432" s="5"/>
      <c r="I432" s="5"/>
      <c r="J432" s="2"/>
      <c r="K432" s="2"/>
      <c r="L432" s="2"/>
      <c r="M432" s="2"/>
      <c r="N432" s="2"/>
      <c r="O432" s="2"/>
      <c r="P432" s="2"/>
      <c r="Q432" s="2"/>
      <c r="R432" s="2"/>
      <c r="S432" s="2"/>
      <c r="T432" s="2"/>
      <c r="U432" s="2"/>
      <c r="V432" s="2"/>
      <c r="W432" s="2"/>
      <c r="X432" s="2"/>
      <c r="Y432" s="2"/>
      <c r="Z432" s="2"/>
    </row>
    <row r="433" spans="1:26" ht="15.75" customHeight="1">
      <c r="A433" s="4"/>
      <c r="B433" s="5"/>
      <c r="C433" s="4"/>
      <c r="D433" s="2"/>
      <c r="E433" s="4"/>
      <c r="F433" s="2"/>
      <c r="G433" s="2"/>
      <c r="H433" s="5"/>
      <c r="I433" s="5"/>
      <c r="J433" s="2"/>
      <c r="K433" s="2"/>
      <c r="L433" s="2"/>
      <c r="M433" s="2"/>
      <c r="N433" s="2"/>
      <c r="O433" s="2"/>
      <c r="P433" s="2"/>
      <c r="Q433" s="2"/>
      <c r="R433" s="2"/>
      <c r="S433" s="2"/>
      <c r="T433" s="2"/>
      <c r="U433" s="2"/>
      <c r="V433" s="2"/>
      <c r="W433" s="2"/>
      <c r="X433" s="2"/>
      <c r="Y433" s="2"/>
      <c r="Z433" s="2"/>
    </row>
    <row r="434" spans="1:26" ht="15.75" customHeight="1">
      <c r="A434" s="4"/>
      <c r="B434" s="5"/>
      <c r="C434" s="4"/>
      <c r="D434" s="2"/>
      <c r="E434" s="4"/>
      <c r="F434" s="2"/>
      <c r="G434" s="2"/>
      <c r="H434" s="5"/>
      <c r="I434" s="5"/>
      <c r="J434" s="2"/>
      <c r="K434" s="2"/>
      <c r="L434" s="2"/>
      <c r="M434" s="2"/>
      <c r="N434" s="2"/>
      <c r="O434" s="2"/>
      <c r="P434" s="2"/>
      <c r="Q434" s="2"/>
      <c r="R434" s="2"/>
      <c r="S434" s="2"/>
      <c r="T434" s="2"/>
      <c r="U434" s="2"/>
      <c r="V434" s="2"/>
      <c r="W434" s="2"/>
      <c r="X434" s="2"/>
      <c r="Y434" s="2"/>
      <c r="Z434" s="2"/>
    </row>
    <row r="435" spans="1:26" ht="15.75" customHeight="1">
      <c r="A435" s="4"/>
      <c r="B435" s="5"/>
      <c r="C435" s="4"/>
      <c r="D435" s="2"/>
      <c r="E435" s="4"/>
      <c r="F435" s="2"/>
      <c r="G435" s="2"/>
      <c r="H435" s="5"/>
      <c r="I435" s="5"/>
      <c r="J435" s="2"/>
      <c r="K435" s="2"/>
      <c r="L435" s="2"/>
      <c r="M435" s="2"/>
      <c r="N435" s="2"/>
      <c r="O435" s="2"/>
      <c r="P435" s="2"/>
      <c r="Q435" s="2"/>
      <c r="R435" s="2"/>
      <c r="S435" s="2"/>
      <c r="T435" s="2"/>
      <c r="U435" s="2"/>
      <c r="V435" s="2"/>
      <c r="W435" s="2"/>
      <c r="X435" s="2"/>
      <c r="Y435" s="2"/>
      <c r="Z435" s="2"/>
    </row>
    <row r="436" spans="1:26" ht="15.75" customHeight="1">
      <c r="A436" s="4"/>
      <c r="B436" s="5"/>
      <c r="C436" s="4"/>
      <c r="D436" s="2"/>
      <c r="E436" s="4"/>
      <c r="F436" s="2"/>
      <c r="G436" s="2"/>
      <c r="H436" s="5"/>
      <c r="I436" s="5"/>
      <c r="J436" s="2"/>
      <c r="K436" s="2"/>
      <c r="L436" s="2"/>
      <c r="M436" s="2"/>
      <c r="N436" s="2"/>
      <c r="O436" s="2"/>
      <c r="P436" s="2"/>
      <c r="Q436" s="2"/>
      <c r="R436" s="2"/>
      <c r="S436" s="2"/>
      <c r="T436" s="2"/>
      <c r="U436" s="2"/>
      <c r="V436" s="2"/>
      <c r="W436" s="2"/>
      <c r="X436" s="2"/>
      <c r="Y436" s="2"/>
      <c r="Z436" s="2"/>
    </row>
    <row r="437" spans="1:26" ht="15.75" customHeight="1">
      <c r="A437" s="4"/>
      <c r="B437" s="5"/>
      <c r="C437" s="4"/>
      <c r="D437" s="2"/>
      <c r="E437" s="4"/>
      <c r="F437" s="2"/>
      <c r="G437" s="2"/>
      <c r="H437" s="5"/>
      <c r="I437" s="5"/>
      <c r="J437" s="2"/>
      <c r="K437" s="2"/>
      <c r="L437" s="2"/>
      <c r="M437" s="2"/>
      <c r="N437" s="2"/>
      <c r="O437" s="2"/>
      <c r="P437" s="2"/>
      <c r="Q437" s="2"/>
      <c r="R437" s="2"/>
      <c r="S437" s="2"/>
      <c r="T437" s="2"/>
      <c r="U437" s="2"/>
      <c r="V437" s="2"/>
      <c r="W437" s="2"/>
      <c r="X437" s="2"/>
      <c r="Y437" s="2"/>
      <c r="Z437" s="2"/>
    </row>
    <row r="438" spans="1:26" ht="15.75" customHeight="1">
      <c r="A438" s="4"/>
      <c r="B438" s="5"/>
      <c r="C438" s="4"/>
      <c r="D438" s="2"/>
      <c r="E438" s="4"/>
      <c r="F438" s="2"/>
      <c r="G438" s="2"/>
      <c r="H438" s="5"/>
      <c r="I438" s="5"/>
      <c r="J438" s="2"/>
      <c r="K438" s="2"/>
      <c r="L438" s="2"/>
      <c r="M438" s="2"/>
      <c r="N438" s="2"/>
      <c r="O438" s="2"/>
      <c r="P438" s="2"/>
      <c r="Q438" s="2"/>
      <c r="R438" s="2"/>
      <c r="S438" s="2"/>
      <c r="T438" s="2"/>
      <c r="U438" s="2"/>
      <c r="V438" s="2"/>
      <c r="W438" s="2"/>
      <c r="X438" s="2"/>
      <c r="Y438" s="2"/>
      <c r="Z438" s="2"/>
    </row>
    <row r="439" spans="1:26" ht="15.75" customHeight="1">
      <c r="A439" s="4"/>
      <c r="B439" s="5"/>
      <c r="C439" s="4"/>
      <c r="D439" s="2"/>
      <c r="E439" s="4"/>
      <c r="F439" s="2"/>
      <c r="G439" s="2"/>
      <c r="H439" s="5"/>
      <c r="I439" s="5"/>
      <c r="J439" s="2"/>
      <c r="K439" s="2"/>
      <c r="L439" s="2"/>
      <c r="M439" s="2"/>
      <c r="N439" s="2"/>
      <c r="O439" s="2"/>
      <c r="P439" s="2"/>
      <c r="Q439" s="2"/>
      <c r="R439" s="2"/>
      <c r="S439" s="2"/>
      <c r="T439" s="2"/>
      <c r="U439" s="2"/>
      <c r="V439" s="2"/>
      <c r="W439" s="2"/>
      <c r="X439" s="2"/>
      <c r="Y439" s="2"/>
      <c r="Z439" s="2"/>
    </row>
    <row r="440" spans="1:26" ht="15.75" customHeight="1">
      <c r="A440" s="4"/>
      <c r="B440" s="5"/>
      <c r="C440" s="4"/>
      <c r="D440" s="2"/>
      <c r="E440" s="4"/>
      <c r="F440" s="2"/>
      <c r="G440" s="2"/>
      <c r="H440" s="5"/>
      <c r="I440" s="5"/>
      <c r="J440" s="2"/>
      <c r="K440" s="2"/>
      <c r="L440" s="2"/>
      <c r="M440" s="2"/>
      <c r="N440" s="2"/>
      <c r="O440" s="2"/>
      <c r="P440" s="2"/>
      <c r="Q440" s="2"/>
      <c r="R440" s="2"/>
      <c r="S440" s="2"/>
      <c r="T440" s="2"/>
      <c r="U440" s="2"/>
      <c r="V440" s="2"/>
      <c r="W440" s="2"/>
      <c r="X440" s="2"/>
      <c r="Y440" s="2"/>
      <c r="Z440" s="2"/>
    </row>
    <row r="441" spans="1:26" ht="15.75" customHeight="1">
      <c r="A441" s="4"/>
      <c r="B441" s="5"/>
      <c r="C441" s="4"/>
      <c r="D441" s="2"/>
      <c r="E441" s="4"/>
      <c r="F441" s="2"/>
      <c r="G441" s="2"/>
      <c r="H441" s="5"/>
      <c r="I441" s="5"/>
      <c r="J441" s="2"/>
      <c r="K441" s="2"/>
      <c r="L441" s="2"/>
      <c r="M441" s="2"/>
      <c r="N441" s="2"/>
      <c r="O441" s="2"/>
      <c r="P441" s="2"/>
      <c r="Q441" s="2"/>
      <c r="R441" s="2"/>
      <c r="S441" s="2"/>
      <c r="T441" s="2"/>
      <c r="U441" s="2"/>
      <c r="V441" s="2"/>
      <c r="W441" s="2"/>
      <c r="X441" s="2"/>
      <c r="Y441" s="2"/>
      <c r="Z441" s="2"/>
    </row>
    <row r="442" spans="1:26" ht="15.75" customHeight="1">
      <c r="A442" s="4"/>
      <c r="B442" s="5"/>
      <c r="C442" s="4"/>
      <c r="D442" s="2"/>
      <c r="E442" s="4"/>
      <c r="F442" s="2"/>
      <c r="G442" s="2"/>
      <c r="H442" s="5"/>
      <c r="I442" s="5"/>
      <c r="J442" s="2"/>
      <c r="K442" s="2"/>
      <c r="L442" s="2"/>
      <c r="M442" s="2"/>
      <c r="N442" s="2"/>
      <c r="O442" s="2"/>
      <c r="P442" s="2"/>
      <c r="Q442" s="2"/>
      <c r="R442" s="2"/>
      <c r="S442" s="2"/>
      <c r="T442" s="2"/>
      <c r="U442" s="2"/>
      <c r="V442" s="2"/>
      <c r="W442" s="2"/>
      <c r="X442" s="2"/>
      <c r="Y442" s="2"/>
      <c r="Z442" s="2"/>
    </row>
    <row r="443" spans="1:26" ht="15.75" customHeight="1">
      <c r="A443" s="4"/>
      <c r="B443" s="5"/>
      <c r="C443" s="4"/>
      <c r="D443" s="2"/>
      <c r="E443" s="4"/>
      <c r="F443" s="2"/>
      <c r="G443" s="2"/>
      <c r="H443" s="5"/>
      <c r="I443" s="5"/>
      <c r="J443" s="2"/>
      <c r="K443" s="2"/>
      <c r="L443" s="2"/>
      <c r="M443" s="2"/>
      <c r="N443" s="2"/>
      <c r="O443" s="2"/>
      <c r="P443" s="2"/>
      <c r="Q443" s="2"/>
      <c r="R443" s="2"/>
      <c r="S443" s="2"/>
      <c r="T443" s="2"/>
      <c r="U443" s="2"/>
      <c r="V443" s="2"/>
      <c r="W443" s="2"/>
      <c r="X443" s="2"/>
      <c r="Y443" s="2"/>
      <c r="Z443" s="2"/>
    </row>
    <row r="444" spans="1:26" ht="15.75" customHeight="1">
      <c r="A444" s="4"/>
      <c r="B444" s="5"/>
      <c r="C444" s="4"/>
      <c r="D444" s="2"/>
      <c r="E444" s="4"/>
      <c r="F444" s="2"/>
      <c r="G444" s="2"/>
      <c r="H444" s="5"/>
      <c r="I444" s="5"/>
      <c r="J444" s="2"/>
      <c r="K444" s="2"/>
      <c r="L444" s="2"/>
      <c r="M444" s="2"/>
      <c r="N444" s="2"/>
      <c r="O444" s="2"/>
      <c r="P444" s="2"/>
      <c r="Q444" s="2"/>
      <c r="R444" s="2"/>
      <c r="S444" s="2"/>
      <c r="T444" s="2"/>
      <c r="U444" s="2"/>
      <c r="V444" s="2"/>
      <c r="W444" s="2"/>
      <c r="X444" s="2"/>
      <c r="Y444" s="2"/>
      <c r="Z444" s="2"/>
    </row>
    <row r="445" spans="1:26" ht="15.75" customHeight="1">
      <c r="A445" s="4"/>
      <c r="B445" s="5"/>
      <c r="C445" s="4"/>
      <c r="D445" s="2"/>
      <c r="E445" s="4"/>
      <c r="F445" s="2"/>
      <c r="G445" s="2"/>
      <c r="H445" s="5"/>
      <c r="I445" s="5"/>
      <c r="J445" s="2"/>
      <c r="K445" s="2"/>
      <c r="L445" s="2"/>
      <c r="M445" s="2"/>
      <c r="N445" s="2"/>
      <c r="O445" s="2"/>
      <c r="P445" s="2"/>
      <c r="Q445" s="2"/>
      <c r="R445" s="2"/>
      <c r="S445" s="2"/>
      <c r="T445" s="2"/>
      <c r="U445" s="2"/>
      <c r="V445" s="2"/>
      <c r="W445" s="2"/>
      <c r="X445" s="2"/>
      <c r="Y445" s="2"/>
      <c r="Z445" s="2"/>
    </row>
    <row r="446" spans="1:26" ht="15.75" customHeight="1">
      <c r="A446" s="4"/>
      <c r="B446" s="5"/>
      <c r="C446" s="4"/>
      <c r="D446" s="2"/>
      <c r="E446" s="4"/>
      <c r="F446" s="2"/>
      <c r="G446" s="2"/>
      <c r="H446" s="5"/>
      <c r="I446" s="5"/>
      <c r="J446" s="2"/>
      <c r="K446" s="2"/>
      <c r="L446" s="2"/>
      <c r="M446" s="2"/>
      <c r="N446" s="2"/>
      <c r="O446" s="2"/>
      <c r="P446" s="2"/>
      <c r="Q446" s="2"/>
      <c r="R446" s="2"/>
      <c r="S446" s="2"/>
      <c r="T446" s="2"/>
      <c r="U446" s="2"/>
      <c r="V446" s="2"/>
      <c r="W446" s="2"/>
      <c r="X446" s="2"/>
      <c r="Y446" s="2"/>
      <c r="Z446" s="2"/>
    </row>
    <row r="447" spans="1:26" ht="15.75" customHeight="1">
      <c r="A447" s="4"/>
      <c r="B447" s="5"/>
      <c r="C447" s="4"/>
      <c r="D447" s="2"/>
      <c r="E447" s="4"/>
      <c r="F447" s="2"/>
      <c r="G447" s="2"/>
      <c r="H447" s="5"/>
      <c r="I447" s="5"/>
      <c r="J447" s="2"/>
      <c r="K447" s="2"/>
      <c r="L447" s="2"/>
      <c r="M447" s="2"/>
      <c r="N447" s="2"/>
      <c r="O447" s="2"/>
      <c r="P447" s="2"/>
      <c r="Q447" s="2"/>
      <c r="R447" s="2"/>
      <c r="S447" s="2"/>
      <c r="T447" s="2"/>
      <c r="U447" s="2"/>
      <c r="V447" s="2"/>
      <c r="W447" s="2"/>
      <c r="X447" s="2"/>
      <c r="Y447" s="2"/>
      <c r="Z447" s="2"/>
    </row>
    <row r="448" spans="1:26" ht="15.75" customHeight="1">
      <c r="A448" s="4"/>
      <c r="B448" s="5"/>
      <c r="C448" s="4"/>
      <c r="D448" s="2"/>
      <c r="E448" s="4"/>
      <c r="F448" s="2"/>
      <c r="G448" s="2"/>
      <c r="H448" s="5"/>
      <c r="I448" s="5"/>
      <c r="J448" s="2"/>
      <c r="K448" s="2"/>
      <c r="L448" s="2"/>
      <c r="M448" s="2"/>
      <c r="N448" s="2"/>
      <c r="O448" s="2"/>
      <c r="P448" s="2"/>
      <c r="Q448" s="2"/>
      <c r="R448" s="2"/>
      <c r="S448" s="2"/>
      <c r="T448" s="2"/>
      <c r="U448" s="2"/>
      <c r="V448" s="2"/>
      <c r="W448" s="2"/>
      <c r="X448" s="2"/>
      <c r="Y448" s="2"/>
      <c r="Z448" s="2"/>
    </row>
    <row r="449" spans="1:26" ht="15.75" customHeight="1">
      <c r="A449" s="4"/>
      <c r="B449" s="5"/>
      <c r="C449" s="4"/>
      <c r="D449" s="2"/>
      <c r="E449" s="4"/>
      <c r="F449" s="2"/>
      <c r="G449" s="2"/>
      <c r="H449" s="5"/>
      <c r="I449" s="5"/>
      <c r="J449" s="2"/>
      <c r="K449" s="2"/>
      <c r="L449" s="2"/>
      <c r="M449" s="2"/>
      <c r="N449" s="2"/>
      <c r="O449" s="2"/>
      <c r="P449" s="2"/>
      <c r="Q449" s="2"/>
      <c r="R449" s="2"/>
      <c r="S449" s="2"/>
      <c r="T449" s="2"/>
      <c r="U449" s="2"/>
      <c r="V449" s="2"/>
      <c r="W449" s="2"/>
      <c r="X449" s="2"/>
      <c r="Y449" s="2"/>
      <c r="Z449" s="2"/>
    </row>
    <row r="450" spans="1:26" ht="15.75" customHeight="1">
      <c r="A450" s="4"/>
      <c r="B450" s="5"/>
      <c r="C450" s="4"/>
      <c r="D450" s="2"/>
      <c r="E450" s="4"/>
      <c r="F450" s="2"/>
      <c r="G450" s="2"/>
      <c r="H450" s="5"/>
      <c r="I450" s="5"/>
      <c r="J450" s="2"/>
      <c r="K450" s="2"/>
      <c r="L450" s="2"/>
      <c r="M450" s="2"/>
      <c r="N450" s="2"/>
      <c r="O450" s="2"/>
      <c r="P450" s="2"/>
      <c r="Q450" s="2"/>
      <c r="R450" s="2"/>
      <c r="S450" s="2"/>
      <c r="T450" s="2"/>
      <c r="U450" s="2"/>
      <c r="V450" s="2"/>
      <c r="W450" s="2"/>
      <c r="X450" s="2"/>
      <c r="Y450" s="2"/>
      <c r="Z450" s="2"/>
    </row>
    <row r="451" spans="1:26" ht="15.75" customHeight="1">
      <c r="A451" s="4"/>
      <c r="B451" s="5"/>
      <c r="C451" s="4"/>
      <c r="D451" s="2"/>
      <c r="E451" s="4"/>
      <c r="F451" s="2"/>
      <c r="G451" s="2"/>
      <c r="H451" s="5"/>
      <c r="I451" s="5"/>
      <c r="J451" s="2"/>
      <c r="K451" s="2"/>
      <c r="L451" s="2"/>
      <c r="M451" s="2"/>
      <c r="N451" s="2"/>
      <c r="O451" s="2"/>
      <c r="P451" s="2"/>
      <c r="Q451" s="2"/>
      <c r="R451" s="2"/>
      <c r="S451" s="2"/>
      <c r="T451" s="2"/>
      <c r="U451" s="2"/>
      <c r="V451" s="2"/>
      <c r="W451" s="2"/>
      <c r="X451" s="2"/>
      <c r="Y451" s="2"/>
      <c r="Z451" s="2"/>
    </row>
    <row r="452" spans="1:26" ht="15.75" customHeight="1">
      <c r="A452" s="4"/>
      <c r="B452" s="5"/>
      <c r="C452" s="4"/>
      <c r="D452" s="2"/>
      <c r="E452" s="4"/>
      <c r="F452" s="2"/>
      <c r="G452" s="2"/>
      <c r="H452" s="5"/>
      <c r="I452" s="5"/>
      <c r="J452" s="2"/>
      <c r="K452" s="2"/>
      <c r="L452" s="2"/>
      <c r="M452" s="2"/>
      <c r="N452" s="2"/>
      <c r="O452" s="2"/>
      <c r="P452" s="2"/>
      <c r="Q452" s="2"/>
      <c r="R452" s="2"/>
      <c r="S452" s="2"/>
      <c r="T452" s="2"/>
      <c r="U452" s="2"/>
      <c r="V452" s="2"/>
      <c r="W452" s="2"/>
      <c r="X452" s="2"/>
      <c r="Y452" s="2"/>
      <c r="Z452" s="2"/>
    </row>
    <row r="453" spans="1:26" ht="15.75" customHeight="1">
      <c r="A453" s="4"/>
      <c r="B453" s="5"/>
      <c r="C453" s="4"/>
      <c r="D453" s="2"/>
      <c r="E453" s="4"/>
      <c r="F453" s="2"/>
      <c r="G453" s="2"/>
      <c r="H453" s="5"/>
      <c r="I453" s="5"/>
      <c r="J453" s="2"/>
      <c r="K453" s="2"/>
      <c r="L453" s="2"/>
      <c r="M453" s="2"/>
      <c r="N453" s="2"/>
      <c r="O453" s="2"/>
      <c r="P453" s="2"/>
      <c r="Q453" s="2"/>
      <c r="R453" s="2"/>
      <c r="S453" s="2"/>
      <c r="T453" s="2"/>
      <c r="U453" s="2"/>
      <c r="V453" s="2"/>
      <c r="W453" s="2"/>
      <c r="X453" s="2"/>
      <c r="Y453" s="2"/>
      <c r="Z453" s="2"/>
    </row>
    <row r="454" spans="1:26" ht="15.75" customHeight="1">
      <c r="A454" s="4"/>
      <c r="B454" s="5"/>
      <c r="C454" s="4"/>
      <c r="D454" s="2"/>
      <c r="E454" s="4"/>
      <c r="F454" s="2"/>
      <c r="G454" s="2"/>
      <c r="H454" s="5"/>
      <c r="I454" s="5"/>
      <c r="J454" s="2"/>
      <c r="K454" s="2"/>
      <c r="L454" s="2"/>
      <c r="M454" s="2"/>
      <c r="N454" s="2"/>
      <c r="O454" s="2"/>
      <c r="P454" s="2"/>
      <c r="Q454" s="2"/>
      <c r="R454" s="2"/>
      <c r="S454" s="2"/>
      <c r="T454" s="2"/>
      <c r="U454" s="2"/>
      <c r="V454" s="2"/>
      <c r="W454" s="2"/>
      <c r="X454" s="2"/>
      <c r="Y454" s="2"/>
      <c r="Z454" s="2"/>
    </row>
    <row r="455" spans="1:26" ht="15.75" customHeight="1">
      <c r="A455" s="4"/>
      <c r="B455" s="5"/>
      <c r="C455" s="4"/>
      <c r="D455" s="2"/>
      <c r="E455" s="4"/>
      <c r="F455" s="2"/>
      <c r="G455" s="2"/>
      <c r="H455" s="5"/>
      <c r="I455" s="5"/>
      <c r="J455" s="2"/>
      <c r="K455" s="2"/>
      <c r="L455" s="2"/>
      <c r="M455" s="2"/>
      <c r="N455" s="2"/>
      <c r="O455" s="2"/>
      <c r="P455" s="2"/>
      <c r="Q455" s="2"/>
      <c r="R455" s="2"/>
      <c r="S455" s="2"/>
      <c r="T455" s="2"/>
      <c r="U455" s="2"/>
      <c r="V455" s="2"/>
      <c r="W455" s="2"/>
      <c r="X455" s="2"/>
      <c r="Y455" s="2"/>
      <c r="Z455" s="2"/>
    </row>
    <row r="456" spans="1:26" ht="15.75" customHeight="1">
      <c r="A456" s="4"/>
      <c r="B456" s="5"/>
      <c r="C456" s="4"/>
      <c r="D456" s="2"/>
      <c r="E456" s="4"/>
      <c r="F456" s="2"/>
      <c r="G456" s="2"/>
      <c r="H456" s="5"/>
      <c r="I456" s="5"/>
      <c r="J456" s="2"/>
      <c r="K456" s="2"/>
      <c r="L456" s="2"/>
      <c r="M456" s="2"/>
      <c r="N456" s="2"/>
      <c r="O456" s="2"/>
      <c r="P456" s="2"/>
      <c r="Q456" s="2"/>
      <c r="R456" s="2"/>
      <c r="S456" s="2"/>
      <c r="T456" s="2"/>
      <c r="U456" s="2"/>
      <c r="V456" s="2"/>
      <c r="W456" s="2"/>
      <c r="X456" s="2"/>
      <c r="Y456" s="2"/>
      <c r="Z456" s="2"/>
    </row>
    <row r="457" spans="1:26" ht="15.75" customHeight="1">
      <c r="A457" s="4"/>
      <c r="B457" s="5"/>
      <c r="C457" s="4"/>
      <c r="D457" s="2"/>
      <c r="E457" s="4"/>
      <c r="F457" s="2"/>
      <c r="G457" s="2"/>
      <c r="H457" s="5"/>
      <c r="I457" s="5"/>
      <c r="J457" s="2"/>
      <c r="K457" s="2"/>
      <c r="L457" s="2"/>
      <c r="M457" s="2"/>
      <c r="N457" s="2"/>
      <c r="O457" s="2"/>
      <c r="P457" s="2"/>
      <c r="Q457" s="2"/>
      <c r="R457" s="2"/>
      <c r="S457" s="2"/>
      <c r="T457" s="2"/>
      <c r="U457" s="2"/>
      <c r="V457" s="2"/>
      <c r="W457" s="2"/>
      <c r="X457" s="2"/>
      <c r="Y457" s="2"/>
      <c r="Z457" s="2"/>
    </row>
    <row r="458" spans="1:26" ht="15.75" customHeight="1">
      <c r="A458" s="4"/>
      <c r="B458" s="5"/>
      <c r="C458" s="4"/>
      <c r="D458" s="2"/>
      <c r="E458" s="4"/>
      <c r="F458" s="2"/>
      <c r="G458" s="2"/>
      <c r="H458" s="5"/>
      <c r="I458" s="5"/>
      <c r="J458" s="2"/>
      <c r="K458" s="2"/>
      <c r="L458" s="2"/>
      <c r="M458" s="2"/>
      <c r="N458" s="2"/>
      <c r="O458" s="2"/>
      <c r="P458" s="2"/>
      <c r="Q458" s="2"/>
      <c r="R458" s="2"/>
      <c r="S458" s="2"/>
      <c r="T458" s="2"/>
      <c r="U458" s="2"/>
      <c r="V458" s="2"/>
      <c r="W458" s="2"/>
      <c r="X458" s="2"/>
      <c r="Y458" s="2"/>
      <c r="Z458" s="2"/>
    </row>
    <row r="459" spans="1:26" ht="15.75" customHeight="1">
      <c r="A459" s="4"/>
      <c r="B459" s="5"/>
      <c r="C459" s="4"/>
      <c r="D459" s="2"/>
      <c r="E459" s="4"/>
      <c r="F459" s="2"/>
      <c r="G459" s="2"/>
      <c r="H459" s="5"/>
      <c r="I459" s="5"/>
      <c r="J459" s="2"/>
      <c r="K459" s="2"/>
      <c r="L459" s="2"/>
      <c r="M459" s="2"/>
      <c r="N459" s="2"/>
      <c r="O459" s="2"/>
      <c r="P459" s="2"/>
      <c r="Q459" s="2"/>
      <c r="R459" s="2"/>
      <c r="S459" s="2"/>
      <c r="T459" s="2"/>
      <c r="U459" s="2"/>
      <c r="V459" s="2"/>
      <c r="W459" s="2"/>
      <c r="X459" s="2"/>
      <c r="Y459" s="2"/>
      <c r="Z459" s="2"/>
    </row>
    <row r="460" spans="1:26" ht="15.75" customHeight="1">
      <c r="A460" s="4"/>
      <c r="B460" s="5"/>
      <c r="C460" s="4"/>
      <c r="D460" s="2"/>
      <c r="E460" s="4"/>
      <c r="F460" s="2"/>
      <c r="G460" s="2"/>
      <c r="H460" s="5"/>
      <c r="I460" s="5"/>
      <c r="J460" s="2"/>
      <c r="K460" s="2"/>
      <c r="L460" s="2"/>
      <c r="M460" s="2"/>
      <c r="N460" s="2"/>
      <c r="O460" s="2"/>
      <c r="P460" s="2"/>
      <c r="Q460" s="2"/>
      <c r="R460" s="2"/>
      <c r="S460" s="2"/>
      <c r="T460" s="2"/>
      <c r="U460" s="2"/>
      <c r="V460" s="2"/>
      <c r="W460" s="2"/>
      <c r="X460" s="2"/>
      <c r="Y460" s="2"/>
      <c r="Z460" s="2"/>
    </row>
    <row r="461" spans="1:26" ht="15.75" customHeight="1">
      <c r="A461" s="4"/>
      <c r="B461" s="5"/>
      <c r="C461" s="4"/>
      <c r="D461" s="2"/>
      <c r="E461" s="4"/>
      <c r="F461" s="2"/>
      <c r="G461" s="2"/>
      <c r="H461" s="5"/>
      <c r="I461" s="5"/>
      <c r="J461" s="2"/>
      <c r="K461" s="2"/>
      <c r="L461" s="2"/>
      <c r="M461" s="2"/>
      <c r="N461" s="2"/>
      <c r="O461" s="2"/>
      <c r="P461" s="2"/>
      <c r="Q461" s="2"/>
      <c r="R461" s="2"/>
      <c r="S461" s="2"/>
      <c r="T461" s="2"/>
      <c r="U461" s="2"/>
      <c r="V461" s="2"/>
      <c r="W461" s="2"/>
      <c r="X461" s="2"/>
      <c r="Y461" s="2"/>
      <c r="Z461" s="2"/>
    </row>
    <row r="462" spans="1:26" ht="15.75" customHeight="1">
      <c r="A462" s="4"/>
      <c r="B462" s="5"/>
      <c r="C462" s="4"/>
      <c r="D462" s="2"/>
      <c r="E462" s="4"/>
      <c r="F462" s="2"/>
      <c r="G462" s="2"/>
      <c r="H462" s="5"/>
      <c r="I462" s="5"/>
      <c r="J462" s="2"/>
      <c r="K462" s="2"/>
      <c r="L462" s="2"/>
      <c r="M462" s="2"/>
      <c r="N462" s="2"/>
      <c r="O462" s="2"/>
      <c r="P462" s="2"/>
      <c r="Q462" s="2"/>
      <c r="R462" s="2"/>
      <c r="S462" s="2"/>
      <c r="T462" s="2"/>
      <c r="U462" s="2"/>
      <c r="V462" s="2"/>
      <c r="W462" s="2"/>
      <c r="X462" s="2"/>
      <c r="Y462" s="2"/>
      <c r="Z462" s="2"/>
    </row>
    <row r="463" spans="1:26" ht="15.75" customHeight="1">
      <c r="A463" s="4"/>
      <c r="B463" s="5"/>
      <c r="C463" s="4"/>
      <c r="D463" s="2"/>
      <c r="E463" s="4"/>
      <c r="F463" s="2"/>
      <c r="G463" s="2"/>
      <c r="H463" s="5"/>
      <c r="I463" s="5"/>
      <c r="J463" s="2"/>
      <c r="K463" s="2"/>
      <c r="L463" s="2"/>
      <c r="M463" s="2"/>
      <c r="N463" s="2"/>
      <c r="O463" s="2"/>
      <c r="P463" s="2"/>
      <c r="Q463" s="2"/>
      <c r="R463" s="2"/>
      <c r="S463" s="2"/>
      <c r="T463" s="2"/>
      <c r="U463" s="2"/>
      <c r="V463" s="2"/>
      <c r="W463" s="2"/>
      <c r="X463" s="2"/>
      <c r="Y463" s="2"/>
      <c r="Z463" s="2"/>
    </row>
    <row r="464" spans="1:26" ht="15.75" customHeight="1">
      <c r="A464" s="4"/>
      <c r="B464" s="5"/>
      <c r="C464" s="4"/>
      <c r="D464" s="2"/>
      <c r="E464" s="4"/>
      <c r="F464" s="2"/>
      <c r="G464" s="2"/>
      <c r="H464" s="5"/>
      <c r="I464" s="5"/>
      <c r="J464" s="2"/>
      <c r="K464" s="2"/>
      <c r="L464" s="2"/>
      <c r="M464" s="2"/>
      <c r="N464" s="2"/>
      <c r="O464" s="2"/>
      <c r="P464" s="2"/>
      <c r="Q464" s="2"/>
      <c r="R464" s="2"/>
      <c r="S464" s="2"/>
      <c r="T464" s="2"/>
      <c r="U464" s="2"/>
      <c r="V464" s="2"/>
      <c r="W464" s="2"/>
      <c r="X464" s="2"/>
      <c r="Y464" s="2"/>
      <c r="Z464" s="2"/>
    </row>
    <row r="465" spans="1:26" ht="15.75" customHeight="1">
      <c r="A465" s="4"/>
      <c r="B465" s="5"/>
      <c r="C465" s="4"/>
      <c r="D465" s="2"/>
      <c r="E465" s="4"/>
      <c r="F465" s="2"/>
      <c r="G465" s="2"/>
      <c r="H465" s="5"/>
      <c r="I465" s="5"/>
      <c r="J465" s="2"/>
      <c r="K465" s="2"/>
      <c r="L465" s="2"/>
      <c r="M465" s="2"/>
      <c r="N465" s="2"/>
      <c r="O465" s="2"/>
      <c r="P465" s="2"/>
      <c r="Q465" s="2"/>
      <c r="R465" s="2"/>
      <c r="S465" s="2"/>
      <c r="T465" s="2"/>
      <c r="U465" s="2"/>
      <c r="V465" s="2"/>
      <c r="W465" s="2"/>
      <c r="X465" s="2"/>
      <c r="Y465" s="2"/>
      <c r="Z465" s="2"/>
    </row>
    <row r="466" spans="1:26" ht="15.75" customHeight="1">
      <c r="A466" s="4"/>
      <c r="B466" s="5"/>
      <c r="C466" s="4"/>
      <c r="D466" s="2"/>
      <c r="E466" s="4"/>
      <c r="F466" s="2"/>
      <c r="G466" s="2"/>
      <c r="H466" s="5"/>
      <c r="I466" s="5"/>
      <c r="J466" s="2"/>
      <c r="K466" s="2"/>
      <c r="L466" s="2"/>
      <c r="M466" s="2"/>
      <c r="N466" s="2"/>
      <c r="O466" s="2"/>
      <c r="P466" s="2"/>
      <c r="Q466" s="2"/>
      <c r="R466" s="2"/>
      <c r="S466" s="2"/>
      <c r="T466" s="2"/>
      <c r="U466" s="2"/>
      <c r="V466" s="2"/>
      <c r="W466" s="2"/>
      <c r="X466" s="2"/>
      <c r="Y466" s="2"/>
      <c r="Z466" s="2"/>
    </row>
    <row r="467" spans="1:26" ht="15.75" customHeight="1">
      <c r="A467" s="4"/>
      <c r="B467" s="5"/>
      <c r="C467" s="4"/>
      <c r="D467" s="2"/>
      <c r="E467" s="4"/>
      <c r="F467" s="2"/>
      <c r="G467" s="2"/>
      <c r="H467" s="5"/>
      <c r="I467" s="5"/>
      <c r="J467" s="2"/>
      <c r="K467" s="2"/>
      <c r="L467" s="2"/>
      <c r="M467" s="2"/>
      <c r="N467" s="2"/>
      <c r="O467" s="2"/>
      <c r="P467" s="2"/>
      <c r="Q467" s="2"/>
      <c r="R467" s="2"/>
      <c r="S467" s="2"/>
      <c r="T467" s="2"/>
      <c r="U467" s="2"/>
      <c r="V467" s="2"/>
      <c r="W467" s="2"/>
      <c r="X467" s="2"/>
      <c r="Y467" s="2"/>
      <c r="Z467" s="2"/>
    </row>
    <row r="468" spans="1:26" ht="15.75" customHeight="1">
      <c r="A468" s="4"/>
      <c r="B468" s="5"/>
      <c r="C468" s="4"/>
      <c r="D468" s="2"/>
      <c r="E468" s="4"/>
      <c r="F468" s="2"/>
      <c r="G468" s="2"/>
      <c r="H468" s="5"/>
      <c r="I468" s="5"/>
      <c r="J468" s="2"/>
      <c r="K468" s="2"/>
      <c r="L468" s="2"/>
      <c r="M468" s="2"/>
      <c r="N468" s="2"/>
      <c r="O468" s="2"/>
      <c r="P468" s="2"/>
      <c r="Q468" s="2"/>
      <c r="R468" s="2"/>
      <c r="S468" s="2"/>
      <c r="T468" s="2"/>
      <c r="U468" s="2"/>
      <c r="V468" s="2"/>
      <c r="W468" s="2"/>
      <c r="X468" s="2"/>
      <c r="Y468" s="2"/>
      <c r="Z468" s="2"/>
    </row>
    <row r="469" spans="1:26" ht="15.75" customHeight="1">
      <c r="A469" s="4"/>
      <c r="B469" s="5"/>
      <c r="C469" s="4"/>
      <c r="D469" s="2"/>
      <c r="E469" s="4"/>
      <c r="F469" s="2"/>
      <c r="G469" s="2"/>
      <c r="H469" s="5"/>
      <c r="I469" s="5"/>
      <c r="J469" s="2"/>
      <c r="K469" s="2"/>
      <c r="L469" s="2"/>
      <c r="M469" s="2"/>
      <c r="N469" s="2"/>
      <c r="O469" s="2"/>
      <c r="P469" s="2"/>
      <c r="Q469" s="2"/>
      <c r="R469" s="2"/>
      <c r="S469" s="2"/>
      <c r="T469" s="2"/>
      <c r="U469" s="2"/>
      <c r="V469" s="2"/>
      <c r="W469" s="2"/>
      <c r="X469" s="2"/>
      <c r="Y469" s="2"/>
      <c r="Z469" s="2"/>
    </row>
    <row r="470" spans="1:26" ht="15.75" customHeight="1">
      <c r="A470" s="4"/>
      <c r="B470" s="5"/>
      <c r="C470" s="4"/>
      <c r="D470" s="2"/>
      <c r="E470" s="4"/>
      <c r="F470" s="2"/>
      <c r="G470" s="2"/>
      <c r="H470" s="5"/>
      <c r="I470" s="5"/>
      <c r="J470" s="2"/>
      <c r="K470" s="2"/>
      <c r="L470" s="2"/>
      <c r="M470" s="2"/>
      <c r="N470" s="2"/>
      <c r="O470" s="2"/>
      <c r="P470" s="2"/>
      <c r="Q470" s="2"/>
      <c r="R470" s="2"/>
      <c r="S470" s="2"/>
      <c r="T470" s="2"/>
      <c r="U470" s="2"/>
      <c r="V470" s="2"/>
      <c r="W470" s="2"/>
      <c r="X470" s="2"/>
      <c r="Y470" s="2"/>
      <c r="Z470" s="2"/>
    </row>
    <row r="471" spans="1:26" ht="15.75" customHeight="1">
      <c r="A471" s="4"/>
      <c r="B471" s="5"/>
      <c r="C471" s="4"/>
      <c r="D471" s="2"/>
      <c r="E471" s="4"/>
      <c r="F471" s="2"/>
      <c r="G471" s="2"/>
      <c r="H471" s="5"/>
      <c r="I471" s="5"/>
      <c r="J471" s="2"/>
      <c r="K471" s="2"/>
      <c r="L471" s="2"/>
      <c r="M471" s="2"/>
      <c r="N471" s="2"/>
      <c r="O471" s="2"/>
      <c r="P471" s="2"/>
      <c r="Q471" s="2"/>
      <c r="R471" s="2"/>
      <c r="S471" s="2"/>
      <c r="T471" s="2"/>
      <c r="U471" s="2"/>
      <c r="V471" s="2"/>
      <c r="W471" s="2"/>
      <c r="X471" s="2"/>
      <c r="Y471" s="2"/>
      <c r="Z471" s="2"/>
    </row>
    <row r="472" spans="1:26" ht="15.75" customHeight="1">
      <c r="A472" s="4"/>
      <c r="B472" s="5"/>
      <c r="C472" s="4"/>
      <c r="D472" s="2"/>
      <c r="E472" s="4"/>
      <c r="F472" s="2"/>
      <c r="G472" s="2"/>
      <c r="H472" s="5"/>
      <c r="I472" s="5"/>
      <c r="J472" s="2"/>
      <c r="K472" s="2"/>
      <c r="L472" s="2"/>
      <c r="M472" s="2"/>
      <c r="N472" s="2"/>
      <c r="O472" s="2"/>
      <c r="P472" s="2"/>
      <c r="Q472" s="2"/>
      <c r="R472" s="2"/>
      <c r="S472" s="2"/>
      <c r="T472" s="2"/>
      <c r="U472" s="2"/>
      <c r="V472" s="2"/>
      <c r="W472" s="2"/>
      <c r="X472" s="2"/>
      <c r="Y472" s="2"/>
      <c r="Z472" s="2"/>
    </row>
    <row r="473" spans="1:26" ht="15.75" customHeight="1">
      <c r="A473" s="4"/>
      <c r="B473" s="5"/>
      <c r="C473" s="4"/>
      <c r="D473" s="2"/>
      <c r="E473" s="4"/>
      <c r="F473" s="2"/>
      <c r="G473" s="2"/>
      <c r="H473" s="5"/>
      <c r="I473" s="5"/>
      <c r="J473" s="2"/>
      <c r="K473" s="2"/>
      <c r="L473" s="2"/>
      <c r="M473" s="2"/>
      <c r="N473" s="2"/>
      <c r="O473" s="2"/>
      <c r="P473" s="2"/>
      <c r="Q473" s="2"/>
      <c r="R473" s="2"/>
      <c r="S473" s="2"/>
      <c r="T473" s="2"/>
      <c r="U473" s="2"/>
      <c r="V473" s="2"/>
      <c r="W473" s="2"/>
      <c r="X473" s="2"/>
      <c r="Y473" s="2"/>
      <c r="Z473" s="2"/>
    </row>
    <row r="474" spans="1:26" ht="15.75" customHeight="1">
      <c r="A474" s="4"/>
      <c r="B474" s="5"/>
      <c r="C474" s="4"/>
      <c r="D474" s="2"/>
      <c r="E474" s="4"/>
      <c r="F474" s="2"/>
      <c r="G474" s="2"/>
      <c r="H474" s="5"/>
      <c r="I474" s="5"/>
      <c r="J474" s="2"/>
      <c r="K474" s="2"/>
      <c r="L474" s="2"/>
      <c r="M474" s="2"/>
      <c r="N474" s="2"/>
      <c r="O474" s="2"/>
      <c r="P474" s="2"/>
      <c r="Q474" s="2"/>
      <c r="R474" s="2"/>
      <c r="S474" s="2"/>
      <c r="T474" s="2"/>
      <c r="U474" s="2"/>
      <c r="V474" s="2"/>
      <c r="W474" s="2"/>
      <c r="X474" s="2"/>
      <c r="Y474" s="2"/>
      <c r="Z474" s="2"/>
    </row>
    <row r="475" spans="1:26" ht="15.75" customHeight="1">
      <c r="A475" s="4"/>
      <c r="B475" s="5"/>
      <c r="C475" s="4"/>
      <c r="D475" s="2"/>
      <c r="E475" s="4"/>
      <c r="F475" s="2"/>
      <c r="G475" s="2"/>
      <c r="H475" s="5"/>
      <c r="I475" s="5"/>
      <c r="J475" s="2"/>
      <c r="K475" s="2"/>
      <c r="L475" s="2"/>
      <c r="M475" s="2"/>
      <c r="N475" s="2"/>
      <c r="O475" s="2"/>
      <c r="P475" s="2"/>
      <c r="Q475" s="2"/>
      <c r="R475" s="2"/>
      <c r="S475" s="2"/>
      <c r="T475" s="2"/>
      <c r="U475" s="2"/>
      <c r="V475" s="2"/>
      <c r="W475" s="2"/>
      <c r="X475" s="2"/>
      <c r="Y475" s="2"/>
      <c r="Z475" s="2"/>
    </row>
    <row r="476" spans="1:26" ht="15.75" customHeight="1">
      <c r="A476" s="4"/>
      <c r="B476" s="5"/>
      <c r="C476" s="4"/>
      <c r="D476" s="2"/>
      <c r="E476" s="4"/>
      <c r="F476" s="2"/>
      <c r="G476" s="2"/>
      <c r="H476" s="5"/>
      <c r="I476" s="5"/>
      <c r="J476" s="2"/>
      <c r="K476" s="2"/>
      <c r="L476" s="2"/>
      <c r="M476" s="2"/>
      <c r="N476" s="2"/>
      <c r="O476" s="2"/>
      <c r="P476" s="2"/>
      <c r="Q476" s="2"/>
      <c r="R476" s="2"/>
      <c r="S476" s="2"/>
      <c r="T476" s="2"/>
      <c r="U476" s="2"/>
      <c r="V476" s="2"/>
      <c r="W476" s="2"/>
      <c r="X476" s="2"/>
      <c r="Y476" s="2"/>
      <c r="Z476" s="2"/>
    </row>
    <row r="477" spans="1:26" ht="15.75" customHeight="1">
      <c r="A477" s="4"/>
      <c r="B477" s="5"/>
      <c r="C477" s="4"/>
      <c r="D477" s="2"/>
      <c r="E477" s="4"/>
      <c r="F477" s="2"/>
      <c r="G477" s="2"/>
      <c r="H477" s="5"/>
      <c r="I477" s="5"/>
      <c r="J477" s="2"/>
      <c r="K477" s="2"/>
      <c r="L477" s="2"/>
      <c r="M477" s="2"/>
      <c r="N477" s="2"/>
      <c r="O477" s="2"/>
      <c r="P477" s="2"/>
      <c r="Q477" s="2"/>
      <c r="R477" s="2"/>
      <c r="S477" s="2"/>
      <c r="T477" s="2"/>
      <c r="U477" s="2"/>
      <c r="V477" s="2"/>
      <c r="W477" s="2"/>
      <c r="X477" s="2"/>
      <c r="Y477" s="2"/>
      <c r="Z477" s="2"/>
    </row>
    <row r="478" spans="1:26" ht="15.75" customHeight="1">
      <c r="A478" s="4"/>
      <c r="B478" s="5"/>
      <c r="C478" s="4"/>
      <c r="D478" s="2"/>
      <c r="E478" s="4"/>
      <c r="F478" s="2"/>
      <c r="G478" s="2"/>
      <c r="H478" s="5"/>
      <c r="I478" s="5"/>
      <c r="J478" s="2"/>
      <c r="K478" s="2"/>
      <c r="L478" s="2"/>
      <c r="M478" s="2"/>
      <c r="N478" s="2"/>
      <c r="O478" s="2"/>
      <c r="P478" s="2"/>
      <c r="Q478" s="2"/>
      <c r="R478" s="2"/>
      <c r="S478" s="2"/>
      <c r="T478" s="2"/>
      <c r="U478" s="2"/>
      <c r="V478" s="2"/>
      <c r="W478" s="2"/>
      <c r="X478" s="2"/>
      <c r="Y478" s="2"/>
      <c r="Z478" s="2"/>
    </row>
    <row r="479" spans="1:26" ht="15.75" customHeight="1">
      <c r="A479" s="4"/>
      <c r="B479" s="5"/>
      <c r="C479" s="4"/>
      <c r="D479" s="2"/>
      <c r="E479" s="4"/>
      <c r="F479" s="2"/>
      <c r="G479" s="2"/>
      <c r="H479" s="5"/>
      <c r="I479" s="5"/>
      <c r="J479" s="2"/>
      <c r="K479" s="2"/>
      <c r="L479" s="2"/>
      <c r="M479" s="2"/>
      <c r="N479" s="2"/>
      <c r="O479" s="2"/>
      <c r="P479" s="2"/>
      <c r="Q479" s="2"/>
      <c r="R479" s="2"/>
      <c r="S479" s="2"/>
      <c r="T479" s="2"/>
      <c r="U479" s="2"/>
      <c r="V479" s="2"/>
      <c r="W479" s="2"/>
      <c r="X479" s="2"/>
      <c r="Y479" s="2"/>
      <c r="Z479" s="2"/>
    </row>
    <row r="480" spans="1:26" ht="15.75" customHeight="1">
      <c r="A480" s="4"/>
      <c r="B480" s="5"/>
      <c r="C480" s="4"/>
      <c r="D480" s="2"/>
      <c r="E480" s="4"/>
      <c r="F480" s="2"/>
      <c r="G480" s="2"/>
      <c r="H480" s="5"/>
      <c r="I480" s="5"/>
      <c r="J480" s="2"/>
      <c r="K480" s="2"/>
      <c r="L480" s="2"/>
      <c r="M480" s="2"/>
      <c r="N480" s="2"/>
      <c r="O480" s="2"/>
      <c r="P480" s="2"/>
      <c r="Q480" s="2"/>
      <c r="R480" s="2"/>
      <c r="S480" s="2"/>
      <c r="T480" s="2"/>
      <c r="U480" s="2"/>
      <c r="V480" s="2"/>
      <c r="W480" s="2"/>
      <c r="X480" s="2"/>
      <c r="Y480" s="2"/>
      <c r="Z480" s="2"/>
    </row>
    <row r="481" spans="1:26" ht="15.75" customHeight="1">
      <c r="A481" s="4"/>
      <c r="B481" s="5"/>
      <c r="C481" s="4"/>
      <c r="D481" s="2"/>
      <c r="E481" s="4"/>
      <c r="F481" s="2"/>
      <c r="G481" s="2"/>
      <c r="H481" s="5"/>
      <c r="I481" s="5"/>
      <c r="J481" s="2"/>
      <c r="K481" s="2"/>
      <c r="L481" s="2"/>
      <c r="M481" s="2"/>
      <c r="N481" s="2"/>
      <c r="O481" s="2"/>
      <c r="P481" s="2"/>
      <c r="Q481" s="2"/>
      <c r="R481" s="2"/>
      <c r="S481" s="2"/>
      <c r="T481" s="2"/>
      <c r="U481" s="2"/>
      <c r="V481" s="2"/>
      <c r="W481" s="2"/>
      <c r="X481" s="2"/>
      <c r="Y481" s="2"/>
      <c r="Z481" s="2"/>
    </row>
    <row r="482" spans="1:26" ht="15.75" customHeight="1">
      <c r="A482" s="4"/>
      <c r="B482" s="5"/>
      <c r="C482" s="4"/>
      <c r="D482" s="2"/>
      <c r="E482" s="4"/>
      <c r="F482" s="2"/>
      <c r="G482" s="2"/>
      <c r="H482" s="5"/>
      <c r="I482" s="5"/>
      <c r="J482" s="2"/>
      <c r="K482" s="2"/>
      <c r="L482" s="2"/>
      <c r="M482" s="2"/>
      <c r="N482" s="2"/>
      <c r="O482" s="2"/>
      <c r="P482" s="2"/>
      <c r="Q482" s="2"/>
      <c r="R482" s="2"/>
      <c r="S482" s="2"/>
      <c r="T482" s="2"/>
      <c r="U482" s="2"/>
      <c r="V482" s="2"/>
      <c r="W482" s="2"/>
      <c r="X482" s="2"/>
      <c r="Y482" s="2"/>
      <c r="Z482" s="2"/>
    </row>
    <row r="483" spans="1:26" ht="15.75" customHeight="1">
      <c r="A483" s="4"/>
      <c r="B483" s="5"/>
      <c r="C483" s="4"/>
      <c r="D483" s="2"/>
      <c r="E483" s="4"/>
      <c r="F483" s="2"/>
      <c r="G483" s="2"/>
      <c r="H483" s="5"/>
      <c r="I483" s="5"/>
      <c r="J483" s="2"/>
      <c r="K483" s="2"/>
      <c r="L483" s="2"/>
      <c r="M483" s="2"/>
      <c r="N483" s="2"/>
      <c r="O483" s="2"/>
      <c r="P483" s="2"/>
      <c r="Q483" s="2"/>
      <c r="R483" s="2"/>
      <c r="S483" s="2"/>
      <c r="T483" s="2"/>
      <c r="U483" s="2"/>
      <c r="V483" s="2"/>
      <c r="W483" s="2"/>
      <c r="X483" s="2"/>
      <c r="Y483" s="2"/>
      <c r="Z483" s="2"/>
    </row>
    <row r="484" spans="1:26" ht="15.75" customHeight="1">
      <c r="A484" s="4"/>
      <c r="B484" s="5"/>
      <c r="C484" s="4"/>
      <c r="D484" s="2"/>
      <c r="E484" s="4"/>
      <c r="F484" s="2"/>
      <c r="G484" s="2"/>
      <c r="H484" s="5"/>
      <c r="I484" s="5"/>
      <c r="J484" s="2"/>
      <c r="K484" s="2"/>
      <c r="L484" s="2"/>
      <c r="M484" s="2"/>
      <c r="N484" s="2"/>
      <c r="O484" s="2"/>
      <c r="P484" s="2"/>
      <c r="Q484" s="2"/>
      <c r="R484" s="2"/>
      <c r="S484" s="2"/>
      <c r="T484" s="2"/>
      <c r="U484" s="2"/>
      <c r="V484" s="2"/>
      <c r="W484" s="2"/>
      <c r="X484" s="2"/>
      <c r="Y484" s="2"/>
      <c r="Z484" s="2"/>
    </row>
    <row r="485" spans="1:26" ht="15.75" customHeight="1">
      <c r="A485" s="4"/>
      <c r="B485" s="5"/>
      <c r="C485" s="4"/>
      <c r="D485" s="2"/>
      <c r="E485" s="4"/>
      <c r="F485" s="2"/>
      <c r="G485" s="2"/>
      <c r="H485" s="5"/>
      <c r="I485" s="5"/>
      <c r="J485" s="2"/>
      <c r="K485" s="2"/>
      <c r="L485" s="2"/>
      <c r="M485" s="2"/>
      <c r="N485" s="2"/>
      <c r="O485" s="2"/>
      <c r="P485" s="2"/>
      <c r="Q485" s="2"/>
      <c r="R485" s="2"/>
      <c r="S485" s="2"/>
      <c r="T485" s="2"/>
      <c r="U485" s="2"/>
      <c r="V485" s="2"/>
      <c r="W485" s="2"/>
      <c r="X485" s="2"/>
      <c r="Y485" s="2"/>
      <c r="Z485" s="2"/>
    </row>
    <row r="486" spans="1:26" ht="15.75" customHeight="1">
      <c r="A486" s="4"/>
      <c r="B486" s="5"/>
      <c r="C486" s="4"/>
      <c r="D486" s="2"/>
      <c r="E486" s="4"/>
      <c r="F486" s="2"/>
      <c r="G486" s="2"/>
      <c r="H486" s="5"/>
      <c r="I486" s="5"/>
      <c r="J486" s="2"/>
      <c r="K486" s="2"/>
      <c r="L486" s="2"/>
      <c r="M486" s="2"/>
      <c r="N486" s="2"/>
      <c r="O486" s="2"/>
      <c r="P486" s="2"/>
      <c r="Q486" s="2"/>
      <c r="R486" s="2"/>
      <c r="S486" s="2"/>
      <c r="T486" s="2"/>
      <c r="U486" s="2"/>
      <c r="V486" s="2"/>
      <c r="W486" s="2"/>
      <c r="X486" s="2"/>
      <c r="Y486" s="2"/>
      <c r="Z486" s="2"/>
    </row>
    <row r="487" spans="1:26" ht="15.75" customHeight="1">
      <c r="A487" s="4"/>
      <c r="B487" s="5"/>
      <c r="C487" s="4"/>
      <c r="D487" s="2"/>
      <c r="E487" s="4"/>
      <c r="F487" s="2"/>
      <c r="G487" s="2"/>
      <c r="H487" s="5"/>
      <c r="I487" s="5"/>
      <c r="J487" s="2"/>
      <c r="K487" s="2"/>
      <c r="L487" s="2"/>
      <c r="M487" s="2"/>
      <c r="N487" s="2"/>
      <c r="O487" s="2"/>
      <c r="P487" s="2"/>
      <c r="Q487" s="2"/>
      <c r="R487" s="2"/>
      <c r="S487" s="2"/>
      <c r="T487" s="2"/>
      <c r="U487" s="2"/>
      <c r="V487" s="2"/>
      <c r="W487" s="2"/>
      <c r="X487" s="2"/>
      <c r="Y487" s="2"/>
      <c r="Z487" s="2"/>
    </row>
    <row r="488" spans="1:26" ht="15.75" customHeight="1">
      <c r="A488" s="4"/>
      <c r="B488" s="5"/>
      <c r="C488" s="4"/>
      <c r="D488" s="2"/>
      <c r="E488" s="4"/>
      <c r="F488" s="2"/>
      <c r="G488" s="2"/>
      <c r="H488" s="5"/>
      <c r="I488" s="5"/>
      <c r="J488" s="2"/>
      <c r="K488" s="2"/>
      <c r="L488" s="2"/>
      <c r="M488" s="2"/>
      <c r="N488" s="2"/>
      <c r="O488" s="2"/>
      <c r="P488" s="2"/>
      <c r="Q488" s="2"/>
      <c r="R488" s="2"/>
      <c r="S488" s="2"/>
      <c r="T488" s="2"/>
      <c r="U488" s="2"/>
      <c r="V488" s="2"/>
      <c r="W488" s="2"/>
      <c r="X488" s="2"/>
      <c r="Y488" s="2"/>
      <c r="Z488" s="2"/>
    </row>
    <row r="489" spans="1:26" ht="15.75" customHeight="1">
      <c r="A489" s="4"/>
      <c r="B489" s="5"/>
      <c r="C489" s="4"/>
      <c r="D489" s="2"/>
      <c r="E489" s="4"/>
      <c r="F489" s="2"/>
      <c r="G489" s="2"/>
      <c r="H489" s="5"/>
      <c r="I489" s="5"/>
      <c r="J489" s="2"/>
      <c r="K489" s="2"/>
      <c r="L489" s="2"/>
      <c r="M489" s="2"/>
      <c r="N489" s="2"/>
      <c r="O489" s="2"/>
      <c r="P489" s="2"/>
      <c r="Q489" s="2"/>
      <c r="R489" s="2"/>
      <c r="S489" s="2"/>
      <c r="T489" s="2"/>
      <c r="U489" s="2"/>
      <c r="V489" s="2"/>
      <c r="W489" s="2"/>
      <c r="X489" s="2"/>
      <c r="Y489" s="2"/>
      <c r="Z489" s="2"/>
    </row>
    <row r="490" spans="1:26" ht="15.75" customHeight="1">
      <c r="A490" s="4"/>
      <c r="B490" s="5"/>
      <c r="C490" s="4"/>
      <c r="D490" s="2"/>
      <c r="E490" s="4"/>
      <c r="F490" s="2"/>
      <c r="G490" s="2"/>
      <c r="H490" s="5"/>
      <c r="I490" s="5"/>
      <c r="J490" s="2"/>
      <c r="K490" s="2"/>
      <c r="L490" s="2"/>
      <c r="M490" s="2"/>
      <c r="N490" s="2"/>
      <c r="O490" s="2"/>
      <c r="P490" s="2"/>
      <c r="Q490" s="2"/>
      <c r="R490" s="2"/>
      <c r="S490" s="2"/>
      <c r="T490" s="2"/>
      <c r="U490" s="2"/>
      <c r="V490" s="2"/>
      <c r="W490" s="2"/>
      <c r="X490" s="2"/>
      <c r="Y490" s="2"/>
      <c r="Z490" s="2"/>
    </row>
    <row r="491" spans="1:26" ht="15.75" customHeight="1">
      <c r="A491" s="4"/>
      <c r="B491" s="5"/>
      <c r="C491" s="4"/>
      <c r="D491" s="2"/>
      <c r="E491" s="4"/>
      <c r="F491" s="2"/>
      <c r="G491" s="2"/>
      <c r="H491" s="5"/>
      <c r="I491" s="5"/>
      <c r="J491" s="2"/>
      <c r="K491" s="2"/>
      <c r="L491" s="2"/>
      <c r="M491" s="2"/>
      <c r="N491" s="2"/>
      <c r="O491" s="2"/>
      <c r="P491" s="2"/>
      <c r="Q491" s="2"/>
      <c r="R491" s="2"/>
      <c r="S491" s="2"/>
      <c r="T491" s="2"/>
      <c r="U491" s="2"/>
      <c r="V491" s="2"/>
      <c r="W491" s="2"/>
      <c r="X491" s="2"/>
      <c r="Y491" s="2"/>
      <c r="Z491" s="2"/>
    </row>
    <row r="492" spans="1:26" ht="15.75" customHeight="1">
      <c r="A492" s="4"/>
      <c r="B492" s="5"/>
      <c r="C492" s="4"/>
      <c r="D492" s="2"/>
      <c r="E492" s="4"/>
      <c r="F492" s="2"/>
      <c r="G492" s="2"/>
      <c r="H492" s="5"/>
      <c r="I492" s="5"/>
      <c r="J492" s="2"/>
      <c r="K492" s="2"/>
      <c r="L492" s="2"/>
      <c r="M492" s="2"/>
      <c r="N492" s="2"/>
      <c r="O492" s="2"/>
      <c r="P492" s="2"/>
      <c r="Q492" s="2"/>
      <c r="R492" s="2"/>
      <c r="S492" s="2"/>
      <c r="T492" s="2"/>
      <c r="U492" s="2"/>
      <c r="V492" s="2"/>
      <c r="W492" s="2"/>
      <c r="X492" s="2"/>
      <c r="Y492" s="2"/>
      <c r="Z492" s="2"/>
    </row>
    <row r="493" spans="1:26" ht="15.75" customHeight="1">
      <c r="A493" s="4"/>
      <c r="B493" s="5"/>
      <c r="C493" s="4"/>
      <c r="D493" s="2"/>
      <c r="E493" s="4"/>
      <c r="F493" s="2"/>
      <c r="G493" s="2"/>
      <c r="H493" s="5"/>
      <c r="I493" s="5"/>
      <c r="J493" s="2"/>
      <c r="K493" s="2"/>
      <c r="L493" s="2"/>
      <c r="M493" s="2"/>
      <c r="N493" s="2"/>
      <c r="O493" s="2"/>
      <c r="P493" s="2"/>
      <c r="Q493" s="2"/>
      <c r="R493" s="2"/>
      <c r="S493" s="2"/>
      <c r="T493" s="2"/>
      <c r="U493" s="2"/>
      <c r="V493" s="2"/>
      <c r="W493" s="2"/>
      <c r="X493" s="2"/>
      <c r="Y493" s="2"/>
      <c r="Z493" s="2"/>
    </row>
    <row r="494" spans="1:26" ht="15.75" customHeight="1">
      <c r="A494" s="4"/>
      <c r="B494" s="5"/>
      <c r="C494" s="4"/>
      <c r="D494" s="2"/>
      <c r="E494" s="4"/>
      <c r="F494" s="2"/>
      <c r="G494" s="2"/>
      <c r="H494" s="5"/>
      <c r="I494" s="5"/>
      <c r="J494" s="2"/>
      <c r="K494" s="2"/>
      <c r="L494" s="2"/>
      <c r="M494" s="2"/>
      <c r="N494" s="2"/>
      <c r="O494" s="2"/>
      <c r="P494" s="2"/>
      <c r="Q494" s="2"/>
      <c r="R494" s="2"/>
      <c r="S494" s="2"/>
      <c r="T494" s="2"/>
      <c r="U494" s="2"/>
      <c r="V494" s="2"/>
      <c r="W494" s="2"/>
      <c r="X494" s="2"/>
      <c r="Y494" s="2"/>
      <c r="Z494" s="2"/>
    </row>
    <row r="495" spans="1:26" ht="15.75" customHeight="1">
      <c r="A495" s="4"/>
      <c r="B495" s="5"/>
      <c r="C495" s="4"/>
      <c r="D495" s="2"/>
      <c r="E495" s="4"/>
      <c r="F495" s="2"/>
      <c r="G495" s="2"/>
      <c r="H495" s="5"/>
      <c r="I495" s="5"/>
      <c r="J495" s="2"/>
      <c r="K495" s="2"/>
      <c r="L495" s="2"/>
      <c r="M495" s="2"/>
      <c r="N495" s="2"/>
      <c r="O495" s="2"/>
      <c r="P495" s="2"/>
      <c r="Q495" s="2"/>
      <c r="R495" s="2"/>
      <c r="S495" s="2"/>
      <c r="T495" s="2"/>
      <c r="U495" s="2"/>
      <c r="V495" s="2"/>
      <c r="W495" s="2"/>
      <c r="X495" s="2"/>
      <c r="Y495" s="2"/>
      <c r="Z495" s="2"/>
    </row>
    <row r="496" spans="1:26" ht="15.75" customHeight="1">
      <c r="A496" s="4"/>
      <c r="B496" s="5"/>
      <c r="C496" s="4"/>
      <c r="D496" s="2"/>
      <c r="E496" s="4"/>
      <c r="F496" s="2"/>
      <c r="G496" s="2"/>
      <c r="H496" s="5"/>
      <c r="I496" s="5"/>
      <c r="J496" s="2"/>
      <c r="K496" s="2"/>
      <c r="L496" s="2"/>
      <c r="M496" s="2"/>
      <c r="N496" s="2"/>
      <c r="O496" s="2"/>
      <c r="P496" s="2"/>
      <c r="Q496" s="2"/>
      <c r="R496" s="2"/>
      <c r="S496" s="2"/>
      <c r="T496" s="2"/>
      <c r="U496" s="2"/>
      <c r="V496" s="2"/>
      <c r="W496" s="2"/>
      <c r="X496" s="2"/>
      <c r="Y496" s="2"/>
      <c r="Z496" s="2"/>
    </row>
    <row r="497" spans="1:26" ht="15.75" customHeight="1">
      <c r="A497" s="4"/>
      <c r="B497" s="5"/>
      <c r="C497" s="4"/>
      <c r="D497" s="2"/>
      <c r="E497" s="4"/>
      <c r="F497" s="2"/>
      <c r="G497" s="2"/>
      <c r="H497" s="5"/>
      <c r="I497" s="5"/>
      <c r="J497" s="2"/>
      <c r="K497" s="2"/>
      <c r="L497" s="2"/>
      <c r="M497" s="2"/>
      <c r="N497" s="2"/>
      <c r="O497" s="2"/>
      <c r="P497" s="2"/>
      <c r="Q497" s="2"/>
      <c r="R497" s="2"/>
      <c r="S497" s="2"/>
      <c r="T497" s="2"/>
      <c r="U497" s="2"/>
      <c r="V497" s="2"/>
      <c r="W497" s="2"/>
      <c r="X497" s="2"/>
      <c r="Y497" s="2"/>
      <c r="Z497" s="2"/>
    </row>
    <row r="498" spans="1:26" ht="15.75" customHeight="1">
      <c r="A498" s="4"/>
      <c r="B498" s="5"/>
      <c r="C498" s="4"/>
      <c r="D498" s="2"/>
      <c r="E498" s="4"/>
      <c r="F498" s="2"/>
      <c r="G498" s="2"/>
      <c r="H498" s="5"/>
      <c r="I498" s="5"/>
      <c r="J498" s="2"/>
      <c r="K498" s="2"/>
      <c r="L498" s="2"/>
      <c r="M498" s="2"/>
      <c r="N498" s="2"/>
      <c r="O498" s="2"/>
      <c r="P498" s="2"/>
      <c r="Q498" s="2"/>
      <c r="R498" s="2"/>
      <c r="S498" s="2"/>
      <c r="T498" s="2"/>
      <c r="U498" s="2"/>
      <c r="V498" s="2"/>
      <c r="W498" s="2"/>
      <c r="X498" s="2"/>
      <c r="Y498" s="2"/>
      <c r="Z498" s="2"/>
    </row>
    <row r="499" spans="1:26" ht="15.75" customHeight="1">
      <c r="A499" s="4"/>
      <c r="B499" s="5"/>
      <c r="C499" s="4"/>
      <c r="D499" s="2"/>
      <c r="E499" s="4"/>
      <c r="F499" s="2"/>
      <c r="G499" s="2"/>
      <c r="H499" s="5"/>
      <c r="I499" s="5"/>
      <c r="J499" s="2"/>
      <c r="K499" s="2"/>
      <c r="L499" s="2"/>
      <c r="M499" s="2"/>
      <c r="N499" s="2"/>
      <c r="O499" s="2"/>
      <c r="P499" s="2"/>
      <c r="Q499" s="2"/>
      <c r="R499" s="2"/>
      <c r="S499" s="2"/>
      <c r="T499" s="2"/>
      <c r="U499" s="2"/>
      <c r="V499" s="2"/>
      <c r="W499" s="2"/>
      <c r="X499" s="2"/>
      <c r="Y499" s="2"/>
      <c r="Z499" s="2"/>
    </row>
    <row r="500" spans="1:26" ht="15.75" customHeight="1">
      <c r="A500" s="4"/>
      <c r="B500" s="5"/>
      <c r="C500" s="4"/>
      <c r="D500" s="2"/>
      <c r="E500" s="4"/>
      <c r="F500" s="2"/>
      <c r="G500" s="2"/>
      <c r="H500" s="5"/>
      <c r="I500" s="5"/>
      <c r="J500" s="2"/>
      <c r="K500" s="2"/>
      <c r="L500" s="2"/>
      <c r="M500" s="2"/>
      <c r="N500" s="2"/>
      <c r="O500" s="2"/>
      <c r="P500" s="2"/>
      <c r="Q500" s="2"/>
      <c r="R500" s="2"/>
      <c r="S500" s="2"/>
      <c r="T500" s="2"/>
      <c r="U500" s="2"/>
      <c r="V500" s="2"/>
      <c r="W500" s="2"/>
      <c r="X500" s="2"/>
      <c r="Y500" s="2"/>
      <c r="Z500" s="2"/>
    </row>
    <row r="501" spans="1:26" ht="15.75" customHeight="1">
      <c r="A501" s="4"/>
      <c r="B501" s="5"/>
      <c r="C501" s="4"/>
      <c r="D501" s="2"/>
      <c r="E501" s="4"/>
      <c r="F501" s="2"/>
      <c r="G501" s="2"/>
      <c r="H501" s="5"/>
      <c r="I501" s="5"/>
      <c r="J501" s="2"/>
      <c r="K501" s="2"/>
      <c r="L501" s="2"/>
      <c r="M501" s="2"/>
      <c r="N501" s="2"/>
      <c r="O501" s="2"/>
      <c r="P501" s="2"/>
      <c r="Q501" s="2"/>
      <c r="R501" s="2"/>
      <c r="S501" s="2"/>
      <c r="T501" s="2"/>
      <c r="U501" s="2"/>
      <c r="V501" s="2"/>
      <c r="W501" s="2"/>
      <c r="X501" s="2"/>
      <c r="Y501" s="2"/>
      <c r="Z501" s="2"/>
    </row>
    <row r="502" spans="1:26" ht="15.75" customHeight="1">
      <c r="A502" s="4"/>
      <c r="B502" s="5"/>
      <c r="C502" s="4"/>
      <c r="D502" s="2"/>
      <c r="E502" s="4"/>
      <c r="F502" s="2"/>
      <c r="G502" s="2"/>
      <c r="H502" s="5"/>
      <c r="I502" s="5"/>
      <c r="J502" s="2"/>
      <c r="K502" s="2"/>
      <c r="L502" s="2"/>
      <c r="M502" s="2"/>
      <c r="N502" s="2"/>
      <c r="O502" s="2"/>
      <c r="P502" s="2"/>
      <c r="Q502" s="2"/>
      <c r="R502" s="2"/>
      <c r="S502" s="2"/>
      <c r="T502" s="2"/>
      <c r="U502" s="2"/>
      <c r="V502" s="2"/>
      <c r="W502" s="2"/>
      <c r="X502" s="2"/>
      <c r="Y502" s="2"/>
      <c r="Z502" s="2"/>
    </row>
    <row r="503" spans="1:26" ht="15.75" customHeight="1">
      <c r="A503" s="4"/>
      <c r="B503" s="5"/>
      <c r="C503" s="4"/>
      <c r="D503" s="2"/>
      <c r="E503" s="4"/>
      <c r="F503" s="2"/>
      <c r="G503" s="2"/>
      <c r="H503" s="5"/>
      <c r="I503" s="5"/>
      <c r="J503" s="2"/>
      <c r="K503" s="2"/>
      <c r="L503" s="2"/>
      <c r="M503" s="2"/>
      <c r="N503" s="2"/>
      <c r="O503" s="2"/>
      <c r="P503" s="2"/>
      <c r="Q503" s="2"/>
      <c r="R503" s="2"/>
      <c r="S503" s="2"/>
      <c r="T503" s="2"/>
      <c r="U503" s="2"/>
      <c r="V503" s="2"/>
      <c r="W503" s="2"/>
      <c r="X503" s="2"/>
      <c r="Y503" s="2"/>
      <c r="Z503" s="2"/>
    </row>
    <row r="504" spans="1:26" ht="15.75" customHeight="1">
      <c r="A504" s="4"/>
      <c r="B504" s="5"/>
      <c r="C504" s="4"/>
      <c r="D504" s="2"/>
      <c r="E504" s="4"/>
      <c r="F504" s="2"/>
      <c r="G504" s="2"/>
      <c r="H504" s="5"/>
      <c r="I504" s="5"/>
      <c r="J504" s="2"/>
      <c r="K504" s="2"/>
      <c r="L504" s="2"/>
      <c r="M504" s="2"/>
      <c r="N504" s="2"/>
      <c r="O504" s="2"/>
      <c r="P504" s="2"/>
      <c r="Q504" s="2"/>
      <c r="R504" s="2"/>
      <c r="S504" s="2"/>
      <c r="T504" s="2"/>
      <c r="U504" s="2"/>
      <c r="V504" s="2"/>
      <c r="W504" s="2"/>
      <c r="X504" s="2"/>
      <c r="Y504" s="2"/>
      <c r="Z504" s="2"/>
    </row>
    <row r="505" spans="1:26" ht="15.75" customHeight="1">
      <c r="A505" s="4"/>
      <c r="B505" s="5"/>
      <c r="C505" s="4"/>
      <c r="D505" s="2"/>
      <c r="E505" s="4"/>
      <c r="F505" s="2"/>
      <c r="G505" s="2"/>
      <c r="H505" s="5"/>
      <c r="I505" s="5"/>
      <c r="J505" s="2"/>
      <c r="K505" s="2"/>
      <c r="L505" s="2"/>
      <c r="M505" s="2"/>
      <c r="N505" s="2"/>
      <c r="O505" s="2"/>
      <c r="P505" s="2"/>
      <c r="Q505" s="2"/>
      <c r="R505" s="2"/>
      <c r="S505" s="2"/>
      <c r="T505" s="2"/>
      <c r="U505" s="2"/>
      <c r="V505" s="2"/>
      <c r="W505" s="2"/>
      <c r="X505" s="2"/>
      <c r="Y505" s="2"/>
      <c r="Z505" s="2"/>
    </row>
    <row r="506" spans="1:26" ht="15.75" customHeight="1">
      <c r="A506" s="4"/>
      <c r="B506" s="5"/>
      <c r="C506" s="4"/>
      <c r="D506" s="2"/>
      <c r="E506" s="4"/>
      <c r="F506" s="2"/>
      <c r="G506" s="2"/>
      <c r="H506" s="5"/>
      <c r="I506" s="5"/>
      <c r="J506" s="2"/>
      <c r="K506" s="2"/>
      <c r="L506" s="2"/>
      <c r="M506" s="2"/>
      <c r="N506" s="2"/>
      <c r="O506" s="2"/>
      <c r="P506" s="2"/>
      <c r="Q506" s="2"/>
      <c r="R506" s="2"/>
      <c r="S506" s="2"/>
      <c r="T506" s="2"/>
      <c r="U506" s="2"/>
      <c r="V506" s="2"/>
      <c r="W506" s="2"/>
      <c r="X506" s="2"/>
      <c r="Y506" s="2"/>
      <c r="Z506" s="2"/>
    </row>
    <row r="507" spans="1:26" ht="15.75" customHeight="1">
      <c r="A507" s="4"/>
      <c r="B507" s="5"/>
      <c r="C507" s="4"/>
      <c r="D507" s="2"/>
      <c r="E507" s="4"/>
      <c r="F507" s="2"/>
      <c r="G507" s="2"/>
      <c r="H507" s="5"/>
      <c r="I507" s="5"/>
      <c r="J507" s="2"/>
      <c r="K507" s="2"/>
      <c r="L507" s="2"/>
      <c r="M507" s="2"/>
      <c r="N507" s="2"/>
      <c r="O507" s="2"/>
      <c r="P507" s="2"/>
      <c r="Q507" s="2"/>
      <c r="R507" s="2"/>
      <c r="S507" s="2"/>
      <c r="T507" s="2"/>
      <c r="U507" s="2"/>
      <c r="V507" s="2"/>
      <c r="W507" s="2"/>
      <c r="X507" s="2"/>
      <c r="Y507" s="2"/>
      <c r="Z507" s="2"/>
    </row>
    <row r="508" spans="1:26" ht="15.75" customHeight="1">
      <c r="A508" s="4"/>
      <c r="B508" s="5"/>
      <c r="C508" s="4"/>
      <c r="D508" s="2"/>
      <c r="E508" s="4"/>
      <c r="F508" s="2"/>
      <c r="G508" s="2"/>
      <c r="H508" s="5"/>
      <c r="I508" s="5"/>
      <c r="J508" s="2"/>
      <c r="K508" s="2"/>
      <c r="L508" s="2"/>
      <c r="M508" s="2"/>
      <c r="N508" s="2"/>
      <c r="O508" s="2"/>
      <c r="P508" s="2"/>
      <c r="Q508" s="2"/>
      <c r="R508" s="2"/>
      <c r="S508" s="2"/>
      <c r="T508" s="2"/>
      <c r="U508" s="2"/>
      <c r="V508" s="2"/>
      <c r="W508" s="2"/>
      <c r="X508" s="2"/>
      <c r="Y508" s="2"/>
      <c r="Z508" s="2"/>
    </row>
    <row r="509" spans="1:26" ht="15.75" customHeight="1">
      <c r="A509" s="4"/>
      <c r="B509" s="5"/>
      <c r="C509" s="4"/>
      <c r="D509" s="2"/>
      <c r="E509" s="4"/>
      <c r="F509" s="2"/>
      <c r="G509" s="2"/>
      <c r="H509" s="5"/>
      <c r="I509" s="5"/>
      <c r="J509" s="2"/>
      <c r="K509" s="2"/>
      <c r="L509" s="2"/>
      <c r="M509" s="2"/>
      <c r="N509" s="2"/>
      <c r="O509" s="2"/>
      <c r="P509" s="2"/>
      <c r="Q509" s="2"/>
      <c r="R509" s="2"/>
      <c r="S509" s="2"/>
      <c r="T509" s="2"/>
      <c r="U509" s="2"/>
      <c r="V509" s="2"/>
      <c r="W509" s="2"/>
      <c r="X509" s="2"/>
      <c r="Y509" s="2"/>
      <c r="Z509" s="2"/>
    </row>
    <row r="510" spans="1:26" ht="15.75" customHeight="1">
      <c r="A510" s="4"/>
      <c r="B510" s="5"/>
      <c r="C510" s="4"/>
      <c r="D510" s="2"/>
      <c r="E510" s="4"/>
      <c r="F510" s="2"/>
      <c r="G510" s="2"/>
      <c r="H510" s="5"/>
      <c r="I510" s="5"/>
      <c r="J510" s="2"/>
      <c r="K510" s="2"/>
      <c r="L510" s="2"/>
      <c r="M510" s="2"/>
      <c r="N510" s="2"/>
      <c r="O510" s="2"/>
      <c r="P510" s="2"/>
      <c r="Q510" s="2"/>
      <c r="R510" s="2"/>
      <c r="S510" s="2"/>
      <c r="T510" s="2"/>
      <c r="U510" s="2"/>
      <c r="V510" s="2"/>
      <c r="W510" s="2"/>
      <c r="X510" s="2"/>
      <c r="Y510" s="2"/>
      <c r="Z510" s="2"/>
    </row>
    <row r="511" spans="1:26" ht="15.75" customHeight="1">
      <c r="A511" s="4"/>
      <c r="B511" s="5"/>
      <c r="C511" s="4"/>
      <c r="D511" s="2"/>
      <c r="E511" s="4"/>
      <c r="F511" s="2"/>
      <c r="G511" s="2"/>
      <c r="H511" s="5"/>
      <c r="I511" s="5"/>
      <c r="J511" s="2"/>
      <c r="K511" s="2"/>
      <c r="L511" s="2"/>
      <c r="M511" s="2"/>
      <c r="N511" s="2"/>
      <c r="O511" s="2"/>
      <c r="P511" s="2"/>
      <c r="Q511" s="2"/>
      <c r="R511" s="2"/>
      <c r="S511" s="2"/>
      <c r="T511" s="2"/>
      <c r="U511" s="2"/>
      <c r="V511" s="2"/>
      <c r="W511" s="2"/>
      <c r="X511" s="2"/>
      <c r="Y511" s="2"/>
      <c r="Z511" s="2"/>
    </row>
    <row r="512" spans="1:26" ht="15.75" customHeight="1">
      <c r="A512" s="4"/>
      <c r="B512" s="5"/>
      <c r="C512" s="4"/>
      <c r="D512" s="2"/>
      <c r="E512" s="4"/>
      <c r="F512" s="2"/>
      <c r="G512" s="2"/>
      <c r="H512" s="5"/>
      <c r="I512" s="5"/>
      <c r="J512" s="2"/>
      <c r="K512" s="2"/>
      <c r="L512" s="2"/>
      <c r="M512" s="2"/>
      <c r="N512" s="2"/>
      <c r="O512" s="2"/>
      <c r="P512" s="2"/>
      <c r="Q512" s="2"/>
      <c r="R512" s="2"/>
      <c r="S512" s="2"/>
      <c r="T512" s="2"/>
      <c r="U512" s="2"/>
      <c r="V512" s="2"/>
      <c r="W512" s="2"/>
      <c r="X512" s="2"/>
      <c r="Y512" s="2"/>
      <c r="Z512" s="2"/>
    </row>
    <row r="513" spans="1:26" ht="15.75" customHeight="1">
      <c r="A513" s="4"/>
      <c r="B513" s="5"/>
      <c r="C513" s="4"/>
      <c r="D513" s="2"/>
      <c r="E513" s="4"/>
      <c r="F513" s="2"/>
      <c r="G513" s="2"/>
      <c r="H513" s="5"/>
      <c r="I513" s="5"/>
      <c r="J513" s="2"/>
      <c r="K513" s="2"/>
      <c r="L513" s="2"/>
      <c r="M513" s="2"/>
      <c r="N513" s="2"/>
      <c r="O513" s="2"/>
      <c r="P513" s="2"/>
      <c r="Q513" s="2"/>
      <c r="R513" s="2"/>
      <c r="S513" s="2"/>
      <c r="T513" s="2"/>
      <c r="U513" s="2"/>
      <c r="V513" s="2"/>
      <c r="W513" s="2"/>
      <c r="X513" s="2"/>
      <c r="Y513" s="2"/>
      <c r="Z513" s="2"/>
    </row>
    <row r="514" spans="1:26" ht="15.75" customHeight="1">
      <c r="A514" s="4"/>
      <c r="B514" s="5"/>
      <c r="C514" s="4"/>
      <c r="D514" s="2"/>
      <c r="E514" s="4"/>
      <c r="F514" s="2"/>
      <c r="G514" s="2"/>
      <c r="H514" s="5"/>
      <c r="I514" s="5"/>
      <c r="J514" s="2"/>
      <c r="K514" s="2"/>
      <c r="L514" s="2"/>
      <c r="M514" s="2"/>
      <c r="N514" s="2"/>
      <c r="O514" s="2"/>
      <c r="P514" s="2"/>
      <c r="Q514" s="2"/>
      <c r="R514" s="2"/>
      <c r="S514" s="2"/>
      <c r="T514" s="2"/>
      <c r="U514" s="2"/>
      <c r="V514" s="2"/>
      <c r="W514" s="2"/>
      <c r="X514" s="2"/>
      <c r="Y514" s="2"/>
      <c r="Z514" s="2"/>
    </row>
    <row r="515" spans="1:26" ht="15.75" customHeight="1">
      <c r="A515" s="4"/>
      <c r="B515" s="5"/>
      <c r="C515" s="4"/>
      <c r="D515" s="2"/>
      <c r="E515" s="4"/>
      <c r="F515" s="2"/>
      <c r="G515" s="2"/>
      <c r="H515" s="5"/>
      <c r="I515" s="5"/>
      <c r="J515" s="2"/>
      <c r="K515" s="2"/>
      <c r="L515" s="2"/>
      <c r="M515" s="2"/>
      <c r="N515" s="2"/>
      <c r="O515" s="2"/>
      <c r="P515" s="2"/>
      <c r="Q515" s="2"/>
      <c r="R515" s="2"/>
      <c r="S515" s="2"/>
      <c r="T515" s="2"/>
      <c r="U515" s="2"/>
      <c r="V515" s="2"/>
      <c r="W515" s="2"/>
      <c r="X515" s="2"/>
      <c r="Y515" s="2"/>
      <c r="Z515" s="2"/>
    </row>
    <row r="516" spans="1:26" ht="15.75" customHeight="1">
      <c r="A516" s="4"/>
      <c r="B516" s="5"/>
      <c r="C516" s="4"/>
      <c r="D516" s="2"/>
      <c r="E516" s="4"/>
      <c r="F516" s="2"/>
      <c r="G516" s="2"/>
      <c r="H516" s="5"/>
      <c r="I516" s="5"/>
      <c r="J516" s="2"/>
      <c r="K516" s="2"/>
      <c r="L516" s="2"/>
      <c r="M516" s="2"/>
      <c r="N516" s="2"/>
      <c r="O516" s="2"/>
      <c r="P516" s="2"/>
      <c r="Q516" s="2"/>
      <c r="R516" s="2"/>
      <c r="S516" s="2"/>
      <c r="T516" s="2"/>
      <c r="U516" s="2"/>
      <c r="V516" s="2"/>
      <c r="W516" s="2"/>
      <c r="X516" s="2"/>
      <c r="Y516" s="2"/>
      <c r="Z516" s="2"/>
    </row>
    <row r="517" spans="1:26" ht="15.75" customHeight="1">
      <c r="A517" s="4"/>
      <c r="B517" s="5"/>
      <c r="C517" s="4"/>
      <c r="D517" s="2"/>
      <c r="E517" s="4"/>
      <c r="F517" s="2"/>
      <c r="G517" s="2"/>
      <c r="H517" s="5"/>
      <c r="I517" s="5"/>
      <c r="J517" s="2"/>
      <c r="K517" s="2"/>
      <c r="L517" s="2"/>
      <c r="M517" s="2"/>
      <c r="N517" s="2"/>
      <c r="O517" s="2"/>
      <c r="P517" s="2"/>
      <c r="Q517" s="2"/>
      <c r="R517" s="2"/>
      <c r="S517" s="2"/>
      <c r="T517" s="2"/>
      <c r="U517" s="2"/>
      <c r="V517" s="2"/>
      <c r="W517" s="2"/>
      <c r="X517" s="2"/>
      <c r="Y517" s="2"/>
      <c r="Z517" s="2"/>
    </row>
    <row r="518" spans="1:26" ht="15.75" customHeight="1">
      <c r="A518" s="4"/>
      <c r="B518" s="5"/>
      <c r="C518" s="4"/>
      <c r="D518" s="2"/>
      <c r="E518" s="4"/>
      <c r="F518" s="2"/>
      <c r="G518" s="2"/>
      <c r="H518" s="5"/>
      <c r="I518" s="5"/>
      <c r="J518" s="2"/>
      <c r="K518" s="2"/>
      <c r="L518" s="2"/>
      <c r="M518" s="2"/>
      <c r="N518" s="2"/>
      <c r="O518" s="2"/>
      <c r="P518" s="2"/>
      <c r="Q518" s="2"/>
      <c r="R518" s="2"/>
      <c r="S518" s="2"/>
      <c r="T518" s="2"/>
      <c r="U518" s="2"/>
      <c r="V518" s="2"/>
      <c r="W518" s="2"/>
      <c r="X518" s="2"/>
      <c r="Y518" s="2"/>
      <c r="Z518" s="2"/>
    </row>
    <row r="519" spans="1:26" ht="15.75" customHeight="1">
      <c r="A519" s="4"/>
      <c r="B519" s="5"/>
      <c r="C519" s="4"/>
      <c r="D519" s="2"/>
      <c r="E519" s="4"/>
      <c r="F519" s="2"/>
      <c r="G519" s="2"/>
      <c r="H519" s="5"/>
      <c r="I519" s="5"/>
      <c r="J519" s="2"/>
      <c r="K519" s="2"/>
      <c r="L519" s="2"/>
      <c r="M519" s="2"/>
      <c r="N519" s="2"/>
      <c r="O519" s="2"/>
      <c r="P519" s="2"/>
      <c r="Q519" s="2"/>
      <c r="R519" s="2"/>
      <c r="S519" s="2"/>
      <c r="T519" s="2"/>
      <c r="U519" s="2"/>
      <c r="V519" s="2"/>
      <c r="W519" s="2"/>
      <c r="X519" s="2"/>
      <c r="Y519" s="2"/>
      <c r="Z519" s="2"/>
    </row>
    <row r="520" spans="1:26" ht="15.75" customHeight="1">
      <c r="A520" s="4"/>
      <c r="B520" s="5"/>
      <c r="C520" s="4"/>
      <c r="D520" s="2"/>
      <c r="E520" s="4"/>
      <c r="F520" s="2"/>
      <c r="G520" s="2"/>
      <c r="H520" s="5"/>
      <c r="I520" s="5"/>
      <c r="J520" s="2"/>
      <c r="K520" s="2"/>
      <c r="L520" s="2"/>
      <c r="M520" s="2"/>
      <c r="N520" s="2"/>
      <c r="O520" s="2"/>
      <c r="P520" s="2"/>
      <c r="Q520" s="2"/>
      <c r="R520" s="2"/>
      <c r="S520" s="2"/>
      <c r="T520" s="2"/>
      <c r="U520" s="2"/>
      <c r="V520" s="2"/>
      <c r="W520" s="2"/>
      <c r="X520" s="2"/>
      <c r="Y520" s="2"/>
      <c r="Z520" s="2"/>
    </row>
    <row r="521" spans="1:26" ht="15.75" customHeight="1">
      <c r="A521" s="4"/>
      <c r="B521" s="5"/>
      <c r="C521" s="4"/>
      <c r="D521" s="2"/>
      <c r="E521" s="4"/>
      <c r="F521" s="2"/>
      <c r="G521" s="2"/>
      <c r="H521" s="5"/>
      <c r="I521" s="5"/>
      <c r="J521" s="2"/>
      <c r="K521" s="2"/>
      <c r="L521" s="2"/>
      <c r="M521" s="2"/>
      <c r="N521" s="2"/>
      <c r="O521" s="2"/>
      <c r="P521" s="2"/>
      <c r="Q521" s="2"/>
      <c r="R521" s="2"/>
      <c r="S521" s="2"/>
      <c r="T521" s="2"/>
      <c r="U521" s="2"/>
      <c r="V521" s="2"/>
      <c r="W521" s="2"/>
      <c r="X521" s="2"/>
      <c r="Y521" s="2"/>
      <c r="Z521" s="2"/>
    </row>
    <row r="522" spans="1:26" ht="15.75" customHeight="1">
      <c r="A522" s="4"/>
      <c r="B522" s="5"/>
      <c r="C522" s="4"/>
      <c r="D522" s="2"/>
      <c r="E522" s="4"/>
      <c r="F522" s="2"/>
      <c r="G522" s="2"/>
      <c r="H522" s="5"/>
      <c r="I522" s="5"/>
      <c r="J522" s="2"/>
      <c r="K522" s="2"/>
      <c r="L522" s="2"/>
      <c r="M522" s="2"/>
      <c r="N522" s="2"/>
      <c r="O522" s="2"/>
      <c r="P522" s="2"/>
      <c r="Q522" s="2"/>
      <c r="R522" s="2"/>
      <c r="S522" s="2"/>
      <c r="T522" s="2"/>
      <c r="U522" s="2"/>
      <c r="V522" s="2"/>
      <c r="W522" s="2"/>
      <c r="X522" s="2"/>
      <c r="Y522" s="2"/>
      <c r="Z522" s="2"/>
    </row>
    <row r="523" spans="1:26" ht="15.75" customHeight="1">
      <c r="A523" s="4"/>
      <c r="B523" s="5"/>
      <c r="C523" s="4"/>
      <c r="D523" s="2"/>
      <c r="E523" s="4"/>
      <c r="F523" s="2"/>
      <c r="G523" s="2"/>
      <c r="H523" s="5"/>
      <c r="I523" s="5"/>
      <c r="J523" s="2"/>
      <c r="K523" s="2"/>
      <c r="L523" s="2"/>
      <c r="M523" s="2"/>
      <c r="N523" s="2"/>
      <c r="O523" s="2"/>
      <c r="P523" s="2"/>
      <c r="Q523" s="2"/>
      <c r="R523" s="2"/>
      <c r="S523" s="2"/>
      <c r="T523" s="2"/>
      <c r="U523" s="2"/>
      <c r="V523" s="2"/>
      <c r="W523" s="2"/>
      <c r="X523" s="2"/>
      <c r="Y523" s="2"/>
      <c r="Z523" s="2"/>
    </row>
    <row r="524" spans="1:26" ht="15.75" customHeight="1">
      <c r="A524" s="4"/>
      <c r="B524" s="5"/>
      <c r="C524" s="4"/>
      <c r="D524" s="2"/>
      <c r="E524" s="4"/>
      <c r="F524" s="2"/>
      <c r="G524" s="2"/>
      <c r="H524" s="5"/>
      <c r="I524" s="5"/>
      <c r="J524" s="2"/>
      <c r="K524" s="2"/>
      <c r="L524" s="2"/>
      <c r="M524" s="2"/>
      <c r="N524" s="2"/>
      <c r="O524" s="2"/>
      <c r="P524" s="2"/>
      <c r="Q524" s="2"/>
      <c r="R524" s="2"/>
      <c r="S524" s="2"/>
      <c r="T524" s="2"/>
      <c r="U524" s="2"/>
      <c r="V524" s="2"/>
      <c r="W524" s="2"/>
      <c r="X524" s="2"/>
      <c r="Y524" s="2"/>
      <c r="Z524" s="2"/>
    </row>
    <row r="525" spans="1:26" ht="15.75" customHeight="1">
      <c r="A525" s="4"/>
      <c r="B525" s="5"/>
      <c r="C525" s="4"/>
      <c r="D525" s="2"/>
      <c r="E525" s="4"/>
      <c r="F525" s="2"/>
      <c r="G525" s="2"/>
      <c r="H525" s="5"/>
      <c r="I525" s="5"/>
      <c r="J525" s="2"/>
      <c r="K525" s="2"/>
      <c r="L525" s="2"/>
      <c r="M525" s="2"/>
      <c r="N525" s="2"/>
      <c r="O525" s="2"/>
      <c r="P525" s="2"/>
      <c r="Q525" s="2"/>
      <c r="R525" s="2"/>
      <c r="S525" s="2"/>
      <c r="T525" s="2"/>
      <c r="U525" s="2"/>
      <c r="V525" s="2"/>
      <c r="W525" s="2"/>
      <c r="X525" s="2"/>
      <c r="Y525" s="2"/>
      <c r="Z525" s="2"/>
    </row>
    <row r="526" spans="1:26" ht="15.75" customHeight="1">
      <c r="A526" s="4"/>
      <c r="B526" s="5"/>
      <c r="C526" s="4"/>
      <c r="D526" s="2"/>
      <c r="E526" s="4"/>
      <c r="F526" s="2"/>
      <c r="G526" s="2"/>
      <c r="H526" s="5"/>
      <c r="I526" s="5"/>
      <c r="J526" s="2"/>
      <c r="K526" s="2"/>
      <c r="L526" s="2"/>
      <c r="M526" s="2"/>
      <c r="N526" s="2"/>
      <c r="O526" s="2"/>
      <c r="P526" s="2"/>
      <c r="Q526" s="2"/>
      <c r="R526" s="2"/>
      <c r="S526" s="2"/>
      <c r="T526" s="2"/>
      <c r="U526" s="2"/>
      <c r="V526" s="2"/>
      <c r="W526" s="2"/>
      <c r="X526" s="2"/>
      <c r="Y526" s="2"/>
      <c r="Z526" s="2"/>
    </row>
    <row r="527" spans="1:26" ht="15.75" customHeight="1">
      <c r="A527" s="4"/>
      <c r="B527" s="5"/>
      <c r="C527" s="4"/>
      <c r="D527" s="2"/>
      <c r="E527" s="4"/>
      <c r="F527" s="2"/>
      <c r="G527" s="2"/>
      <c r="H527" s="5"/>
      <c r="I527" s="5"/>
      <c r="J527" s="2"/>
      <c r="K527" s="2"/>
      <c r="L527" s="2"/>
      <c r="M527" s="2"/>
      <c r="N527" s="2"/>
      <c r="O527" s="2"/>
      <c r="P527" s="2"/>
      <c r="Q527" s="2"/>
      <c r="R527" s="2"/>
      <c r="S527" s="2"/>
      <c r="T527" s="2"/>
      <c r="U527" s="2"/>
      <c r="V527" s="2"/>
      <c r="W527" s="2"/>
      <c r="X527" s="2"/>
      <c r="Y527" s="2"/>
      <c r="Z527" s="2"/>
    </row>
    <row r="528" spans="1:26" ht="15.75" customHeight="1">
      <c r="A528" s="4"/>
      <c r="B528" s="5"/>
      <c r="C528" s="4"/>
      <c r="D528" s="2"/>
      <c r="E528" s="4"/>
      <c r="F528" s="2"/>
      <c r="G528" s="2"/>
      <c r="H528" s="5"/>
      <c r="I528" s="5"/>
      <c r="J528" s="2"/>
      <c r="K528" s="2"/>
      <c r="L528" s="2"/>
      <c r="M528" s="2"/>
      <c r="N528" s="2"/>
      <c r="O528" s="2"/>
      <c r="P528" s="2"/>
      <c r="Q528" s="2"/>
      <c r="R528" s="2"/>
      <c r="S528" s="2"/>
      <c r="T528" s="2"/>
      <c r="U528" s="2"/>
      <c r="V528" s="2"/>
      <c r="W528" s="2"/>
      <c r="X528" s="2"/>
      <c r="Y528" s="2"/>
      <c r="Z528" s="2"/>
    </row>
    <row r="529" spans="1:26" ht="15.75" customHeight="1">
      <c r="A529" s="4"/>
      <c r="B529" s="5"/>
      <c r="C529" s="4"/>
      <c r="D529" s="2"/>
      <c r="E529" s="4"/>
      <c r="F529" s="2"/>
      <c r="G529" s="2"/>
      <c r="H529" s="5"/>
      <c r="I529" s="5"/>
      <c r="J529" s="2"/>
      <c r="K529" s="2"/>
      <c r="L529" s="2"/>
      <c r="M529" s="2"/>
      <c r="N529" s="2"/>
      <c r="O529" s="2"/>
      <c r="P529" s="2"/>
      <c r="Q529" s="2"/>
      <c r="R529" s="2"/>
      <c r="S529" s="2"/>
      <c r="T529" s="2"/>
      <c r="U529" s="2"/>
      <c r="V529" s="2"/>
      <c r="W529" s="2"/>
      <c r="X529" s="2"/>
      <c r="Y529" s="2"/>
      <c r="Z529" s="2"/>
    </row>
    <row r="530" spans="1:26" ht="15.75" customHeight="1">
      <c r="A530" s="4"/>
      <c r="B530" s="5"/>
      <c r="C530" s="4"/>
      <c r="D530" s="2"/>
      <c r="E530" s="4"/>
      <c r="F530" s="2"/>
      <c r="G530" s="2"/>
      <c r="H530" s="5"/>
      <c r="I530" s="5"/>
      <c r="J530" s="2"/>
      <c r="K530" s="2"/>
      <c r="L530" s="2"/>
      <c r="M530" s="2"/>
      <c r="N530" s="2"/>
      <c r="O530" s="2"/>
      <c r="P530" s="2"/>
      <c r="Q530" s="2"/>
      <c r="R530" s="2"/>
      <c r="S530" s="2"/>
      <c r="T530" s="2"/>
      <c r="U530" s="2"/>
      <c r="V530" s="2"/>
      <c r="W530" s="2"/>
      <c r="X530" s="2"/>
      <c r="Y530" s="2"/>
      <c r="Z530" s="2"/>
    </row>
    <row r="531" spans="1:26" ht="15.75" customHeight="1">
      <c r="A531" s="4"/>
      <c r="B531" s="5"/>
      <c r="C531" s="4"/>
      <c r="D531" s="2"/>
      <c r="E531" s="4"/>
      <c r="F531" s="2"/>
      <c r="G531" s="2"/>
      <c r="H531" s="5"/>
      <c r="I531" s="5"/>
      <c r="J531" s="2"/>
      <c r="K531" s="2"/>
      <c r="L531" s="2"/>
      <c r="M531" s="2"/>
      <c r="N531" s="2"/>
      <c r="O531" s="2"/>
      <c r="P531" s="2"/>
      <c r="Q531" s="2"/>
      <c r="R531" s="2"/>
      <c r="S531" s="2"/>
      <c r="T531" s="2"/>
      <c r="U531" s="2"/>
      <c r="V531" s="2"/>
      <c r="W531" s="2"/>
      <c r="X531" s="2"/>
      <c r="Y531" s="2"/>
      <c r="Z531" s="2"/>
    </row>
    <row r="532" spans="1:26" ht="15.75" customHeight="1">
      <c r="A532" s="4"/>
      <c r="B532" s="5"/>
      <c r="C532" s="4"/>
      <c r="D532" s="2"/>
      <c r="E532" s="4"/>
      <c r="F532" s="2"/>
      <c r="G532" s="2"/>
      <c r="H532" s="5"/>
      <c r="I532" s="5"/>
      <c r="J532" s="2"/>
      <c r="K532" s="2"/>
      <c r="L532" s="2"/>
      <c r="M532" s="2"/>
      <c r="N532" s="2"/>
      <c r="O532" s="2"/>
      <c r="P532" s="2"/>
      <c r="Q532" s="2"/>
      <c r="R532" s="2"/>
      <c r="S532" s="2"/>
      <c r="T532" s="2"/>
      <c r="U532" s="2"/>
      <c r="V532" s="2"/>
      <c r="W532" s="2"/>
      <c r="X532" s="2"/>
      <c r="Y532" s="2"/>
      <c r="Z532" s="2"/>
    </row>
    <row r="533" spans="1:26" ht="15.75" customHeight="1">
      <c r="A533" s="4"/>
      <c r="B533" s="5"/>
      <c r="C533" s="4"/>
      <c r="D533" s="2"/>
      <c r="E533" s="4"/>
      <c r="F533" s="2"/>
      <c r="G533" s="2"/>
      <c r="H533" s="5"/>
      <c r="I533" s="5"/>
      <c r="J533" s="2"/>
      <c r="K533" s="2"/>
      <c r="L533" s="2"/>
      <c r="M533" s="2"/>
      <c r="N533" s="2"/>
      <c r="O533" s="2"/>
      <c r="P533" s="2"/>
      <c r="Q533" s="2"/>
      <c r="R533" s="2"/>
      <c r="S533" s="2"/>
      <c r="T533" s="2"/>
      <c r="U533" s="2"/>
      <c r="V533" s="2"/>
      <c r="W533" s="2"/>
      <c r="X533" s="2"/>
      <c r="Y533" s="2"/>
      <c r="Z533" s="2"/>
    </row>
    <row r="534" spans="1:26" ht="15.75" customHeight="1">
      <c r="A534" s="4"/>
      <c r="B534" s="5"/>
      <c r="C534" s="4"/>
      <c r="D534" s="2"/>
      <c r="E534" s="4"/>
      <c r="F534" s="2"/>
      <c r="G534" s="2"/>
      <c r="H534" s="5"/>
      <c r="I534" s="5"/>
      <c r="J534" s="2"/>
      <c r="K534" s="2"/>
      <c r="L534" s="2"/>
      <c r="M534" s="2"/>
      <c r="N534" s="2"/>
      <c r="O534" s="2"/>
      <c r="P534" s="2"/>
      <c r="Q534" s="2"/>
      <c r="R534" s="2"/>
      <c r="S534" s="2"/>
      <c r="T534" s="2"/>
      <c r="U534" s="2"/>
      <c r="V534" s="2"/>
      <c r="W534" s="2"/>
      <c r="X534" s="2"/>
      <c r="Y534" s="2"/>
      <c r="Z534" s="2"/>
    </row>
    <row r="535" spans="1:26" ht="15.75" customHeight="1">
      <c r="A535" s="4"/>
      <c r="B535" s="5"/>
      <c r="C535" s="4"/>
      <c r="D535" s="2"/>
      <c r="E535" s="4"/>
      <c r="F535" s="2"/>
      <c r="G535" s="2"/>
      <c r="H535" s="5"/>
      <c r="I535" s="5"/>
      <c r="J535" s="2"/>
      <c r="K535" s="2"/>
      <c r="L535" s="2"/>
      <c r="M535" s="2"/>
      <c r="N535" s="2"/>
      <c r="O535" s="2"/>
      <c r="P535" s="2"/>
      <c r="Q535" s="2"/>
      <c r="R535" s="2"/>
      <c r="S535" s="2"/>
      <c r="T535" s="2"/>
      <c r="U535" s="2"/>
      <c r="V535" s="2"/>
      <c r="W535" s="2"/>
      <c r="X535" s="2"/>
      <c r="Y535" s="2"/>
      <c r="Z535" s="2"/>
    </row>
    <row r="536" spans="1:26" ht="15.75" customHeight="1">
      <c r="A536" s="4"/>
      <c r="B536" s="5"/>
      <c r="C536" s="4"/>
      <c r="D536" s="2"/>
      <c r="E536" s="4"/>
      <c r="F536" s="2"/>
      <c r="G536" s="2"/>
      <c r="H536" s="5"/>
      <c r="I536" s="5"/>
      <c r="J536" s="2"/>
      <c r="K536" s="2"/>
      <c r="L536" s="2"/>
      <c r="M536" s="2"/>
      <c r="N536" s="2"/>
      <c r="O536" s="2"/>
      <c r="P536" s="2"/>
      <c r="Q536" s="2"/>
      <c r="R536" s="2"/>
      <c r="S536" s="2"/>
      <c r="T536" s="2"/>
      <c r="U536" s="2"/>
      <c r="V536" s="2"/>
      <c r="W536" s="2"/>
      <c r="X536" s="2"/>
      <c r="Y536" s="2"/>
      <c r="Z536" s="2"/>
    </row>
    <row r="537" spans="1:26" ht="15.75" customHeight="1">
      <c r="A537" s="4"/>
      <c r="B537" s="5"/>
      <c r="C537" s="4"/>
      <c r="D537" s="2"/>
      <c r="E537" s="4"/>
      <c r="F537" s="2"/>
      <c r="G537" s="2"/>
      <c r="H537" s="5"/>
      <c r="I537" s="5"/>
      <c r="J537" s="2"/>
      <c r="K537" s="2"/>
      <c r="L537" s="2"/>
      <c r="M537" s="2"/>
      <c r="N537" s="2"/>
      <c r="O537" s="2"/>
      <c r="P537" s="2"/>
      <c r="Q537" s="2"/>
      <c r="R537" s="2"/>
      <c r="S537" s="2"/>
      <c r="T537" s="2"/>
      <c r="U537" s="2"/>
      <c r="V537" s="2"/>
      <c r="W537" s="2"/>
      <c r="X537" s="2"/>
      <c r="Y537" s="2"/>
      <c r="Z537" s="2"/>
    </row>
    <row r="538" spans="1:26" ht="15.75" customHeight="1">
      <c r="A538" s="4"/>
      <c r="B538" s="5"/>
      <c r="C538" s="4"/>
      <c r="D538" s="2"/>
      <c r="E538" s="4"/>
      <c r="F538" s="2"/>
      <c r="G538" s="2"/>
      <c r="H538" s="5"/>
      <c r="I538" s="5"/>
      <c r="J538" s="2"/>
      <c r="K538" s="2"/>
      <c r="L538" s="2"/>
      <c r="M538" s="2"/>
      <c r="N538" s="2"/>
      <c r="O538" s="2"/>
      <c r="P538" s="2"/>
      <c r="Q538" s="2"/>
      <c r="R538" s="2"/>
      <c r="S538" s="2"/>
      <c r="T538" s="2"/>
      <c r="U538" s="2"/>
      <c r="V538" s="2"/>
      <c r="W538" s="2"/>
      <c r="X538" s="2"/>
      <c r="Y538" s="2"/>
      <c r="Z538" s="2"/>
    </row>
    <row r="539" spans="1:26" ht="15.75" customHeight="1">
      <c r="A539" s="4"/>
      <c r="B539" s="5"/>
      <c r="C539" s="4"/>
      <c r="D539" s="2"/>
      <c r="E539" s="4"/>
      <c r="F539" s="2"/>
      <c r="G539" s="2"/>
      <c r="H539" s="5"/>
      <c r="I539" s="5"/>
      <c r="J539" s="2"/>
      <c r="K539" s="2"/>
      <c r="L539" s="2"/>
      <c r="M539" s="2"/>
      <c r="N539" s="2"/>
      <c r="O539" s="2"/>
      <c r="P539" s="2"/>
      <c r="Q539" s="2"/>
      <c r="R539" s="2"/>
      <c r="S539" s="2"/>
      <c r="T539" s="2"/>
      <c r="U539" s="2"/>
      <c r="V539" s="2"/>
      <c r="W539" s="2"/>
      <c r="X539" s="2"/>
      <c r="Y539" s="2"/>
      <c r="Z539" s="2"/>
    </row>
    <row r="540" spans="1:26" ht="15.75" customHeight="1">
      <c r="A540" s="4"/>
      <c r="B540" s="5"/>
      <c r="C540" s="4"/>
      <c r="D540" s="2"/>
      <c r="E540" s="4"/>
      <c r="F540" s="2"/>
      <c r="G540" s="2"/>
      <c r="H540" s="5"/>
      <c r="I540" s="5"/>
      <c r="J540" s="2"/>
      <c r="K540" s="2"/>
      <c r="L540" s="2"/>
      <c r="M540" s="2"/>
      <c r="N540" s="2"/>
      <c r="O540" s="2"/>
      <c r="P540" s="2"/>
      <c r="Q540" s="2"/>
      <c r="R540" s="2"/>
      <c r="S540" s="2"/>
      <c r="T540" s="2"/>
      <c r="U540" s="2"/>
      <c r="V540" s="2"/>
      <c r="W540" s="2"/>
      <c r="X540" s="2"/>
      <c r="Y540" s="2"/>
      <c r="Z540" s="2"/>
    </row>
    <row r="541" spans="1:26" ht="15.75" customHeight="1">
      <c r="A541" s="4"/>
      <c r="B541" s="5"/>
      <c r="C541" s="4"/>
      <c r="D541" s="2"/>
      <c r="E541" s="4"/>
      <c r="F541" s="2"/>
      <c r="G541" s="2"/>
      <c r="H541" s="5"/>
      <c r="I541" s="5"/>
      <c r="J541" s="2"/>
      <c r="K541" s="2"/>
      <c r="L541" s="2"/>
      <c r="M541" s="2"/>
      <c r="N541" s="2"/>
      <c r="O541" s="2"/>
      <c r="P541" s="2"/>
      <c r="Q541" s="2"/>
      <c r="R541" s="2"/>
      <c r="S541" s="2"/>
      <c r="T541" s="2"/>
      <c r="U541" s="2"/>
      <c r="V541" s="2"/>
      <c r="W541" s="2"/>
      <c r="X541" s="2"/>
      <c r="Y541" s="2"/>
      <c r="Z541" s="2"/>
    </row>
    <row r="542" spans="1:26" ht="15.75" customHeight="1">
      <c r="A542" s="4"/>
      <c r="B542" s="5"/>
      <c r="C542" s="4"/>
      <c r="D542" s="2"/>
      <c r="E542" s="4"/>
      <c r="F542" s="2"/>
      <c r="G542" s="2"/>
      <c r="H542" s="5"/>
      <c r="I542" s="5"/>
      <c r="J542" s="2"/>
      <c r="K542" s="2"/>
      <c r="L542" s="2"/>
      <c r="M542" s="2"/>
      <c r="N542" s="2"/>
      <c r="O542" s="2"/>
      <c r="P542" s="2"/>
      <c r="Q542" s="2"/>
      <c r="R542" s="2"/>
      <c r="S542" s="2"/>
      <c r="T542" s="2"/>
      <c r="U542" s="2"/>
      <c r="V542" s="2"/>
      <c r="W542" s="2"/>
      <c r="X542" s="2"/>
      <c r="Y542" s="2"/>
      <c r="Z542" s="2"/>
    </row>
    <row r="543" spans="1:26" ht="15.75" customHeight="1">
      <c r="A543" s="4"/>
      <c r="B543" s="5"/>
      <c r="C543" s="4"/>
      <c r="D543" s="2"/>
      <c r="E543" s="4"/>
      <c r="F543" s="2"/>
      <c r="G543" s="2"/>
      <c r="H543" s="5"/>
      <c r="I543" s="5"/>
      <c r="J543" s="2"/>
      <c r="K543" s="2"/>
      <c r="L543" s="2"/>
      <c r="M543" s="2"/>
      <c r="N543" s="2"/>
      <c r="O543" s="2"/>
      <c r="P543" s="2"/>
      <c r="Q543" s="2"/>
      <c r="R543" s="2"/>
      <c r="S543" s="2"/>
      <c r="T543" s="2"/>
      <c r="U543" s="2"/>
      <c r="V543" s="2"/>
      <c r="W543" s="2"/>
      <c r="X543" s="2"/>
      <c r="Y543" s="2"/>
      <c r="Z543" s="2"/>
    </row>
    <row r="544" spans="1:26" ht="15.75" customHeight="1">
      <c r="A544" s="4"/>
      <c r="B544" s="5"/>
      <c r="C544" s="4"/>
      <c r="D544" s="2"/>
      <c r="E544" s="4"/>
      <c r="F544" s="2"/>
      <c r="G544" s="2"/>
      <c r="H544" s="5"/>
      <c r="I544" s="5"/>
      <c r="J544" s="2"/>
      <c r="K544" s="2"/>
      <c r="L544" s="2"/>
      <c r="M544" s="2"/>
      <c r="N544" s="2"/>
      <c r="O544" s="2"/>
      <c r="P544" s="2"/>
      <c r="Q544" s="2"/>
      <c r="R544" s="2"/>
      <c r="S544" s="2"/>
      <c r="T544" s="2"/>
      <c r="U544" s="2"/>
      <c r="V544" s="2"/>
      <c r="W544" s="2"/>
      <c r="X544" s="2"/>
      <c r="Y544" s="2"/>
      <c r="Z544" s="2"/>
    </row>
    <row r="545" spans="1:26" ht="15.75" customHeight="1">
      <c r="A545" s="4"/>
      <c r="B545" s="5"/>
      <c r="C545" s="4"/>
      <c r="D545" s="2"/>
      <c r="E545" s="4"/>
      <c r="F545" s="2"/>
      <c r="G545" s="2"/>
      <c r="H545" s="5"/>
      <c r="I545" s="5"/>
      <c r="J545" s="2"/>
      <c r="K545" s="2"/>
      <c r="L545" s="2"/>
      <c r="M545" s="2"/>
      <c r="N545" s="2"/>
      <c r="O545" s="2"/>
      <c r="P545" s="2"/>
      <c r="Q545" s="2"/>
      <c r="R545" s="2"/>
      <c r="S545" s="2"/>
      <c r="T545" s="2"/>
      <c r="U545" s="2"/>
      <c r="V545" s="2"/>
      <c r="W545" s="2"/>
      <c r="X545" s="2"/>
      <c r="Y545" s="2"/>
      <c r="Z545" s="2"/>
    </row>
    <row r="546" spans="1:26" ht="15.75" customHeight="1">
      <c r="A546" s="4"/>
      <c r="B546" s="5"/>
      <c r="C546" s="4"/>
      <c r="D546" s="2"/>
      <c r="E546" s="4"/>
      <c r="F546" s="2"/>
      <c r="G546" s="2"/>
      <c r="H546" s="5"/>
      <c r="I546" s="5"/>
      <c r="J546" s="2"/>
      <c r="K546" s="2"/>
      <c r="L546" s="2"/>
      <c r="M546" s="2"/>
      <c r="N546" s="2"/>
      <c r="O546" s="2"/>
      <c r="P546" s="2"/>
      <c r="Q546" s="2"/>
      <c r="R546" s="2"/>
      <c r="S546" s="2"/>
      <c r="T546" s="2"/>
      <c r="U546" s="2"/>
      <c r="V546" s="2"/>
      <c r="W546" s="2"/>
      <c r="X546" s="2"/>
      <c r="Y546" s="2"/>
      <c r="Z546" s="2"/>
    </row>
    <row r="547" spans="1:26" ht="15.75" customHeight="1">
      <c r="A547" s="4"/>
      <c r="B547" s="5"/>
      <c r="C547" s="4"/>
      <c r="D547" s="2"/>
      <c r="E547" s="4"/>
      <c r="F547" s="2"/>
      <c r="G547" s="2"/>
      <c r="H547" s="5"/>
      <c r="I547" s="5"/>
      <c r="J547" s="2"/>
      <c r="K547" s="2"/>
      <c r="L547" s="2"/>
      <c r="M547" s="2"/>
      <c r="N547" s="2"/>
      <c r="O547" s="2"/>
      <c r="P547" s="2"/>
      <c r="Q547" s="2"/>
      <c r="R547" s="2"/>
      <c r="S547" s="2"/>
      <c r="T547" s="2"/>
      <c r="U547" s="2"/>
      <c r="V547" s="2"/>
      <c r="W547" s="2"/>
      <c r="X547" s="2"/>
      <c r="Y547" s="2"/>
      <c r="Z547" s="2"/>
    </row>
    <row r="548" spans="1:26" ht="15.75" customHeight="1">
      <c r="A548" s="4"/>
      <c r="B548" s="5"/>
      <c r="C548" s="4"/>
      <c r="D548" s="2"/>
      <c r="E548" s="4"/>
      <c r="F548" s="2"/>
      <c r="G548" s="2"/>
      <c r="H548" s="5"/>
      <c r="I548" s="5"/>
      <c r="J548" s="2"/>
      <c r="K548" s="2"/>
      <c r="L548" s="2"/>
      <c r="M548" s="2"/>
      <c r="N548" s="2"/>
      <c r="O548" s="2"/>
      <c r="P548" s="2"/>
      <c r="Q548" s="2"/>
      <c r="R548" s="2"/>
      <c r="S548" s="2"/>
      <c r="T548" s="2"/>
      <c r="U548" s="2"/>
      <c r="V548" s="2"/>
      <c r="W548" s="2"/>
      <c r="X548" s="2"/>
      <c r="Y548" s="2"/>
      <c r="Z548" s="2"/>
    </row>
    <row r="549" spans="1:26" ht="15.75" customHeight="1">
      <c r="A549" s="4"/>
      <c r="B549" s="5"/>
      <c r="C549" s="4"/>
      <c r="D549" s="2"/>
      <c r="E549" s="4"/>
      <c r="F549" s="2"/>
      <c r="G549" s="2"/>
      <c r="H549" s="5"/>
      <c r="I549" s="5"/>
      <c r="J549" s="2"/>
      <c r="K549" s="2"/>
      <c r="L549" s="2"/>
      <c r="M549" s="2"/>
      <c r="N549" s="2"/>
      <c r="O549" s="2"/>
      <c r="P549" s="2"/>
      <c r="Q549" s="2"/>
      <c r="R549" s="2"/>
      <c r="S549" s="2"/>
      <c r="T549" s="2"/>
      <c r="U549" s="2"/>
      <c r="V549" s="2"/>
      <c r="W549" s="2"/>
      <c r="X549" s="2"/>
      <c r="Y549" s="2"/>
      <c r="Z549" s="2"/>
    </row>
    <row r="550" spans="1:26" ht="15.75" customHeight="1">
      <c r="A550" s="4"/>
      <c r="B550" s="5"/>
      <c r="C550" s="4"/>
      <c r="D550" s="2"/>
      <c r="E550" s="4"/>
      <c r="F550" s="2"/>
      <c r="G550" s="2"/>
      <c r="H550" s="5"/>
      <c r="I550" s="5"/>
      <c r="J550" s="2"/>
      <c r="K550" s="2"/>
      <c r="L550" s="2"/>
      <c r="M550" s="2"/>
      <c r="N550" s="2"/>
      <c r="O550" s="2"/>
      <c r="P550" s="2"/>
      <c r="Q550" s="2"/>
      <c r="R550" s="2"/>
      <c r="S550" s="2"/>
      <c r="T550" s="2"/>
      <c r="U550" s="2"/>
      <c r="V550" s="2"/>
      <c r="W550" s="2"/>
      <c r="X550" s="2"/>
      <c r="Y550" s="2"/>
      <c r="Z550" s="2"/>
    </row>
    <row r="551" spans="1:26" ht="15.75" customHeight="1">
      <c r="A551" s="4"/>
      <c r="B551" s="5"/>
      <c r="C551" s="4"/>
      <c r="D551" s="2"/>
      <c r="E551" s="4"/>
      <c r="F551" s="2"/>
      <c r="G551" s="2"/>
      <c r="H551" s="5"/>
      <c r="I551" s="5"/>
      <c r="J551" s="2"/>
      <c r="K551" s="2"/>
      <c r="L551" s="2"/>
      <c r="M551" s="2"/>
      <c r="N551" s="2"/>
      <c r="O551" s="2"/>
      <c r="P551" s="2"/>
      <c r="Q551" s="2"/>
      <c r="R551" s="2"/>
      <c r="S551" s="2"/>
      <c r="T551" s="2"/>
      <c r="U551" s="2"/>
      <c r="V551" s="2"/>
      <c r="W551" s="2"/>
      <c r="X551" s="2"/>
      <c r="Y551" s="2"/>
      <c r="Z551" s="2"/>
    </row>
    <row r="552" spans="1:26" ht="15.75" customHeight="1">
      <c r="A552" s="4"/>
      <c r="B552" s="5"/>
      <c r="C552" s="4"/>
      <c r="D552" s="2"/>
      <c r="E552" s="4"/>
      <c r="F552" s="2"/>
      <c r="G552" s="2"/>
      <c r="H552" s="5"/>
      <c r="I552" s="5"/>
      <c r="J552" s="2"/>
      <c r="K552" s="2"/>
      <c r="L552" s="2"/>
      <c r="M552" s="2"/>
      <c r="N552" s="2"/>
      <c r="O552" s="2"/>
      <c r="P552" s="2"/>
      <c r="Q552" s="2"/>
      <c r="R552" s="2"/>
      <c r="S552" s="2"/>
      <c r="T552" s="2"/>
      <c r="U552" s="2"/>
      <c r="V552" s="2"/>
      <c r="W552" s="2"/>
      <c r="X552" s="2"/>
      <c r="Y552" s="2"/>
      <c r="Z552" s="2"/>
    </row>
    <row r="553" spans="1:26" ht="15.75" customHeight="1">
      <c r="A553" s="4"/>
      <c r="B553" s="5"/>
      <c r="C553" s="4"/>
      <c r="D553" s="2"/>
      <c r="E553" s="4"/>
      <c r="F553" s="2"/>
      <c r="G553" s="2"/>
      <c r="H553" s="5"/>
      <c r="I553" s="5"/>
      <c r="J553" s="2"/>
      <c r="K553" s="2"/>
      <c r="L553" s="2"/>
      <c r="M553" s="2"/>
      <c r="N553" s="2"/>
      <c r="O553" s="2"/>
      <c r="P553" s="2"/>
      <c r="Q553" s="2"/>
      <c r="R553" s="2"/>
      <c r="S553" s="2"/>
      <c r="T553" s="2"/>
      <c r="U553" s="2"/>
      <c r="V553" s="2"/>
      <c r="W553" s="2"/>
      <c r="X553" s="2"/>
      <c r="Y553" s="2"/>
      <c r="Z553" s="2"/>
    </row>
    <row r="554" spans="1:26" ht="15.75" customHeight="1">
      <c r="A554" s="4"/>
      <c r="B554" s="5"/>
      <c r="C554" s="4"/>
      <c r="D554" s="2"/>
      <c r="E554" s="4"/>
      <c r="F554" s="2"/>
      <c r="G554" s="2"/>
      <c r="H554" s="5"/>
      <c r="I554" s="5"/>
      <c r="J554" s="2"/>
      <c r="K554" s="2"/>
      <c r="L554" s="2"/>
      <c r="M554" s="2"/>
      <c r="N554" s="2"/>
      <c r="O554" s="2"/>
      <c r="P554" s="2"/>
      <c r="Q554" s="2"/>
      <c r="R554" s="2"/>
      <c r="S554" s="2"/>
      <c r="T554" s="2"/>
      <c r="U554" s="2"/>
      <c r="V554" s="2"/>
      <c r="W554" s="2"/>
      <c r="X554" s="2"/>
      <c r="Y554" s="2"/>
      <c r="Z554" s="2"/>
    </row>
    <row r="555" spans="1:26" ht="15.75" customHeight="1">
      <c r="A555" s="4"/>
      <c r="B555" s="5"/>
      <c r="C555" s="4"/>
      <c r="D555" s="2"/>
      <c r="E555" s="4"/>
      <c r="F555" s="2"/>
      <c r="G555" s="2"/>
      <c r="H555" s="5"/>
      <c r="I555" s="5"/>
      <c r="J555" s="2"/>
      <c r="K555" s="2"/>
      <c r="L555" s="2"/>
      <c r="M555" s="2"/>
      <c r="N555" s="2"/>
      <c r="O555" s="2"/>
      <c r="P555" s="2"/>
      <c r="Q555" s="2"/>
      <c r="R555" s="2"/>
      <c r="S555" s="2"/>
      <c r="T555" s="2"/>
      <c r="U555" s="2"/>
      <c r="V555" s="2"/>
      <c r="W555" s="2"/>
      <c r="X555" s="2"/>
      <c r="Y555" s="2"/>
      <c r="Z555" s="2"/>
    </row>
    <row r="556" spans="1:26" ht="15.75" customHeight="1">
      <c r="A556" s="4"/>
      <c r="B556" s="5"/>
      <c r="C556" s="4"/>
      <c r="D556" s="2"/>
      <c r="E556" s="4"/>
      <c r="F556" s="2"/>
      <c r="G556" s="2"/>
      <c r="H556" s="5"/>
      <c r="I556" s="5"/>
      <c r="J556" s="2"/>
      <c r="K556" s="2"/>
      <c r="L556" s="2"/>
      <c r="M556" s="2"/>
      <c r="N556" s="2"/>
      <c r="O556" s="2"/>
      <c r="P556" s="2"/>
      <c r="Q556" s="2"/>
      <c r="R556" s="2"/>
      <c r="S556" s="2"/>
      <c r="T556" s="2"/>
      <c r="U556" s="2"/>
      <c r="V556" s="2"/>
      <c r="W556" s="2"/>
      <c r="X556" s="2"/>
      <c r="Y556" s="2"/>
      <c r="Z556" s="2"/>
    </row>
    <row r="557" spans="1:26" ht="15.75" customHeight="1">
      <c r="A557" s="4"/>
      <c r="B557" s="5"/>
      <c r="C557" s="4"/>
      <c r="D557" s="2"/>
      <c r="E557" s="4"/>
      <c r="F557" s="2"/>
      <c r="G557" s="2"/>
      <c r="H557" s="5"/>
      <c r="I557" s="5"/>
      <c r="J557" s="2"/>
      <c r="K557" s="2"/>
      <c r="L557" s="2"/>
      <c r="M557" s="2"/>
      <c r="N557" s="2"/>
      <c r="O557" s="2"/>
      <c r="P557" s="2"/>
      <c r="Q557" s="2"/>
      <c r="R557" s="2"/>
      <c r="S557" s="2"/>
      <c r="T557" s="2"/>
      <c r="U557" s="2"/>
      <c r="V557" s="2"/>
      <c r="W557" s="2"/>
      <c r="X557" s="2"/>
      <c r="Y557" s="2"/>
      <c r="Z557" s="2"/>
    </row>
    <row r="558" spans="1:26" ht="15.75" customHeight="1">
      <c r="A558" s="4"/>
      <c r="B558" s="5"/>
      <c r="C558" s="4"/>
      <c r="D558" s="2"/>
      <c r="E558" s="4"/>
      <c r="F558" s="2"/>
      <c r="G558" s="2"/>
      <c r="H558" s="5"/>
      <c r="I558" s="5"/>
      <c r="J558" s="2"/>
      <c r="K558" s="2"/>
      <c r="L558" s="2"/>
      <c r="M558" s="2"/>
      <c r="N558" s="2"/>
      <c r="O558" s="2"/>
      <c r="P558" s="2"/>
      <c r="Q558" s="2"/>
      <c r="R558" s="2"/>
      <c r="S558" s="2"/>
      <c r="T558" s="2"/>
      <c r="U558" s="2"/>
      <c r="V558" s="2"/>
      <c r="W558" s="2"/>
      <c r="X558" s="2"/>
      <c r="Y558" s="2"/>
      <c r="Z558" s="2"/>
    </row>
    <row r="559" spans="1:26" ht="15.75" customHeight="1">
      <c r="A559" s="4"/>
      <c r="B559" s="5"/>
      <c r="C559" s="4"/>
      <c r="D559" s="2"/>
      <c r="E559" s="4"/>
      <c r="F559" s="2"/>
      <c r="G559" s="2"/>
      <c r="H559" s="5"/>
      <c r="I559" s="5"/>
      <c r="J559" s="2"/>
      <c r="K559" s="2"/>
      <c r="L559" s="2"/>
      <c r="M559" s="2"/>
      <c r="N559" s="2"/>
      <c r="O559" s="2"/>
      <c r="P559" s="2"/>
      <c r="Q559" s="2"/>
      <c r="R559" s="2"/>
      <c r="S559" s="2"/>
      <c r="T559" s="2"/>
      <c r="U559" s="2"/>
      <c r="V559" s="2"/>
      <c r="W559" s="2"/>
      <c r="X559" s="2"/>
      <c r="Y559" s="2"/>
      <c r="Z559" s="2"/>
    </row>
    <row r="560" spans="1:26" ht="15.75" customHeight="1">
      <c r="A560" s="4"/>
      <c r="B560" s="5"/>
      <c r="C560" s="4"/>
      <c r="D560" s="2"/>
      <c r="E560" s="4"/>
      <c r="F560" s="2"/>
      <c r="G560" s="2"/>
      <c r="H560" s="5"/>
      <c r="I560" s="5"/>
      <c r="J560" s="2"/>
      <c r="K560" s="2"/>
      <c r="L560" s="2"/>
      <c r="M560" s="2"/>
      <c r="N560" s="2"/>
      <c r="O560" s="2"/>
      <c r="P560" s="2"/>
      <c r="Q560" s="2"/>
      <c r="R560" s="2"/>
      <c r="S560" s="2"/>
      <c r="T560" s="2"/>
      <c r="U560" s="2"/>
      <c r="V560" s="2"/>
      <c r="W560" s="2"/>
      <c r="X560" s="2"/>
      <c r="Y560" s="2"/>
      <c r="Z560" s="2"/>
    </row>
    <row r="561" spans="1:26" ht="15.75" customHeight="1">
      <c r="A561" s="4"/>
      <c r="B561" s="5"/>
      <c r="C561" s="4"/>
      <c r="D561" s="2"/>
      <c r="E561" s="4"/>
      <c r="F561" s="2"/>
      <c r="G561" s="2"/>
      <c r="H561" s="5"/>
      <c r="I561" s="5"/>
      <c r="J561" s="2"/>
      <c r="K561" s="2"/>
      <c r="L561" s="2"/>
      <c r="M561" s="2"/>
      <c r="N561" s="2"/>
      <c r="O561" s="2"/>
      <c r="P561" s="2"/>
      <c r="Q561" s="2"/>
      <c r="R561" s="2"/>
      <c r="S561" s="2"/>
      <c r="T561" s="2"/>
      <c r="U561" s="2"/>
      <c r="V561" s="2"/>
      <c r="W561" s="2"/>
      <c r="X561" s="2"/>
      <c r="Y561" s="2"/>
      <c r="Z561" s="2"/>
    </row>
    <row r="562" spans="1:26" ht="15.75" customHeight="1">
      <c r="A562" s="4"/>
      <c r="B562" s="5"/>
      <c r="C562" s="4"/>
      <c r="D562" s="2"/>
      <c r="E562" s="4"/>
      <c r="F562" s="2"/>
      <c r="G562" s="2"/>
      <c r="H562" s="5"/>
      <c r="I562" s="5"/>
      <c r="J562" s="2"/>
      <c r="K562" s="2"/>
      <c r="L562" s="2"/>
      <c r="M562" s="2"/>
      <c r="N562" s="2"/>
      <c r="O562" s="2"/>
      <c r="P562" s="2"/>
      <c r="Q562" s="2"/>
      <c r="R562" s="2"/>
      <c r="S562" s="2"/>
      <c r="T562" s="2"/>
      <c r="U562" s="2"/>
      <c r="V562" s="2"/>
      <c r="W562" s="2"/>
      <c r="X562" s="2"/>
      <c r="Y562" s="2"/>
      <c r="Z562" s="2"/>
    </row>
    <row r="563" spans="1:26" ht="15.75" customHeight="1">
      <c r="A563" s="4"/>
      <c r="B563" s="5"/>
      <c r="C563" s="4"/>
      <c r="D563" s="2"/>
      <c r="E563" s="4"/>
      <c r="F563" s="2"/>
      <c r="G563" s="2"/>
      <c r="H563" s="5"/>
      <c r="I563" s="5"/>
      <c r="J563" s="2"/>
      <c r="K563" s="2"/>
      <c r="L563" s="2"/>
      <c r="M563" s="2"/>
      <c r="N563" s="2"/>
      <c r="O563" s="2"/>
      <c r="P563" s="2"/>
      <c r="Q563" s="2"/>
      <c r="R563" s="2"/>
      <c r="S563" s="2"/>
      <c r="T563" s="2"/>
      <c r="U563" s="2"/>
      <c r="V563" s="2"/>
      <c r="W563" s="2"/>
      <c r="X563" s="2"/>
      <c r="Y563" s="2"/>
      <c r="Z563" s="2"/>
    </row>
    <row r="564" spans="1:26" ht="15.75" customHeight="1">
      <c r="A564" s="4"/>
      <c r="B564" s="5"/>
      <c r="C564" s="4"/>
      <c r="D564" s="2"/>
      <c r="E564" s="4"/>
      <c r="F564" s="2"/>
      <c r="G564" s="2"/>
      <c r="H564" s="5"/>
      <c r="I564" s="5"/>
      <c r="J564" s="2"/>
      <c r="K564" s="2"/>
      <c r="L564" s="2"/>
      <c r="M564" s="2"/>
      <c r="N564" s="2"/>
      <c r="O564" s="2"/>
      <c r="P564" s="2"/>
      <c r="Q564" s="2"/>
      <c r="R564" s="2"/>
      <c r="S564" s="2"/>
      <c r="T564" s="2"/>
      <c r="U564" s="2"/>
      <c r="V564" s="2"/>
      <c r="W564" s="2"/>
      <c r="X564" s="2"/>
      <c r="Y564" s="2"/>
      <c r="Z564" s="2"/>
    </row>
    <row r="565" spans="1:26" ht="15.75" customHeight="1">
      <c r="A565" s="4"/>
      <c r="B565" s="5"/>
      <c r="C565" s="4"/>
      <c r="D565" s="2"/>
      <c r="E565" s="4"/>
      <c r="F565" s="2"/>
      <c r="G565" s="2"/>
      <c r="H565" s="5"/>
      <c r="I565" s="5"/>
      <c r="J565" s="2"/>
      <c r="K565" s="2"/>
      <c r="L565" s="2"/>
      <c r="M565" s="2"/>
      <c r="N565" s="2"/>
      <c r="O565" s="2"/>
      <c r="P565" s="2"/>
      <c r="Q565" s="2"/>
      <c r="R565" s="2"/>
      <c r="S565" s="2"/>
      <c r="T565" s="2"/>
      <c r="U565" s="2"/>
      <c r="V565" s="2"/>
      <c r="W565" s="2"/>
      <c r="X565" s="2"/>
      <c r="Y565" s="2"/>
      <c r="Z565" s="2"/>
    </row>
    <row r="566" spans="1:26" ht="15.75" customHeight="1">
      <c r="A566" s="4"/>
      <c r="B566" s="5"/>
      <c r="C566" s="4"/>
      <c r="D566" s="2"/>
      <c r="E566" s="4"/>
      <c r="F566" s="2"/>
      <c r="G566" s="2"/>
      <c r="H566" s="5"/>
      <c r="I566" s="5"/>
      <c r="J566" s="2"/>
      <c r="K566" s="2"/>
      <c r="L566" s="2"/>
      <c r="M566" s="2"/>
      <c r="N566" s="2"/>
      <c r="O566" s="2"/>
      <c r="P566" s="2"/>
      <c r="Q566" s="2"/>
      <c r="R566" s="2"/>
      <c r="S566" s="2"/>
      <c r="T566" s="2"/>
      <c r="U566" s="2"/>
      <c r="V566" s="2"/>
      <c r="W566" s="2"/>
      <c r="X566" s="2"/>
      <c r="Y566" s="2"/>
      <c r="Z566" s="2"/>
    </row>
    <row r="567" spans="1:26" ht="15.75" customHeight="1">
      <c r="A567" s="4"/>
      <c r="B567" s="5"/>
      <c r="C567" s="4"/>
      <c r="D567" s="2"/>
      <c r="E567" s="4"/>
      <c r="F567" s="2"/>
      <c r="G567" s="2"/>
      <c r="H567" s="5"/>
      <c r="I567" s="5"/>
      <c r="J567" s="2"/>
      <c r="K567" s="2"/>
      <c r="L567" s="2"/>
      <c r="M567" s="2"/>
      <c r="N567" s="2"/>
      <c r="O567" s="2"/>
      <c r="P567" s="2"/>
      <c r="Q567" s="2"/>
      <c r="R567" s="2"/>
      <c r="S567" s="2"/>
      <c r="T567" s="2"/>
      <c r="U567" s="2"/>
      <c r="V567" s="2"/>
      <c r="W567" s="2"/>
      <c r="X567" s="2"/>
      <c r="Y567" s="2"/>
      <c r="Z567" s="2"/>
    </row>
    <row r="568" spans="1:26" ht="15.75" customHeight="1">
      <c r="A568" s="4"/>
      <c r="B568" s="5"/>
      <c r="C568" s="4"/>
      <c r="D568" s="2"/>
      <c r="E568" s="4"/>
      <c r="F568" s="2"/>
      <c r="G568" s="2"/>
      <c r="H568" s="5"/>
      <c r="I568" s="5"/>
      <c r="J568" s="2"/>
      <c r="K568" s="2"/>
      <c r="L568" s="2"/>
      <c r="M568" s="2"/>
      <c r="N568" s="2"/>
      <c r="O568" s="2"/>
      <c r="P568" s="2"/>
      <c r="Q568" s="2"/>
      <c r="R568" s="2"/>
      <c r="S568" s="2"/>
      <c r="T568" s="2"/>
      <c r="U568" s="2"/>
      <c r="V568" s="2"/>
      <c r="W568" s="2"/>
      <c r="X568" s="2"/>
      <c r="Y568" s="2"/>
      <c r="Z568" s="2"/>
    </row>
    <row r="569" spans="1:26" ht="15.75" customHeight="1">
      <c r="A569" s="4"/>
      <c r="B569" s="5"/>
      <c r="C569" s="4"/>
      <c r="D569" s="2"/>
      <c r="E569" s="4"/>
      <c r="F569" s="2"/>
      <c r="G569" s="2"/>
      <c r="H569" s="5"/>
      <c r="I569" s="5"/>
      <c r="J569" s="2"/>
      <c r="K569" s="2"/>
      <c r="L569" s="2"/>
      <c r="M569" s="2"/>
      <c r="N569" s="2"/>
      <c r="O569" s="2"/>
      <c r="P569" s="2"/>
      <c r="Q569" s="2"/>
      <c r="R569" s="2"/>
      <c r="S569" s="2"/>
      <c r="T569" s="2"/>
      <c r="U569" s="2"/>
      <c r="V569" s="2"/>
      <c r="W569" s="2"/>
      <c r="X569" s="2"/>
      <c r="Y569" s="2"/>
      <c r="Z569" s="2"/>
    </row>
    <row r="570" spans="1:26" ht="15.75" customHeight="1">
      <c r="A570" s="4"/>
      <c r="B570" s="5"/>
      <c r="C570" s="4"/>
      <c r="D570" s="2"/>
      <c r="E570" s="4"/>
      <c r="F570" s="2"/>
      <c r="G570" s="2"/>
      <c r="H570" s="5"/>
      <c r="I570" s="5"/>
      <c r="J570" s="2"/>
      <c r="K570" s="2"/>
      <c r="L570" s="2"/>
      <c r="M570" s="2"/>
      <c r="N570" s="2"/>
      <c r="O570" s="2"/>
      <c r="P570" s="2"/>
      <c r="Q570" s="2"/>
      <c r="R570" s="2"/>
      <c r="S570" s="2"/>
      <c r="T570" s="2"/>
      <c r="U570" s="2"/>
      <c r="V570" s="2"/>
      <c r="W570" s="2"/>
      <c r="X570" s="2"/>
      <c r="Y570" s="2"/>
      <c r="Z570" s="2"/>
    </row>
    <row r="571" spans="1:26" ht="15.75" customHeight="1">
      <c r="A571" s="4"/>
      <c r="B571" s="5"/>
      <c r="C571" s="4"/>
      <c r="D571" s="2"/>
      <c r="E571" s="4"/>
      <c r="F571" s="2"/>
      <c r="G571" s="2"/>
      <c r="H571" s="5"/>
      <c r="I571" s="5"/>
      <c r="J571" s="2"/>
      <c r="K571" s="2"/>
      <c r="L571" s="2"/>
      <c r="M571" s="2"/>
      <c r="N571" s="2"/>
      <c r="O571" s="2"/>
      <c r="P571" s="2"/>
      <c r="Q571" s="2"/>
      <c r="R571" s="2"/>
      <c r="S571" s="2"/>
      <c r="T571" s="2"/>
      <c r="U571" s="2"/>
      <c r="V571" s="2"/>
      <c r="W571" s="2"/>
      <c r="X571" s="2"/>
      <c r="Y571" s="2"/>
      <c r="Z571" s="2"/>
    </row>
    <row r="572" spans="1:26" ht="15.75" customHeight="1">
      <c r="A572" s="4"/>
      <c r="B572" s="5"/>
      <c r="C572" s="4"/>
      <c r="D572" s="2"/>
      <c r="E572" s="4"/>
      <c r="F572" s="2"/>
      <c r="G572" s="2"/>
      <c r="H572" s="5"/>
      <c r="I572" s="5"/>
      <c r="J572" s="2"/>
      <c r="K572" s="2"/>
      <c r="L572" s="2"/>
      <c r="M572" s="2"/>
      <c r="N572" s="2"/>
      <c r="O572" s="2"/>
      <c r="P572" s="2"/>
      <c r="Q572" s="2"/>
      <c r="R572" s="2"/>
      <c r="S572" s="2"/>
      <c r="T572" s="2"/>
      <c r="U572" s="2"/>
      <c r="V572" s="2"/>
      <c r="W572" s="2"/>
      <c r="X572" s="2"/>
      <c r="Y572" s="2"/>
      <c r="Z572" s="2"/>
    </row>
    <row r="573" spans="1:26" ht="15.75" customHeight="1">
      <c r="A573" s="4"/>
      <c r="B573" s="5"/>
      <c r="C573" s="4"/>
      <c r="D573" s="2"/>
      <c r="E573" s="4"/>
      <c r="F573" s="2"/>
      <c r="G573" s="2"/>
      <c r="H573" s="5"/>
      <c r="I573" s="5"/>
      <c r="J573" s="2"/>
      <c r="K573" s="2"/>
      <c r="L573" s="2"/>
      <c r="M573" s="2"/>
      <c r="N573" s="2"/>
      <c r="O573" s="2"/>
      <c r="P573" s="2"/>
      <c r="Q573" s="2"/>
      <c r="R573" s="2"/>
      <c r="S573" s="2"/>
      <c r="T573" s="2"/>
      <c r="U573" s="2"/>
      <c r="V573" s="2"/>
      <c r="W573" s="2"/>
      <c r="X573" s="2"/>
      <c r="Y573" s="2"/>
      <c r="Z573" s="2"/>
    </row>
    <row r="574" spans="1:26" ht="15.75" customHeight="1">
      <c r="A574" s="4"/>
      <c r="B574" s="5"/>
      <c r="C574" s="4"/>
      <c r="D574" s="2"/>
      <c r="E574" s="4"/>
      <c r="F574" s="2"/>
      <c r="G574" s="2"/>
      <c r="H574" s="5"/>
      <c r="I574" s="5"/>
      <c r="J574" s="2"/>
      <c r="K574" s="2"/>
      <c r="L574" s="2"/>
      <c r="M574" s="2"/>
      <c r="N574" s="2"/>
      <c r="O574" s="2"/>
      <c r="P574" s="2"/>
      <c r="Q574" s="2"/>
      <c r="R574" s="2"/>
      <c r="S574" s="2"/>
      <c r="T574" s="2"/>
      <c r="U574" s="2"/>
      <c r="V574" s="2"/>
      <c r="W574" s="2"/>
      <c r="X574" s="2"/>
      <c r="Y574" s="2"/>
      <c r="Z574" s="2"/>
    </row>
    <row r="575" spans="1:26" ht="15.75" customHeight="1">
      <c r="A575" s="4"/>
      <c r="B575" s="5"/>
      <c r="C575" s="4"/>
      <c r="D575" s="2"/>
      <c r="E575" s="4"/>
      <c r="F575" s="2"/>
      <c r="G575" s="2"/>
      <c r="H575" s="5"/>
      <c r="I575" s="5"/>
      <c r="J575" s="2"/>
      <c r="K575" s="2"/>
      <c r="L575" s="2"/>
      <c r="M575" s="2"/>
      <c r="N575" s="2"/>
      <c r="O575" s="2"/>
      <c r="P575" s="2"/>
      <c r="Q575" s="2"/>
      <c r="R575" s="2"/>
      <c r="S575" s="2"/>
      <c r="T575" s="2"/>
      <c r="U575" s="2"/>
      <c r="V575" s="2"/>
      <c r="W575" s="2"/>
      <c r="X575" s="2"/>
      <c r="Y575" s="2"/>
      <c r="Z575" s="2"/>
    </row>
    <row r="576" spans="1:26" ht="15.75" customHeight="1">
      <c r="A576" s="4"/>
      <c r="B576" s="5"/>
      <c r="C576" s="4"/>
      <c r="D576" s="2"/>
      <c r="E576" s="4"/>
      <c r="F576" s="2"/>
      <c r="G576" s="2"/>
      <c r="H576" s="5"/>
      <c r="I576" s="5"/>
      <c r="J576" s="2"/>
      <c r="K576" s="2"/>
      <c r="L576" s="2"/>
      <c r="M576" s="2"/>
      <c r="N576" s="2"/>
      <c r="O576" s="2"/>
      <c r="P576" s="2"/>
      <c r="Q576" s="2"/>
      <c r="R576" s="2"/>
      <c r="S576" s="2"/>
      <c r="T576" s="2"/>
      <c r="U576" s="2"/>
      <c r="V576" s="2"/>
      <c r="W576" s="2"/>
      <c r="X576" s="2"/>
      <c r="Y576" s="2"/>
      <c r="Z576" s="2"/>
    </row>
    <row r="577" spans="1:26" ht="15.75" customHeight="1">
      <c r="A577" s="4"/>
      <c r="B577" s="5"/>
      <c r="C577" s="4"/>
      <c r="D577" s="2"/>
      <c r="E577" s="4"/>
      <c r="F577" s="2"/>
      <c r="G577" s="2"/>
      <c r="H577" s="5"/>
      <c r="I577" s="5"/>
      <c r="J577" s="2"/>
      <c r="K577" s="2"/>
      <c r="L577" s="2"/>
      <c r="M577" s="2"/>
      <c r="N577" s="2"/>
      <c r="O577" s="2"/>
      <c r="P577" s="2"/>
      <c r="Q577" s="2"/>
      <c r="R577" s="2"/>
      <c r="S577" s="2"/>
      <c r="T577" s="2"/>
      <c r="U577" s="2"/>
      <c r="V577" s="2"/>
      <c r="W577" s="2"/>
      <c r="X577" s="2"/>
      <c r="Y577" s="2"/>
      <c r="Z577" s="2"/>
    </row>
    <row r="578" spans="1:26" ht="15.75" customHeight="1">
      <c r="A578" s="4"/>
      <c r="B578" s="5"/>
      <c r="C578" s="4"/>
      <c r="D578" s="2"/>
      <c r="E578" s="4"/>
      <c r="F578" s="2"/>
      <c r="G578" s="2"/>
      <c r="H578" s="5"/>
      <c r="I578" s="5"/>
      <c r="J578" s="2"/>
      <c r="K578" s="2"/>
      <c r="L578" s="2"/>
      <c r="M578" s="2"/>
      <c r="N578" s="2"/>
      <c r="O578" s="2"/>
      <c r="P578" s="2"/>
      <c r="Q578" s="2"/>
      <c r="R578" s="2"/>
      <c r="S578" s="2"/>
      <c r="T578" s="2"/>
      <c r="U578" s="2"/>
      <c r="V578" s="2"/>
      <c r="W578" s="2"/>
      <c r="X578" s="2"/>
      <c r="Y578" s="2"/>
      <c r="Z578" s="2"/>
    </row>
    <row r="579" spans="1:26" ht="15.75" customHeight="1">
      <c r="A579" s="4"/>
      <c r="B579" s="5"/>
      <c r="C579" s="4"/>
      <c r="D579" s="2"/>
      <c r="E579" s="4"/>
      <c r="F579" s="2"/>
      <c r="G579" s="2"/>
      <c r="H579" s="5"/>
      <c r="I579" s="5"/>
      <c r="J579" s="2"/>
      <c r="K579" s="2"/>
      <c r="L579" s="2"/>
      <c r="M579" s="2"/>
      <c r="N579" s="2"/>
      <c r="O579" s="2"/>
      <c r="P579" s="2"/>
      <c r="Q579" s="2"/>
      <c r="R579" s="2"/>
      <c r="S579" s="2"/>
      <c r="T579" s="2"/>
      <c r="U579" s="2"/>
      <c r="V579" s="2"/>
      <c r="W579" s="2"/>
      <c r="X579" s="2"/>
      <c r="Y579" s="2"/>
      <c r="Z579" s="2"/>
    </row>
    <row r="580" spans="1:26" ht="15.75" customHeight="1">
      <c r="A580" s="4"/>
      <c r="B580" s="5"/>
      <c r="C580" s="4"/>
      <c r="D580" s="2"/>
      <c r="E580" s="4"/>
      <c r="F580" s="2"/>
      <c r="G580" s="2"/>
      <c r="H580" s="5"/>
      <c r="I580" s="5"/>
      <c r="J580" s="2"/>
      <c r="K580" s="2"/>
      <c r="L580" s="2"/>
      <c r="M580" s="2"/>
      <c r="N580" s="2"/>
      <c r="O580" s="2"/>
      <c r="P580" s="2"/>
      <c r="Q580" s="2"/>
      <c r="R580" s="2"/>
      <c r="S580" s="2"/>
      <c r="T580" s="2"/>
      <c r="U580" s="2"/>
      <c r="V580" s="2"/>
      <c r="W580" s="2"/>
      <c r="X580" s="2"/>
      <c r="Y580" s="2"/>
      <c r="Z580" s="2"/>
    </row>
    <row r="581" spans="1:26" ht="15.75" customHeight="1">
      <c r="A581" s="4"/>
      <c r="B581" s="5"/>
      <c r="C581" s="4"/>
      <c r="D581" s="2"/>
      <c r="E581" s="4"/>
      <c r="F581" s="2"/>
      <c r="G581" s="2"/>
      <c r="H581" s="5"/>
      <c r="I581" s="5"/>
      <c r="J581" s="2"/>
      <c r="K581" s="2"/>
      <c r="L581" s="2"/>
      <c r="M581" s="2"/>
      <c r="N581" s="2"/>
      <c r="O581" s="2"/>
      <c r="P581" s="2"/>
      <c r="Q581" s="2"/>
      <c r="R581" s="2"/>
      <c r="S581" s="2"/>
      <c r="T581" s="2"/>
      <c r="U581" s="2"/>
      <c r="V581" s="2"/>
      <c r="W581" s="2"/>
      <c r="X581" s="2"/>
      <c r="Y581" s="2"/>
      <c r="Z581" s="2"/>
    </row>
    <row r="582" spans="1:26" ht="15.75" customHeight="1">
      <c r="A582" s="4"/>
      <c r="B582" s="5"/>
      <c r="C582" s="4"/>
      <c r="D582" s="2"/>
      <c r="E582" s="4"/>
      <c r="F582" s="2"/>
      <c r="G582" s="2"/>
      <c r="H582" s="5"/>
      <c r="I582" s="5"/>
      <c r="J582" s="2"/>
      <c r="K582" s="2"/>
      <c r="L582" s="2"/>
      <c r="M582" s="2"/>
      <c r="N582" s="2"/>
      <c r="O582" s="2"/>
      <c r="P582" s="2"/>
      <c r="Q582" s="2"/>
      <c r="R582" s="2"/>
      <c r="S582" s="2"/>
      <c r="T582" s="2"/>
      <c r="U582" s="2"/>
      <c r="V582" s="2"/>
      <c r="W582" s="2"/>
      <c r="X582" s="2"/>
      <c r="Y582" s="2"/>
      <c r="Z582" s="2"/>
    </row>
    <row r="583" spans="1:26" ht="15.75" customHeight="1">
      <c r="A583" s="4"/>
      <c r="B583" s="5"/>
      <c r="C583" s="4"/>
      <c r="D583" s="2"/>
      <c r="E583" s="4"/>
      <c r="F583" s="2"/>
      <c r="G583" s="2"/>
      <c r="H583" s="5"/>
      <c r="I583" s="5"/>
      <c r="J583" s="2"/>
      <c r="K583" s="2"/>
      <c r="L583" s="2"/>
      <c r="M583" s="2"/>
      <c r="N583" s="2"/>
      <c r="O583" s="2"/>
      <c r="P583" s="2"/>
      <c r="Q583" s="2"/>
      <c r="R583" s="2"/>
      <c r="S583" s="2"/>
      <c r="T583" s="2"/>
      <c r="U583" s="2"/>
      <c r="V583" s="2"/>
      <c r="W583" s="2"/>
      <c r="X583" s="2"/>
      <c r="Y583" s="2"/>
      <c r="Z583" s="2"/>
    </row>
    <row r="584" spans="1:26" ht="15.75" customHeight="1">
      <c r="A584" s="4"/>
      <c r="B584" s="5"/>
      <c r="C584" s="4"/>
      <c r="D584" s="2"/>
      <c r="E584" s="4"/>
      <c r="F584" s="2"/>
      <c r="G584" s="2"/>
      <c r="H584" s="5"/>
      <c r="I584" s="5"/>
      <c r="J584" s="2"/>
      <c r="K584" s="2"/>
      <c r="L584" s="2"/>
      <c r="M584" s="2"/>
      <c r="N584" s="2"/>
      <c r="O584" s="2"/>
      <c r="P584" s="2"/>
      <c r="Q584" s="2"/>
      <c r="R584" s="2"/>
      <c r="S584" s="2"/>
      <c r="T584" s="2"/>
      <c r="U584" s="2"/>
      <c r="V584" s="2"/>
      <c r="W584" s="2"/>
      <c r="X584" s="2"/>
      <c r="Y584" s="2"/>
      <c r="Z584" s="2"/>
    </row>
    <row r="585" spans="1:26" ht="15.75" customHeight="1">
      <c r="A585" s="4"/>
      <c r="B585" s="5"/>
      <c r="C585" s="4"/>
      <c r="D585" s="2"/>
      <c r="E585" s="4"/>
      <c r="F585" s="2"/>
      <c r="G585" s="2"/>
      <c r="H585" s="5"/>
      <c r="I585" s="5"/>
      <c r="J585" s="2"/>
      <c r="K585" s="2"/>
      <c r="L585" s="2"/>
      <c r="M585" s="2"/>
      <c r="N585" s="2"/>
      <c r="O585" s="2"/>
      <c r="P585" s="2"/>
      <c r="Q585" s="2"/>
      <c r="R585" s="2"/>
      <c r="S585" s="2"/>
      <c r="T585" s="2"/>
      <c r="U585" s="2"/>
      <c r="V585" s="2"/>
      <c r="W585" s="2"/>
      <c r="X585" s="2"/>
      <c r="Y585" s="2"/>
      <c r="Z585" s="2"/>
    </row>
    <row r="586" spans="1:26" ht="15.75" customHeight="1">
      <c r="A586" s="4"/>
      <c r="B586" s="5"/>
      <c r="C586" s="4"/>
      <c r="D586" s="2"/>
      <c r="E586" s="4"/>
      <c r="F586" s="2"/>
      <c r="G586" s="2"/>
      <c r="H586" s="5"/>
      <c r="I586" s="5"/>
      <c r="J586" s="2"/>
      <c r="K586" s="2"/>
      <c r="L586" s="2"/>
      <c r="M586" s="2"/>
      <c r="N586" s="2"/>
      <c r="O586" s="2"/>
      <c r="P586" s="2"/>
      <c r="Q586" s="2"/>
      <c r="R586" s="2"/>
      <c r="S586" s="2"/>
      <c r="T586" s="2"/>
      <c r="U586" s="2"/>
      <c r="V586" s="2"/>
      <c r="W586" s="2"/>
      <c r="X586" s="2"/>
      <c r="Y586" s="2"/>
      <c r="Z586" s="2"/>
    </row>
    <row r="587" spans="1:26" ht="15.75" customHeight="1">
      <c r="A587" s="4"/>
      <c r="B587" s="5"/>
      <c r="C587" s="4"/>
      <c r="D587" s="2"/>
      <c r="E587" s="4"/>
      <c r="F587" s="2"/>
      <c r="G587" s="2"/>
      <c r="H587" s="5"/>
      <c r="I587" s="5"/>
      <c r="J587" s="2"/>
      <c r="K587" s="2"/>
      <c r="L587" s="2"/>
      <c r="M587" s="2"/>
      <c r="N587" s="2"/>
      <c r="O587" s="2"/>
      <c r="P587" s="2"/>
      <c r="Q587" s="2"/>
      <c r="R587" s="2"/>
      <c r="S587" s="2"/>
      <c r="T587" s="2"/>
      <c r="U587" s="2"/>
      <c r="V587" s="2"/>
      <c r="W587" s="2"/>
      <c r="X587" s="2"/>
      <c r="Y587" s="2"/>
      <c r="Z587" s="2"/>
    </row>
    <row r="588" spans="1:26" ht="15.75" customHeight="1">
      <c r="A588" s="4"/>
      <c r="B588" s="5"/>
      <c r="C588" s="4"/>
      <c r="D588" s="2"/>
      <c r="E588" s="4"/>
      <c r="F588" s="2"/>
      <c r="G588" s="2"/>
      <c r="H588" s="5"/>
      <c r="I588" s="5"/>
      <c r="J588" s="2"/>
      <c r="K588" s="2"/>
      <c r="L588" s="2"/>
      <c r="M588" s="2"/>
      <c r="N588" s="2"/>
      <c r="O588" s="2"/>
      <c r="P588" s="2"/>
      <c r="Q588" s="2"/>
      <c r="R588" s="2"/>
      <c r="S588" s="2"/>
      <c r="T588" s="2"/>
      <c r="U588" s="2"/>
      <c r="V588" s="2"/>
      <c r="W588" s="2"/>
      <c r="X588" s="2"/>
      <c r="Y588" s="2"/>
      <c r="Z588" s="2"/>
    </row>
    <row r="589" spans="1:26" ht="15.75" customHeight="1">
      <c r="A589" s="4"/>
      <c r="B589" s="5"/>
      <c r="C589" s="4"/>
      <c r="D589" s="2"/>
      <c r="E589" s="4"/>
      <c r="F589" s="2"/>
      <c r="G589" s="2"/>
      <c r="H589" s="5"/>
      <c r="I589" s="5"/>
      <c r="J589" s="2"/>
      <c r="K589" s="2"/>
      <c r="L589" s="2"/>
      <c r="M589" s="2"/>
      <c r="N589" s="2"/>
      <c r="O589" s="2"/>
      <c r="P589" s="2"/>
      <c r="Q589" s="2"/>
      <c r="R589" s="2"/>
      <c r="S589" s="2"/>
      <c r="T589" s="2"/>
      <c r="U589" s="2"/>
      <c r="V589" s="2"/>
      <c r="W589" s="2"/>
      <c r="X589" s="2"/>
      <c r="Y589" s="2"/>
      <c r="Z589" s="2"/>
    </row>
    <row r="590" spans="1:26" ht="15.75" customHeight="1">
      <c r="A590" s="4"/>
      <c r="B590" s="5"/>
      <c r="C590" s="4"/>
      <c r="D590" s="2"/>
      <c r="E590" s="4"/>
      <c r="F590" s="2"/>
      <c r="G590" s="2"/>
      <c r="H590" s="5"/>
      <c r="I590" s="5"/>
      <c r="J590" s="2"/>
      <c r="K590" s="2"/>
      <c r="L590" s="2"/>
      <c r="M590" s="2"/>
      <c r="N590" s="2"/>
      <c r="O590" s="2"/>
      <c r="P590" s="2"/>
      <c r="Q590" s="2"/>
      <c r="R590" s="2"/>
      <c r="S590" s="2"/>
      <c r="T590" s="2"/>
      <c r="U590" s="2"/>
      <c r="V590" s="2"/>
      <c r="W590" s="2"/>
      <c r="X590" s="2"/>
      <c r="Y590" s="2"/>
      <c r="Z590" s="2"/>
    </row>
    <row r="591" spans="1:26" ht="15.75" customHeight="1">
      <c r="A591" s="4"/>
      <c r="B591" s="5"/>
      <c r="C591" s="4"/>
      <c r="D591" s="2"/>
      <c r="E591" s="4"/>
      <c r="F591" s="2"/>
      <c r="G591" s="2"/>
      <c r="H591" s="5"/>
      <c r="I591" s="5"/>
      <c r="J591" s="2"/>
      <c r="K591" s="2"/>
      <c r="L591" s="2"/>
      <c r="M591" s="2"/>
      <c r="N591" s="2"/>
      <c r="O591" s="2"/>
      <c r="P591" s="2"/>
      <c r="Q591" s="2"/>
      <c r="R591" s="2"/>
      <c r="S591" s="2"/>
      <c r="T591" s="2"/>
      <c r="U591" s="2"/>
      <c r="V591" s="2"/>
      <c r="W591" s="2"/>
      <c r="X591" s="2"/>
      <c r="Y591" s="2"/>
      <c r="Z591" s="2"/>
    </row>
    <row r="592" spans="1:26" ht="15.75" customHeight="1">
      <c r="A592" s="4"/>
      <c r="B592" s="5"/>
      <c r="C592" s="4"/>
      <c r="D592" s="2"/>
      <c r="E592" s="4"/>
      <c r="F592" s="2"/>
      <c r="G592" s="2"/>
      <c r="H592" s="5"/>
      <c r="I592" s="5"/>
      <c r="J592" s="2"/>
      <c r="K592" s="2"/>
      <c r="L592" s="2"/>
      <c r="M592" s="2"/>
      <c r="N592" s="2"/>
      <c r="O592" s="2"/>
      <c r="P592" s="2"/>
      <c r="Q592" s="2"/>
      <c r="R592" s="2"/>
      <c r="S592" s="2"/>
      <c r="T592" s="2"/>
      <c r="U592" s="2"/>
      <c r="V592" s="2"/>
      <c r="W592" s="2"/>
      <c r="X592" s="2"/>
      <c r="Y592" s="2"/>
      <c r="Z592" s="2"/>
    </row>
    <row r="593" spans="1:26" ht="15.75" customHeight="1">
      <c r="A593" s="4"/>
      <c r="B593" s="5"/>
      <c r="C593" s="4"/>
      <c r="D593" s="2"/>
      <c r="E593" s="4"/>
      <c r="F593" s="2"/>
      <c r="G593" s="2"/>
      <c r="H593" s="5"/>
      <c r="I593" s="5"/>
      <c r="J593" s="2"/>
      <c r="K593" s="2"/>
      <c r="L593" s="2"/>
      <c r="M593" s="2"/>
      <c r="N593" s="2"/>
      <c r="O593" s="2"/>
      <c r="P593" s="2"/>
      <c r="Q593" s="2"/>
      <c r="R593" s="2"/>
      <c r="S593" s="2"/>
      <c r="T593" s="2"/>
      <c r="U593" s="2"/>
      <c r="V593" s="2"/>
      <c r="W593" s="2"/>
      <c r="X593" s="2"/>
      <c r="Y593" s="2"/>
      <c r="Z593" s="2"/>
    </row>
    <row r="594" spans="1:26" ht="15.75" customHeight="1">
      <c r="A594" s="4"/>
      <c r="B594" s="5"/>
      <c r="C594" s="4"/>
      <c r="D594" s="2"/>
      <c r="E594" s="4"/>
      <c r="F594" s="2"/>
      <c r="G594" s="2"/>
      <c r="H594" s="5"/>
      <c r="I594" s="5"/>
      <c r="J594" s="2"/>
      <c r="K594" s="2"/>
      <c r="L594" s="2"/>
      <c r="M594" s="2"/>
      <c r="N594" s="2"/>
      <c r="O594" s="2"/>
      <c r="P594" s="2"/>
      <c r="Q594" s="2"/>
      <c r="R594" s="2"/>
      <c r="S594" s="2"/>
      <c r="T594" s="2"/>
      <c r="U594" s="2"/>
      <c r="V594" s="2"/>
      <c r="W594" s="2"/>
      <c r="X594" s="2"/>
      <c r="Y594" s="2"/>
      <c r="Z594" s="2"/>
    </row>
    <row r="595" spans="1:26" ht="15.75" customHeight="1">
      <c r="A595" s="4"/>
      <c r="B595" s="5"/>
      <c r="C595" s="4"/>
      <c r="D595" s="2"/>
      <c r="E595" s="4"/>
      <c r="F595" s="2"/>
      <c r="G595" s="2"/>
      <c r="H595" s="5"/>
      <c r="I595" s="5"/>
      <c r="J595" s="2"/>
      <c r="K595" s="2"/>
      <c r="L595" s="2"/>
      <c r="M595" s="2"/>
      <c r="N595" s="2"/>
      <c r="O595" s="2"/>
      <c r="P595" s="2"/>
      <c r="Q595" s="2"/>
      <c r="R595" s="2"/>
      <c r="S595" s="2"/>
      <c r="T595" s="2"/>
      <c r="U595" s="2"/>
      <c r="V595" s="2"/>
      <c r="W595" s="2"/>
      <c r="X595" s="2"/>
      <c r="Y595" s="2"/>
      <c r="Z595" s="2"/>
    </row>
    <row r="596" spans="1:26" ht="15.75" customHeight="1">
      <c r="A596" s="4"/>
      <c r="B596" s="5"/>
      <c r="C596" s="4"/>
      <c r="D596" s="2"/>
      <c r="E596" s="4"/>
      <c r="F596" s="2"/>
      <c r="G596" s="2"/>
      <c r="H596" s="5"/>
      <c r="I596" s="5"/>
      <c r="J596" s="2"/>
      <c r="K596" s="2"/>
      <c r="L596" s="2"/>
      <c r="M596" s="2"/>
      <c r="N596" s="2"/>
      <c r="O596" s="2"/>
      <c r="P596" s="2"/>
      <c r="Q596" s="2"/>
      <c r="R596" s="2"/>
      <c r="S596" s="2"/>
      <c r="T596" s="2"/>
      <c r="U596" s="2"/>
      <c r="V596" s="2"/>
      <c r="W596" s="2"/>
      <c r="X596" s="2"/>
      <c r="Y596" s="2"/>
      <c r="Z596" s="2"/>
    </row>
    <row r="597" spans="1:26" ht="15.75" customHeight="1">
      <c r="A597" s="4"/>
      <c r="B597" s="5"/>
      <c r="C597" s="4"/>
      <c r="D597" s="2"/>
      <c r="E597" s="4"/>
      <c r="F597" s="2"/>
      <c r="G597" s="2"/>
      <c r="H597" s="5"/>
      <c r="I597" s="5"/>
      <c r="J597" s="2"/>
      <c r="K597" s="2"/>
      <c r="L597" s="2"/>
      <c r="M597" s="2"/>
      <c r="N597" s="2"/>
      <c r="O597" s="2"/>
      <c r="P597" s="2"/>
      <c r="Q597" s="2"/>
      <c r="R597" s="2"/>
      <c r="S597" s="2"/>
      <c r="T597" s="2"/>
      <c r="U597" s="2"/>
      <c r="V597" s="2"/>
      <c r="W597" s="2"/>
      <c r="X597" s="2"/>
      <c r="Y597" s="2"/>
      <c r="Z597" s="2"/>
    </row>
    <row r="598" spans="1:26" ht="15.75" customHeight="1">
      <c r="A598" s="4"/>
      <c r="B598" s="5"/>
      <c r="C598" s="4"/>
      <c r="D598" s="2"/>
      <c r="E598" s="4"/>
      <c r="F598" s="2"/>
      <c r="G598" s="2"/>
      <c r="H598" s="5"/>
      <c r="I598" s="5"/>
      <c r="J598" s="2"/>
      <c r="K598" s="2"/>
      <c r="L598" s="2"/>
      <c r="M598" s="2"/>
      <c r="N598" s="2"/>
      <c r="O598" s="2"/>
      <c r="P598" s="2"/>
      <c r="Q598" s="2"/>
      <c r="R598" s="2"/>
      <c r="S598" s="2"/>
      <c r="T598" s="2"/>
      <c r="U598" s="2"/>
      <c r="V598" s="2"/>
      <c r="W598" s="2"/>
      <c r="X598" s="2"/>
      <c r="Y598" s="2"/>
      <c r="Z598" s="2"/>
    </row>
    <row r="599" spans="1:26" ht="15.75" customHeight="1">
      <c r="A599" s="4"/>
      <c r="B599" s="5"/>
      <c r="C599" s="4"/>
      <c r="D599" s="2"/>
      <c r="E599" s="4"/>
      <c r="F599" s="2"/>
      <c r="G599" s="2"/>
      <c r="H599" s="5"/>
      <c r="I599" s="5"/>
      <c r="J599" s="2"/>
      <c r="K599" s="2"/>
      <c r="L599" s="2"/>
      <c r="M599" s="2"/>
      <c r="N599" s="2"/>
      <c r="O599" s="2"/>
      <c r="P599" s="2"/>
      <c r="Q599" s="2"/>
      <c r="R599" s="2"/>
      <c r="S599" s="2"/>
      <c r="T599" s="2"/>
      <c r="U599" s="2"/>
      <c r="V599" s="2"/>
      <c r="W599" s="2"/>
      <c r="X599" s="2"/>
      <c r="Y599" s="2"/>
      <c r="Z599" s="2"/>
    </row>
    <row r="600" spans="1:26" ht="15.75" customHeight="1">
      <c r="A600" s="4"/>
      <c r="B600" s="5"/>
      <c r="C600" s="4"/>
      <c r="D600" s="2"/>
      <c r="E600" s="4"/>
      <c r="F600" s="2"/>
      <c r="G600" s="2"/>
      <c r="H600" s="5"/>
      <c r="I600" s="5"/>
      <c r="J600" s="2"/>
      <c r="K600" s="2"/>
      <c r="L600" s="2"/>
      <c r="M600" s="2"/>
      <c r="N600" s="2"/>
      <c r="O600" s="2"/>
      <c r="P600" s="2"/>
      <c r="Q600" s="2"/>
      <c r="R600" s="2"/>
      <c r="S600" s="2"/>
      <c r="T600" s="2"/>
      <c r="U600" s="2"/>
      <c r="V600" s="2"/>
      <c r="W600" s="2"/>
      <c r="X600" s="2"/>
      <c r="Y600" s="2"/>
      <c r="Z600" s="2"/>
    </row>
    <row r="601" spans="1:26" ht="15.75" customHeight="1">
      <c r="A601" s="4"/>
      <c r="B601" s="5"/>
      <c r="C601" s="4"/>
      <c r="D601" s="2"/>
      <c r="E601" s="4"/>
      <c r="F601" s="2"/>
      <c r="G601" s="2"/>
      <c r="H601" s="5"/>
      <c r="I601" s="5"/>
      <c r="J601" s="2"/>
      <c r="K601" s="2"/>
      <c r="L601" s="2"/>
      <c r="M601" s="2"/>
      <c r="N601" s="2"/>
      <c r="O601" s="2"/>
      <c r="P601" s="2"/>
      <c r="Q601" s="2"/>
      <c r="R601" s="2"/>
      <c r="S601" s="2"/>
      <c r="T601" s="2"/>
      <c r="U601" s="2"/>
      <c r="V601" s="2"/>
      <c r="W601" s="2"/>
      <c r="X601" s="2"/>
      <c r="Y601" s="2"/>
      <c r="Z601" s="2"/>
    </row>
    <row r="602" spans="1:26" ht="15.75" customHeight="1">
      <c r="A602" s="4"/>
      <c r="B602" s="5"/>
      <c r="C602" s="4"/>
      <c r="D602" s="2"/>
      <c r="E602" s="4"/>
      <c r="F602" s="2"/>
      <c r="G602" s="2"/>
      <c r="H602" s="5"/>
      <c r="I602" s="5"/>
      <c r="J602" s="2"/>
      <c r="K602" s="2"/>
      <c r="L602" s="2"/>
      <c r="M602" s="2"/>
      <c r="N602" s="2"/>
      <c r="O602" s="2"/>
      <c r="P602" s="2"/>
      <c r="Q602" s="2"/>
      <c r="R602" s="2"/>
      <c r="S602" s="2"/>
      <c r="T602" s="2"/>
      <c r="U602" s="2"/>
      <c r="V602" s="2"/>
      <c r="W602" s="2"/>
      <c r="X602" s="2"/>
      <c r="Y602" s="2"/>
      <c r="Z602" s="2"/>
    </row>
    <row r="603" spans="1:26" ht="15.75" customHeight="1">
      <c r="A603" s="4"/>
      <c r="B603" s="5"/>
      <c r="C603" s="4"/>
      <c r="D603" s="2"/>
      <c r="E603" s="4"/>
      <c r="F603" s="2"/>
      <c r="G603" s="2"/>
      <c r="H603" s="5"/>
      <c r="I603" s="5"/>
      <c r="J603" s="2"/>
      <c r="K603" s="2"/>
      <c r="L603" s="2"/>
      <c r="M603" s="2"/>
      <c r="N603" s="2"/>
      <c r="O603" s="2"/>
      <c r="P603" s="2"/>
      <c r="Q603" s="2"/>
      <c r="R603" s="2"/>
      <c r="S603" s="2"/>
      <c r="T603" s="2"/>
      <c r="U603" s="2"/>
      <c r="V603" s="2"/>
      <c r="W603" s="2"/>
      <c r="X603" s="2"/>
      <c r="Y603" s="2"/>
      <c r="Z603" s="2"/>
    </row>
    <row r="604" spans="1:26" ht="15.75" customHeight="1">
      <c r="A604" s="4"/>
      <c r="B604" s="5"/>
      <c r="C604" s="4"/>
      <c r="D604" s="2"/>
      <c r="E604" s="4"/>
      <c r="F604" s="2"/>
      <c r="G604" s="2"/>
      <c r="H604" s="5"/>
      <c r="I604" s="5"/>
      <c r="J604" s="2"/>
      <c r="K604" s="2"/>
      <c r="L604" s="2"/>
      <c r="M604" s="2"/>
      <c r="N604" s="2"/>
      <c r="O604" s="2"/>
      <c r="P604" s="2"/>
      <c r="Q604" s="2"/>
      <c r="R604" s="2"/>
      <c r="S604" s="2"/>
      <c r="T604" s="2"/>
      <c r="U604" s="2"/>
      <c r="V604" s="2"/>
      <c r="W604" s="2"/>
      <c r="X604" s="2"/>
      <c r="Y604" s="2"/>
      <c r="Z604" s="2"/>
    </row>
    <row r="605" spans="1:26" ht="15.75" customHeight="1">
      <c r="A605" s="4"/>
      <c r="B605" s="5"/>
      <c r="C605" s="4"/>
      <c r="D605" s="2"/>
      <c r="E605" s="4"/>
      <c r="F605" s="2"/>
      <c r="G605" s="2"/>
      <c r="H605" s="5"/>
      <c r="I605" s="5"/>
      <c r="J605" s="2"/>
      <c r="K605" s="2"/>
      <c r="L605" s="2"/>
      <c r="M605" s="2"/>
      <c r="N605" s="2"/>
      <c r="O605" s="2"/>
      <c r="P605" s="2"/>
      <c r="Q605" s="2"/>
      <c r="R605" s="2"/>
      <c r="S605" s="2"/>
      <c r="T605" s="2"/>
      <c r="U605" s="2"/>
      <c r="V605" s="2"/>
      <c r="W605" s="2"/>
      <c r="X605" s="2"/>
      <c r="Y605" s="2"/>
      <c r="Z605" s="2"/>
    </row>
    <row r="606" spans="1:26" ht="15.75" customHeight="1">
      <c r="A606" s="4"/>
      <c r="B606" s="5"/>
      <c r="C606" s="4"/>
      <c r="D606" s="2"/>
      <c r="E606" s="4"/>
      <c r="F606" s="2"/>
      <c r="G606" s="2"/>
      <c r="H606" s="5"/>
      <c r="I606" s="5"/>
      <c r="J606" s="2"/>
      <c r="K606" s="2"/>
      <c r="L606" s="2"/>
      <c r="M606" s="2"/>
      <c r="N606" s="2"/>
      <c r="O606" s="2"/>
      <c r="P606" s="2"/>
      <c r="Q606" s="2"/>
      <c r="R606" s="2"/>
      <c r="S606" s="2"/>
      <c r="T606" s="2"/>
      <c r="U606" s="2"/>
      <c r="V606" s="2"/>
      <c r="W606" s="2"/>
      <c r="X606" s="2"/>
      <c r="Y606" s="2"/>
      <c r="Z606" s="2"/>
    </row>
    <row r="607" spans="1:26" ht="15.75" customHeight="1">
      <c r="A607" s="4"/>
      <c r="B607" s="5"/>
      <c r="C607" s="4"/>
      <c r="D607" s="2"/>
      <c r="E607" s="4"/>
      <c r="F607" s="2"/>
      <c r="G607" s="2"/>
      <c r="H607" s="5"/>
      <c r="I607" s="5"/>
      <c r="J607" s="2"/>
      <c r="K607" s="2"/>
      <c r="L607" s="2"/>
      <c r="M607" s="2"/>
      <c r="N607" s="2"/>
      <c r="O607" s="2"/>
      <c r="P607" s="2"/>
      <c r="Q607" s="2"/>
      <c r="R607" s="2"/>
      <c r="S607" s="2"/>
      <c r="T607" s="2"/>
      <c r="U607" s="2"/>
      <c r="V607" s="2"/>
      <c r="W607" s="2"/>
      <c r="X607" s="2"/>
      <c r="Y607" s="2"/>
      <c r="Z607" s="2"/>
    </row>
    <row r="608" spans="1:26" ht="15.75" customHeight="1">
      <c r="A608" s="4"/>
      <c r="B608" s="5"/>
      <c r="C608" s="4"/>
      <c r="D608" s="2"/>
      <c r="E608" s="4"/>
      <c r="F608" s="2"/>
      <c r="G608" s="2"/>
      <c r="H608" s="5"/>
      <c r="I608" s="5"/>
      <c r="J608" s="2"/>
      <c r="K608" s="2"/>
      <c r="L608" s="2"/>
      <c r="M608" s="2"/>
      <c r="N608" s="2"/>
      <c r="O608" s="2"/>
      <c r="P608" s="2"/>
      <c r="Q608" s="2"/>
      <c r="R608" s="2"/>
      <c r="S608" s="2"/>
      <c r="T608" s="2"/>
      <c r="U608" s="2"/>
      <c r="V608" s="2"/>
      <c r="W608" s="2"/>
      <c r="X608" s="2"/>
      <c r="Y608" s="2"/>
      <c r="Z608" s="2"/>
    </row>
    <row r="609" spans="1:26" ht="15.75" customHeight="1">
      <c r="A609" s="4"/>
      <c r="B609" s="5"/>
      <c r="C609" s="4"/>
      <c r="D609" s="2"/>
      <c r="E609" s="4"/>
      <c r="F609" s="2"/>
      <c r="G609" s="2"/>
      <c r="H609" s="5"/>
      <c r="I609" s="5"/>
      <c r="J609" s="2"/>
      <c r="K609" s="2"/>
      <c r="L609" s="2"/>
      <c r="M609" s="2"/>
      <c r="N609" s="2"/>
      <c r="O609" s="2"/>
      <c r="P609" s="2"/>
      <c r="Q609" s="2"/>
      <c r="R609" s="2"/>
      <c r="S609" s="2"/>
      <c r="T609" s="2"/>
      <c r="U609" s="2"/>
      <c r="V609" s="2"/>
      <c r="W609" s="2"/>
      <c r="X609" s="2"/>
      <c r="Y609" s="2"/>
      <c r="Z609" s="2"/>
    </row>
    <row r="610" spans="1:26" ht="15.75" customHeight="1">
      <c r="A610" s="4"/>
      <c r="B610" s="5"/>
      <c r="C610" s="4"/>
      <c r="D610" s="2"/>
      <c r="E610" s="4"/>
      <c r="F610" s="2"/>
      <c r="G610" s="2"/>
      <c r="H610" s="5"/>
      <c r="I610" s="5"/>
      <c r="J610" s="2"/>
      <c r="K610" s="2"/>
      <c r="L610" s="2"/>
      <c r="M610" s="2"/>
      <c r="N610" s="2"/>
      <c r="O610" s="2"/>
      <c r="P610" s="2"/>
      <c r="Q610" s="2"/>
      <c r="R610" s="2"/>
      <c r="S610" s="2"/>
      <c r="T610" s="2"/>
      <c r="U610" s="2"/>
      <c r="V610" s="2"/>
      <c r="W610" s="2"/>
      <c r="X610" s="2"/>
      <c r="Y610" s="2"/>
      <c r="Z610" s="2"/>
    </row>
    <row r="611" spans="1:26" ht="15.75" customHeight="1">
      <c r="A611" s="4"/>
      <c r="B611" s="5"/>
      <c r="C611" s="4"/>
      <c r="D611" s="2"/>
      <c r="E611" s="4"/>
      <c r="F611" s="2"/>
      <c r="G611" s="2"/>
      <c r="H611" s="5"/>
      <c r="I611" s="5"/>
      <c r="J611" s="2"/>
      <c r="K611" s="2"/>
      <c r="L611" s="2"/>
      <c r="M611" s="2"/>
      <c r="N611" s="2"/>
      <c r="O611" s="2"/>
      <c r="P611" s="2"/>
      <c r="Q611" s="2"/>
      <c r="R611" s="2"/>
      <c r="S611" s="2"/>
      <c r="T611" s="2"/>
      <c r="U611" s="2"/>
      <c r="V611" s="2"/>
      <c r="W611" s="2"/>
      <c r="X611" s="2"/>
      <c r="Y611" s="2"/>
      <c r="Z611" s="2"/>
    </row>
    <row r="612" spans="1:26" ht="15.75" customHeight="1">
      <c r="A612" s="4"/>
      <c r="B612" s="5"/>
      <c r="C612" s="4"/>
      <c r="D612" s="2"/>
      <c r="E612" s="4"/>
      <c r="F612" s="2"/>
      <c r="G612" s="2"/>
      <c r="H612" s="5"/>
      <c r="I612" s="5"/>
      <c r="J612" s="2"/>
      <c r="K612" s="2"/>
      <c r="L612" s="2"/>
      <c r="M612" s="2"/>
      <c r="N612" s="2"/>
      <c r="O612" s="2"/>
      <c r="P612" s="2"/>
      <c r="Q612" s="2"/>
      <c r="R612" s="2"/>
      <c r="S612" s="2"/>
      <c r="T612" s="2"/>
      <c r="U612" s="2"/>
      <c r="V612" s="2"/>
      <c r="W612" s="2"/>
      <c r="X612" s="2"/>
      <c r="Y612" s="2"/>
      <c r="Z612" s="2"/>
    </row>
    <row r="613" spans="1:26" ht="15.75" customHeight="1">
      <c r="A613" s="4"/>
      <c r="B613" s="5"/>
      <c r="C613" s="4"/>
      <c r="D613" s="2"/>
      <c r="E613" s="4"/>
      <c r="F613" s="2"/>
      <c r="G613" s="2"/>
      <c r="H613" s="5"/>
      <c r="I613" s="5"/>
      <c r="J613" s="2"/>
      <c r="K613" s="2"/>
      <c r="L613" s="2"/>
      <c r="M613" s="2"/>
      <c r="N613" s="2"/>
      <c r="O613" s="2"/>
      <c r="P613" s="2"/>
      <c r="Q613" s="2"/>
      <c r="R613" s="2"/>
      <c r="S613" s="2"/>
      <c r="T613" s="2"/>
      <c r="U613" s="2"/>
      <c r="V613" s="2"/>
      <c r="W613" s="2"/>
      <c r="X613" s="2"/>
      <c r="Y613" s="2"/>
      <c r="Z613" s="2"/>
    </row>
    <row r="614" spans="1:26" ht="15.75" customHeight="1">
      <c r="A614" s="4"/>
      <c r="B614" s="5"/>
      <c r="C614" s="4"/>
      <c r="D614" s="2"/>
      <c r="E614" s="4"/>
      <c r="F614" s="2"/>
      <c r="G614" s="2"/>
      <c r="H614" s="5"/>
      <c r="I614" s="5"/>
      <c r="J614" s="2"/>
      <c r="K614" s="2"/>
      <c r="L614" s="2"/>
      <c r="M614" s="2"/>
      <c r="N614" s="2"/>
      <c r="O614" s="2"/>
      <c r="P614" s="2"/>
      <c r="Q614" s="2"/>
      <c r="R614" s="2"/>
      <c r="S614" s="2"/>
      <c r="T614" s="2"/>
      <c r="U614" s="2"/>
      <c r="V614" s="2"/>
      <c r="W614" s="2"/>
      <c r="X614" s="2"/>
      <c r="Y614" s="2"/>
      <c r="Z614" s="2"/>
    </row>
    <row r="615" spans="1:26" ht="15.75" customHeight="1">
      <c r="A615" s="4"/>
      <c r="B615" s="5"/>
      <c r="C615" s="4"/>
      <c r="D615" s="2"/>
      <c r="E615" s="4"/>
      <c r="F615" s="2"/>
      <c r="G615" s="2"/>
      <c r="H615" s="5"/>
      <c r="I615" s="5"/>
      <c r="J615" s="2"/>
      <c r="K615" s="2"/>
      <c r="L615" s="2"/>
      <c r="M615" s="2"/>
      <c r="N615" s="2"/>
      <c r="O615" s="2"/>
      <c r="P615" s="2"/>
      <c r="Q615" s="2"/>
      <c r="R615" s="2"/>
      <c r="S615" s="2"/>
      <c r="T615" s="2"/>
      <c r="U615" s="2"/>
      <c r="V615" s="2"/>
      <c r="W615" s="2"/>
      <c r="X615" s="2"/>
      <c r="Y615" s="2"/>
      <c r="Z615" s="2"/>
    </row>
    <row r="616" spans="1:26" ht="15.75" customHeight="1">
      <c r="A616" s="4"/>
      <c r="B616" s="5"/>
      <c r="C616" s="4"/>
      <c r="D616" s="2"/>
      <c r="E616" s="4"/>
      <c r="F616" s="2"/>
      <c r="G616" s="2"/>
      <c r="H616" s="5"/>
      <c r="I616" s="5"/>
      <c r="J616" s="2"/>
      <c r="K616" s="2"/>
      <c r="L616" s="2"/>
      <c r="M616" s="2"/>
      <c r="N616" s="2"/>
      <c r="O616" s="2"/>
      <c r="P616" s="2"/>
      <c r="Q616" s="2"/>
      <c r="R616" s="2"/>
      <c r="S616" s="2"/>
      <c r="T616" s="2"/>
      <c r="U616" s="2"/>
      <c r="V616" s="2"/>
      <c r="W616" s="2"/>
      <c r="X616" s="2"/>
      <c r="Y616" s="2"/>
      <c r="Z616" s="2"/>
    </row>
    <row r="617" spans="1:26" ht="15.75" customHeight="1">
      <c r="A617" s="4"/>
      <c r="B617" s="5"/>
      <c r="C617" s="4"/>
      <c r="D617" s="2"/>
      <c r="E617" s="4"/>
      <c r="F617" s="2"/>
      <c r="G617" s="2"/>
      <c r="H617" s="5"/>
      <c r="I617" s="5"/>
      <c r="J617" s="2"/>
      <c r="K617" s="2"/>
      <c r="L617" s="2"/>
      <c r="M617" s="2"/>
      <c r="N617" s="2"/>
      <c r="O617" s="2"/>
      <c r="P617" s="2"/>
      <c r="Q617" s="2"/>
      <c r="R617" s="2"/>
      <c r="S617" s="2"/>
      <c r="T617" s="2"/>
      <c r="U617" s="2"/>
      <c r="V617" s="2"/>
      <c r="W617" s="2"/>
      <c r="X617" s="2"/>
      <c r="Y617" s="2"/>
      <c r="Z617" s="2"/>
    </row>
    <row r="618" spans="1:26" ht="15.75" customHeight="1">
      <c r="A618" s="4"/>
      <c r="B618" s="5"/>
      <c r="C618" s="4"/>
      <c r="D618" s="2"/>
      <c r="E618" s="4"/>
      <c r="F618" s="2"/>
      <c r="G618" s="2"/>
      <c r="H618" s="5"/>
      <c r="I618" s="5"/>
      <c r="J618" s="2"/>
      <c r="K618" s="2"/>
      <c r="L618" s="2"/>
      <c r="M618" s="2"/>
      <c r="N618" s="2"/>
      <c r="O618" s="2"/>
      <c r="P618" s="2"/>
      <c r="Q618" s="2"/>
      <c r="R618" s="2"/>
      <c r="S618" s="2"/>
      <c r="T618" s="2"/>
      <c r="U618" s="2"/>
      <c r="V618" s="2"/>
      <c r="W618" s="2"/>
      <c r="X618" s="2"/>
      <c r="Y618" s="2"/>
      <c r="Z618" s="2"/>
    </row>
    <row r="619" spans="1:26" ht="15.75" customHeight="1">
      <c r="A619" s="4"/>
      <c r="B619" s="5"/>
      <c r="C619" s="4"/>
      <c r="D619" s="2"/>
      <c r="E619" s="4"/>
      <c r="F619" s="2"/>
      <c r="G619" s="2"/>
      <c r="H619" s="5"/>
      <c r="I619" s="5"/>
      <c r="J619" s="2"/>
      <c r="K619" s="2"/>
      <c r="L619" s="2"/>
      <c r="M619" s="2"/>
      <c r="N619" s="2"/>
      <c r="O619" s="2"/>
      <c r="P619" s="2"/>
      <c r="Q619" s="2"/>
      <c r="R619" s="2"/>
      <c r="S619" s="2"/>
      <c r="T619" s="2"/>
      <c r="U619" s="2"/>
      <c r="V619" s="2"/>
      <c r="W619" s="2"/>
      <c r="X619" s="2"/>
      <c r="Y619" s="2"/>
      <c r="Z619" s="2"/>
    </row>
    <row r="620" spans="1:26" ht="15.75" customHeight="1">
      <c r="A620" s="4"/>
      <c r="B620" s="5"/>
      <c r="C620" s="4"/>
      <c r="D620" s="2"/>
      <c r="E620" s="4"/>
      <c r="F620" s="2"/>
      <c r="G620" s="2"/>
      <c r="H620" s="5"/>
      <c r="I620" s="5"/>
      <c r="J620" s="2"/>
      <c r="K620" s="2"/>
      <c r="L620" s="2"/>
      <c r="M620" s="2"/>
      <c r="N620" s="2"/>
      <c r="O620" s="2"/>
      <c r="P620" s="2"/>
      <c r="Q620" s="2"/>
      <c r="R620" s="2"/>
      <c r="S620" s="2"/>
      <c r="T620" s="2"/>
      <c r="U620" s="2"/>
      <c r="V620" s="2"/>
      <c r="W620" s="2"/>
      <c r="X620" s="2"/>
      <c r="Y620" s="2"/>
      <c r="Z620" s="2"/>
    </row>
    <row r="621" spans="1:26" ht="15.75" customHeight="1">
      <c r="A621" s="4"/>
      <c r="B621" s="5"/>
      <c r="C621" s="4"/>
      <c r="D621" s="2"/>
      <c r="E621" s="4"/>
      <c r="F621" s="2"/>
      <c r="G621" s="2"/>
      <c r="H621" s="5"/>
      <c r="I621" s="5"/>
      <c r="J621" s="2"/>
      <c r="K621" s="2"/>
      <c r="L621" s="2"/>
      <c r="M621" s="2"/>
      <c r="N621" s="2"/>
      <c r="O621" s="2"/>
      <c r="P621" s="2"/>
      <c r="Q621" s="2"/>
      <c r="R621" s="2"/>
      <c r="S621" s="2"/>
      <c r="T621" s="2"/>
      <c r="U621" s="2"/>
      <c r="V621" s="2"/>
      <c r="W621" s="2"/>
      <c r="X621" s="2"/>
      <c r="Y621" s="2"/>
      <c r="Z621" s="2"/>
    </row>
    <row r="622" spans="1:26" ht="15.75" customHeight="1">
      <c r="A622" s="4"/>
      <c r="B622" s="5"/>
      <c r="C622" s="4"/>
      <c r="D622" s="2"/>
      <c r="E622" s="4"/>
      <c r="F622" s="2"/>
      <c r="G622" s="2"/>
      <c r="H622" s="5"/>
      <c r="I622" s="5"/>
      <c r="J622" s="2"/>
      <c r="K622" s="2"/>
      <c r="L622" s="2"/>
      <c r="M622" s="2"/>
      <c r="N622" s="2"/>
      <c r="O622" s="2"/>
      <c r="P622" s="2"/>
      <c r="Q622" s="2"/>
      <c r="R622" s="2"/>
      <c r="S622" s="2"/>
      <c r="T622" s="2"/>
      <c r="U622" s="2"/>
      <c r="V622" s="2"/>
      <c r="W622" s="2"/>
      <c r="X622" s="2"/>
      <c r="Y622" s="2"/>
      <c r="Z622" s="2"/>
    </row>
    <row r="623" spans="1:26" ht="15.75" customHeight="1">
      <c r="A623" s="4"/>
      <c r="B623" s="5"/>
      <c r="C623" s="4"/>
      <c r="D623" s="2"/>
      <c r="E623" s="4"/>
      <c r="F623" s="2"/>
      <c r="G623" s="2"/>
      <c r="H623" s="5"/>
      <c r="I623" s="5"/>
      <c r="J623" s="2"/>
      <c r="K623" s="2"/>
      <c r="L623" s="2"/>
      <c r="M623" s="2"/>
      <c r="N623" s="2"/>
      <c r="O623" s="2"/>
      <c r="P623" s="2"/>
      <c r="Q623" s="2"/>
      <c r="R623" s="2"/>
      <c r="S623" s="2"/>
      <c r="T623" s="2"/>
      <c r="U623" s="2"/>
      <c r="V623" s="2"/>
      <c r="W623" s="2"/>
      <c r="X623" s="2"/>
      <c r="Y623" s="2"/>
      <c r="Z623" s="2"/>
    </row>
    <row r="624" spans="1:26" ht="15.75" customHeight="1">
      <c r="A624" s="4"/>
      <c r="B624" s="5"/>
      <c r="C624" s="4"/>
      <c r="D624" s="2"/>
      <c r="E624" s="4"/>
      <c r="F624" s="2"/>
      <c r="G624" s="2"/>
      <c r="H624" s="5"/>
      <c r="I624" s="5"/>
      <c r="J624" s="2"/>
      <c r="K624" s="2"/>
      <c r="L624" s="2"/>
      <c r="M624" s="2"/>
      <c r="N624" s="2"/>
      <c r="O624" s="2"/>
      <c r="P624" s="2"/>
      <c r="Q624" s="2"/>
      <c r="R624" s="2"/>
      <c r="S624" s="2"/>
      <c r="T624" s="2"/>
      <c r="U624" s="2"/>
      <c r="V624" s="2"/>
      <c r="W624" s="2"/>
      <c r="X624" s="2"/>
      <c r="Y624" s="2"/>
      <c r="Z624" s="2"/>
    </row>
    <row r="625" spans="1:26" ht="15.75" customHeight="1">
      <c r="A625" s="4"/>
      <c r="B625" s="5"/>
      <c r="C625" s="4"/>
      <c r="D625" s="2"/>
      <c r="E625" s="4"/>
      <c r="F625" s="2"/>
      <c r="G625" s="2"/>
      <c r="H625" s="5"/>
      <c r="I625" s="5"/>
      <c r="J625" s="2"/>
      <c r="K625" s="2"/>
      <c r="L625" s="2"/>
      <c r="M625" s="2"/>
      <c r="N625" s="2"/>
      <c r="O625" s="2"/>
      <c r="P625" s="2"/>
      <c r="Q625" s="2"/>
      <c r="R625" s="2"/>
      <c r="S625" s="2"/>
      <c r="T625" s="2"/>
      <c r="U625" s="2"/>
      <c r="V625" s="2"/>
      <c r="W625" s="2"/>
      <c r="X625" s="2"/>
      <c r="Y625" s="2"/>
      <c r="Z625" s="2"/>
    </row>
    <row r="626" spans="1:26" ht="15.75" customHeight="1">
      <c r="A626" s="4"/>
      <c r="B626" s="5"/>
      <c r="C626" s="4"/>
      <c r="D626" s="2"/>
      <c r="E626" s="4"/>
      <c r="F626" s="2"/>
      <c r="G626" s="2"/>
      <c r="H626" s="5"/>
      <c r="I626" s="5"/>
      <c r="J626" s="2"/>
      <c r="K626" s="2"/>
      <c r="L626" s="2"/>
      <c r="M626" s="2"/>
      <c r="N626" s="2"/>
      <c r="O626" s="2"/>
      <c r="P626" s="2"/>
      <c r="Q626" s="2"/>
      <c r="R626" s="2"/>
      <c r="S626" s="2"/>
      <c r="T626" s="2"/>
      <c r="U626" s="2"/>
      <c r="V626" s="2"/>
      <c r="W626" s="2"/>
      <c r="X626" s="2"/>
      <c r="Y626" s="2"/>
      <c r="Z626" s="2"/>
    </row>
    <row r="627" spans="1:26" ht="15.75" customHeight="1">
      <c r="A627" s="4"/>
      <c r="B627" s="5"/>
      <c r="C627" s="4"/>
      <c r="D627" s="2"/>
      <c r="E627" s="4"/>
      <c r="F627" s="2"/>
      <c r="G627" s="2"/>
      <c r="H627" s="5"/>
      <c r="I627" s="5"/>
      <c r="J627" s="2"/>
      <c r="K627" s="2"/>
      <c r="L627" s="2"/>
      <c r="M627" s="2"/>
      <c r="N627" s="2"/>
      <c r="O627" s="2"/>
      <c r="P627" s="2"/>
      <c r="Q627" s="2"/>
      <c r="R627" s="2"/>
      <c r="S627" s="2"/>
      <c r="T627" s="2"/>
      <c r="U627" s="2"/>
      <c r="V627" s="2"/>
      <c r="W627" s="2"/>
      <c r="X627" s="2"/>
      <c r="Y627" s="2"/>
      <c r="Z627" s="2"/>
    </row>
    <row r="628" spans="1:26" ht="15.75" customHeight="1">
      <c r="A628" s="4"/>
      <c r="B628" s="5"/>
      <c r="C628" s="4"/>
      <c r="D628" s="2"/>
      <c r="E628" s="4"/>
      <c r="F628" s="2"/>
      <c r="G628" s="2"/>
      <c r="H628" s="5"/>
      <c r="I628" s="5"/>
      <c r="J628" s="2"/>
      <c r="K628" s="2"/>
      <c r="L628" s="2"/>
      <c r="M628" s="2"/>
      <c r="N628" s="2"/>
      <c r="O628" s="2"/>
      <c r="P628" s="2"/>
      <c r="Q628" s="2"/>
      <c r="R628" s="2"/>
      <c r="S628" s="2"/>
      <c r="T628" s="2"/>
      <c r="U628" s="2"/>
      <c r="V628" s="2"/>
      <c r="W628" s="2"/>
      <c r="X628" s="2"/>
      <c r="Y628" s="2"/>
      <c r="Z628" s="2"/>
    </row>
    <row r="629" spans="1:26" ht="15.75" customHeight="1">
      <c r="A629" s="4"/>
      <c r="B629" s="5"/>
      <c r="C629" s="4"/>
      <c r="D629" s="2"/>
      <c r="E629" s="4"/>
      <c r="F629" s="2"/>
      <c r="G629" s="2"/>
      <c r="H629" s="5"/>
      <c r="I629" s="5"/>
      <c r="J629" s="2"/>
      <c r="K629" s="2"/>
      <c r="L629" s="2"/>
      <c r="M629" s="2"/>
      <c r="N629" s="2"/>
      <c r="O629" s="2"/>
      <c r="P629" s="2"/>
      <c r="Q629" s="2"/>
      <c r="R629" s="2"/>
      <c r="S629" s="2"/>
      <c r="T629" s="2"/>
      <c r="U629" s="2"/>
      <c r="V629" s="2"/>
      <c r="W629" s="2"/>
      <c r="X629" s="2"/>
      <c r="Y629" s="2"/>
      <c r="Z629" s="2"/>
    </row>
    <row r="630" spans="1:26" ht="15.75" customHeight="1">
      <c r="A630" s="4"/>
      <c r="B630" s="5"/>
      <c r="C630" s="4"/>
      <c r="D630" s="2"/>
      <c r="E630" s="4"/>
      <c r="F630" s="2"/>
      <c r="G630" s="2"/>
      <c r="H630" s="5"/>
      <c r="I630" s="5"/>
      <c r="J630" s="2"/>
      <c r="K630" s="2"/>
      <c r="L630" s="2"/>
      <c r="M630" s="2"/>
      <c r="N630" s="2"/>
      <c r="O630" s="2"/>
      <c r="P630" s="2"/>
      <c r="Q630" s="2"/>
      <c r="R630" s="2"/>
      <c r="S630" s="2"/>
      <c r="T630" s="2"/>
      <c r="U630" s="2"/>
      <c r="V630" s="2"/>
      <c r="W630" s="2"/>
      <c r="X630" s="2"/>
      <c r="Y630" s="2"/>
      <c r="Z630" s="2"/>
    </row>
    <row r="631" spans="1:26" ht="15.75" customHeight="1">
      <c r="A631" s="4"/>
      <c r="B631" s="5"/>
      <c r="C631" s="4"/>
      <c r="D631" s="2"/>
      <c r="E631" s="4"/>
      <c r="F631" s="2"/>
      <c r="G631" s="2"/>
      <c r="H631" s="5"/>
      <c r="I631" s="5"/>
      <c r="J631" s="2"/>
      <c r="K631" s="2"/>
      <c r="L631" s="2"/>
      <c r="M631" s="2"/>
      <c r="N631" s="2"/>
      <c r="O631" s="2"/>
      <c r="P631" s="2"/>
      <c r="Q631" s="2"/>
      <c r="R631" s="2"/>
      <c r="S631" s="2"/>
      <c r="T631" s="2"/>
      <c r="U631" s="2"/>
      <c r="V631" s="2"/>
      <c r="W631" s="2"/>
      <c r="X631" s="2"/>
      <c r="Y631" s="2"/>
      <c r="Z631" s="2"/>
    </row>
    <row r="632" spans="1:26" ht="15.75" customHeight="1">
      <c r="A632" s="4"/>
      <c r="B632" s="5"/>
      <c r="C632" s="4"/>
      <c r="D632" s="2"/>
      <c r="E632" s="4"/>
      <c r="F632" s="2"/>
      <c r="G632" s="2"/>
      <c r="H632" s="5"/>
      <c r="I632" s="5"/>
      <c r="J632" s="2"/>
      <c r="K632" s="2"/>
      <c r="L632" s="2"/>
      <c r="M632" s="2"/>
      <c r="N632" s="2"/>
      <c r="O632" s="2"/>
      <c r="P632" s="2"/>
      <c r="Q632" s="2"/>
      <c r="R632" s="2"/>
      <c r="S632" s="2"/>
      <c r="T632" s="2"/>
      <c r="U632" s="2"/>
      <c r="V632" s="2"/>
      <c r="W632" s="2"/>
      <c r="X632" s="2"/>
      <c r="Y632" s="2"/>
      <c r="Z632" s="2"/>
    </row>
    <row r="633" spans="1:26" ht="15.75" customHeight="1">
      <c r="A633" s="4"/>
      <c r="B633" s="5"/>
      <c r="C633" s="4"/>
      <c r="D633" s="2"/>
      <c r="E633" s="4"/>
      <c r="F633" s="2"/>
      <c r="G633" s="2"/>
      <c r="H633" s="5"/>
      <c r="I633" s="5"/>
      <c r="J633" s="2"/>
      <c r="K633" s="2"/>
      <c r="L633" s="2"/>
      <c r="M633" s="2"/>
      <c r="N633" s="2"/>
      <c r="O633" s="2"/>
      <c r="P633" s="2"/>
      <c r="Q633" s="2"/>
      <c r="R633" s="2"/>
      <c r="S633" s="2"/>
      <c r="T633" s="2"/>
      <c r="U633" s="2"/>
      <c r="V633" s="2"/>
      <c r="W633" s="2"/>
      <c r="X633" s="2"/>
      <c r="Y633" s="2"/>
      <c r="Z633" s="2"/>
    </row>
    <row r="634" spans="1:26" ht="15.75" customHeight="1">
      <c r="A634" s="4"/>
      <c r="B634" s="5"/>
      <c r="C634" s="4"/>
      <c r="D634" s="2"/>
      <c r="E634" s="4"/>
      <c r="F634" s="2"/>
      <c r="G634" s="2"/>
      <c r="H634" s="5"/>
      <c r="I634" s="5"/>
      <c r="J634" s="2"/>
      <c r="K634" s="2"/>
      <c r="L634" s="2"/>
      <c r="M634" s="2"/>
      <c r="N634" s="2"/>
      <c r="O634" s="2"/>
      <c r="P634" s="2"/>
      <c r="Q634" s="2"/>
      <c r="R634" s="2"/>
      <c r="S634" s="2"/>
      <c r="T634" s="2"/>
      <c r="U634" s="2"/>
      <c r="V634" s="2"/>
      <c r="W634" s="2"/>
      <c r="X634" s="2"/>
      <c r="Y634" s="2"/>
      <c r="Z634" s="2"/>
    </row>
    <row r="635" spans="1:26" ht="15.75" customHeight="1">
      <c r="A635" s="4"/>
      <c r="B635" s="5"/>
      <c r="C635" s="4"/>
      <c r="D635" s="2"/>
      <c r="E635" s="4"/>
      <c r="F635" s="2"/>
      <c r="G635" s="2"/>
      <c r="H635" s="5"/>
      <c r="I635" s="5"/>
      <c r="J635" s="2"/>
      <c r="K635" s="2"/>
      <c r="L635" s="2"/>
      <c r="M635" s="2"/>
      <c r="N635" s="2"/>
      <c r="O635" s="2"/>
      <c r="P635" s="2"/>
      <c r="Q635" s="2"/>
      <c r="R635" s="2"/>
      <c r="S635" s="2"/>
      <c r="T635" s="2"/>
      <c r="U635" s="2"/>
      <c r="V635" s="2"/>
      <c r="W635" s="2"/>
      <c r="X635" s="2"/>
      <c r="Y635" s="2"/>
      <c r="Z635" s="2"/>
    </row>
    <row r="636" spans="1:26" ht="15.75" customHeight="1">
      <c r="A636" s="4"/>
      <c r="B636" s="5"/>
      <c r="C636" s="4"/>
      <c r="D636" s="2"/>
      <c r="E636" s="4"/>
      <c r="F636" s="2"/>
      <c r="G636" s="2"/>
      <c r="H636" s="5"/>
      <c r="I636" s="5"/>
      <c r="J636" s="2"/>
      <c r="K636" s="2"/>
      <c r="L636" s="2"/>
      <c r="M636" s="2"/>
      <c r="N636" s="2"/>
      <c r="O636" s="2"/>
      <c r="P636" s="2"/>
      <c r="Q636" s="2"/>
      <c r="R636" s="2"/>
      <c r="S636" s="2"/>
      <c r="T636" s="2"/>
      <c r="U636" s="2"/>
      <c r="V636" s="2"/>
      <c r="W636" s="2"/>
      <c r="X636" s="2"/>
      <c r="Y636" s="2"/>
      <c r="Z636" s="2"/>
    </row>
    <row r="637" spans="1:26" ht="15.75" customHeight="1">
      <c r="A637" s="4"/>
      <c r="B637" s="5"/>
      <c r="C637" s="4"/>
      <c r="D637" s="2"/>
      <c r="E637" s="4"/>
      <c r="F637" s="2"/>
      <c r="G637" s="2"/>
      <c r="H637" s="5"/>
      <c r="I637" s="5"/>
      <c r="J637" s="2"/>
      <c r="K637" s="2"/>
      <c r="L637" s="2"/>
      <c r="M637" s="2"/>
      <c r="N637" s="2"/>
      <c r="O637" s="2"/>
      <c r="P637" s="2"/>
      <c r="Q637" s="2"/>
      <c r="R637" s="2"/>
      <c r="S637" s="2"/>
      <c r="T637" s="2"/>
      <c r="U637" s="2"/>
      <c r="V637" s="2"/>
      <c r="W637" s="2"/>
      <c r="X637" s="2"/>
      <c r="Y637" s="2"/>
      <c r="Z637" s="2"/>
    </row>
    <row r="638" spans="1:26" ht="15.75" customHeight="1">
      <c r="A638" s="4"/>
      <c r="B638" s="5"/>
      <c r="C638" s="4"/>
      <c r="D638" s="2"/>
      <c r="E638" s="4"/>
      <c r="F638" s="2"/>
      <c r="G638" s="2"/>
      <c r="H638" s="5"/>
      <c r="I638" s="5"/>
      <c r="J638" s="2"/>
      <c r="K638" s="2"/>
      <c r="L638" s="2"/>
      <c r="M638" s="2"/>
      <c r="N638" s="2"/>
      <c r="O638" s="2"/>
      <c r="P638" s="2"/>
      <c r="Q638" s="2"/>
      <c r="R638" s="2"/>
      <c r="S638" s="2"/>
      <c r="T638" s="2"/>
      <c r="U638" s="2"/>
      <c r="V638" s="2"/>
      <c r="W638" s="2"/>
      <c r="X638" s="2"/>
      <c r="Y638" s="2"/>
      <c r="Z638" s="2"/>
    </row>
    <row r="639" spans="1:26" ht="15.75" customHeight="1">
      <c r="A639" s="4"/>
      <c r="B639" s="5"/>
      <c r="C639" s="4"/>
      <c r="D639" s="2"/>
      <c r="E639" s="4"/>
      <c r="F639" s="2"/>
      <c r="G639" s="2"/>
      <c r="H639" s="5"/>
      <c r="I639" s="5"/>
      <c r="J639" s="2"/>
      <c r="K639" s="2"/>
      <c r="L639" s="2"/>
      <c r="M639" s="2"/>
      <c r="N639" s="2"/>
      <c r="O639" s="2"/>
      <c r="P639" s="2"/>
      <c r="Q639" s="2"/>
      <c r="R639" s="2"/>
      <c r="S639" s="2"/>
      <c r="T639" s="2"/>
      <c r="U639" s="2"/>
      <c r="V639" s="2"/>
      <c r="W639" s="2"/>
      <c r="X639" s="2"/>
      <c r="Y639" s="2"/>
      <c r="Z639" s="2"/>
    </row>
    <row r="640" spans="1:26" ht="15.75" customHeight="1">
      <c r="A640" s="4"/>
      <c r="B640" s="5"/>
      <c r="C640" s="4"/>
      <c r="D640" s="2"/>
      <c r="E640" s="4"/>
      <c r="F640" s="2"/>
      <c r="G640" s="2"/>
      <c r="H640" s="5"/>
      <c r="I640" s="5"/>
      <c r="J640" s="2"/>
      <c r="K640" s="2"/>
      <c r="L640" s="2"/>
      <c r="M640" s="2"/>
      <c r="N640" s="2"/>
      <c r="O640" s="2"/>
      <c r="P640" s="2"/>
      <c r="Q640" s="2"/>
      <c r="R640" s="2"/>
      <c r="S640" s="2"/>
      <c r="T640" s="2"/>
      <c r="U640" s="2"/>
      <c r="V640" s="2"/>
      <c r="W640" s="2"/>
      <c r="X640" s="2"/>
      <c r="Y640" s="2"/>
      <c r="Z640" s="2"/>
    </row>
    <row r="641" spans="1:26" ht="15.75" customHeight="1">
      <c r="A641" s="4"/>
      <c r="B641" s="5"/>
      <c r="C641" s="4"/>
      <c r="D641" s="2"/>
      <c r="E641" s="4"/>
      <c r="F641" s="2"/>
      <c r="G641" s="2"/>
      <c r="H641" s="5"/>
      <c r="I641" s="5"/>
      <c r="J641" s="2"/>
      <c r="K641" s="2"/>
      <c r="L641" s="2"/>
      <c r="M641" s="2"/>
      <c r="N641" s="2"/>
      <c r="O641" s="2"/>
      <c r="P641" s="2"/>
      <c r="Q641" s="2"/>
      <c r="R641" s="2"/>
      <c r="S641" s="2"/>
      <c r="T641" s="2"/>
      <c r="U641" s="2"/>
      <c r="V641" s="2"/>
      <c r="W641" s="2"/>
      <c r="X641" s="2"/>
      <c r="Y641" s="2"/>
      <c r="Z641" s="2"/>
    </row>
    <row r="642" spans="1:26" ht="15.75" customHeight="1">
      <c r="A642" s="4"/>
      <c r="B642" s="5"/>
      <c r="C642" s="4"/>
      <c r="D642" s="2"/>
      <c r="E642" s="4"/>
      <c r="F642" s="2"/>
      <c r="G642" s="2"/>
      <c r="H642" s="5"/>
      <c r="I642" s="5"/>
      <c r="J642" s="2"/>
      <c r="K642" s="2"/>
      <c r="L642" s="2"/>
      <c r="M642" s="2"/>
      <c r="N642" s="2"/>
      <c r="O642" s="2"/>
      <c r="P642" s="2"/>
      <c r="Q642" s="2"/>
      <c r="R642" s="2"/>
      <c r="S642" s="2"/>
      <c r="T642" s="2"/>
      <c r="U642" s="2"/>
      <c r="V642" s="2"/>
      <c r="W642" s="2"/>
      <c r="X642" s="2"/>
      <c r="Y642" s="2"/>
      <c r="Z642" s="2"/>
    </row>
    <row r="643" spans="1:26" ht="15.75" customHeight="1">
      <c r="A643" s="4"/>
      <c r="B643" s="5"/>
      <c r="C643" s="4"/>
      <c r="D643" s="2"/>
      <c r="E643" s="4"/>
      <c r="F643" s="2"/>
      <c r="G643" s="2"/>
      <c r="H643" s="5"/>
      <c r="I643" s="5"/>
      <c r="J643" s="2"/>
      <c r="K643" s="2"/>
      <c r="L643" s="2"/>
      <c r="M643" s="2"/>
      <c r="N643" s="2"/>
      <c r="O643" s="2"/>
      <c r="P643" s="2"/>
      <c r="Q643" s="2"/>
      <c r="R643" s="2"/>
      <c r="S643" s="2"/>
      <c r="T643" s="2"/>
      <c r="U643" s="2"/>
      <c r="V643" s="2"/>
      <c r="W643" s="2"/>
      <c r="X643" s="2"/>
      <c r="Y643" s="2"/>
      <c r="Z643" s="2"/>
    </row>
    <row r="644" spans="1:26" ht="15.75" customHeight="1">
      <c r="A644" s="4"/>
      <c r="B644" s="5"/>
      <c r="C644" s="4"/>
      <c r="D644" s="2"/>
      <c r="E644" s="4"/>
      <c r="F644" s="2"/>
      <c r="G644" s="2"/>
      <c r="H644" s="5"/>
      <c r="I644" s="5"/>
      <c r="J644" s="2"/>
      <c r="K644" s="2"/>
      <c r="L644" s="2"/>
      <c r="M644" s="2"/>
      <c r="N644" s="2"/>
      <c r="O644" s="2"/>
      <c r="P644" s="2"/>
      <c r="Q644" s="2"/>
      <c r="R644" s="2"/>
      <c r="S644" s="2"/>
      <c r="T644" s="2"/>
      <c r="U644" s="2"/>
      <c r="V644" s="2"/>
      <c r="W644" s="2"/>
      <c r="X644" s="2"/>
      <c r="Y644" s="2"/>
      <c r="Z644" s="2"/>
    </row>
    <row r="645" spans="1:26" ht="15.75" customHeight="1">
      <c r="A645" s="4"/>
      <c r="B645" s="5"/>
      <c r="C645" s="4"/>
      <c r="D645" s="2"/>
      <c r="E645" s="4"/>
      <c r="F645" s="2"/>
      <c r="G645" s="2"/>
      <c r="H645" s="5"/>
      <c r="I645" s="5"/>
      <c r="J645" s="2"/>
      <c r="K645" s="2"/>
      <c r="L645" s="2"/>
      <c r="M645" s="2"/>
      <c r="N645" s="2"/>
      <c r="O645" s="2"/>
      <c r="P645" s="2"/>
      <c r="Q645" s="2"/>
      <c r="R645" s="2"/>
      <c r="S645" s="2"/>
      <c r="T645" s="2"/>
      <c r="U645" s="2"/>
      <c r="V645" s="2"/>
      <c r="W645" s="2"/>
      <c r="X645" s="2"/>
      <c r="Y645" s="2"/>
      <c r="Z645" s="2"/>
    </row>
    <row r="646" spans="1:26" ht="15.75" customHeight="1">
      <c r="A646" s="4"/>
      <c r="B646" s="5"/>
      <c r="C646" s="4"/>
      <c r="D646" s="2"/>
      <c r="E646" s="4"/>
      <c r="F646" s="2"/>
      <c r="G646" s="2"/>
      <c r="H646" s="5"/>
      <c r="I646" s="5"/>
      <c r="J646" s="2"/>
      <c r="K646" s="2"/>
      <c r="L646" s="2"/>
      <c r="M646" s="2"/>
      <c r="N646" s="2"/>
      <c r="O646" s="2"/>
      <c r="P646" s="2"/>
      <c r="Q646" s="2"/>
      <c r="R646" s="2"/>
      <c r="S646" s="2"/>
      <c r="T646" s="2"/>
      <c r="U646" s="2"/>
      <c r="V646" s="2"/>
      <c r="W646" s="2"/>
      <c r="X646" s="2"/>
      <c r="Y646" s="2"/>
      <c r="Z646" s="2"/>
    </row>
    <row r="647" spans="1:26" ht="15.75" customHeight="1">
      <c r="A647" s="4"/>
      <c r="B647" s="5"/>
      <c r="C647" s="4"/>
      <c r="D647" s="2"/>
      <c r="E647" s="4"/>
      <c r="F647" s="2"/>
      <c r="G647" s="2"/>
      <c r="H647" s="5"/>
      <c r="I647" s="5"/>
      <c r="J647" s="2"/>
      <c r="K647" s="2"/>
      <c r="L647" s="2"/>
      <c r="M647" s="2"/>
      <c r="N647" s="2"/>
      <c r="O647" s="2"/>
      <c r="P647" s="2"/>
      <c r="Q647" s="2"/>
      <c r="R647" s="2"/>
      <c r="S647" s="2"/>
      <c r="T647" s="2"/>
      <c r="U647" s="2"/>
      <c r="V647" s="2"/>
      <c r="W647" s="2"/>
      <c r="X647" s="2"/>
      <c r="Y647" s="2"/>
      <c r="Z647" s="2"/>
    </row>
    <row r="648" spans="1:26" ht="15.75" customHeight="1">
      <c r="A648" s="4"/>
      <c r="B648" s="5"/>
      <c r="C648" s="4"/>
      <c r="D648" s="2"/>
      <c r="E648" s="4"/>
      <c r="F648" s="2"/>
      <c r="G648" s="2"/>
      <c r="H648" s="5"/>
      <c r="I648" s="5"/>
      <c r="J648" s="2"/>
      <c r="K648" s="2"/>
      <c r="L648" s="2"/>
      <c r="M648" s="2"/>
      <c r="N648" s="2"/>
      <c r="O648" s="2"/>
      <c r="P648" s="2"/>
      <c r="Q648" s="2"/>
      <c r="R648" s="2"/>
      <c r="S648" s="2"/>
      <c r="T648" s="2"/>
      <c r="U648" s="2"/>
      <c r="V648" s="2"/>
      <c r="W648" s="2"/>
      <c r="X648" s="2"/>
      <c r="Y648" s="2"/>
      <c r="Z648" s="2"/>
    </row>
    <row r="649" spans="1:26" ht="15.75" customHeight="1">
      <c r="A649" s="4"/>
      <c r="B649" s="5"/>
      <c r="C649" s="4"/>
      <c r="D649" s="2"/>
      <c r="E649" s="4"/>
      <c r="F649" s="2"/>
      <c r="G649" s="2"/>
      <c r="H649" s="5"/>
      <c r="I649" s="5"/>
      <c r="J649" s="2"/>
      <c r="K649" s="2"/>
      <c r="L649" s="2"/>
      <c r="M649" s="2"/>
      <c r="N649" s="2"/>
      <c r="O649" s="2"/>
      <c r="P649" s="2"/>
      <c r="Q649" s="2"/>
      <c r="R649" s="2"/>
      <c r="S649" s="2"/>
      <c r="T649" s="2"/>
      <c r="U649" s="2"/>
      <c r="V649" s="2"/>
      <c r="W649" s="2"/>
      <c r="X649" s="2"/>
      <c r="Y649" s="2"/>
      <c r="Z649" s="2"/>
    </row>
    <row r="650" spans="1:26" ht="15.75" customHeight="1">
      <c r="A650" s="4"/>
      <c r="B650" s="5"/>
      <c r="C650" s="4"/>
      <c r="D650" s="2"/>
      <c r="E650" s="4"/>
      <c r="F650" s="2"/>
      <c r="G650" s="2"/>
      <c r="H650" s="5"/>
      <c r="I650" s="5"/>
      <c r="J650" s="2"/>
      <c r="K650" s="2"/>
      <c r="L650" s="2"/>
      <c r="M650" s="2"/>
      <c r="N650" s="2"/>
      <c r="O650" s="2"/>
      <c r="P650" s="2"/>
      <c r="Q650" s="2"/>
      <c r="R650" s="2"/>
      <c r="S650" s="2"/>
      <c r="T650" s="2"/>
      <c r="U650" s="2"/>
      <c r="V650" s="2"/>
      <c r="W650" s="2"/>
      <c r="X650" s="2"/>
      <c r="Y650" s="2"/>
      <c r="Z650" s="2"/>
    </row>
    <row r="651" spans="1:26" ht="15.75" customHeight="1">
      <c r="A651" s="4"/>
      <c r="B651" s="5"/>
      <c r="C651" s="4"/>
      <c r="D651" s="2"/>
      <c r="E651" s="4"/>
      <c r="F651" s="2"/>
      <c r="G651" s="2"/>
      <c r="H651" s="5"/>
      <c r="I651" s="5"/>
      <c r="J651" s="2"/>
      <c r="K651" s="2"/>
      <c r="L651" s="2"/>
      <c r="M651" s="2"/>
      <c r="N651" s="2"/>
      <c r="O651" s="2"/>
      <c r="P651" s="2"/>
      <c r="Q651" s="2"/>
      <c r="R651" s="2"/>
      <c r="S651" s="2"/>
      <c r="T651" s="2"/>
      <c r="U651" s="2"/>
      <c r="V651" s="2"/>
      <c r="W651" s="2"/>
      <c r="X651" s="2"/>
      <c r="Y651" s="2"/>
      <c r="Z651" s="2"/>
    </row>
    <row r="652" spans="1:26" ht="15.75" customHeight="1">
      <c r="A652" s="4"/>
      <c r="B652" s="5"/>
      <c r="C652" s="4"/>
      <c r="D652" s="2"/>
      <c r="E652" s="4"/>
      <c r="F652" s="2"/>
      <c r="G652" s="2"/>
      <c r="H652" s="5"/>
      <c r="I652" s="5"/>
      <c r="J652" s="2"/>
      <c r="K652" s="2"/>
      <c r="L652" s="2"/>
      <c r="M652" s="2"/>
      <c r="N652" s="2"/>
      <c r="O652" s="2"/>
      <c r="P652" s="2"/>
      <c r="Q652" s="2"/>
      <c r="R652" s="2"/>
      <c r="S652" s="2"/>
      <c r="T652" s="2"/>
      <c r="U652" s="2"/>
      <c r="V652" s="2"/>
      <c r="W652" s="2"/>
      <c r="X652" s="2"/>
      <c r="Y652" s="2"/>
      <c r="Z652" s="2"/>
    </row>
    <row r="653" spans="1:26" ht="15.75" customHeight="1">
      <c r="A653" s="4"/>
      <c r="B653" s="5"/>
      <c r="C653" s="4"/>
      <c r="D653" s="2"/>
      <c r="E653" s="4"/>
      <c r="F653" s="2"/>
      <c r="G653" s="2"/>
      <c r="H653" s="5"/>
      <c r="I653" s="5"/>
      <c r="J653" s="2"/>
      <c r="K653" s="2"/>
      <c r="L653" s="2"/>
      <c r="M653" s="2"/>
      <c r="N653" s="2"/>
      <c r="O653" s="2"/>
      <c r="P653" s="2"/>
      <c r="Q653" s="2"/>
      <c r="R653" s="2"/>
      <c r="S653" s="2"/>
      <c r="T653" s="2"/>
      <c r="U653" s="2"/>
      <c r="V653" s="2"/>
      <c r="W653" s="2"/>
      <c r="X653" s="2"/>
      <c r="Y653" s="2"/>
      <c r="Z653" s="2"/>
    </row>
    <row r="654" spans="1:26" ht="15.75" customHeight="1">
      <c r="A654" s="4"/>
      <c r="B654" s="5"/>
      <c r="C654" s="4"/>
      <c r="D654" s="2"/>
      <c r="E654" s="4"/>
      <c r="F654" s="2"/>
      <c r="G654" s="2"/>
      <c r="H654" s="5"/>
      <c r="I654" s="5"/>
      <c r="J654" s="2"/>
      <c r="K654" s="2"/>
      <c r="L654" s="2"/>
      <c r="M654" s="2"/>
      <c r="N654" s="2"/>
      <c r="O654" s="2"/>
      <c r="P654" s="2"/>
      <c r="Q654" s="2"/>
      <c r="R654" s="2"/>
      <c r="S654" s="2"/>
      <c r="T654" s="2"/>
      <c r="U654" s="2"/>
      <c r="V654" s="2"/>
      <c r="W654" s="2"/>
      <c r="X654" s="2"/>
      <c r="Y654" s="2"/>
      <c r="Z654" s="2"/>
    </row>
    <row r="655" spans="1:26" ht="15.75" customHeight="1">
      <c r="A655" s="4"/>
      <c r="B655" s="5"/>
      <c r="C655" s="4"/>
      <c r="D655" s="2"/>
      <c r="E655" s="4"/>
      <c r="F655" s="2"/>
      <c r="G655" s="2"/>
      <c r="H655" s="5"/>
      <c r="I655" s="5"/>
      <c r="J655" s="2"/>
      <c r="K655" s="2"/>
      <c r="L655" s="2"/>
      <c r="M655" s="2"/>
      <c r="N655" s="2"/>
      <c r="O655" s="2"/>
      <c r="P655" s="2"/>
      <c r="Q655" s="2"/>
      <c r="R655" s="2"/>
      <c r="S655" s="2"/>
      <c r="T655" s="2"/>
      <c r="U655" s="2"/>
      <c r="V655" s="2"/>
      <c r="W655" s="2"/>
      <c r="X655" s="2"/>
      <c r="Y655" s="2"/>
      <c r="Z655" s="2"/>
    </row>
    <row r="656" spans="1:26" ht="15.75" customHeight="1">
      <c r="A656" s="4"/>
      <c r="B656" s="5"/>
      <c r="C656" s="4"/>
      <c r="D656" s="2"/>
      <c r="E656" s="4"/>
      <c r="F656" s="2"/>
      <c r="G656" s="2"/>
      <c r="H656" s="5"/>
      <c r="I656" s="5"/>
      <c r="J656" s="2"/>
      <c r="K656" s="2"/>
      <c r="L656" s="2"/>
      <c r="M656" s="2"/>
      <c r="N656" s="2"/>
      <c r="O656" s="2"/>
      <c r="P656" s="2"/>
      <c r="Q656" s="2"/>
      <c r="R656" s="2"/>
      <c r="S656" s="2"/>
      <c r="T656" s="2"/>
      <c r="U656" s="2"/>
      <c r="V656" s="2"/>
      <c r="W656" s="2"/>
      <c r="X656" s="2"/>
      <c r="Y656" s="2"/>
      <c r="Z656" s="2"/>
    </row>
    <row r="657" spans="1:26" ht="15.75" customHeight="1">
      <c r="A657" s="4"/>
      <c r="B657" s="5"/>
      <c r="C657" s="4"/>
      <c r="D657" s="2"/>
      <c r="E657" s="4"/>
      <c r="F657" s="2"/>
      <c r="G657" s="2"/>
      <c r="H657" s="5"/>
      <c r="I657" s="5"/>
      <c r="J657" s="2"/>
      <c r="K657" s="2"/>
      <c r="L657" s="2"/>
      <c r="M657" s="2"/>
      <c r="N657" s="2"/>
      <c r="O657" s="2"/>
      <c r="P657" s="2"/>
      <c r="Q657" s="2"/>
      <c r="R657" s="2"/>
      <c r="S657" s="2"/>
      <c r="T657" s="2"/>
      <c r="U657" s="2"/>
      <c r="V657" s="2"/>
      <c r="W657" s="2"/>
      <c r="X657" s="2"/>
      <c r="Y657" s="2"/>
      <c r="Z657" s="2"/>
    </row>
    <row r="658" spans="1:26" ht="15.75" customHeight="1">
      <c r="A658" s="4"/>
      <c r="B658" s="5"/>
      <c r="C658" s="4"/>
      <c r="D658" s="2"/>
      <c r="E658" s="4"/>
      <c r="F658" s="2"/>
      <c r="G658" s="2"/>
      <c r="H658" s="5"/>
      <c r="I658" s="5"/>
      <c r="J658" s="2"/>
      <c r="K658" s="2"/>
      <c r="L658" s="2"/>
      <c r="M658" s="2"/>
      <c r="N658" s="2"/>
      <c r="O658" s="2"/>
      <c r="P658" s="2"/>
      <c r="Q658" s="2"/>
      <c r="R658" s="2"/>
      <c r="S658" s="2"/>
      <c r="T658" s="2"/>
      <c r="U658" s="2"/>
      <c r="V658" s="2"/>
      <c r="W658" s="2"/>
      <c r="X658" s="2"/>
      <c r="Y658" s="2"/>
      <c r="Z658" s="2"/>
    </row>
    <row r="659" spans="1:26" ht="15.75" customHeight="1">
      <c r="A659" s="4"/>
      <c r="B659" s="5"/>
      <c r="C659" s="4"/>
      <c r="D659" s="2"/>
      <c r="E659" s="4"/>
      <c r="F659" s="2"/>
      <c r="G659" s="2"/>
      <c r="H659" s="5"/>
      <c r="I659" s="5"/>
      <c r="J659" s="2"/>
      <c r="K659" s="2"/>
      <c r="L659" s="2"/>
      <c r="M659" s="2"/>
      <c r="N659" s="2"/>
      <c r="O659" s="2"/>
      <c r="P659" s="2"/>
      <c r="Q659" s="2"/>
      <c r="R659" s="2"/>
      <c r="S659" s="2"/>
      <c r="T659" s="2"/>
      <c r="U659" s="2"/>
      <c r="V659" s="2"/>
      <c r="W659" s="2"/>
      <c r="X659" s="2"/>
      <c r="Y659" s="2"/>
      <c r="Z659" s="2"/>
    </row>
    <row r="660" spans="1:26" ht="15.75" customHeight="1">
      <c r="A660" s="4"/>
      <c r="B660" s="5"/>
      <c r="C660" s="4"/>
      <c r="D660" s="2"/>
      <c r="E660" s="4"/>
      <c r="F660" s="2"/>
      <c r="G660" s="2"/>
      <c r="H660" s="5"/>
      <c r="I660" s="5"/>
      <c r="J660" s="2"/>
      <c r="K660" s="2"/>
      <c r="L660" s="2"/>
      <c r="M660" s="2"/>
      <c r="N660" s="2"/>
      <c r="O660" s="2"/>
      <c r="P660" s="2"/>
      <c r="Q660" s="2"/>
      <c r="R660" s="2"/>
      <c r="S660" s="2"/>
      <c r="T660" s="2"/>
      <c r="U660" s="2"/>
      <c r="V660" s="2"/>
      <c r="W660" s="2"/>
      <c r="X660" s="2"/>
      <c r="Y660" s="2"/>
      <c r="Z660" s="2"/>
    </row>
    <row r="661" spans="1:26" ht="15.75" customHeight="1">
      <c r="A661" s="4"/>
      <c r="B661" s="5"/>
      <c r="C661" s="4"/>
      <c r="D661" s="2"/>
      <c r="E661" s="4"/>
      <c r="F661" s="2"/>
      <c r="G661" s="2"/>
      <c r="H661" s="5"/>
      <c r="I661" s="5"/>
      <c r="J661" s="2"/>
      <c r="K661" s="2"/>
      <c r="L661" s="2"/>
      <c r="M661" s="2"/>
      <c r="N661" s="2"/>
      <c r="O661" s="2"/>
      <c r="P661" s="2"/>
      <c r="Q661" s="2"/>
      <c r="R661" s="2"/>
      <c r="S661" s="2"/>
      <c r="T661" s="2"/>
      <c r="U661" s="2"/>
      <c r="V661" s="2"/>
      <c r="W661" s="2"/>
      <c r="X661" s="2"/>
      <c r="Y661" s="2"/>
      <c r="Z661" s="2"/>
    </row>
    <row r="662" spans="1:26" ht="15.75" customHeight="1">
      <c r="A662" s="4"/>
      <c r="B662" s="5"/>
      <c r="C662" s="4"/>
      <c r="D662" s="2"/>
      <c r="E662" s="4"/>
      <c r="F662" s="2"/>
      <c r="G662" s="2"/>
      <c r="H662" s="5"/>
      <c r="I662" s="5"/>
      <c r="J662" s="2"/>
      <c r="K662" s="2"/>
      <c r="L662" s="2"/>
      <c r="M662" s="2"/>
      <c r="N662" s="2"/>
      <c r="O662" s="2"/>
      <c r="P662" s="2"/>
      <c r="Q662" s="2"/>
      <c r="R662" s="2"/>
      <c r="S662" s="2"/>
      <c r="T662" s="2"/>
      <c r="U662" s="2"/>
      <c r="V662" s="2"/>
      <c r="W662" s="2"/>
      <c r="X662" s="2"/>
      <c r="Y662" s="2"/>
      <c r="Z662" s="2"/>
    </row>
    <row r="663" spans="1:26" ht="15.75" customHeight="1">
      <c r="A663" s="4"/>
      <c r="B663" s="5"/>
      <c r="C663" s="4"/>
      <c r="D663" s="2"/>
      <c r="E663" s="4"/>
      <c r="F663" s="2"/>
      <c r="G663" s="2"/>
      <c r="H663" s="5"/>
      <c r="I663" s="5"/>
      <c r="J663" s="2"/>
      <c r="K663" s="2"/>
      <c r="L663" s="2"/>
      <c r="M663" s="2"/>
      <c r="N663" s="2"/>
      <c r="O663" s="2"/>
      <c r="P663" s="2"/>
      <c r="Q663" s="2"/>
      <c r="R663" s="2"/>
      <c r="S663" s="2"/>
      <c r="T663" s="2"/>
      <c r="U663" s="2"/>
      <c r="V663" s="2"/>
      <c r="W663" s="2"/>
      <c r="X663" s="2"/>
      <c r="Y663" s="2"/>
      <c r="Z663" s="2"/>
    </row>
    <row r="664" spans="1:26" ht="15.75" customHeight="1">
      <c r="A664" s="4"/>
      <c r="B664" s="5"/>
      <c r="C664" s="4"/>
      <c r="D664" s="2"/>
      <c r="E664" s="4"/>
      <c r="F664" s="2"/>
      <c r="G664" s="2"/>
      <c r="H664" s="5"/>
      <c r="I664" s="5"/>
      <c r="J664" s="2"/>
      <c r="K664" s="2"/>
      <c r="L664" s="2"/>
      <c r="M664" s="2"/>
      <c r="N664" s="2"/>
      <c r="O664" s="2"/>
      <c r="P664" s="2"/>
      <c r="Q664" s="2"/>
      <c r="R664" s="2"/>
      <c r="S664" s="2"/>
      <c r="T664" s="2"/>
      <c r="U664" s="2"/>
      <c r="V664" s="2"/>
      <c r="W664" s="2"/>
      <c r="X664" s="2"/>
      <c r="Y664" s="2"/>
      <c r="Z664" s="2"/>
    </row>
    <row r="665" spans="1:26" ht="15.75" customHeight="1">
      <c r="A665" s="4"/>
      <c r="B665" s="5"/>
      <c r="C665" s="4"/>
      <c r="D665" s="2"/>
      <c r="E665" s="4"/>
      <c r="F665" s="2"/>
      <c r="G665" s="2"/>
      <c r="H665" s="5"/>
      <c r="I665" s="5"/>
      <c r="J665" s="2"/>
      <c r="K665" s="2"/>
      <c r="L665" s="2"/>
      <c r="M665" s="2"/>
      <c r="N665" s="2"/>
      <c r="O665" s="2"/>
      <c r="P665" s="2"/>
      <c r="Q665" s="2"/>
      <c r="R665" s="2"/>
      <c r="S665" s="2"/>
      <c r="T665" s="2"/>
      <c r="U665" s="2"/>
      <c r="V665" s="2"/>
      <c r="W665" s="2"/>
      <c r="X665" s="2"/>
      <c r="Y665" s="2"/>
      <c r="Z665" s="2"/>
    </row>
    <row r="666" spans="1:26" ht="15.75" customHeight="1">
      <c r="A666" s="4"/>
      <c r="B666" s="5"/>
      <c r="C666" s="4"/>
      <c r="D666" s="2"/>
      <c r="E666" s="4"/>
      <c r="F666" s="2"/>
      <c r="G666" s="2"/>
      <c r="H666" s="5"/>
      <c r="I666" s="5"/>
      <c r="J666" s="2"/>
      <c r="K666" s="2"/>
      <c r="L666" s="2"/>
      <c r="M666" s="2"/>
      <c r="N666" s="2"/>
      <c r="O666" s="2"/>
      <c r="P666" s="2"/>
      <c r="Q666" s="2"/>
      <c r="R666" s="2"/>
      <c r="S666" s="2"/>
      <c r="T666" s="2"/>
      <c r="U666" s="2"/>
      <c r="V666" s="2"/>
      <c r="W666" s="2"/>
      <c r="X666" s="2"/>
      <c r="Y666" s="2"/>
      <c r="Z666" s="2"/>
    </row>
    <row r="667" spans="1:26" ht="15.75" customHeight="1">
      <c r="A667" s="4"/>
      <c r="B667" s="5"/>
      <c r="C667" s="4"/>
      <c r="D667" s="2"/>
      <c r="E667" s="4"/>
      <c r="F667" s="2"/>
      <c r="G667" s="2"/>
      <c r="H667" s="5"/>
      <c r="I667" s="5"/>
      <c r="J667" s="2"/>
      <c r="K667" s="2"/>
      <c r="L667" s="2"/>
      <c r="M667" s="2"/>
      <c r="N667" s="2"/>
      <c r="O667" s="2"/>
      <c r="P667" s="2"/>
      <c r="Q667" s="2"/>
      <c r="R667" s="2"/>
      <c r="S667" s="2"/>
      <c r="T667" s="2"/>
      <c r="U667" s="2"/>
      <c r="V667" s="2"/>
      <c r="W667" s="2"/>
      <c r="X667" s="2"/>
      <c r="Y667" s="2"/>
      <c r="Z667" s="2"/>
    </row>
    <row r="668" spans="1:26" ht="15.75" customHeight="1">
      <c r="A668" s="4"/>
      <c r="B668" s="5"/>
      <c r="C668" s="4"/>
      <c r="D668" s="2"/>
      <c r="E668" s="4"/>
      <c r="F668" s="2"/>
      <c r="G668" s="2"/>
      <c r="H668" s="5"/>
      <c r="I668" s="5"/>
      <c r="J668" s="2"/>
      <c r="K668" s="2"/>
      <c r="L668" s="2"/>
      <c r="M668" s="2"/>
      <c r="N668" s="2"/>
      <c r="O668" s="2"/>
      <c r="P668" s="2"/>
      <c r="Q668" s="2"/>
      <c r="R668" s="2"/>
      <c r="S668" s="2"/>
      <c r="T668" s="2"/>
      <c r="U668" s="2"/>
      <c r="V668" s="2"/>
      <c r="W668" s="2"/>
      <c r="X668" s="2"/>
      <c r="Y668" s="2"/>
      <c r="Z668" s="2"/>
    </row>
    <row r="669" spans="1:26" ht="15.75" customHeight="1">
      <c r="A669" s="4"/>
      <c r="B669" s="5"/>
      <c r="C669" s="4"/>
      <c r="D669" s="2"/>
      <c r="E669" s="4"/>
      <c r="F669" s="2"/>
      <c r="G669" s="2"/>
      <c r="H669" s="5"/>
      <c r="I669" s="5"/>
      <c r="J669" s="2"/>
      <c r="K669" s="2"/>
      <c r="L669" s="2"/>
      <c r="M669" s="2"/>
      <c r="N669" s="2"/>
      <c r="O669" s="2"/>
      <c r="P669" s="2"/>
      <c r="Q669" s="2"/>
      <c r="R669" s="2"/>
      <c r="S669" s="2"/>
      <c r="T669" s="2"/>
      <c r="U669" s="2"/>
      <c r="V669" s="2"/>
      <c r="W669" s="2"/>
      <c r="X669" s="2"/>
      <c r="Y669" s="2"/>
      <c r="Z669" s="2"/>
    </row>
    <row r="670" spans="1:26" ht="15.75" customHeight="1">
      <c r="A670" s="4"/>
      <c r="B670" s="5"/>
      <c r="C670" s="4"/>
      <c r="D670" s="2"/>
      <c r="E670" s="4"/>
      <c r="F670" s="2"/>
      <c r="G670" s="2"/>
      <c r="H670" s="5"/>
      <c r="I670" s="5"/>
      <c r="J670" s="2"/>
      <c r="K670" s="2"/>
      <c r="L670" s="2"/>
      <c r="M670" s="2"/>
      <c r="N670" s="2"/>
      <c r="O670" s="2"/>
      <c r="P670" s="2"/>
      <c r="Q670" s="2"/>
      <c r="R670" s="2"/>
      <c r="S670" s="2"/>
      <c r="T670" s="2"/>
      <c r="U670" s="2"/>
      <c r="V670" s="2"/>
      <c r="W670" s="2"/>
      <c r="X670" s="2"/>
      <c r="Y670" s="2"/>
      <c r="Z670" s="2"/>
    </row>
    <row r="671" spans="1:26" ht="15.75" customHeight="1">
      <c r="A671" s="4"/>
      <c r="B671" s="5"/>
      <c r="C671" s="4"/>
      <c r="D671" s="2"/>
      <c r="E671" s="4"/>
      <c r="F671" s="2"/>
      <c r="G671" s="2"/>
      <c r="H671" s="5"/>
      <c r="I671" s="5"/>
      <c r="J671" s="2"/>
      <c r="K671" s="2"/>
      <c r="L671" s="2"/>
      <c r="M671" s="2"/>
      <c r="N671" s="2"/>
      <c r="O671" s="2"/>
      <c r="P671" s="2"/>
      <c r="Q671" s="2"/>
      <c r="R671" s="2"/>
      <c r="S671" s="2"/>
      <c r="T671" s="2"/>
      <c r="U671" s="2"/>
      <c r="V671" s="2"/>
      <c r="W671" s="2"/>
      <c r="X671" s="2"/>
      <c r="Y671" s="2"/>
      <c r="Z671" s="2"/>
    </row>
    <row r="672" spans="1:26" ht="15.75" customHeight="1">
      <c r="A672" s="4"/>
      <c r="B672" s="5"/>
      <c r="C672" s="4"/>
      <c r="D672" s="2"/>
      <c r="E672" s="4"/>
      <c r="F672" s="2"/>
      <c r="G672" s="2"/>
      <c r="H672" s="5"/>
      <c r="I672" s="5"/>
      <c r="J672" s="2"/>
      <c r="K672" s="2"/>
      <c r="L672" s="2"/>
      <c r="M672" s="2"/>
      <c r="N672" s="2"/>
      <c r="O672" s="2"/>
      <c r="P672" s="2"/>
      <c r="Q672" s="2"/>
      <c r="R672" s="2"/>
      <c r="S672" s="2"/>
      <c r="T672" s="2"/>
      <c r="U672" s="2"/>
      <c r="V672" s="2"/>
      <c r="W672" s="2"/>
      <c r="X672" s="2"/>
      <c r="Y672" s="2"/>
      <c r="Z672" s="2"/>
    </row>
    <row r="673" spans="1:26" ht="15.75" customHeight="1">
      <c r="A673" s="4"/>
      <c r="B673" s="5"/>
      <c r="C673" s="4"/>
      <c r="D673" s="2"/>
      <c r="E673" s="4"/>
      <c r="F673" s="2"/>
      <c r="G673" s="2"/>
      <c r="H673" s="5"/>
      <c r="I673" s="5"/>
      <c r="J673" s="2"/>
      <c r="K673" s="2"/>
      <c r="L673" s="2"/>
      <c r="M673" s="2"/>
      <c r="N673" s="2"/>
      <c r="O673" s="2"/>
      <c r="P673" s="2"/>
      <c r="Q673" s="2"/>
      <c r="R673" s="2"/>
      <c r="S673" s="2"/>
      <c r="T673" s="2"/>
      <c r="U673" s="2"/>
      <c r="V673" s="2"/>
      <c r="W673" s="2"/>
      <c r="X673" s="2"/>
      <c r="Y673" s="2"/>
      <c r="Z673" s="2"/>
    </row>
    <row r="674" spans="1:26" ht="15.75" customHeight="1">
      <c r="A674" s="4"/>
      <c r="B674" s="5"/>
      <c r="C674" s="4"/>
      <c r="D674" s="2"/>
      <c r="E674" s="4"/>
      <c r="F674" s="2"/>
      <c r="G674" s="2"/>
      <c r="H674" s="5"/>
      <c r="I674" s="5"/>
      <c r="J674" s="2"/>
      <c r="K674" s="2"/>
      <c r="L674" s="2"/>
      <c r="M674" s="2"/>
      <c r="N674" s="2"/>
      <c r="O674" s="2"/>
      <c r="P674" s="2"/>
      <c r="Q674" s="2"/>
      <c r="R674" s="2"/>
      <c r="S674" s="2"/>
      <c r="T674" s="2"/>
      <c r="U674" s="2"/>
      <c r="V674" s="2"/>
      <c r="W674" s="2"/>
      <c r="X674" s="2"/>
      <c r="Y674" s="2"/>
      <c r="Z674" s="2"/>
    </row>
    <row r="675" spans="1:26" ht="15.75" customHeight="1">
      <c r="A675" s="4"/>
      <c r="B675" s="5"/>
      <c r="C675" s="4"/>
      <c r="D675" s="2"/>
      <c r="E675" s="4"/>
      <c r="F675" s="2"/>
      <c r="G675" s="2"/>
      <c r="H675" s="5"/>
      <c r="I675" s="5"/>
      <c r="J675" s="2"/>
      <c r="K675" s="2"/>
      <c r="L675" s="2"/>
      <c r="M675" s="2"/>
      <c r="N675" s="2"/>
      <c r="O675" s="2"/>
      <c r="P675" s="2"/>
      <c r="Q675" s="2"/>
      <c r="R675" s="2"/>
      <c r="S675" s="2"/>
      <c r="T675" s="2"/>
      <c r="U675" s="2"/>
      <c r="V675" s="2"/>
      <c r="W675" s="2"/>
      <c r="X675" s="2"/>
      <c r="Y675" s="2"/>
      <c r="Z675" s="2"/>
    </row>
    <row r="676" spans="1:26" ht="15.75" customHeight="1">
      <c r="A676" s="4"/>
      <c r="B676" s="5"/>
      <c r="C676" s="4"/>
      <c r="D676" s="2"/>
      <c r="E676" s="4"/>
      <c r="F676" s="2"/>
      <c r="G676" s="2"/>
      <c r="H676" s="5"/>
      <c r="I676" s="5"/>
      <c r="J676" s="2"/>
      <c r="K676" s="2"/>
      <c r="L676" s="2"/>
      <c r="M676" s="2"/>
      <c r="N676" s="2"/>
      <c r="O676" s="2"/>
      <c r="P676" s="2"/>
      <c r="Q676" s="2"/>
      <c r="R676" s="2"/>
      <c r="S676" s="2"/>
      <c r="T676" s="2"/>
      <c r="U676" s="2"/>
      <c r="V676" s="2"/>
      <c r="W676" s="2"/>
      <c r="X676" s="2"/>
      <c r="Y676" s="2"/>
      <c r="Z676" s="2"/>
    </row>
    <row r="677" spans="1:26" ht="15.75" customHeight="1">
      <c r="A677" s="4"/>
      <c r="B677" s="5"/>
      <c r="C677" s="4"/>
      <c r="D677" s="2"/>
      <c r="E677" s="4"/>
      <c r="F677" s="2"/>
      <c r="G677" s="2"/>
      <c r="H677" s="5"/>
      <c r="I677" s="5"/>
      <c r="J677" s="2"/>
      <c r="K677" s="2"/>
      <c r="L677" s="2"/>
      <c r="M677" s="2"/>
      <c r="N677" s="2"/>
      <c r="O677" s="2"/>
      <c r="P677" s="2"/>
      <c r="Q677" s="2"/>
      <c r="R677" s="2"/>
      <c r="S677" s="2"/>
      <c r="T677" s="2"/>
      <c r="U677" s="2"/>
      <c r="V677" s="2"/>
      <c r="W677" s="2"/>
      <c r="X677" s="2"/>
      <c r="Y677" s="2"/>
      <c r="Z677" s="2"/>
    </row>
    <row r="678" spans="1:26" ht="15.75" customHeight="1">
      <c r="A678" s="4"/>
      <c r="B678" s="5"/>
      <c r="C678" s="4"/>
      <c r="D678" s="2"/>
      <c r="E678" s="4"/>
      <c r="F678" s="2"/>
      <c r="G678" s="2"/>
      <c r="H678" s="5"/>
      <c r="I678" s="5"/>
      <c r="J678" s="2"/>
      <c r="K678" s="2"/>
      <c r="L678" s="2"/>
      <c r="M678" s="2"/>
      <c r="N678" s="2"/>
      <c r="O678" s="2"/>
      <c r="P678" s="2"/>
      <c r="Q678" s="2"/>
      <c r="R678" s="2"/>
      <c r="S678" s="2"/>
      <c r="T678" s="2"/>
      <c r="U678" s="2"/>
      <c r="V678" s="2"/>
      <c r="W678" s="2"/>
      <c r="X678" s="2"/>
      <c r="Y678" s="2"/>
      <c r="Z678" s="2"/>
    </row>
    <row r="679" spans="1:26" ht="15.75" customHeight="1">
      <c r="A679" s="4"/>
      <c r="B679" s="5"/>
      <c r="C679" s="4"/>
      <c r="D679" s="2"/>
      <c r="E679" s="4"/>
      <c r="F679" s="2"/>
      <c r="G679" s="2"/>
      <c r="H679" s="5"/>
      <c r="I679" s="5"/>
      <c r="J679" s="2"/>
      <c r="K679" s="2"/>
      <c r="L679" s="2"/>
      <c r="M679" s="2"/>
      <c r="N679" s="2"/>
      <c r="O679" s="2"/>
      <c r="P679" s="2"/>
      <c r="Q679" s="2"/>
      <c r="R679" s="2"/>
      <c r="S679" s="2"/>
      <c r="T679" s="2"/>
      <c r="U679" s="2"/>
      <c r="V679" s="2"/>
      <c r="W679" s="2"/>
      <c r="X679" s="2"/>
      <c r="Y679" s="2"/>
      <c r="Z679" s="2"/>
    </row>
    <row r="680" spans="1:26" ht="15.75" customHeight="1">
      <c r="A680" s="4"/>
      <c r="B680" s="5"/>
      <c r="C680" s="4"/>
      <c r="D680" s="2"/>
      <c r="E680" s="4"/>
      <c r="F680" s="2"/>
      <c r="G680" s="2"/>
      <c r="H680" s="5"/>
      <c r="I680" s="5"/>
      <c r="J680" s="2"/>
      <c r="K680" s="2"/>
      <c r="L680" s="2"/>
      <c r="M680" s="2"/>
      <c r="N680" s="2"/>
      <c r="O680" s="2"/>
      <c r="P680" s="2"/>
      <c r="Q680" s="2"/>
      <c r="R680" s="2"/>
      <c r="S680" s="2"/>
      <c r="T680" s="2"/>
      <c r="U680" s="2"/>
      <c r="V680" s="2"/>
      <c r="W680" s="2"/>
      <c r="X680" s="2"/>
      <c r="Y680" s="2"/>
      <c r="Z680" s="2"/>
    </row>
    <row r="681" spans="1:26" ht="15.75" customHeight="1">
      <c r="A681" s="4"/>
      <c r="B681" s="5"/>
      <c r="C681" s="4"/>
      <c r="D681" s="2"/>
      <c r="E681" s="4"/>
      <c r="F681" s="2"/>
      <c r="G681" s="2"/>
      <c r="H681" s="5"/>
      <c r="I681" s="5"/>
      <c r="J681" s="2"/>
      <c r="K681" s="2"/>
      <c r="L681" s="2"/>
      <c r="M681" s="2"/>
      <c r="N681" s="2"/>
      <c r="O681" s="2"/>
      <c r="P681" s="2"/>
      <c r="Q681" s="2"/>
      <c r="R681" s="2"/>
      <c r="S681" s="2"/>
      <c r="T681" s="2"/>
      <c r="U681" s="2"/>
      <c r="V681" s="2"/>
      <c r="W681" s="2"/>
      <c r="X681" s="2"/>
      <c r="Y681" s="2"/>
      <c r="Z681" s="2"/>
    </row>
    <row r="682" spans="1:26" ht="15.75" customHeight="1">
      <c r="A682" s="4"/>
      <c r="B682" s="5"/>
      <c r="C682" s="4"/>
      <c r="D682" s="2"/>
      <c r="E682" s="4"/>
      <c r="F682" s="2"/>
      <c r="G682" s="2"/>
      <c r="H682" s="5"/>
      <c r="I682" s="5"/>
      <c r="J682" s="2"/>
      <c r="K682" s="2"/>
      <c r="L682" s="2"/>
      <c r="M682" s="2"/>
      <c r="N682" s="2"/>
      <c r="O682" s="2"/>
      <c r="P682" s="2"/>
      <c r="Q682" s="2"/>
      <c r="R682" s="2"/>
      <c r="S682" s="2"/>
      <c r="T682" s="2"/>
      <c r="U682" s="2"/>
      <c r="V682" s="2"/>
      <c r="W682" s="2"/>
      <c r="X682" s="2"/>
      <c r="Y682" s="2"/>
      <c r="Z682" s="2"/>
    </row>
    <row r="683" spans="1:26" ht="15.75" customHeight="1">
      <c r="A683" s="4"/>
      <c r="B683" s="5"/>
      <c r="C683" s="4"/>
      <c r="D683" s="2"/>
      <c r="E683" s="4"/>
      <c r="F683" s="2"/>
      <c r="G683" s="2"/>
      <c r="H683" s="5"/>
      <c r="I683" s="5"/>
      <c r="J683" s="2"/>
      <c r="K683" s="2"/>
      <c r="L683" s="2"/>
      <c r="M683" s="2"/>
      <c r="N683" s="2"/>
      <c r="O683" s="2"/>
      <c r="P683" s="2"/>
      <c r="Q683" s="2"/>
      <c r="R683" s="2"/>
      <c r="S683" s="2"/>
      <c r="T683" s="2"/>
      <c r="U683" s="2"/>
      <c r="V683" s="2"/>
      <c r="W683" s="2"/>
      <c r="X683" s="2"/>
      <c r="Y683" s="2"/>
      <c r="Z683" s="2"/>
    </row>
    <row r="684" spans="1:26" ht="15.75" customHeight="1">
      <c r="A684" s="4"/>
      <c r="B684" s="5"/>
      <c r="C684" s="4"/>
      <c r="D684" s="2"/>
      <c r="E684" s="4"/>
      <c r="F684" s="2"/>
      <c r="G684" s="2"/>
      <c r="H684" s="5"/>
      <c r="I684" s="5"/>
      <c r="J684" s="2"/>
      <c r="K684" s="2"/>
      <c r="L684" s="2"/>
      <c r="M684" s="2"/>
      <c r="N684" s="2"/>
      <c r="O684" s="2"/>
      <c r="P684" s="2"/>
      <c r="Q684" s="2"/>
      <c r="R684" s="2"/>
      <c r="S684" s="2"/>
      <c r="T684" s="2"/>
      <c r="U684" s="2"/>
      <c r="V684" s="2"/>
      <c r="W684" s="2"/>
      <c r="X684" s="2"/>
      <c r="Y684" s="2"/>
      <c r="Z684" s="2"/>
    </row>
    <row r="685" spans="1:26" ht="15.75" customHeight="1">
      <c r="A685" s="4"/>
      <c r="B685" s="5"/>
      <c r="C685" s="4"/>
      <c r="D685" s="2"/>
      <c r="E685" s="4"/>
      <c r="F685" s="2"/>
      <c r="G685" s="2"/>
      <c r="H685" s="5"/>
      <c r="I685" s="5"/>
      <c r="J685" s="2"/>
      <c r="K685" s="2"/>
      <c r="L685" s="2"/>
      <c r="M685" s="2"/>
      <c r="N685" s="2"/>
      <c r="O685" s="2"/>
      <c r="P685" s="2"/>
      <c r="Q685" s="2"/>
      <c r="R685" s="2"/>
      <c r="S685" s="2"/>
      <c r="T685" s="2"/>
      <c r="U685" s="2"/>
      <c r="V685" s="2"/>
      <c r="W685" s="2"/>
      <c r="X685" s="2"/>
      <c r="Y685" s="2"/>
      <c r="Z685" s="2"/>
    </row>
    <row r="686" spans="1:26" ht="15.75" customHeight="1">
      <c r="A686" s="4"/>
      <c r="B686" s="5"/>
      <c r="C686" s="4"/>
      <c r="D686" s="2"/>
      <c r="E686" s="4"/>
      <c r="F686" s="2"/>
      <c r="G686" s="2"/>
      <c r="H686" s="5"/>
      <c r="I686" s="5"/>
      <c r="J686" s="2"/>
      <c r="K686" s="2"/>
      <c r="L686" s="2"/>
      <c r="M686" s="2"/>
      <c r="N686" s="2"/>
      <c r="O686" s="2"/>
      <c r="P686" s="2"/>
      <c r="Q686" s="2"/>
      <c r="R686" s="2"/>
      <c r="S686" s="2"/>
      <c r="T686" s="2"/>
      <c r="U686" s="2"/>
      <c r="V686" s="2"/>
      <c r="W686" s="2"/>
      <c r="X686" s="2"/>
      <c r="Y686" s="2"/>
      <c r="Z686" s="2"/>
    </row>
    <row r="687" spans="1:26" ht="15.75" customHeight="1">
      <c r="A687" s="4"/>
      <c r="B687" s="5"/>
      <c r="C687" s="4"/>
      <c r="D687" s="2"/>
      <c r="E687" s="4"/>
      <c r="F687" s="2"/>
      <c r="G687" s="2"/>
      <c r="H687" s="5"/>
      <c r="I687" s="5"/>
      <c r="J687" s="2"/>
      <c r="K687" s="2"/>
      <c r="L687" s="2"/>
      <c r="M687" s="2"/>
      <c r="N687" s="2"/>
      <c r="O687" s="2"/>
      <c r="P687" s="2"/>
      <c r="Q687" s="2"/>
      <c r="R687" s="2"/>
      <c r="S687" s="2"/>
      <c r="T687" s="2"/>
      <c r="U687" s="2"/>
      <c r="V687" s="2"/>
      <c r="W687" s="2"/>
      <c r="X687" s="2"/>
      <c r="Y687" s="2"/>
      <c r="Z687" s="2"/>
    </row>
    <row r="688" spans="1:26" ht="15.75" customHeight="1">
      <c r="A688" s="4"/>
      <c r="B688" s="5"/>
      <c r="C688" s="4"/>
      <c r="D688" s="2"/>
      <c r="E688" s="4"/>
      <c r="F688" s="2"/>
      <c r="G688" s="2"/>
      <c r="H688" s="5"/>
      <c r="I688" s="5"/>
      <c r="J688" s="2"/>
      <c r="K688" s="2"/>
      <c r="L688" s="2"/>
      <c r="M688" s="2"/>
      <c r="N688" s="2"/>
      <c r="O688" s="2"/>
      <c r="P688" s="2"/>
      <c r="Q688" s="2"/>
      <c r="R688" s="2"/>
      <c r="S688" s="2"/>
      <c r="T688" s="2"/>
      <c r="U688" s="2"/>
      <c r="V688" s="2"/>
      <c r="W688" s="2"/>
      <c r="X688" s="2"/>
      <c r="Y688" s="2"/>
      <c r="Z688" s="2"/>
    </row>
    <row r="689" spans="1:26" ht="15.75" customHeight="1">
      <c r="A689" s="4"/>
      <c r="B689" s="5"/>
      <c r="C689" s="4"/>
      <c r="D689" s="2"/>
      <c r="E689" s="4"/>
      <c r="F689" s="2"/>
      <c r="G689" s="2"/>
      <c r="H689" s="5"/>
      <c r="I689" s="5"/>
      <c r="J689" s="2"/>
      <c r="K689" s="2"/>
      <c r="L689" s="2"/>
      <c r="M689" s="2"/>
      <c r="N689" s="2"/>
      <c r="O689" s="2"/>
      <c r="P689" s="2"/>
      <c r="Q689" s="2"/>
      <c r="R689" s="2"/>
      <c r="S689" s="2"/>
      <c r="T689" s="2"/>
      <c r="U689" s="2"/>
      <c r="V689" s="2"/>
      <c r="W689" s="2"/>
      <c r="X689" s="2"/>
      <c r="Y689" s="2"/>
      <c r="Z689" s="2"/>
    </row>
    <row r="690" spans="1:26" ht="15.75" customHeight="1">
      <c r="A690" s="4"/>
      <c r="B690" s="5"/>
      <c r="C690" s="4"/>
      <c r="D690" s="2"/>
      <c r="E690" s="4"/>
      <c r="F690" s="2"/>
      <c r="G690" s="2"/>
      <c r="H690" s="5"/>
      <c r="I690" s="5"/>
      <c r="J690" s="2"/>
      <c r="K690" s="2"/>
      <c r="L690" s="2"/>
      <c r="M690" s="2"/>
      <c r="N690" s="2"/>
      <c r="O690" s="2"/>
      <c r="P690" s="2"/>
      <c r="Q690" s="2"/>
      <c r="R690" s="2"/>
      <c r="S690" s="2"/>
      <c r="T690" s="2"/>
      <c r="U690" s="2"/>
      <c r="V690" s="2"/>
      <c r="W690" s="2"/>
      <c r="X690" s="2"/>
      <c r="Y690" s="2"/>
      <c r="Z690" s="2"/>
    </row>
    <row r="691" spans="1:26" ht="15.75" customHeight="1">
      <c r="A691" s="4"/>
      <c r="B691" s="5"/>
      <c r="C691" s="4"/>
      <c r="D691" s="2"/>
      <c r="E691" s="4"/>
      <c r="F691" s="2"/>
      <c r="G691" s="2"/>
      <c r="H691" s="5"/>
      <c r="I691" s="5"/>
      <c r="J691" s="2"/>
      <c r="K691" s="2"/>
      <c r="L691" s="2"/>
      <c r="M691" s="2"/>
      <c r="N691" s="2"/>
      <c r="O691" s="2"/>
      <c r="P691" s="2"/>
      <c r="Q691" s="2"/>
      <c r="R691" s="2"/>
      <c r="S691" s="2"/>
      <c r="T691" s="2"/>
      <c r="U691" s="2"/>
      <c r="V691" s="2"/>
      <c r="W691" s="2"/>
      <c r="X691" s="2"/>
      <c r="Y691" s="2"/>
      <c r="Z691" s="2"/>
    </row>
    <row r="692" spans="1:26" ht="15.75" customHeight="1">
      <c r="A692" s="4"/>
      <c r="B692" s="5"/>
      <c r="C692" s="4"/>
      <c r="D692" s="2"/>
      <c r="E692" s="4"/>
      <c r="F692" s="2"/>
      <c r="G692" s="2"/>
      <c r="H692" s="5"/>
      <c r="I692" s="5"/>
      <c r="J692" s="2"/>
      <c r="K692" s="2"/>
      <c r="L692" s="2"/>
      <c r="M692" s="2"/>
      <c r="N692" s="2"/>
      <c r="O692" s="2"/>
      <c r="P692" s="2"/>
      <c r="Q692" s="2"/>
      <c r="R692" s="2"/>
      <c r="S692" s="2"/>
      <c r="T692" s="2"/>
      <c r="U692" s="2"/>
      <c r="V692" s="2"/>
      <c r="W692" s="2"/>
      <c r="X692" s="2"/>
      <c r="Y692" s="2"/>
      <c r="Z692" s="2"/>
    </row>
    <row r="693" spans="1:26" ht="15.75" customHeight="1">
      <c r="A693" s="4"/>
      <c r="B693" s="5"/>
      <c r="C693" s="4"/>
      <c r="D693" s="2"/>
      <c r="E693" s="4"/>
      <c r="F693" s="2"/>
      <c r="G693" s="2"/>
      <c r="H693" s="5"/>
      <c r="I693" s="5"/>
      <c r="J693" s="2"/>
      <c r="K693" s="2"/>
      <c r="L693" s="2"/>
      <c r="M693" s="2"/>
      <c r="N693" s="2"/>
      <c r="O693" s="2"/>
      <c r="P693" s="2"/>
      <c r="Q693" s="2"/>
      <c r="R693" s="2"/>
      <c r="S693" s="2"/>
      <c r="T693" s="2"/>
      <c r="U693" s="2"/>
      <c r="V693" s="2"/>
      <c r="W693" s="2"/>
      <c r="X693" s="2"/>
      <c r="Y693" s="2"/>
      <c r="Z693" s="2"/>
    </row>
    <row r="694" spans="1:26" ht="15.75" customHeight="1">
      <c r="A694" s="4"/>
      <c r="B694" s="5"/>
      <c r="C694" s="4"/>
      <c r="D694" s="2"/>
      <c r="E694" s="4"/>
      <c r="F694" s="2"/>
      <c r="G694" s="2"/>
      <c r="H694" s="5"/>
      <c r="I694" s="5"/>
      <c r="J694" s="2"/>
      <c r="K694" s="2"/>
      <c r="L694" s="2"/>
      <c r="M694" s="2"/>
      <c r="N694" s="2"/>
      <c r="O694" s="2"/>
      <c r="P694" s="2"/>
      <c r="Q694" s="2"/>
      <c r="R694" s="2"/>
      <c r="S694" s="2"/>
      <c r="T694" s="2"/>
      <c r="U694" s="2"/>
      <c r="V694" s="2"/>
      <c r="W694" s="2"/>
      <c r="X694" s="2"/>
      <c r="Y694" s="2"/>
      <c r="Z694" s="2"/>
    </row>
    <row r="695" spans="1:26" ht="15.75" customHeight="1">
      <c r="A695" s="4"/>
      <c r="B695" s="5"/>
      <c r="C695" s="4"/>
      <c r="D695" s="2"/>
      <c r="E695" s="4"/>
      <c r="F695" s="2"/>
      <c r="G695" s="2"/>
      <c r="H695" s="5"/>
      <c r="I695" s="5"/>
      <c r="J695" s="2"/>
      <c r="K695" s="2"/>
      <c r="L695" s="2"/>
      <c r="M695" s="2"/>
      <c r="N695" s="2"/>
      <c r="O695" s="2"/>
      <c r="P695" s="2"/>
      <c r="Q695" s="2"/>
      <c r="R695" s="2"/>
      <c r="S695" s="2"/>
      <c r="T695" s="2"/>
      <c r="U695" s="2"/>
      <c r="V695" s="2"/>
      <c r="W695" s="2"/>
      <c r="X695" s="2"/>
      <c r="Y695" s="2"/>
      <c r="Z695" s="2"/>
    </row>
    <row r="696" spans="1:26" ht="15.75" customHeight="1">
      <c r="A696" s="4"/>
      <c r="B696" s="5"/>
      <c r="C696" s="4"/>
      <c r="D696" s="2"/>
      <c r="E696" s="4"/>
      <c r="F696" s="2"/>
      <c r="G696" s="2"/>
      <c r="H696" s="5"/>
      <c r="I696" s="5"/>
      <c r="J696" s="2"/>
      <c r="K696" s="2"/>
      <c r="L696" s="2"/>
      <c r="M696" s="2"/>
      <c r="N696" s="2"/>
      <c r="O696" s="2"/>
      <c r="P696" s="2"/>
      <c r="Q696" s="2"/>
      <c r="R696" s="2"/>
      <c r="S696" s="2"/>
      <c r="T696" s="2"/>
      <c r="U696" s="2"/>
      <c r="V696" s="2"/>
      <c r="W696" s="2"/>
      <c r="X696" s="2"/>
      <c r="Y696" s="2"/>
      <c r="Z696" s="2"/>
    </row>
    <row r="697" spans="1:26" ht="15.75" customHeight="1">
      <c r="A697" s="4"/>
      <c r="B697" s="5"/>
      <c r="C697" s="4"/>
      <c r="D697" s="2"/>
      <c r="E697" s="4"/>
      <c r="F697" s="2"/>
      <c r="G697" s="2"/>
      <c r="H697" s="5"/>
      <c r="I697" s="5"/>
      <c r="J697" s="2"/>
      <c r="K697" s="2"/>
      <c r="L697" s="2"/>
      <c r="M697" s="2"/>
      <c r="N697" s="2"/>
      <c r="O697" s="2"/>
      <c r="P697" s="2"/>
      <c r="Q697" s="2"/>
      <c r="R697" s="2"/>
      <c r="S697" s="2"/>
      <c r="T697" s="2"/>
      <c r="U697" s="2"/>
      <c r="V697" s="2"/>
      <c r="W697" s="2"/>
      <c r="X697" s="2"/>
      <c r="Y697" s="2"/>
      <c r="Z697" s="2"/>
    </row>
    <row r="698" spans="1:26" ht="15.75" customHeight="1">
      <c r="A698" s="4"/>
      <c r="B698" s="5"/>
      <c r="C698" s="4"/>
      <c r="D698" s="2"/>
      <c r="E698" s="4"/>
      <c r="F698" s="2"/>
      <c r="G698" s="2"/>
      <c r="H698" s="5"/>
      <c r="I698" s="5"/>
      <c r="J698" s="2"/>
      <c r="K698" s="2"/>
      <c r="L698" s="2"/>
      <c r="M698" s="2"/>
      <c r="N698" s="2"/>
      <c r="O698" s="2"/>
      <c r="P698" s="2"/>
      <c r="Q698" s="2"/>
      <c r="R698" s="2"/>
      <c r="S698" s="2"/>
      <c r="T698" s="2"/>
      <c r="U698" s="2"/>
      <c r="V698" s="2"/>
      <c r="W698" s="2"/>
      <c r="X698" s="2"/>
      <c r="Y698" s="2"/>
      <c r="Z698" s="2"/>
    </row>
    <row r="699" spans="1:26" ht="15.75" customHeight="1">
      <c r="A699" s="4"/>
      <c r="B699" s="5"/>
      <c r="C699" s="4"/>
      <c r="D699" s="2"/>
      <c r="E699" s="4"/>
      <c r="F699" s="2"/>
      <c r="G699" s="2"/>
      <c r="H699" s="5"/>
      <c r="I699" s="5"/>
      <c r="J699" s="2"/>
      <c r="K699" s="2"/>
      <c r="L699" s="2"/>
      <c r="M699" s="2"/>
      <c r="N699" s="2"/>
      <c r="O699" s="2"/>
      <c r="P699" s="2"/>
      <c r="Q699" s="2"/>
      <c r="R699" s="2"/>
      <c r="S699" s="2"/>
      <c r="T699" s="2"/>
      <c r="U699" s="2"/>
      <c r="V699" s="2"/>
      <c r="W699" s="2"/>
      <c r="X699" s="2"/>
      <c r="Y699" s="2"/>
      <c r="Z699" s="2"/>
    </row>
    <row r="700" spans="1:26" ht="15.75" customHeight="1">
      <c r="A700" s="4"/>
      <c r="B700" s="5"/>
      <c r="C700" s="4"/>
      <c r="D700" s="2"/>
      <c r="E700" s="4"/>
      <c r="F700" s="2"/>
      <c r="G700" s="2"/>
      <c r="H700" s="5"/>
      <c r="I700" s="5"/>
      <c r="J700" s="2"/>
      <c r="K700" s="2"/>
      <c r="L700" s="2"/>
      <c r="M700" s="2"/>
      <c r="N700" s="2"/>
      <c r="O700" s="2"/>
      <c r="P700" s="2"/>
      <c r="Q700" s="2"/>
      <c r="R700" s="2"/>
      <c r="S700" s="2"/>
      <c r="T700" s="2"/>
      <c r="U700" s="2"/>
      <c r="V700" s="2"/>
      <c r="W700" s="2"/>
      <c r="X700" s="2"/>
      <c r="Y700" s="2"/>
      <c r="Z700" s="2"/>
    </row>
    <row r="701" spans="1:26" ht="15.75" customHeight="1">
      <c r="A701" s="4"/>
      <c r="B701" s="5"/>
      <c r="C701" s="4"/>
      <c r="D701" s="2"/>
      <c r="E701" s="4"/>
      <c r="F701" s="2"/>
      <c r="G701" s="2"/>
      <c r="H701" s="5"/>
      <c r="I701" s="5"/>
      <c r="J701" s="2"/>
      <c r="K701" s="2"/>
      <c r="L701" s="2"/>
      <c r="M701" s="2"/>
      <c r="N701" s="2"/>
      <c r="O701" s="2"/>
      <c r="P701" s="2"/>
      <c r="Q701" s="2"/>
      <c r="R701" s="2"/>
      <c r="S701" s="2"/>
      <c r="T701" s="2"/>
      <c r="U701" s="2"/>
      <c r="V701" s="2"/>
      <c r="W701" s="2"/>
      <c r="X701" s="2"/>
      <c r="Y701" s="2"/>
      <c r="Z701" s="2"/>
    </row>
    <row r="702" spans="1:26" ht="15.75" customHeight="1">
      <c r="A702" s="4"/>
      <c r="B702" s="5"/>
      <c r="C702" s="4"/>
      <c r="D702" s="2"/>
      <c r="E702" s="4"/>
      <c r="F702" s="2"/>
      <c r="G702" s="2"/>
      <c r="H702" s="5"/>
      <c r="I702" s="5"/>
      <c r="J702" s="2"/>
      <c r="K702" s="2"/>
      <c r="L702" s="2"/>
      <c r="M702" s="2"/>
      <c r="N702" s="2"/>
      <c r="O702" s="2"/>
      <c r="P702" s="2"/>
      <c r="Q702" s="2"/>
      <c r="R702" s="2"/>
      <c r="S702" s="2"/>
      <c r="T702" s="2"/>
      <c r="U702" s="2"/>
      <c r="V702" s="2"/>
      <c r="W702" s="2"/>
      <c r="X702" s="2"/>
      <c r="Y702" s="2"/>
      <c r="Z702" s="2"/>
    </row>
    <row r="703" spans="1:26" ht="15.75" customHeight="1">
      <c r="A703" s="4"/>
      <c r="B703" s="5"/>
      <c r="C703" s="4"/>
      <c r="D703" s="2"/>
      <c r="E703" s="4"/>
      <c r="F703" s="2"/>
      <c r="G703" s="2"/>
      <c r="H703" s="5"/>
      <c r="I703" s="5"/>
      <c r="J703" s="2"/>
      <c r="K703" s="2"/>
      <c r="L703" s="2"/>
      <c r="M703" s="2"/>
      <c r="N703" s="2"/>
      <c r="O703" s="2"/>
      <c r="P703" s="2"/>
      <c r="Q703" s="2"/>
      <c r="R703" s="2"/>
      <c r="S703" s="2"/>
      <c r="T703" s="2"/>
      <c r="U703" s="2"/>
      <c r="V703" s="2"/>
      <c r="W703" s="2"/>
      <c r="X703" s="2"/>
      <c r="Y703" s="2"/>
      <c r="Z703" s="2"/>
    </row>
    <row r="704" spans="1:26" ht="15.75" customHeight="1">
      <c r="A704" s="4"/>
      <c r="B704" s="5"/>
      <c r="C704" s="4"/>
      <c r="D704" s="2"/>
      <c r="E704" s="4"/>
      <c r="F704" s="2"/>
      <c r="G704" s="2"/>
      <c r="H704" s="5"/>
      <c r="I704" s="5"/>
      <c r="J704" s="2"/>
      <c r="K704" s="2"/>
      <c r="L704" s="2"/>
      <c r="M704" s="2"/>
      <c r="N704" s="2"/>
      <c r="O704" s="2"/>
      <c r="P704" s="2"/>
      <c r="Q704" s="2"/>
      <c r="R704" s="2"/>
      <c r="S704" s="2"/>
      <c r="T704" s="2"/>
      <c r="U704" s="2"/>
      <c r="V704" s="2"/>
      <c r="W704" s="2"/>
      <c r="X704" s="2"/>
      <c r="Y704" s="2"/>
      <c r="Z704" s="2"/>
    </row>
    <row r="705" spans="1:26" ht="15.75" customHeight="1">
      <c r="A705" s="4"/>
      <c r="B705" s="5"/>
      <c r="C705" s="4"/>
      <c r="D705" s="2"/>
      <c r="E705" s="4"/>
      <c r="F705" s="2"/>
      <c r="G705" s="2"/>
      <c r="H705" s="5"/>
      <c r="I705" s="5"/>
      <c r="J705" s="2"/>
      <c r="K705" s="2"/>
      <c r="L705" s="2"/>
      <c r="M705" s="2"/>
      <c r="N705" s="2"/>
      <c r="O705" s="2"/>
      <c r="P705" s="2"/>
      <c r="Q705" s="2"/>
      <c r="R705" s="2"/>
      <c r="S705" s="2"/>
      <c r="T705" s="2"/>
      <c r="U705" s="2"/>
      <c r="V705" s="2"/>
      <c r="W705" s="2"/>
      <c r="X705" s="2"/>
      <c r="Y705" s="2"/>
      <c r="Z705" s="2"/>
    </row>
    <row r="706" spans="1:26" ht="15.75" customHeight="1">
      <c r="A706" s="4"/>
      <c r="B706" s="5"/>
      <c r="C706" s="4"/>
      <c r="D706" s="2"/>
      <c r="E706" s="4"/>
      <c r="F706" s="2"/>
      <c r="G706" s="2"/>
      <c r="H706" s="5"/>
      <c r="I706" s="5"/>
      <c r="J706" s="2"/>
      <c r="K706" s="2"/>
      <c r="L706" s="2"/>
      <c r="M706" s="2"/>
      <c r="N706" s="2"/>
      <c r="O706" s="2"/>
      <c r="P706" s="2"/>
      <c r="Q706" s="2"/>
      <c r="R706" s="2"/>
      <c r="S706" s="2"/>
      <c r="T706" s="2"/>
      <c r="U706" s="2"/>
      <c r="V706" s="2"/>
      <c r="W706" s="2"/>
      <c r="X706" s="2"/>
      <c r="Y706" s="2"/>
      <c r="Z706" s="2"/>
    </row>
    <row r="707" spans="1:26" ht="15.75" customHeight="1">
      <c r="A707" s="4"/>
      <c r="B707" s="5"/>
      <c r="C707" s="4"/>
      <c r="D707" s="2"/>
      <c r="E707" s="4"/>
      <c r="F707" s="2"/>
      <c r="G707" s="2"/>
      <c r="H707" s="5"/>
      <c r="I707" s="5"/>
      <c r="J707" s="2"/>
      <c r="K707" s="2"/>
      <c r="L707" s="2"/>
      <c r="M707" s="2"/>
      <c r="N707" s="2"/>
      <c r="O707" s="2"/>
      <c r="P707" s="2"/>
      <c r="Q707" s="2"/>
      <c r="R707" s="2"/>
      <c r="S707" s="2"/>
      <c r="T707" s="2"/>
      <c r="U707" s="2"/>
      <c r="V707" s="2"/>
      <c r="W707" s="2"/>
      <c r="X707" s="2"/>
      <c r="Y707" s="2"/>
      <c r="Z707" s="2"/>
    </row>
    <row r="708" spans="1:26" ht="15.75" customHeight="1">
      <c r="A708" s="4"/>
      <c r="B708" s="5"/>
      <c r="C708" s="4"/>
      <c r="D708" s="2"/>
      <c r="E708" s="4"/>
      <c r="F708" s="2"/>
      <c r="G708" s="2"/>
      <c r="H708" s="5"/>
      <c r="I708" s="5"/>
      <c r="J708" s="2"/>
      <c r="K708" s="2"/>
      <c r="L708" s="2"/>
      <c r="M708" s="2"/>
      <c r="N708" s="2"/>
      <c r="O708" s="2"/>
      <c r="P708" s="2"/>
      <c r="Q708" s="2"/>
      <c r="R708" s="2"/>
      <c r="S708" s="2"/>
      <c r="T708" s="2"/>
      <c r="U708" s="2"/>
      <c r="V708" s="2"/>
      <c r="W708" s="2"/>
      <c r="X708" s="2"/>
      <c r="Y708" s="2"/>
      <c r="Z708" s="2"/>
    </row>
    <row r="709" spans="1:26" ht="15.75" customHeight="1">
      <c r="A709" s="4"/>
      <c r="B709" s="5"/>
      <c r="C709" s="4"/>
      <c r="D709" s="2"/>
      <c r="E709" s="4"/>
      <c r="F709" s="2"/>
      <c r="G709" s="2"/>
      <c r="H709" s="5"/>
      <c r="I709" s="5"/>
      <c r="J709" s="2"/>
      <c r="K709" s="2"/>
      <c r="L709" s="2"/>
      <c r="M709" s="2"/>
      <c r="N709" s="2"/>
      <c r="O709" s="2"/>
      <c r="P709" s="2"/>
      <c r="Q709" s="2"/>
      <c r="R709" s="2"/>
      <c r="S709" s="2"/>
      <c r="T709" s="2"/>
      <c r="U709" s="2"/>
      <c r="V709" s="2"/>
      <c r="W709" s="2"/>
      <c r="X709" s="2"/>
      <c r="Y709" s="2"/>
      <c r="Z709" s="2"/>
    </row>
    <row r="710" spans="1:26" ht="15.75" customHeight="1">
      <c r="A710" s="4"/>
      <c r="B710" s="5"/>
      <c r="C710" s="4"/>
      <c r="D710" s="2"/>
      <c r="E710" s="4"/>
      <c r="F710" s="2"/>
      <c r="G710" s="2"/>
      <c r="H710" s="5"/>
      <c r="I710" s="5"/>
      <c r="J710" s="2"/>
      <c r="K710" s="2"/>
      <c r="L710" s="2"/>
      <c r="M710" s="2"/>
      <c r="N710" s="2"/>
      <c r="O710" s="2"/>
      <c r="P710" s="2"/>
      <c r="Q710" s="2"/>
      <c r="R710" s="2"/>
      <c r="S710" s="2"/>
      <c r="T710" s="2"/>
      <c r="U710" s="2"/>
      <c r="V710" s="2"/>
      <c r="W710" s="2"/>
      <c r="X710" s="2"/>
      <c r="Y710" s="2"/>
      <c r="Z710" s="2"/>
    </row>
    <row r="711" spans="1:26" ht="15.75" customHeight="1">
      <c r="A711" s="4"/>
      <c r="B711" s="5"/>
      <c r="C711" s="4"/>
      <c r="D711" s="2"/>
      <c r="E711" s="4"/>
      <c r="F711" s="2"/>
      <c r="G711" s="2"/>
      <c r="H711" s="5"/>
      <c r="I711" s="5"/>
      <c r="J711" s="2"/>
      <c r="K711" s="2"/>
      <c r="L711" s="2"/>
      <c r="M711" s="2"/>
      <c r="N711" s="2"/>
      <c r="O711" s="2"/>
      <c r="P711" s="2"/>
      <c r="Q711" s="2"/>
      <c r="R711" s="2"/>
      <c r="S711" s="2"/>
      <c r="T711" s="2"/>
      <c r="U711" s="2"/>
      <c r="V711" s="2"/>
      <c r="W711" s="2"/>
      <c r="X711" s="2"/>
      <c r="Y711" s="2"/>
      <c r="Z711" s="2"/>
    </row>
    <row r="712" spans="1:26" ht="15.75" customHeight="1">
      <c r="A712" s="4"/>
      <c r="B712" s="5"/>
      <c r="C712" s="4"/>
      <c r="D712" s="2"/>
      <c r="E712" s="4"/>
      <c r="F712" s="2"/>
      <c r="G712" s="2"/>
      <c r="H712" s="5"/>
      <c r="I712" s="5"/>
      <c r="J712" s="2"/>
      <c r="K712" s="2"/>
      <c r="L712" s="2"/>
      <c r="M712" s="2"/>
      <c r="N712" s="2"/>
      <c r="O712" s="2"/>
      <c r="P712" s="2"/>
      <c r="Q712" s="2"/>
      <c r="R712" s="2"/>
      <c r="S712" s="2"/>
      <c r="T712" s="2"/>
      <c r="U712" s="2"/>
      <c r="V712" s="2"/>
      <c r="W712" s="2"/>
      <c r="X712" s="2"/>
      <c r="Y712" s="2"/>
      <c r="Z712" s="2"/>
    </row>
    <row r="713" spans="1:26" ht="15.75" customHeight="1">
      <c r="A713" s="4"/>
      <c r="B713" s="5"/>
      <c r="C713" s="4"/>
      <c r="D713" s="2"/>
      <c r="E713" s="4"/>
      <c r="F713" s="2"/>
      <c r="G713" s="2"/>
      <c r="H713" s="5"/>
      <c r="I713" s="5"/>
      <c r="J713" s="2"/>
      <c r="K713" s="2"/>
      <c r="L713" s="2"/>
      <c r="M713" s="2"/>
      <c r="N713" s="2"/>
      <c r="O713" s="2"/>
      <c r="P713" s="2"/>
      <c r="Q713" s="2"/>
      <c r="R713" s="2"/>
      <c r="S713" s="2"/>
      <c r="T713" s="2"/>
      <c r="U713" s="2"/>
      <c r="V713" s="2"/>
      <c r="W713" s="2"/>
      <c r="X713" s="2"/>
      <c r="Y713" s="2"/>
      <c r="Z713" s="2"/>
    </row>
    <row r="714" spans="1:26" ht="15.75" customHeight="1">
      <c r="A714" s="4"/>
      <c r="B714" s="5"/>
      <c r="C714" s="4"/>
      <c r="D714" s="2"/>
      <c r="E714" s="4"/>
      <c r="F714" s="2"/>
      <c r="G714" s="2"/>
      <c r="H714" s="5"/>
      <c r="I714" s="5"/>
      <c r="J714" s="2"/>
      <c r="K714" s="2"/>
      <c r="L714" s="2"/>
      <c r="M714" s="2"/>
      <c r="N714" s="2"/>
      <c r="O714" s="2"/>
      <c r="P714" s="2"/>
      <c r="Q714" s="2"/>
      <c r="R714" s="2"/>
      <c r="S714" s="2"/>
      <c r="T714" s="2"/>
      <c r="U714" s="2"/>
      <c r="V714" s="2"/>
      <c r="W714" s="2"/>
      <c r="X714" s="2"/>
      <c r="Y714" s="2"/>
      <c r="Z714" s="2"/>
    </row>
    <row r="715" spans="1:26" ht="15.75" customHeight="1">
      <c r="A715" s="4"/>
      <c r="B715" s="5"/>
      <c r="C715" s="4"/>
      <c r="D715" s="2"/>
      <c r="E715" s="4"/>
      <c r="F715" s="2"/>
      <c r="G715" s="2"/>
      <c r="H715" s="5"/>
      <c r="I715" s="5"/>
      <c r="J715" s="2"/>
      <c r="K715" s="2"/>
      <c r="L715" s="2"/>
      <c r="M715" s="2"/>
      <c r="N715" s="2"/>
      <c r="O715" s="2"/>
      <c r="P715" s="2"/>
      <c r="Q715" s="2"/>
      <c r="R715" s="2"/>
      <c r="S715" s="2"/>
      <c r="T715" s="2"/>
      <c r="U715" s="2"/>
      <c r="V715" s="2"/>
      <c r="W715" s="2"/>
      <c r="X715" s="2"/>
      <c r="Y715" s="2"/>
      <c r="Z715" s="2"/>
    </row>
    <row r="716" spans="1:26" ht="15.75" customHeight="1">
      <c r="A716" s="4"/>
      <c r="B716" s="5"/>
      <c r="C716" s="4"/>
      <c r="D716" s="2"/>
      <c r="E716" s="4"/>
      <c r="F716" s="2"/>
      <c r="G716" s="2"/>
      <c r="H716" s="5"/>
      <c r="I716" s="5"/>
      <c r="J716" s="2"/>
      <c r="K716" s="2"/>
      <c r="L716" s="2"/>
      <c r="M716" s="2"/>
      <c r="N716" s="2"/>
      <c r="O716" s="2"/>
      <c r="P716" s="2"/>
      <c r="Q716" s="2"/>
      <c r="R716" s="2"/>
      <c r="S716" s="2"/>
      <c r="T716" s="2"/>
      <c r="U716" s="2"/>
      <c r="V716" s="2"/>
      <c r="W716" s="2"/>
      <c r="X716" s="2"/>
      <c r="Y716" s="2"/>
      <c r="Z716" s="2"/>
    </row>
    <row r="717" spans="1:26" ht="15.75" customHeight="1">
      <c r="A717" s="4"/>
      <c r="B717" s="5"/>
      <c r="C717" s="4"/>
      <c r="D717" s="2"/>
      <c r="E717" s="4"/>
      <c r="F717" s="2"/>
      <c r="G717" s="2"/>
      <c r="H717" s="5"/>
      <c r="I717" s="5"/>
      <c r="J717" s="2"/>
      <c r="K717" s="2"/>
      <c r="L717" s="2"/>
      <c r="M717" s="2"/>
      <c r="N717" s="2"/>
      <c r="O717" s="2"/>
      <c r="P717" s="2"/>
      <c r="Q717" s="2"/>
      <c r="R717" s="2"/>
      <c r="S717" s="2"/>
      <c r="T717" s="2"/>
      <c r="U717" s="2"/>
      <c r="V717" s="2"/>
      <c r="W717" s="2"/>
      <c r="X717" s="2"/>
      <c r="Y717" s="2"/>
      <c r="Z717" s="2"/>
    </row>
    <row r="718" spans="1:26" ht="15.75" customHeight="1">
      <c r="A718" s="4"/>
      <c r="B718" s="5"/>
      <c r="C718" s="4"/>
      <c r="D718" s="2"/>
      <c r="E718" s="4"/>
      <c r="F718" s="2"/>
      <c r="G718" s="2"/>
      <c r="H718" s="5"/>
      <c r="I718" s="5"/>
      <c r="J718" s="2"/>
      <c r="K718" s="2"/>
      <c r="L718" s="2"/>
      <c r="M718" s="2"/>
      <c r="N718" s="2"/>
      <c r="O718" s="2"/>
      <c r="P718" s="2"/>
      <c r="Q718" s="2"/>
      <c r="R718" s="2"/>
      <c r="S718" s="2"/>
      <c r="T718" s="2"/>
      <c r="U718" s="2"/>
      <c r="V718" s="2"/>
      <c r="W718" s="2"/>
      <c r="X718" s="2"/>
      <c r="Y718" s="2"/>
      <c r="Z718" s="2"/>
    </row>
    <row r="719" spans="1:26" ht="15.75" customHeight="1">
      <c r="A719" s="4"/>
      <c r="B719" s="5"/>
      <c r="C719" s="4"/>
      <c r="D719" s="2"/>
      <c r="E719" s="4"/>
      <c r="F719" s="2"/>
      <c r="G719" s="2"/>
      <c r="H719" s="5"/>
      <c r="I719" s="5"/>
      <c r="J719" s="2"/>
      <c r="K719" s="2"/>
      <c r="L719" s="2"/>
      <c r="M719" s="2"/>
      <c r="N719" s="2"/>
      <c r="O719" s="2"/>
      <c r="P719" s="2"/>
      <c r="Q719" s="2"/>
      <c r="R719" s="2"/>
      <c r="S719" s="2"/>
      <c r="T719" s="2"/>
      <c r="U719" s="2"/>
      <c r="V719" s="2"/>
      <c r="W719" s="2"/>
      <c r="X719" s="2"/>
      <c r="Y719" s="2"/>
      <c r="Z719" s="2"/>
    </row>
    <row r="720" spans="1:26" ht="15.75" customHeight="1">
      <c r="A720" s="4"/>
      <c r="B720" s="5"/>
      <c r="C720" s="4"/>
      <c r="D720" s="2"/>
      <c r="E720" s="4"/>
      <c r="F720" s="2"/>
      <c r="G720" s="2"/>
      <c r="H720" s="5"/>
      <c r="I720" s="5"/>
      <c r="J720" s="2"/>
      <c r="K720" s="2"/>
      <c r="L720" s="2"/>
      <c r="M720" s="2"/>
      <c r="N720" s="2"/>
      <c r="O720" s="2"/>
      <c r="P720" s="2"/>
      <c r="Q720" s="2"/>
      <c r="R720" s="2"/>
      <c r="S720" s="2"/>
      <c r="T720" s="2"/>
      <c r="U720" s="2"/>
      <c r="V720" s="2"/>
      <c r="W720" s="2"/>
      <c r="X720" s="2"/>
      <c r="Y720" s="2"/>
      <c r="Z720" s="2"/>
    </row>
    <row r="721" spans="1:26" ht="15.75" customHeight="1">
      <c r="A721" s="4"/>
      <c r="B721" s="5"/>
      <c r="C721" s="4"/>
      <c r="D721" s="2"/>
      <c r="E721" s="4"/>
      <c r="F721" s="2"/>
      <c r="G721" s="2"/>
      <c r="H721" s="5"/>
      <c r="I721" s="5"/>
      <c r="J721" s="2"/>
      <c r="K721" s="2"/>
      <c r="L721" s="2"/>
      <c r="M721" s="2"/>
      <c r="N721" s="2"/>
      <c r="O721" s="2"/>
      <c r="P721" s="2"/>
      <c r="Q721" s="2"/>
      <c r="R721" s="2"/>
      <c r="S721" s="2"/>
      <c r="T721" s="2"/>
      <c r="U721" s="2"/>
      <c r="V721" s="2"/>
      <c r="W721" s="2"/>
      <c r="X721" s="2"/>
      <c r="Y721" s="2"/>
      <c r="Z721" s="2"/>
    </row>
    <row r="722" spans="1:26" ht="15.75" customHeight="1">
      <c r="A722" s="4"/>
      <c r="B722" s="5"/>
      <c r="C722" s="4"/>
      <c r="D722" s="2"/>
      <c r="E722" s="4"/>
      <c r="F722" s="2"/>
      <c r="G722" s="2"/>
      <c r="H722" s="5"/>
      <c r="I722" s="5"/>
      <c r="J722" s="2"/>
      <c r="K722" s="2"/>
      <c r="L722" s="2"/>
      <c r="M722" s="2"/>
      <c r="N722" s="2"/>
      <c r="O722" s="2"/>
      <c r="P722" s="2"/>
      <c r="Q722" s="2"/>
      <c r="R722" s="2"/>
      <c r="S722" s="2"/>
      <c r="T722" s="2"/>
      <c r="U722" s="2"/>
      <c r="V722" s="2"/>
      <c r="W722" s="2"/>
      <c r="X722" s="2"/>
      <c r="Y722" s="2"/>
      <c r="Z722" s="2"/>
    </row>
    <row r="723" spans="1:26" ht="15.75" customHeight="1">
      <c r="A723" s="4"/>
      <c r="B723" s="5"/>
      <c r="C723" s="4"/>
      <c r="D723" s="2"/>
      <c r="E723" s="4"/>
      <c r="F723" s="2"/>
      <c r="G723" s="2"/>
      <c r="H723" s="5"/>
      <c r="I723" s="5"/>
      <c r="J723" s="2"/>
      <c r="K723" s="2"/>
      <c r="L723" s="2"/>
      <c r="M723" s="2"/>
      <c r="N723" s="2"/>
      <c r="O723" s="2"/>
      <c r="P723" s="2"/>
      <c r="Q723" s="2"/>
      <c r="R723" s="2"/>
      <c r="S723" s="2"/>
      <c r="T723" s="2"/>
      <c r="U723" s="2"/>
      <c r="V723" s="2"/>
      <c r="W723" s="2"/>
      <c r="X723" s="2"/>
      <c r="Y723" s="2"/>
      <c r="Z723" s="2"/>
    </row>
    <row r="724" spans="1:26" ht="15.75" customHeight="1">
      <c r="A724" s="4"/>
      <c r="B724" s="5"/>
      <c r="C724" s="4"/>
      <c r="D724" s="2"/>
      <c r="E724" s="4"/>
      <c r="F724" s="2"/>
      <c r="G724" s="2"/>
      <c r="H724" s="5"/>
      <c r="I724" s="5"/>
      <c r="J724" s="2"/>
      <c r="K724" s="2"/>
      <c r="L724" s="2"/>
      <c r="M724" s="2"/>
      <c r="N724" s="2"/>
      <c r="O724" s="2"/>
      <c r="P724" s="2"/>
      <c r="Q724" s="2"/>
      <c r="R724" s="2"/>
      <c r="S724" s="2"/>
      <c r="T724" s="2"/>
      <c r="U724" s="2"/>
      <c r="V724" s="2"/>
      <c r="W724" s="2"/>
      <c r="X724" s="2"/>
      <c r="Y724" s="2"/>
      <c r="Z724" s="2"/>
    </row>
    <row r="725" spans="1:26" ht="15.75" customHeight="1">
      <c r="A725" s="4"/>
      <c r="B725" s="5"/>
      <c r="C725" s="4"/>
      <c r="D725" s="2"/>
      <c r="E725" s="4"/>
      <c r="F725" s="2"/>
      <c r="G725" s="2"/>
      <c r="H725" s="5"/>
      <c r="I725" s="5"/>
      <c r="J725" s="2"/>
      <c r="K725" s="2"/>
      <c r="L725" s="2"/>
      <c r="M725" s="2"/>
      <c r="N725" s="2"/>
      <c r="O725" s="2"/>
      <c r="P725" s="2"/>
      <c r="Q725" s="2"/>
      <c r="R725" s="2"/>
      <c r="S725" s="2"/>
      <c r="T725" s="2"/>
      <c r="U725" s="2"/>
      <c r="V725" s="2"/>
      <c r="W725" s="2"/>
      <c r="X725" s="2"/>
      <c r="Y725" s="2"/>
      <c r="Z725" s="2"/>
    </row>
    <row r="726" spans="1:26" ht="15.75" customHeight="1">
      <c r="A726" s="4"/>
      <c r="B726" s="5"/>
      <c r="C726" s="4"/>
      <c r="D726" s="2"/>
      <c r="E726" s="4"/>
      <c r="F726" s="2"/>
      <c r="G726" s="2"/>
      <c r="H726" s="5"/>
      <c r="I726" s="5"/>
      <c r="J726" s="2"/>
      <c r="K726" s="2"/>
      <c r="L726" s="2"/>
      <c r="M726" s="2"/>
      <c r="N726" s="2"/>
      <c r="O726" s="2"/>
      <c r="P726" s="2"/>
      <c r="Q726" s="2"/>
      <c r="R726" s="2"/>
      <c r="S726" s="2"/>
      <c r="T726" s="2"/>
      <c r="U726" s="2"/>
      <c r="V726" s="2"/>
      <c r="W726" s="2"/>
      <c r="X726" s="2"/>
      <c r="Y726" s="2"/>
      <c r="Z726" s="2"/>
    </row>
    <row r="727" spans="1:26" ht="15.75" customHeight="1">
      <c r="A727" s="4"/>
      <c r="B727" s="5"/>
      <c r="C727" s="4"/>
      <c r="D727" s="2"/>
      <c r="E727" s="4"/>
      <c r="F727" s="2"/>
      <c r="G727" s="2"/>
      <c r="H727" s="5"/>
      <c r="I727" s="5"/>
      <c r="J727" s="2"/>
      <c r="K727" s="2"/>
      <c r="L727" s="2"/>
      <c r="M727" s="2"/>
      <c r="N727" s="2"/>
      <c r="O727" s="2"/>
      <c r="P727" s="2"/>
      <c r="Q727" s="2"/>
      <c r="R727" s="2"/>
      <c r="S727" s="2"/>
      <c r="T727" s="2"/>
      <c r="U727" s="2"/>
      <c r="V727" s="2"/>
      <c r="W727" s="2"/>
      <c r="X727" s="2"/>
      <c r="Y727" s="2"/>
      <c r="Z727" s="2"/>
    </row>
    <row r="728" spans="1:26" ht="15.75" customHeight="1">
      <c r="A728" s="4"/>
      <c r="B728" s="5"/>
      <c r="C728" s="4"/>
      <c r="D728" s="2"/>
      <c r="E728" s="4"/>
      <c r="F728" s="2"/>
      <c r="G728" s="2"/>
      <c r="H728" s="5"/>
      <c r="I728" s="5"/>
      <c r="J728" s="2"/>
      <c r="K728" s="2"/>
      <c r="L728" s="2"/>
      <c r="M728" s="2"/>
      <c r="N728" s="2"/>
      <c r="O728" s="2"/>
      <c r="P728" s="2"/>
      <c r="Q728" s="2"/>
      <c r="R728" s="2"/>
      <c r="S728" s="2"/>
      <c r="T728" s="2"/>
      <c r="U728" s="2"/>
      <c r="V728" s="2"/>
      <c r="W728" s="2"/>
      <c r="X728" s="2"/>
      <c r="Y728" s="2"/>
      <c r="Z728" s="2"/>
    </row>
    <row r="729" spans="1:26" ht="15.75" customHeight="1">
      <c r="A729" s="4"/>
      <c r="B729" s="5"/>
      <c r="C729" s="4"/>
      <c r="D729" s="2"/>
      <c r="E729" s="4"/>
      <c r="F729" s="2"/>
      <c r="G729" s="2"/>
      <c r="H729" s="5"/>
      <c r="I729" s="5"/>
      <c r="J729" s="2"/>
      <c r="K729" s="2"/>
      <c r="L729" s="2"/>
      <c r="M729" s="2"/>
      <c r="N729" s="2"/>
      <c r="O729" s="2"/>
      <c r="P729" s="2"/>
      <c r="Q729" s="2"/>
      <c r="R729" s="2"/>
      <c r="S729" s="2"/>
      <c r="T729" s="2"/>
      <c r="U729" s="2"/>
      <c r="V729" s="2"/>
      <c r="W729" s="2"/>
      <c r="X729" s="2"/>
      <c r="Y729" s="2"/>
      <c r="Z729" s="2"/>
    </row>
    <row r="730" spans="1:26" ht="15.75" customHeight="1">
      <c r="A730" s="4"/>
      <c r="B730" s="5"/>
      <c r="C730" s="4"/>
      <c r="D730" s="2"/>
      <c r="E730" s="4"/>
      <c r="F730" s="2"/>
      <c r="G730" s="2"/>
      <c r="H730" s="5"/>
      <c r="I730" s="5"/>
      <c r="J730" s="2"/>
      <c r="K730" s="2"/>
      <c r="L730" s="2"/>
      <c r="M730" s="2"/>
      <c r="N730" s="2"/>
      <c r="O730" s="2"/>
      <c r="P730" s="2"/>
      <c r="Q730" s="2"/>
      <c r="R730" s="2"/>
      <c r="S730" s="2"/>
      <c r="T730" s="2"/>
      <c r="U730" s="2"/>
      <c r="V730" s="2"/>
      <c r="W730" s="2"/>
      <c r="X730" s="2"/>
      <c r="Y730" s="2"/>
      <c r="Z730" s="2"/>
    </row>
    <row r="731" spans="1:26" ht="15.75" customHeight="1">
      <c r="A731" s="4"/>
      <c r="B731" s="5"/>
      <c r="C731" s="4"/>
      <c r="D731" s="2"/>
      <c r="E731" s="4"/>
      <c r="F731" s="2"/>
      <c r="G731" s="2"/>
      <c r="H731" s="5"/>
      <c r="I731" s="5"/>
      <c r="J731" s="2"/>
      <c r="K731" s="2"/>
      <c r="L731" s="2"/>
      <c r="M731" s="2"/>
      <c r="N731" s="2"/>
      <c r="O731" s="2"/>
      <c r="P731" s="2"/>
      <c r="Q731" s="2"/>
      <c r="R731" s="2"/>
      <c r="S731" s="2"/>
      <c r="T731" s="2"/>
      <c r="U731" s="2"/>
      <c r="V731" s="2"/>
      <c r="W731" s="2"/>
      <c r="X731" s="2"/>
      <c r="Y731" s="2"/>
      <c r="Z731" s="2"/>
    </row>
    <row r="732" spans="1:26" ht="15.75" customHeight="1">
      <c r="A732" s="4"/>
      <c r="B732" s="5"/>
      <c r="C732" s="4"/>
      <c r="D732" s="2"/>
      <c r="E732" s="4"/>
      <c r="F732" s="2"/>
      <c r="G732" s="2"/>
      <c r="H732" s="5"/>
      <c r="I732" s="5"/>
      <c r="J732" s="2"/>
      <c r="K732" s="2"/>
      <c r="L732" s="2"/>
      <c r="M732" s="2"/>
      <c r="N732" s="2"/>
      <c r="O732" s="2"/>
      <c r="P732" s="2"/>
      <c r="Q732" s="2"/>
      <c r="R732" s="2"/>
      <c r="S732" s="2"/>
      <c r="T732" s="2"/>
      <c r="U732" s="2"/>
      <c r="V732" s="2"/>
      <c r="W732" s="2"/>
      <c r="X732" s="2"/>
      <c r="Y732" s="2"/>
      <c r="Z732" s="2"/>
    </row>
    <row r="733" spans="1:26" ht="15.75" customHeight="1">
      <c r="A733" s="4"/>
      <c r="B733" s="5"/>
      <c r="C733" s="4"/>
      <c r="D733" s="2"/>
      <c r="E733" s="4"/>
      <c r="F733" s="2"/>
      <c r="G733" s="2"/>
      <c r="H733" s="5"/>
      <c r="I733" s="5"/>
      <c r="J733" s="2"/>
      <c r="K733" s="2"/>
      <c r="L733" s="2"/>
      <c r="M733" s="2"/>
      <c r="N733" s="2"/>
      <c r="O733" s="2"/>
      <c r="P733" s="2"/>
      <c r="Q733" s="2"/>
      <c r="R733" s="2"/>
      <c r="S733" s="2"/>
      <c r="T733" s="2"/>
      <c r="U733" s="2"/>
      <c r="V733" s="2"/>
      <c r="W733" s="2"/>
      <c r="X733" s="2"/>
      <c r="Y733" s="2"/>
      <c r="Z733" s="2"/>
    </row>
    <row r="734" spans="1:26" ht="15.75" customHeight="1">
      <c r="A734" s="4"/>
      <c r="B734" s="5"/>
      <c r="C734" s="4"/>
      <c r="D734" s="2"/>
      <c r="E734" s="4"/>
      <c r="F734" s="2"/>
      <c r="G734" s="2"/>
      <c r="H734" s="5"/>
      <c r="I734" s="5"/>
      <c r="J734" s="2"/>
      <c r="K734" s="2"/>
      <c r="L734" s="2"/>
      <c r="M734" s="2"/>
      <c r="N734" s="2"/>
      <c r="O734" s="2"/>
      <c r="P734" s="2"/>
      <c r="Q734" s="2"/>
      <c r="R734" s="2"/>
      <c r="S734" s="2"/>
      <c r="T734" s="2"/>
      <c r="U734" s="2"/>
      <c r="V734" s="2"/>
      <c r="W734" s="2"/>
      <c r="X734" s="2"/>
      <c r="Y734" s="2"/>
      <c r="Z734" s="2"/>
    </row>
    <row r="735" spans="1:26" ht="15.75" customHeight="1">
      <c r="A735" s="4"/>
      <c r="B735" s="5"/>
      <c r="C735" s="4"/>
      <c r="D735" s="2"/>
      <c r="E735" s="4"/>
      <c r="F735" s="2"/>
      <c r="G735" s="2"/>
      <c r="H735" s="5"/>
      <c r="I735" s="5"/>
      <c r="J735" s="2"/>
      <c r="K735" s="2"/>
      <c r="L735" s="2"/>
      <c r="M735" s="2"/>
      <c r="N735" s="2"/>
      <c r="O735" s="2"/>
      <c r="P735" s="2"/>
      <c r="Q735" s="2"/>
      <c r="R735" s="2"/>
      <c r="S735" s="2"/>
      <c r="T735" s="2"/>
      <c r="U735" s="2"/>
      <c r="V735" s="2"/>
      <c r="W735" s="2"/>
      <c r="X735" s="2"/>
      <c r="Y735" s="2"/>
      <c r="Z735" s="2"/>
    </row>
    <row r="736" spans="1:26" ht="15.75" customHeight="1">
      <c r="A736" s="4"/>
      <c r="B736" s="5"/>
      <c r="C736" s="4"/>
      <c r="D736" s="2"/>
      <c r="E736" s="4"/>
      <c r="F736" s="2"/>
      <c r="G736" s="2"/>
      <c r="H736" s="5"/>
      <c r="I736" s="5"/>
      <c r="J736" s="2"/>
      <c r="K736" s="2"/>
      <c r="L736" s="2"/>
      <c r="M736" s="2"/>
      <c r="N736" s="2"/>
      <c r="O736" s="2"/>
      <c r="P736" s="2"/>
      <c r="Q736" s="2"/>
      <c r="R736" s="2"/>
      <c r="S736" s="2"/>
      <c r="T736" s="2"/>
      <c r="U736" s="2"/>
      <c r="V736" s="2"/>
      <c r="W736" s="2"/>
      <c r="X736" s="2"/>
      <c r="Y736" s="2"/>
      <c r="Z736" s="2"/>
    </row>
    <row r="737" spans="1:26" ht="15.75" customHeight="1">
      <c r="A737" s="4"/>
      <c r="B737" s="5"/>
      <c r="C737" s="4"/>
      <c r="D737" s="2"/>
      <c r="E737" s="4"/>
      <c r="F737" s="2"/>
      <c r="G737" s="2"/>
      <c r="H737" s="5"/>
      <c r="I737" s="5"/>
      <c r="J737" s="2"/>
      <c r="K737" s="2"/>
      <c r="L737" s="2"/>
      <c r="M737" s="2"/>
      <c r="N737" s="2"/>
      <c r="O737" s="2"/>
      <c r="P737" s="2"/>
      <c r="Q737" s="2"/>
      <c r="R737" s="2"/>
      <c r="S737" s="2"/>
      <c r="T737" s="2"/>
      <c r="U737" s="2"/>
      <c r="V737" s="2"/>
      <c r="W737" s="2"/>
      <c r="X737" s="2"/>
      <c r="Y737" s="2"/>
      <c r="Z737" s="2"/>
    </row>
    <row r="738" spans="1:26" ht="15.75" customHeight="1">
      <c r="A738" s="4"/>
      <c r="B738" s="5"/>
      <c r="C738" s="4"/>
      <c r="D738" s="2"/>
      <c r="E738" s="4"/>
      <c r="F738" s="2"/>
      <c r="G738" s="2"/>
      <c r="H738" s="5"/>
      <c r="I738" s="5"/>
      <c r="J738" s="2"/>
      <c r="K738" s="2"/>
      <c r="L738" s="2"/>
      <c r="M738" s="2"/>
      <c r="N738" s="2"/>
      <c r="O738" s="2"/>
      <c r="P738" s="2"/>
      <c r="Q738" s="2"/>
      <c r="R738" s="2"/>
      <c r="S738" s="2"/>
      <c r="T738" s="2"/>
      <c r="U738" s="2"/>
      <c r="V738" s="2"/>
      <c r="W738" s="2"/>
      <c r="X738" s="2"/>
      <c r="Y738" s="2"/>
      <c r="Z738" s="2"/>
    </row>
    <row r="739" spans="1:26" ht="15.75" customHeight="1">
      <c r="A739" s="4"/>
      <c r="B739" s="5"/>
      <c r="C739" s="4"/>
      <c r="D739" s="2"/>
      <c r="E739" s="4"/>
      <c r="F739" s="2"/>
      <c r="G739" s="2"/>
      <c r="H739" s="5"/>
      <c r="I739" s="5"/>
      <c r="J739" s="2"/>
      <c r="K739" s="2"/>
      <c r="L739" s="2"/>
      <c r="M739" s="2"/>
      <c r="N739" s="2"/>
      <c r="O739" s="2"/>
      <c r="P739" s="2"/>
      <c r="Q739" s="2"/>
      <c r="R739" s="2"/>
      <c r="S739" s="2"/>
      <c r="T739" s="2"/>
      <c r="U739" s="2"/>
      <c r="V739" s="2"/>
      <c r="W739" s="2"/>
      <c r="X739" s="2"/>
      <c r="Y739" s="2"/>
      <c r="Z739" s="2"/>
    </row>
    <row r="740" spans="1:26" ht="15.75" customHeight="1">
      <c r="A740" s="4"/>
      <c r="B740" s="5"/>
      <c r="C740" s="4"/>
      <c r="D740" s="2"/>
      <c r="E740" s="4"/>
      <c r="F740" s="2"/>
      <c r="G740" s="2"/>
      <c r="H740" s="5"/>
      <c r="I740" s="5"/>
      <c r="J740" s="2"/>
      <c r="K740" s="2"/>
      <c r="L740" s="2"/>
      <c r="M740" s="2"/>
      <c r="N740" s="2"/>
      <c r="O740" s="2"/>
      <c r="P740" s="2"/>
      <c r="Q740" s="2"/>
      <c r="R740" s="2"/>
      <c r="S740" s="2"/>
      <c r="T740" s="2"/>
      <c r="U740" s="2"/>
      <c r="V740" s="2"/>
      <c r="W740" s="2"/>
      <c r="X740" s="2"/>
      <c r="Y740" s="2"/>
      <c r="Z740" s="2"/>
    </row>
    <row r="741" spans="1:26" ht="15.75" customHeight="1">
      <c r="A741" s="4"/>
      <c r="B741" s="5"/>
      <c r="C741" s="4"/>
      <c r="D741" s="2"/>
      <c r="E741" s="4"/>
      <c r="F741" s="2"/>
      <c r="G741" s="2"/>
      <c r="H741" s="5"/>
      <c r="I741" s="5"/>
      <c r="J741" s="2"/>
      <c r="K741" s="2"/>
      <c r="L741" s="2"/>
      <c r="M741" s="2"/>
      <c r="N741" s="2"/>
      <c r="O741" s="2"/>
      <c r="P741" s="2"/>
      <c r="Q741" s="2"/>
      <c r="R741" s="2"/>
      <c r="S741" s="2"/>
      <c r="T741" s="2"/>
      <c r="U741" s="2"/>
      <c r="V741" s="2"/>
      <c r="W741" s="2"/>
      <c r="X741" s="2"/>
      <c r="Y741" s="2"/>
      <c r="Z741" s="2"/>
    </row>
    <row r="742" spans="1:26" ht="15.75" customHeight="1">
      <c r="A742" s="4"/>
      <c r="B742" s="5"/>
      <c r="C742" s="4"/>
      <c r="D742" s="2"/>
      <c r="E742" s="4"/>
      <c r="F742" s="2"/>
      <c r="G742" s="2"/>
      <c r="H742" s="5"/>
      <c r="I742" s="5"/>
      <c r="J742" s="2"/>
      <c r="K742" s="2"/>
      <c r="L742" s="2"/>
      <c r="M742" s="2"/>
      <c r="N742" s="2"/>
      <c r="O742" s="2"/>
      <c r="P742" s="2"/>
      <c r="Q742" s="2"/>
      <c r="R742" s="2"/>
      <c r="S742" s="2"/>
      <c r="T742" s="2"/>
      <c r="U742" s="2"/>
      <c r="V742" s="2"/>
      <c r="W742" s="2"/>
      <c r="X742" s="2"/>
      <c r="Y742" s="2"/>
      <c r="Z742" s="2"/>
    </row>
    <row r="743" spans="1:26" ht="15.75" customHeight="1">
      <c r="A743" s="4"/>
      <c r="B743" s="5"/>
      <c r="C743" s="4"/>
      <c r="D743" s="2"/>
      <c r="E743" s="4"/>
      <c r="F743" s="2"/>
      <c r="G743" s="2"/>
      <c r="H743" s="5"/>
      <c r="I743" s="5"/>
      <c r="J743" s="2"/>
      <c r="K743" s="2"/>
      <c r="L743" s="2"/>
      <c r="M743" s="2"/>
      <c r="N743" s="2"/>
      <c r="O743" s="2"/>
      <c r="P743" s="2"/>
      <c r="Q743" s="2"/>
      <c r="R743" s="2"/>
      <c r="S743" s="2"/>
      <c r="T743" s="2"/>
      <c r="U743" s="2"/>
      <c r="V743" s="2"/>
      <c r="W743" s="2"/>
      <c r="X743" s="2"/>
      <c r="Y743" s="2"/>
      <c r="Z743" s="2"/>
    </row>
    <row r="744" spans="1:26" ht="15.75" customHeight="1">
      <c r="A744" s="4"/>
      <c r="B744" s="5"/>
      <c r="C744" s="4"/>
      <c r="D744" s="2"/>
      <c r="E744" s="4"/>
      <c r="F744" s="2"/>
      <c r="G744" s="2"/>
      <c r="H744" s="5"/>
      <c r="I744" s="5"/>
      <c r="J744" s="2"/>
      <c r="K744" s="2"/>
      <c r="L744" s="2"/>
      <c r="M744" s="2"/>
      <c r="N744" s="2"/>
      <c r="O744" s="2"/>
      <c r="P744" s="2"/>
      <c r="Q744" s="2"/>
      <c r="R744" s="2"/>
      <c r="S744" s="2"/>
      <c r="T744" s="2"/>
      <c r="U744" s="2"/>
      <c r="V744" s="2"/>
      <c r="W744" s="2"/>
      <c r="X744" s="2"/>
      <c r="Y744" s="2"/>
      <c r="Z744" s="2"/>
    </row>
    <row r="745" spans="1:26" ht="15.75" customHeight="1">
      <c r="A745" s="4"/>
      <c r="B745" s="5"/>
      <c r="C745" s="4"/>
      <c r="D745" s="2"/>
      <c r="E745" s="4"/>
      <c r="F745" s="2"/>
      <c r="G745" s="2"/>
      <c r="H745" s="5"/>
      <c r="I745" s="5"/>
      <c r="J745" s="2"/>
      <c r="K745" s="2"/>
      <c r="L745" s="2"/>
      <c r="M745" s="2"/>
      <c r="N745" s="2"/>
      <c r="O745" s="2"/>
      <c r="P745" s="2"/>
      <c r="Q745" s="2"/>
      <c r="R745" s="2"/>
      <c r="S745" s="2"/>
      <c r="T745" s="2"/>
      <c r="U745" s="2"/>
      <c r="V745" s="2"/>
      <c r="W745" s="2"/>
      <c r="X745" s="2"/>
      <c r="Y745" s="2"/>
      <c r="Z745" s="2"/>
    </row>
    <row r="746" spans="1:26" ht="15.75" customHeight="1">
      <c r="A746" s="4"/>
      <c r="B746" s="5"/>
      <c r="C746" s="4"/>
      <c r="D746" s="2"/>
      <c r="E746" s="4"/>
      <c r="F746" s="2"/>
      <c r="G746" s="2"/>
      <c r="H746" s="5"/>
      <c r="I746" s="5"/>
      <c r="J746" s="2"/>
      <c r="K746" s="2"/>
      <c r="L746" s="2"/>
      <c r="M746" s="2"/>
      <c r="N746" s="2"/>
      <c r="O746" s="2"/>
      <c r="P746" s="2"/>
      <c r="Q746" s="2"/>
      <c r="R746" s="2"/>
      <c r="S746" s="2"/>
      <c r="T746" s="2"/>
      <c r="U746" s="2"/>
      <c r="V746" s="2"/>
      <c r="W746" s="2"/>
      <c r="X746" s="2"/>
      <c r="Y746" s="2"/>
      <c r="Z746" s="2"/>
    </row>
    <row r="747" spans="1:26" ht="15.75" customHeight="1">
      <c r="A747" s="4"/>
      <c r="B747" s="5"/>
      <c r="C747" s="4"/>
      <c r="D747" s="2"/>
      <c r="E747" s="4"/>
      <c r="F747" s="2"/>
      <c r="G747" s="2"/>
      <c r="H747" s="5"/>
      <c r="I747" s="5"/>
      <c r="J747" s="2"/>
      <c r="K747" s="2"/>
      <c r="L747" s="2"/>
      <c r="M747" s="2"/>
      <c r="N747" s="2"/>
      <c r="O747" s="2"/>
      <c r="P747" s="2"/>
      <c r="Q747" s="2"/>
      <c r="R747" s="2"/>
      <c r="S747" s="2"/>
      <c r="T747" s="2"/>
      <c r="U747" s="2"/>
      <c r="V747" s="2"/>
      <c r="W747" s="2"/>
      <c r="X747" s="2"/>
      <c r="Y747" s="2"/>
      <c r="Z747" s="2"/>
    </row>
    <row r="748" spans="1:26" ht="15.75" customHeight="1">
      <c r="A748" s="4"/>
      <c r="B748" s="5"/>
      <c r="C748" s="4"/>
      <c r="D748" s="2"/>
      <c r="E748" s="4"/>
      <c r="F748" s="2"/>
      <c r="G748" s="2"/>
      <c r="H748" s="5"/>
      <c r="I748" s="5"/>
      <c r="J748" s="2"/>
      <c r="K748" s="2"/>
      <c r="L748" s="2"/>
      <c r="M748" s="2"/>
      <c r="N748" s="2"/>
      <c r="O748" s="2"/>
      <c r="P748" s="2"/>
      <c r="Q748" s="2"/>
      <c r="R748" s="2"/>
      <c r="S748" s="2"/>
      <c r="T748" s="2"/>
      <c r="U748" s="2"/>
      <c r="V748" s="2"/>
      <c r="W748" s="2"/>
      <c r="X748" s="2"/>
      <c r="Y748" s="2"/>
      <c r="Z748" s="2"/>
    </row>
    <row r="749" spans="1:26" ht="15.75" customHeight="1">
      <c r="A749" s="4"/>
      <c r="B749" s="5"/>
      <c r="C749" s="4"/>
      <c r="D749" s="2"/>
      <c r="E749" s="4"/>
      <c r="F749" s="2"/>
      <c r="G749" s="2"/>
      <c r="H749" s="5"/>
      <c r="I749" s="5"/>
      <c r="J749" s="2"/>
      <c r="K749" s="2"/>
      <c r="L749" s="2"/>
      <c r="M749" s="2"/>
      <c r="N749" s="2"/>
      <c r="O749" s="2"/>
      <c r="P749" s="2"/>
      <c r="Q749" s="2"/>
      <c r="R749" s="2"/>
      <c r="S749" s="2"/>
      <c r="T749" s="2"/>
      <c r="U749" s="2"/>
      <c r="V749" s="2"/>
      <c r="W749" s="2"/>
      <c r="X749" s="2"/>
      <c r="Y749" s="2"/>
      <c r="Z749" s="2"/>
    </row>
    <row r="750" spans="1:26" ht="15.75" customHeight="1">
      <c r="A750" s="4"/>
      <c r="B750" s="5"/>
      <c r="C750" s="4"/>
      <c r="D750" s="2"/>
      <c r="E750" s="4"/>
      <c r="F750" s="2"/>
      <c r="G750" s="2"/>
      <c r="H750" s="5"/>
      <c r="I750" s="5"/>
      <c r="J750" s="2"/>
      <c r="K750" s="2"/>
      <c r="L750" s="2"/>
      <c r="M750" s="2"/>
      <c r="N750" s="2"/>
      <c r="O750" s="2"/>
      <c r="P750" s="2"/>
      <c r="Q750" s="2"/>
      <c r="R750" s="2"/>
      <c r="S750" s="2"/>
      <c r="T750" s="2"/>
      <c r="U750" s="2"/>
      <c r="V750" s="2"/>
      <c r="W750" s="2"/>
      <c r="X750" s="2"/>
      <c r="Y750" s="2"/>
      <c r="Z750" s="2"/>
    </row>
    <row r="751" spans="1:26" ht="15.75" customHeight="1">
      <c r="A751" s="4"/>
      <c r="B751" s="5"/>
      <c r="C751" s="4"/>
      <c r="D751" s="2"/>
      <c r="E751" s="4"/>
      <c r="F751" s="2"/>
      <c r="G751" s="2"/>
      <c r="H751" s="5"/>
      <c r="I751" s="5"/>
      <c r="J751" s="2"/>
      <c r="K751" s="2"/>
      <c r="L751" s="2"/>
      <c r="M751" s="2"/>
      <c r="N751" s="2"/>
      <c r="O751" s="2"/>
      <c r="P751" s="2"/>
      <c r="Q751" s="2"/>
      <c r="R751" s="2"/>
      <c r="S751" s="2"/>
      <c r="T751" s="2"/>
      <c r="U751" s="2"/>
      <c r="V751" s="2"/>
      <c r="W751" s="2"/>
      <c r="X751" s="2"/>
      <c r="Y751" s="2"/>
      <c r="Z751" s="2"/>
    </row>
    <row r="752" spans="1:26" ht="15.75" customHeight="1">
      <c r="A752" s="4"/>
      <c r="B752" s="5"/>
      <c r="C752" s="4"/>
      <c r="D752" s="2"/>
      <c r="E752" s="4"/>
      <c r="F752" s="2"/>
      <c r="G752" s="2"/>
      <c r="H752" s="5"/>
      <c r="I752" s="5"/>
      <c r="J752" s="2"/>
      <c r="K752" s="2"/>
      <c r="L752" s="2"/>
      <c r="M752" s="2"/>
      <c r="N752" s="2"/>
      <c r="O752" s="2"/>
      <c r="P752" s="2"/>
      <c r="Q752" s="2"/>
      <c r="R752" s="2"/>
      <c r="S752" s="2"/>
      <c r="T752" s="2"/>
      <c r="U752" s="2"/>
      <c r="V752" s="2"/>
      <c r="W752" s="2"/>
      <c r="X752" s="2"/>
      <c r="Y752" s="2"/>
      <c r="Z752" s="2"/>
    </row>
    <row r="753" spans="1:26" ht="15.75" customHeight="1">
      <c r="A753" s="4"/>
      <c r="B753" s="5"/>
      <c r="C753" s="4"/>
      <c r="D753" s="2"/>
      <c r="E753" s="4"/>
      <c r="F753" s="2"/>
      <c r="G753" s="2"/>
      <c r="H753" s="5"/>
      <c r="I753" s="5"/>
      <c r="J753" s="2"/>
      <c r="K753" s="2"/>
      <c r="L753" s="2"/>
      <c r="M753" s="2"/>
      <c r="N753" s="2"/>
      <c r="O753" s="2"/>
      <c r="P753" s="2"/>
      <c r="Q753" s="2"/>
      <c r="R753" s="2"/>
      <c r="S753" s="2"/>
      <c r="T753" s="2"/>
      <c r="U753" s="2"/>
      <c r="V753" s="2"/>
      <c r="W753" s="2"/>
      <c r="X753" s="2"/>
      <c r="Y753" s="2"/>
      <c r="Z753" s="2"/>
    </row>
    <row r="754" spans="1:26" ht="15.75" customHeight="1">
      <c r="A754" s="4"/>
      <c r="B754" s="5"/>
      <c r="C754" s="4"/>
      <c r="D754" s="2"/>
      <c r="E754" s="4"/>
      <c r="F754" s="2"/>
      <c r="G754" s="2"/>
      <c r="H754" s="5"/>
      <c r="I754" s="5"/>
      <c r="J754" s="2"/>
      <c r="K754" s="2"/>
      <c r="L754" s="2"/>
      <c r="M754" s="2"/>
      <c r="N754" s="2"/>
      <c r="O754" s="2"/>
      <c r="P754" s="2"/>
      <c r="Q754" s="2"/>
      <c r="R754" s="2"/>
      <c r="S754" s="2"/>
      <c r="T754" s="2"/>
      <c r="U754" s="2"/>
      <c r="V754" s="2"/>
      <c r="W754" s="2"/>
      <c r="X754" s="2"/>
      <c r="Y754" s="2"/>
      <c r="Z754" s="2"/>
    </row>
    <row r="755" spans="1:26" ht="15.75" customHeight="1">
      <c r="A755" s="4"/>
      <c r="B755" s="5"/>
      <c r="C755" s="4"/>
      <c r="D755" s="2"/>
      <c r="E755" s="4"/>
      <c r="F755" s="2"/>
      <c r="G755" s="2"/>
      <c r="H755" s="5"/>
      <c r="I755" s="5"/>
      <c r="J755" s="2"/>
      <c r="K755" s="2"/>
      <c r="L755" s="2"/>
      <c r="M755" s="2"/>
      <c r="N755" s="2"/>
      <c r="O755" s="2"/>
      <c r="P755" s="2"/>
      <c r="Q755" s="2"/>
      <c r="R755" s="2"/>
      <c r="S755" s="2"/>
      <c r="T755" s="2"/>
      <c r="U755" s="2"/>
      <c r="V755" s="2"/>
      <c r="W755" s="2"/>
      <c r="X755" s="2"/>
      <c r="Y755" s="2"/>
      <c r="Z755" s="2"/>
    </row>
    <row r="756" spans="1:26" ht="15.75" customHeight="1">
      <c r="A756" s="4"/>
      <c r="B756" s="5"/>
      <c r="C756" s="4"/>
      <c r="D756" s="2"/>
      <c r="E756" s="4"/>
      <c r="F756" s="2"/>
      <c r="G756" s="2"/>
      <c r="H756" s="5"/>
      <c r="I756" s="5"/>
      <c r="J756" s="2"/>
      <c r="K756" s="2"/>
      <c r="L756" s="2"/>
      <c r="M756" s="2"/>
      <c r="N756" s="2"/>
      <c r="O756" s="2"/>
      <c r="P756" s="2"/>
      <c r="Q756" s="2"/>
      <c r="R756" s="2"/>
      <c r="S756" s="2"/>
      <c r="T756" s="2"/>
      <c r="U756" s="2"/>
      <c r="V756" s="2"/>
      <c r="W756" s="2"/>
      <c r="X756" s="2"/>
      <c r="Y756" s="2"/>
      <c r="Z756" s="2"/>
    </row>
    <row r="757" spans="1:26" ht="15.75" customHeight="1">
      <c r="A757" s="4"/>
      <c r="B757" s="5"/>
      <c r="C757" s="4"/>
      <c r="D757" s="2"/>
      <c r="E757" s="4"/>
      <c r="F757" s="2"/>
      <c r="G757" s="2"/>
      <c r="H757" s="5"/>
      <c r="I757" s="5"/>
      <c r="J757" s="2"/>
      <c r="K757" s="2"/>
      <c r="L757" s="2"/>
      <c r="M757" s="2"/>
      <c r="N757" s="2"/>
      <c r="O757" s="2"/>
      <c r="P757" s="2"/>
      <c r="Q757" s="2"/>
      <c r="R757" s="2"/>
      <c r="S757" s="2"/>
      <c r="T757" s="2"/>
      <c r="U757" s="2"/>
      <c r="V757" s="2"/>
      <c r="W757" s="2"/>
      <c r="X757" s="2"/>
      <c r="Y757" s="2"/>
      <c r="Z757" s="2"/>
    </row>
    <row r="758" spans="1:26" ht="15.75" customHeight="1">
      <c r="A758" s="4"/>
      <c r="B758" s="5"/>
      <c r="C758" s="4"/>
      <c r="D758" s="2"/>
      <c r="E758" s="4"/>
      <c r="F758" s="2"/>
      <c r="G758" s="2"/>
      <c r="H758" s="5"/>
      <c r="I758" s="5"/>
      <c r="J758" s="2"/>
      <c r="K758" s="2"/>
      <c r="L758" s="2"/>
      <c r="M758" s="2"/>
      <c r="N758" s="2"/>
      <c r="O758" s="2"/>
      <c r="P758" s="2"/>
      <c r="Q758" s="2"/>
      <c r="R758" s="2"/>
      <c r="S758" s="2"/>
      <c r="T758" s="2"/>
      <c r="U758" s="2"/>
      <c r="V758" s="2"/>
      <c r="W758" s="2"/>
      <c r="X758" s="2"/>
      <c r="Y758" s="2"/>
      <c r="Z758" s="2"/>
    </row>
    <row r="759" spans="1:26" ht="15.75" customHeight="1">
      <c r="A759" s="4"/>
      <c r="B759" s="5"/>
      <c r="C759" s="4"/>
      <c r="D759" s="2"/>
      <c r="E759" s="4"/>
      <c r="F759" s="2"/>
      <c r="G759" s="2"/>
      <c r="H759" s="5"/>
      <c r="I759" s="5"/>
      <c r="J759" s="2"/>
      <c r="K759" s="2"/>
      <c r="L759" s="2"/>
      <c r="M759" s="2"/>
      <c r="N759" s="2"/>
      <c r="O759" s="2"/>
      <c r="P759" s="2"/>
      <c r="Q759" s="2"/>
      <c r="R759" s="2"/>
      <c r="S759" s="2"/>
      <c r="T759" s="2"/>
      <c r="U759" s="2"/>
      <c r="V759" s="2"/>
      <c r="W759" s="2"/>
      <c r="X759" s="2"/>
      <c r="Y759" s="2"/>
      <c r="Z759" s="2"/>
    </row>
    <row r="760" spans="1:26" ht="15.75" customHeight="1">
      <c r="A760" s="4"/>
      <c r="B760" s="5"/>
      <c r="C760" s="4"/>
      <c r="D760" s="2"/>
      <c r="E760" s="4"/>
      <c r="F760" s="2"/>
      <c r="G760" s="2"/>
      <c r="H760" s="5"/>
      <c r="I760" s="5"/>
      <c r="J760" s="2"/>
      <c r="K760" s="2"/>
      <c r="L760" s="2"/>
      <c r="M760" s="2"/>
      <c r="N760" s="2"/>
      <c r="O760" s="2"/>
      <c r="P760" s="2"/>
      <c r="Q760" s="2"/>
      <c r="R760" s="2"/>
      <c r="S760" s="2"/>
      <c r="T760" s="2"/>
      <c r="U760" s="2"/>
      <c r="V760" s="2"/>
      <c r="W760" s="2"/>
      <c r="X760" s="2"/>
      <c r="Y760" s="2"/>
      <c r="Z760" s="2"/>
    </row>
    <row r="761" spans="1:26" ht="15.75" customHeight="1">
      <c r="A761" s="4"/>
      <c r="B761" s="5"/>
      <c r="C761" s="4"/>
      <c r="D761" s="2"/>
      <c r="E761" s="4"/>
      <c r="F761" s="2"/>
      <c r="G761" s="2"/>
      <c r="H761" s="5"/>
      <c r="I761" s="5"/>
      <c r="J761" s="2"/>
      <c r="K761" s="2"/>
      <c r="L761" s="2"/>
      <c r="M761" s="2"/>
      <c r="N761" s="2"/>
      <c r="O761" s="2"/>
      <c r="P761" s="2"/>
      <c r="Q761" s="2"/>
      <c r="R761" s="2"/>
      <c r="S761" s="2"/>
      <c r="T761" s="2"/>
      <c r="U761" s="2"/>
      <c r="V761" s="2"/>
      <c r="W761" s="2"/>
      <c r="X761" s="2"/>
      <c r="Y761" s="2"/>
      <c r="Z761" s="2"/>
    </row>
    <row r="762" spans="1:26" ht="15.75" customHeight="1">
      <c r="A762" s="4"/>
      <c r="B762" s="5"/>
      <c r="C762" s="4"/>
      <c r="D762" s="2"/>
      <c r="E762" s="4"/>
      <c r="F762" s="2"/>
      <c r="G762" s="2"/>
      <c r="H762" s="5"/>
      <c r="I762" s="5"/>
      <c r="J762" s="2"/>
      <c r="K762" s="2"/>
      <c r="L762" s="2"/>
      <c r="M762" s="2"/>
      <c r="N762" s="2"/>
      <c r="O762" s="2"/>
      <c r="P762" s="2"/>
      <c r="Q762" s="2"/>
      <c r="R762" s="2"/>
      <c r="S762" s="2"/>
      <c r="T762" s="2"/>
      <c r="U762" s="2"/>
      <c r="V762" s="2"/>
      <c r="W762" s="2"/>
      <c r="X762" s="2"/>
      <c r="Y762" s="2"/>
      <c r="Z762" s="2"/>
    </row>
    <row r="763" spans="1:26" ht="15.75" customHeight="1">
      <c r="A763" s="4"/>
      <c r="B763" s="5"/>
      <c r="C763" s="4"/>
      <c r="D763" s="2"/>
      <c r="E763" s="4"/>
      <c r="F763" s="2"/>
      <c r="G763" s="2"/>
      <c r="H763" s="5"/>
      <c r="I763" s="5"/>
      <c r="J763" s="2"/>
      <c r="K763" s="2"/>
      <c r="L763" s="2"/>
      <c r="M763" s="2"/>
      <c r="N763" s="2"/>
      <c r="O763" s="2"/>
      <c r="P763" s="2"/>
      <c r="Q763" s="2"/>
      <c r="R763" s="2"/>
      <c r="S763" s="2"/>
      <c r="T763" s="2"/>
      <c r="U763" s="2"/>
      <c r="V763" s="2"/>
      <c r="W763" s="2"/>
      <c r="X763" s="2"/>
      <c r="Y763" s="2"/>
      <c r="Z763" s="2"/>
    </row>
    <row r="764" spans="1:26" ht="15.75" customHeight="1">
      <c r="A764" s="4"/>
      <c r="B764" s="5"/>
      <c r="C764" s="4"/>
      <c r="D764" s="2"/>
      <c r="E764" s="4"/>
      <c r="F764" s="2"/>
      <c r="G764" s="2"/>
      <c r="H764" s="5"/>
      <c r="I764" s="5"/>
      <c r="J764" s="2"/>
      <c r="K764" s="2"/>
      <c r="L764" s="2"/>
      <c r="M764" s="2"/>
      <c r="N764" s="2"/>
      <c r="O764" s="2"/>
      <c r="P764" s="2"/>
      <c r="Q764" s="2"/>
      <c r="R764" s="2"/>
      <c r="S764" s="2"/>
      <c r="T764" s="2"/>
      <c r="U764" s="2"/>
      <c r="V764" s="2"/>
      <c r="W764" s="2"/>
      <c r="X764" s="2"/>
      <c r="Y764" s="2"/>
      <c r="Z764" s="2"/>
    </row>
    <row r="765" spans="1:26" ht="15.75" customHeight="1">
      <c r="A765" s="4"/>
      <c r="B765" s="5"/>
      <c r="C765" s="4"/>
      <c r="D765" s="2"/>
      <c r="E765" s="4"/>
      <c r="F765" s="2"/>
      <c r="G765" s="2"/>
      <c r="H765" s="5"/>
      <c r="I765" s="5"/>
      <c r="J765" s="2"/>
      <c r="K765" s="2"/>
      <c r="L765" s="2"/>
      <c r="M765" s="2"/>
      <c r="N765" s="2"/>
      <c r="O765" s="2"/>
      <c r="P765" s="2"/>
      <c r="Q765" s="2"/>
      <c r="R765" s="2"/>
      <c r="S765" s="2"/>
      <c r="T765" s="2"/>
      <c r="U765" s="2"/>
      <c r="V765" s="2"/>
      <c r="W765" s="2"/>
      <c r="X765" s="2"/>
      <c r="Y765" s="2"/>
      <c r="Z765" s="2"/>
    </row>
    <row r="766" spans="1:26" ht="15.75" customHeight="1">
      <c r="A766" s="4"/>
      <c r="B766" s="5"/>
      <c r="C766" s="4"/>
      <c r="D766" s="2"/>
      <c r="E766" s="4"/>
      <c r="F766" s="2"/>
      <c r="G766" s="2"/>
      <c r="H766" s="5"/>
      <c r="I766" s="5"/>
      <c r="J766" s="2"/>
      <c r="K766" s="2"/>
      <c r="L766" s="2"/>
      <c r="M766" s="2"/>
      <c r="N766" s="2"/>
      <c r="O766" s="2"/>
      <c r="P766" s="2"/>
      <c r="Q766" s="2"/>
      <c r="R766" s="2"/>
      <c r="S766" s="2"/>
      <c r="T766" s="2"/>
      <c r="U766" s="2"/>
      <c r="V766" s="2"/>
      <c r="W766" s="2"/>
      <c r="X766" s="2"/>
      <c r="Y766" s="2"/>
      <c r="Z766" s="2"/>
    </row>
    <row r="767" spans="1:26" ht="15.75" customHeight="1">
      <c r="A767" s="4"/>
      <c r="B767" s="5"/>
      <c r="C767" s="4"/>
      <c r="D767" s="2"/>
      <c r="E767" s="4"/>
      <c r="F767" s="2"/>
      <c r="G767" s="2"/>
      <c r="H767" s="5"/>
      <c r="I767" s="5"/>
      <c r="J767" s="2"/>
      <c r="K767" s="2"/>
      <c r="L767" s="2"/>
      <c r="M767" s="2"/>
      <c r="N767" s="2"/>
      <c r="O767" s="2"/>
      <c r="P767" s="2"/>
      <c r="Q767" s="2"/>
      <c r="R767" s="2"/>
      <c r="S767" s="2"/>
      <c r="T767" s="2"/>
      <c r="U767" s="2"/>
      <c r="V767" s="2"/>
      <c r="W767" s="2"/>
      <c r="X767" s="2"/>
      <c r="Y767" s="2"/>
      <c r="Z767" s="2"/>
    </row>
    <row r="768" spans="1:26" ht="15.75" customHeight="1">
      <c r="A768" s="4"/>
      <c r="B768" s="5"/>
      <c r="C768" s="4"/>
      <c r="D768" s="2"/>
      <c r="E768" s="4"/>
      <c r="F768" s="2"/>
      <c r="G768" s="2"/>
      <c r="H768" s="5"/>
      <c r="I768" s="5"/>
      <c r="J768" s="2"/>
      <c r="K768" s="2"/>
      <c r="L768" s="2"/>
      <c r="M768" s="2"/>
      <c r="N768" s="2"/>
      <c r="O768" s="2"/>
      <c r="P768" s="2"/>
      <c r="Q768" s="2"/>
      <c r="R768" s="2"/>
      <c r="S768" s="2"/>
      <c r="T768" s="2"/>
      <c r="U768" s="2"/>
      <c r="V768" s="2"/>
      <c r="W768" s="2"/>
      <c r="X768" s="2"/>
      <c r="Y768" s="2"/>
      <c r="Z768" s="2"/>
    </row>
    <row r="769" spans="1:26" ht="15.75" customHeight="1">
      <c r="A769" s="4"/>
      <c r="B769" s="5"/>
      <c r="C769" s="4"/>
      <c r="D769" s="2"/>
      <c r="E769" s="4"/>
      <c r="F769" s="2"/>
      <c r="G769" s="2"/>
      <c r="H769" s="5"/>
      <c r="I769" s="5"/>
      <c r="J769" s="2"/>
      <c r="K769" s="2"/>
      <c r="L769" s="2"/>
      <c r="M769" s="2"/>
      <c r="N769" s="2"/>
      <c r="O769" s="2"/>
      <c r="P769" s="2"/>
      <c r="Q769" s="2"/>
      <c r="R769" s="2"/>
      <c r="S769" s="2"/>
      <c r="T769" s="2"/>
      <c r="U769" s="2"/>
      <c r="V769" s="2"/>
      <c r="W769" s="2"/>
      <c r="X769" s="2"/>
      <c r="Y769" s="2"/>
      <c r="Z769" s="2"/>
    </row>
    <row r="770" spans="1:26" ht="15.75" customHeight="1">
      <c r="A770" s="4"/>
      <c r="B770" s="5"/>
      <c r="C770" s="4"/>
      <c r="D770" s="2"/>
      <c r="E770" s="4"/>
      <c r="F770" s="2"/>
      <c r="G770" s="2"/>
      <c r="H770" s="5"/>
      <c r="I770" s="5"/>
      <c r="J770" s="2"/>
      <c r="K770" s="2"/>
      <c r="L770" s="2"/>
      <c r="M770" s="2"/>
      <c r="N770" s="2"/>
      <c r="O770" s="2"/>
      <c r="P770" s="2"/>
      <c r="Q770" s="2"/>
      <c r="R770" s="2"/>
      <c r="S770" s="2"/>
      <c r="T770" s="2"/>
      <c r="U770" s="2"/>
      <c r="V770" s="2"/>
      <c r="W770" s="2"/>
      <c r="X770" s="2"/>
      <c r="Y770" s="2"/>
      <c r="Z770" s="2"/>
    </row>
    <row r="771" spans="1:26" ht="15.75" customHeight="1">
      <c r="A771" s="4"/>
      <c r="B771" s="5"/>
      <c r="C771" s="4"/>
      <c r="D771" s="2"/>
      <c r="E771" s="4"/>
      <c r="F771" s="2"/>
      <c r="G771" s="2"/>
      <c r="H771" s="5"/>
      <c r="I771" s="5"/>
      <c r="J771" s="2"/>
      <c r="K771" s="2"/>
      <c r="L771" s="2"/>
      <c r="M771" s="2"/>
      <c r="N771" s="2"/>
      <c r="O771" s="2"/>
      <c r="P771" s="2"/>
      <c r="Q771" s="2"/>
      <c r="R771" s="2"/>
      <c r="S771" s="2"/>
      <c r="T771" s="2"/>
      <c r="U771" s="2"/>
      <c r="V771" s="2"/>
      <c r="W771" s="2"/>
      <c r="X771" s="2"/>
      <c r="Y771" s="2"/>
      <c r="Z771" s="2"/>
    </row>
    <row r="772" spans="1:26" ht="15.75" customHeight="1">
      <c r="A772" s="4"/>
      <c r="B772" s="5"/>
      <c r="C772" s="4"/>
      <c r="D772" s="2"/>
      <c r="E772" s="4"/>
      <c r="F772" s="2"/>
      <c r="G772" s="2"/>
      <c r="H772" s="5"/>
      <c r="I772" s="5"/>
      <c r="J772" s="2"/>
      <c r="K772" s="2"/>
      <c r="L772" s="2"/>
      <c r="M772" s="2"/>
      <c r="N772" s="2"/>
      <c r="O772" s="2"/>
      <c r="P772" s="2"/>
      <c r="Q772" s="2"/>
      <c r="R772" s="2"/>
      <c r="S772" s="2"/>
      <c r="T772" s="2"/>
      <c r="U772" s="2"/>
      <c r="V772" s="2"/>
      <c r="W772" s="2"/>
      <c r="X772" s="2"/>
      <c r="Y772" s="2"/>
      <c r="Z772" s="2"/>
    </row>
    <row r="773" spans="1:26" ht="15.75" customHeight="1">
      <c r="A773" s="4"/>
      <c r="B773" s="5"/>
      <c r="C773" s="4"/>
      <c r="D773" s="2"/>
      <c r="E773" s="4"/>
      <c r="F773" s="2"/>
      <c r="G773" s="2"/>
      <c r="H773" s="5"/>
      <c r="I773" s="5"/>
      <c r="J773" s="2"/>
      <c r="K773" s="2"/>
      <c r="L773" s="2"/>
      <c r="M773" s="2"/>
      <c r="N773" s="2"/>
      <c r="O773" s="2"/>
      <c r="P773" s="2"/>
      <c r="Q773" s="2"/>
      <c r="R773" s="2"/>
      <c r="S773" s="2"/>
      <c r="T773" s="2"/>
      <c r="U773" s="2"/>
      <c r="V773" s="2"/>
      <c r="W773" s="2"/>
      <c r="X773" s="2"/>
      <c r="Y773" s="2"/>
      <c r="Z773" s="2"/>
    </row>
    <row r="774" spans="1:26" ht="15.75" customHeight="1">
      <c r="A774" s="4"/>
      <c r="B774" s="5"/>
      <c r="C774" s="4"/>
      <c r="D774" s="2"/>
      <c r="E774" s="4"/>
      <c r="F774" s="2"/>
      <c r="G774" s="2"/>
      <c r="H774" s="5"/>
      <c r="I774" s="5"/>
      <c r="J774" s="2"/>
      <c r="K774" s="2"/>
      <c r="L774" s="2"/>
      <c r="M774" s="2"/>
      <c r="N774" s="2"/>
      <c r="O774" s="2"/>
      <c r="P774" s="2"/>
      <c r="Q774" s="2"/>
      <c r="R774" s="2"/>
      <c r="S774" s="2"/>
      <c r="T774" s="2"/>
      <c r="U774" s="2"/>
      <c r="V774" s="2"/>
      <c r="W774" s="2"/>
      <c r="X774" s="2"/>
      <c r="Y774" s="2"/>
      <c r="Z774" s="2"/>
    </row>
    <row r="775" spans="1:26" ht="15.75" customHeight="1">
      <c r="A775" s="4"/>
      <c r="B775" s="5"/>
      <c r="C775" s="4"/>
      <c r="D775" s="2"/>
      <c r="E775" s="4"/>
      <c r="F775" s="2"/>
      <c r="G775" s="2"/>
      <c r="H775" s="5"/>
      <c r="I775" s="5"/>
      <c r="J775" s="2"/>
      <c r="K775" s="2"/>
      <c r="L775" s="2"/>
      <c r="M775" s="2"/>
      <c r="N775" s="2"/>
      <c r="O775" s="2"/>
      <c r="P775" s="2"/>
      <c r="Q775" s="2"/>
      <c r="R775" s="2"/>
      <c r="S775" s="2"/>
      <c r="T775" s="2"/>
      <c r="U775" s="2"/>
      <c r="V775" s="2"/>
      <c r="W775" s="2"/>
      <c r="X775" s="2"/>
      <c r="Y775" s="2"/>
      <c r="Z775" s="2"/>
    </row>
    <row r="776" spans="1:26" ht="15.75" customHeight="1">
      <c r="A776" s="4"/>
      <c r="B776" s="5"/>
      <c r="C776" s="4"/>
      <c r="D776" s="2"/>
      <c r="E776" s="4"/>
      <c r="F776" s="2"/>
      <c r="G776" s="2"/>
      <c r="H776" s="5"/>
      <c r="I776" s="5"/>
      <c r="J776" s="2"/>
      <c r="K776" s="2"/>
      <c r="L776" s="2"/>
      <c r="M776" s="2"/>
      <c r="N776" s="2"/>
      <c r="O776" s="2"/>
      <c r="P776" s="2"/>
      <c r="Q776" s="2"/>
      <c r="R776" s="2"/>
      <c r="S776" s="2"/>
      <c r="T776" s="2"/>
      <c r="U776" s="2"/>
      <c r="V776" s="2"/>
      <c r="W776" s="2"/>
      <c r="X776" s="2"/>
      <c r="Y776" s="2"/>
      <c r="Z776" s="2"/>
    </row>
    <row r="777" spans="1:26" ht="15.75" customHeight="1">
      <c r="A777" s="4"/>
      <c r="B777" s="5"/>
      <c r="C777" s="4"/>
      <c r="D777" s="2"/>
      <c r="E777" s="4"/>
      <c r="F777" s="2"/>
      <c r="G777" s="2"/>
      <c r="H777" s="5"/>
      <c r="I777" s="5"/>
      <c r="J777" s="2"/>
      <c r="K777" s="2"/>
      <c r="L777" s="2"/>
      <c r="M777" s="2"/>
      <c r="N777" s="2"/>
      <c r="O777" s="2"/>
      <c r="P777" s="2"/>
      <c r="Q777" s="2"/>
      <c r="R777" s="2"/>
      <c r="S777" s="2"/>
      <c r="T777" s="2"/>
      <c r="U777" s="2"/>
      <c r="V777" s="2"/>
      <c r="W777" s="2"/>
      <c r="X777" s="2"/>
      <c r="Y777" s="2"/>
      <c r="Z777" s="2"/>
    </row>
    <row r="778" spans="1:26" ht="15.75" customHeight="1">
      <c r="A778" s="4"/>
      <c r="B778" s="5"/>
      <c r="C778" s="4"/>
      <c r="D778" s="2"/>
      <c r="E778" s="4"/>
      <c r="F778" s="2"/>
      <c r="G778" s="2"/>
      <c r="H778" s="5"/>
      <c r="I778" s="5"/>
      <c r="J778" s="2"/>
      <c r="K778" s="2"/>
      <c r="L778" s="2"/>
      <c r="M778" s="2"/>
      <c r="N778" s="2"/>
      <c r="O778" s="2"/>
      <c r="P778" s="2"/>
      <c r="Q778" s="2"/>
      <c r="R778" s="2"/>
      <c r="S778" s="2"/>
      <c r="T778" s="2"/>
      <c r="U778" s="2"/>
      <c r="V778" s="2"/>
      <c r="W778" s="2"/>
      <c r="X778" s="2"/>
      <c r="Y778" s="2"/>
      <c r="Z778" s="2"/>
    </row>
    <row r="779" spans="1:26" ht="15.75" customHeight="1">
      <c r="A779" s="4"/>
      <c r="B779" s="5"/>
      <c r="C779" s="4"/>
      <c r="D779" s="2"/>
      <c r="E779" s="4"/>
      <c r="F779" s="2"/>
      <c r="G779" s="2"/>
      <c r="H779" s="5"/>
      <c r="I779" s="5"/>
      <c r="J779" s="2"/>
      <c r="K779" s="2"/>
      <c r="L779" s="2"/>
      <c r="M779" s="2"/>
      <c r="N779" s="2"/>
      <c r="O779" s="2"/>
      <c r="P779" s="2"/>
      <c r="Q779" s="2"/>
      <c r="R779" s="2"/>
      <c r="S779" s="2"/>
      <c r="T779" s="2"/>
      <c r="U779" s="2"/>
      <c r="V779" s="2"/>
      <c r="W779" s="2"/>
      <c r="X779" s="2"/>
      <c r="Y779" s="2"/>
      <c r="Z779" s="2"/>
    </row>
    <row r="780" spans="1:26" ht="15.75" customHeight="1">
      <c r="A780" s="4"/>
      <c r="B780" s="5"/>
      <c r="C780" s="4"/>
      <c r="D780" s="2"/>
      <c r="E780" s="4"/>
      <c r="F780" s="2"/>
      <c r="G780" s="2"/>
      <c r="H780" s="5"/>
      <c r="I780" s="5"/>
      <c r="J780" s="2"/>
      <c r="K780" s="2"/>
      <c r="L780" s="2"/>
      <c r="M780" s="2"/>
      <c r="N780" s="2"/>
      <c r="O780" s="2"/>
      <c r="P780" s="2"/>
      <c r="Q780" s="2"/>
      <c r="R780" s="2"/>
      <c r="S780" s="2"/>
      <c r="T780" s="2"/>
      <c r="U780" s="2"/>
      <c r="V780" s="2"/>
      <c r="W780" s="2"/>
      <c r="X780" s="2"/>
      <c r="Y780" s="2"/>
      <c r="Z780" s="2"/>
    </row>
    <row r="781" spans="1:26" ht="15.75" customHeight="1">
      <c r="A781" s="4"/>
      <c r="B781" s="5"/>
      <c r="C781" s="4"/>
      <c r="D781" s="2"/>
      <c r="E781" s="4"/>
      <c r="F781" s="2"/>
      <c r="G781" s="2"/>
      <c r="H781" s="5"/>
      <c r="I781" s="5"/>
      <c r="J781" s="2"/>
      <c r="K781" s="2"/>
      <c r="L781" s="2"/>
      <c r="M781" s="2"/>
      <c r="N781" s="2"/>
      <c r="O781" s="2"/>
      <c r="P781" s="2"/>
      <c r="Q781" s="2"/>
      <c r="R781" s="2"/>
      <c r="S781" s="2"/>
      <c r="T781" s="2"/>
      <c r="U781" s="2"/>
      <c r="V781" s="2"/>
      <c r="W781" s="2"/>
      <c r="X781" s="2"/>
      <c r="Y781" s="2"/>
      <c r="Z781" s="2"/>
    </row>
    <row r="782" spans="1:26" ht="15.75" customHeight="1">
      <c r="A782" s="4"/>
      <c r="B782" s="5"/>
      <c r="C782" s="4"/>
      <c r="D782" s="2"/>
      <c r="E782" s="4"/>
      <c r="F782" s="2"/>
      <c r="G782" s="2"/>
      <c r="H782" s="5"/>
      <c r="I782" s="5"/>
      <c r="J782" s="2"/>
      <c r="K782" s="2"/>
      <c r="L782" s="2"/>
      <c r="M782" s="2"/>
      <c r="N782" s="2"/>
      <c r="O782" s="2"/>
      <c r="P782" s="2"/>
      <c r="Q782" s="2"/>
      <c r="R782" s="2"/>
      <c r="S782" s="2"/>
      <c r="T782" s="2"/>
      <c r="U782" s="2"/>
      <c r="V782" s="2"/>
      <c r="W782" s="2"/>
      <c r="X782" s="2"/>
      <c r="Y782" s="2"/>
      <c r="Z782" s="2"/>
    </row>
    <row r="783" spans="1:26" ht="15.75" customHeight="1">
      <c r="A783" s="4"/>
      <c r="B783" s="5"/>
      <c r="C783" s="4"/>
      <c r="D783" s="2"/>
      <c r="E783" s="4"/>
      <c r="F783" s="2"/>
      <c r="G783" s="2"/>
      <c r="H783" s="5"/>
      <c r="I783" s="5"/>
      <c r="J783" s="2"/>
      <c r="K783" s="2"/>
      <c r="L783" s="2"/>
      <c r="M783" s="2"/>
      <c r="N783" s="2"/>
      <c r="O783" s="2"/>
      <c r="P783" s="2"/>
      <c r="Q783" s="2"/>
      <c r="R783" s="2"/>
      <c r="S783" s="2"/>
      <c r="T783" s="2"/>
      <c r="U783" s="2"/>
      <c r="V783" s="2"/>
      <c r="W783" s="2"/>
      <c r="X783" s="2"/>
      <c r="Y783" s="2"/>
      <c r="Z783" s="2"/>
    </row>
    <row r="784" spans="1:26" ht="15.75" customHeight="1">
      <c r="A784" s="4"/>
      <c r="B784" s="5"/>
      <c r="C784" s="4"/>
      <c r="D784" s="2"/>
      <c r="E784" s="4"/>
      <c r="F784" s="2"/>
      <c r="G784" s="2"/>
      <c r="H784" s="5"/>
      <c r="I784" s="5"/>
      <c r="J784" s="2"/>
      <c r="K784" s="2"/>
      <c r="L784" s="2"/>
      <c r="M784" s="2"/>
      <c r="N784" s="2"/>
      <c r="O784" s="2"/>
      <c r="P784" s="2"/>
      <c r="Q784" s="2"/>
      <c r="R784" s="2"/>
      <c r="S784" s="2"/>
      <c r="T784" s="2"/>
      <c r="U784" s="2"/>
      <c r="V784" s="2"/>
      <c r="W784" s="2"/>
      <c r="X784" s="2"/>
      <c r="Y784" s="2"/>
      <c r="Z784" s="2"/>
    </row>
    <row r="785" spans="1:26" ht="15.75" customHeight="1">
      <c r="A785" s="4"/>
      <c r="B785" s="5"/>
      <c r="C785" s="4"/>
      <c r="D785" s="2"/>
      <c r="E785" s="4"/>
      <c r="F785" s="2"/>
      <c r="G785" s="2"/>
      <c r="H785" s="5"/>
      <c r="I785" s="5"/>
      <c r="J785" s="2"/>
      <c r="K785" s="2"/>
      <c r="L785" s="2"/>
      <c r="M785" s="2"/>
      <c r="N785" s="2"/>
      <c r="O785" s="2"/>
      <c r="P785" s="2"/>
      <c r="Q785" s="2"/>
      <c r="R785" s="2"/>
      <c r="S785" s="2"/>
      <c r="T785" s="2"/>
      <c r="U785" s="2"/>
      <c r="V785" s="2"/>
      <c r="W785" s="2"/>
      <c r="X785" s="2"/>
      <c r="Y785" s="2"/>
      <c r="Z785" s="2"/>
    </row>
    <row r="786" spans="1:26" ht="15.75" customHeight="1">
      <c r="A786" s="4"/>
      <c r="B786" s="5"/>
      <c r="C786" s="4"/>
      <c r="D786" s="2"/>
      <c r="E786" s="4"/>
      <c r="F786" s="2"/>
      <c r="G786" s="2"/>
      <c r="H786" s="5"/>
      <c r="I786" s="5"/>
      <c r="J786" s="2"/>
      <c r="K786" s="2"/>
      <c r="L786" s="2"/>
      <c r="M786" s="2"/>
      <c r="N786" s="2"/>
      <c r="O786" s="2"/>
      <c r="P786" s="2"/>
      <c r="Q786" s="2"/>
      <c r="R786" s="2"/>
      <c r="S786" s="2"/>
      <c r="T786" s="2"/>
      <c r="U786" s="2"/>
      <c r="V786" s="2"/>
      <c r="W786" s="2"/>
      <c r="X786" s="2"/>
      <c r="Y786" s="2"/>
      <c r="Z786" s="2"/>
    </row>
    <row r="787" spans="1:26" ht="15.75" customHeight="1">
      <c r="A787" s="4"/>
      <c r="B787" s="5"/>
      <c r="C787" s="4"/>
      <c r="D787" s="2"/>
      <c r="E787" s="4"/>
      <c r="F787" s="2"/>
      <c r="G787" s="2"/>
      <c r="H787" s="5"/>
      <c r="I787" s="5"/>
      <c r="J787" s="2"/>
      <c r="K787" s="2"/>
      <c r="L787" s="2"/>
      <c r="M787" s="2"/>
      <c r="N787" s="2"/>
      <c r="O787" s="2"/>
      <c r="P787" s="2"/>
      <c r="Q787" s="2"/>
      <c r="R787" s="2"/>
      <c r="S787" s="2"/>
      <c r="T787" s="2"/>
      <c r="U787" s="2"/>
      <c r="V787" s="2"/>
      <c r="W787" s="2"/>
      <c r="X787" s="2"/>
      <c r="Y787" s="2"/>
      <c r="Z787" s="2"/>
    </row>
    <row r="788" spans="1:26" ht="15.75" customHeight="1">
      <c r="A788" s="4"/>
      <c r="B788" s="5"/>
      <c r="C788" s="4"/>
      <c r="D788" s="2"/>
      <c r="E788" s="4"/>
      <c r="F788" s="2"/>
      <c r="G788" s="2"/>
      <c r="H788" s="5"/>
      <c r="I788" s="5"/>
      <c r="J788" s="2"/>
      <c r="K788" s="2"/>
      <c r="L788" s="2"/>
      <c r="M788" s="2"/>
      <c r="N788" s="2"/>
      <c r="O788" s="2"/>
      <c r="P788" s="2"/>
      <c r="Q788" s="2"/>
      <c r="R788" s="2"/>
      <c r="S788" s="2"/>
      <c r="T788" s="2"/>
      <c r="U788" s="2"/>
      <c r="V788" s="2"/>
      <c r="W788" s="2"/>
      <c r="X788" s="2"/>
      <c r="Y788" s="2"/>
      <c r="Z788" s="2"/>
    </row>
    <row r="789" spans="1:26" ht="15.75" customHeight="1">
      <c r="A789" s="4"/>
      <c r="B789" s="5"/>
      <c r="C789" s="4"/>
      <c r="D789" s="2"/>
      <c r="E789" s="4"/>
      <c r="F789" s="2"/>
      <c r="G789" s="2"/>
      <c r="H789" s="5"/>
      <c r="I789" s="5"/>
      <c r="J789" s="2"/>
      <c r="K789" s="2"/>
      <c r="L789" s="2"/>
      <c r="M789" s="2"/>
      <c r="N789" s="2"/>
      <c r="O789" s="2"/>
      <c r="P789" s="2"/>
      <c r="Q789" s="2"/>
      <c r="R789" s="2"/>
      <c r="S789" s="2"/>
      <c r="T789" s="2"/>
      <c r="U789" s="2"/>
      <c r="V789" s="2"/>
      <c r="W789" s="2"/>
      <c r="X789" s="2"/>
      <c r="Y789" s="2"/>
      <c r="Z789" s="2"/>
    </row>
    <row r="790" spans="1:26" ht="15.75" customHeight="1">
      <c r="A790" s="4"/>
      <c r="B790" s="5"/>
      <c r="C790" s="4"/>
      <c r="D790" s="2"/>
      <c r="E790" s="4"/>
      <c r="F790" s="2"/>
      <c r="G790" s="2"/>
      <c r="H790" s="5"/>
      <c r="I790" s="5"/>
      <c r="J790" s="2"/>
      <c r="K790" s="2"/>
      <c r="L790" s="2"/>
      <c r="M790" s="2"/>
      <c r="N790" s="2"/>
      <c r="O790" s="2"/>
      <c r="P790" s="2"/>
      <c r="Q790" s="2"/>
      <c r="R790" s="2"/>
      <c r="S790" s="2"/>
      <c r="T790" s="2"/>
      <c r="U790" s="2"/>
      <c r="V790" s="2"/>
      <c r="W790" s="2"/>
      <c r="X790" s="2"/>
      <c r="Y790" s="2"/>
      <c r="Z790" s="2"/>
    </row>
    <row r="791" spans="1:26" ht="15.75" customHeight="1">
      <c r="A791" s="4"/>
      <c r="B791" s="5"/>
      <c r="C791" s="4"/>
      <c r="D791" s="2"/>
      <c r="E791" s="4"/>
      <c r="F791" s="2"/>
      <c r="G791" s="2"/>
      <c r="H791" s="5"/>
      <c r="I791" s="5"/>
      <c r="J791" s="2"/>
      <c r="K791" s="2"/>
      <c r="L791" s="2"/>
      <c r="M791" s="2"/>
      <c r="N791" s="2"/>
      <c r="O791" s="2"/>
      <c r="P791" s="2"/>
      <c r="Q791" s="2"/>
      <c r="R791" s="2"/>
      <c r="S791" s="2"/>
      <c r="T791" s="2"/>
      <c r="U791" s="2"/>
      <c r="V791" s="2"/>
      <c r="W791" s="2"/>
      <c r="X791" s="2"/>
      <c r="Y791" s="2"/>
      <c r="Z791" s="2"/>
    </row>
    <row r="792" spans="1:26" ht="15.75" customHeight="1">
      <c r="A792" s="4"/>
      <c r="B792" s="5"/>
      <c r="C792" s="4"/>
      <c r="D792" s="2"/>
      <c r="E792" s="4"/>
      <c r="F792" s="2"/>
      <c r="G792" s="2"/>
      <c r="H792" s="5"/>
      <c r="I792" s="5"/>
      <c r="J792" s="2"/>
      <c r="K792" s="2"/>
      <c r="L792" s="2"/>
      <c r="M792" s="2"/>
      <c r="N792" s="2"/>
      <c r="O792" s="2"/>
      <c r="P792" s="2"/>
      <c r="Q792" s="2"/>
      <c r="R792" s="2"/>
      <c r="S792" s="2"/>
      <c r="T792" s="2"/>
      <c r="U792" s="2"/>
      <c r="V792" s="2"/>
      <c r="W792" s="2"/>
      <c r="X792" s="2"/>
      <c r="Y792" s="2"/>
      <c r="Z792" s="2"/>
    </row>
    <row r="793" spans="1:26" ht="15.75" customHeight="1">
      <c r="A793" s="4"/>
      <c r="B793" s="5"/>
      <c r="C793" s="4"/>
      <c r="D793" s="2"/>
      <c r="E793" s="4"/>
      <c r="F793" s="2"/>
      <c r="G793" s="2"/>
      <c r="H793" s="5"/>
      <c r="I793" s="5"/>
      <c r="J793" s="2"/>
      <c r="K793" s="2"/>
      <c r="L793" s="2"/>
      <c r="M793" s="2"/>
      <c r="N793" s="2"/>
      <c r="O793" s="2"/>
      <c r="P793" s="2"/>
      <c r="Q793" s="2"/>
      <c r="R793" s="2"/>
      <c r="S793" s="2"/>
      <c r="T793" s="2"/>
      <c r="U793" s="2"/>
      <c r="V793" s="2"/>
      <c r="W793" s="2"/>
      <c r="X793" s="2"/>
      <c r="Y793" s="2"/>
      <c r="Z793" s="2"/>
    </row>
    <row r="794" spans="1:26" ht="15.75" customHeight="1">
      <c r="A794" s="4"/>
      <c r="B794" s="5"/>
      <c r="C794" s="4"/>
      <c r="D794" s="2"/>
      <c r="E794" s="4"/>
      <c r="F794" s="2"/>
      <c r="G794" s="2"/>
      <c r="H794" s="5"/>
      <c r="I794" s="5"/>
      <c r="J794" s="2"/>
      <c r="K794" s="2"/>
      <c r="L794" s="2"/>
      <c r="M794" s="2"/>
      <c r="N794" s="2"/>
      <c r="O794" s="2"/>
      <c r="P794" s="2"/>
      <c r="Q794" s="2"/>
      <c r="R794" s="2"/>
      <c r="S794" s="2"/>
      <c r="T794" s="2"/>
      <c r="U794" s="2"/>
      <c r="V794" s="2"/>
      <c r="W794" s="2"/>
      <c r="X794" s="2"/>
      <c r="Y794" s="2"/>
      <c r="Z794" s="2"/>
    </row>
    <row r="795" spans="1:26" ht="15.75" customHeight="1">
      <c r="A795" s="4"/>
      <c r="B795" s="5"/>
      <c r="C795" s="4"/>
      <c r="D795" s="2"/>
      <c r="E795" s="4"/>
      <c r="F795" s="2"/>
      <c r="G795" s="2"/>
      <c r="H795" s="5"/>
      <c r="I795" s="5"/>
      <c r="J795" s="2"/>
      <c r="K795" s="2"/>
      <c r="L795" s="2"/>
      <c r="M795" s="2"/>
      <c r="N795" s="2"/>
      <c r="O795" s="2"/>
      <c r="P795" s="2"/>
      <c r="Q795" s="2"/>
      <c r="R795" s="2"/>
      <c r="S795" s="2"/>
      <c r="T795" s="2"/>
      <c r="U795" s="2"/>
      <c r="V795" s="2"/>
      <c r="W795" s="2"/>
      <c r="X795" s="2"/>
      <c r="Y795" s="2"/>
      <c r="Z795" s="2"/>
    </row>
    <row r="796" spans="1:26" ht="15.75" customHeight="1">
      <c r="A796" s="4"/>
      <c r="B796" s="5"/>
      <c r="C796" s="4"/>
      <c r="D796" s="2"/>
      <c r="E796" s="4"/>
      <c r="F796" s="2"/>
      <c r="G796" s="2"/>
      <c r="H796" s="5"/>
      <c r="I796" s="5"/>
      <c r="J796" s="2"/>
      <c r="K796" s="2"/>
      <c r="L796" s="2"/>
      <c r="M796" s="2"/>
      <c r="N796" s="2"/>
      <c r="O796" s="2"/>
      <c r="P796" s="2"/>
      <c r="Q796" s="2"/>
      <c r="R796" s="2"/>
      <c r="S796" s="2"/>
      <c r="T796" s="2"/>
      <c r="U796" s="2"/>
      <c r="V796" s="2"/>
      <c r="W796" s="2"/>
      <c r="X796" s="2"/>
      <c r="Y796" s="2"/>
      <c r="Z796" s="2"/>
    </row>
    <row r="797" spans="1:26" ht="15.75" customHeight="1">
      <c r="A797" s="4"/>
      <c r="B797" s="5"/>
      <c r="C797" s="4"/>
      <c r="D797" s="2"/>
      <c r="E797" s="4"/>
      <c r="F797" s="2"/>
      <c r="G797" s="2"/>
      <c r="H797" s="5"/>
      <c r="I797" s="5"/>
      <c r="J797" s="2"/>
      <c r="K797" s="2"/>
      <c r="L797" s="2"/>
      <c r="M797" s="2"/>
      <c r="N797" s="2"/>
      <c r="O797" s="2"/>
      <c r="P797" s="2"/>
      <c r="Q797" s="2"/>
      <c r="R797" s="2"/>
      <c r="S797" s="2"/>
      <c r="T797" s="2"/>
      <c r="U797" s="2"/>
      <c r="V797" s="2"/>
      <c r="W797" s="2"/>
      <c r="X797" s="2"/>
      <c r="Y797" s="2"/>
      <c r="Z797" s="2"/>
    </row>
    <row r="798" spans="1:26" ht="15.75" customHeight="1">
      <c r="A798" s="4"/>
      <c r="B798" s="5"/>
      <c r="C798" s="4"/>
      <c r="D798" s="2"/>
      <c r="E798" s="4"/>
      <c r="F798" s="2"/>
      <c r="G798" s="2"/>
      <c r="H798" s="5"/>
      <c r="I798" s="5"/>
      <c r="J798" s="2"/>
      <c r="K798" s="2"/>
      <c r="L798" s="2"/>
      <c r="M798" s="2"/>
      <c r="N798" s="2"/>
      <c r="O798" s="2"/>
      <c r="P798" s="2"/>
      <c r="Q798" s="2"/>
      <c r="R798" s="2"/>
      <c r="S798" s="2"/>
      <c r="T798" s="2"/>
      <c r="U798" s="2"/>
      <c r="V798" s="2"/>
      <c r="W798" s="2"/>
      <c r="X798" s="2"/>
      <c r="Y798" s="2"/>
      <c r="Z798" s="2"/>
    </row>
    <row r="799" spans="1:26" ht="15.75" customHeight="1">
      <c r="A799" s="4"/>
      <c r="B799" s="5"/>
      <c r="C799" s="4"/>
      <c r="D799" s="2"/>
      <c r="E799" s="4"/>
      <c r="F799" s="2"/>
      <c r="G799" s="2"/>
      <c r="H799" s="5"/>
      <c r="I799" s="5"/>
      <c r="J799" s="2"/>
      <c r="K799" s="2"/>
      <c r="L799" s="2"/>
      <c r="M799" s="2"/>
      <c r="N799" s="2"/>
      <c r="O799" s="2"/>
      <c r="P799" s="2"/>
      <c r="Q799" s="2"/>
      <c r="R799" s="2"/>
      <c r="S799" s="2"/>
      <c r="T799" s="2"/>
      <c r="U799" s="2"/>
      <c r="V799" s="2"/>
      <c r="W799" s="2"/>
      <c r="X799" s="2"/>
      <c r="Y799" s="2"/>
      <c r="Z799" s="2"/>
    </row>
    <row r="800" spans="1:26" ht="15.75" customHeight="1">
      <c r="A800" s="4"/>
      <c r="B800" s="5"/>
      <c r="C800" s="4"/>
      <c r="D800" s="2"/>
      <c r="E800" s="4"/>
      <c r="F800" s="2"/>
      <c r="G800" s="2"/>
      <c r="H800" s="5"/>
      <c r="I800" s="5"/>
      <c r="J800" s="2"/>
      <c r="K800" s="2"/>
      <c r="L800" s="2"/>
      <c r="M800" s="2"/>
      <c r="N800" s="2"/>
      <c r="O800" s="2"/>
      <c r="P800" s="2"/>
      <c r="Q800" s="2"/>
      <c r="R800" s="2"/>
      <c r="S800" s="2"/>
      <c r="T800" s="2"/>
      <c r="U800" s="2"/>
      <c r="V800" s="2"/>
      <c r="W800" s="2"/>
      <c r="X800" s="2"/>
      <c r="Y800" s="2"/>
      <c r="Z800" s="2"/>
    </row>
    <row r="801" spans="1:26" ht="15.75" customHeight="1">
      <c r="A801" s="4"/>
      <c r="B801" s="5"/>
      <c r="C801" s="4"/>
      <c r="D801" s="2"/>
      <c r="E801" s="4"/>
      <c r="F801" s="2"/>
      <c r="G801" s="2"/>
      <c r="H801" s="5"/>
      <c r="I801" s="5"/>
      <c r="J801" s="2"/>
      <c r="K801" s="2"/>
      <c r="L801" s="2"/>
      <c r="M801" s="2"/>
      <c r="N801" s="2"/>
      <c r="O801" s="2"/>
      <c r="P801" s="2"/>
      <c r="Q801" s="2"/>
      <c r="R801" s="2"/>
      <c r="S801" s="2"/>
      <c r="T801" s="2"/>
      <c r="U801" s="2"/>
      <c r="V801" s="2"/>
      <c r="W801" s="2"/>
      <c r="X801" s="2"/>
      <c r="Y801" s="2"/>
      <c r="Z801" s="2"/>
    </row>
    <row r="802" spans="1:26" ht="15.75" customHeight="1">
      <c r="A802" s="4"/>
      <c r="B802" s="5"/>
      <c r="C802" s="4"/>
      <c r="D802" s="2"/>
      <c r="E802" s="4"/>
      <c r="F802" s="2"/>
      <c r="G802" s="2"/>
      <c r="H802" s="5"/>
      <c r="I802" s="5"/>
      <c r="J802" s="2"/>
      <c r="K802" s="2"/>
      <c r="L802" s="2"/>
      <c r="M802" s="2"/>
      <c r="N802" s="2"/>
      <c r="O802" s="2"/>
      <c r="P802" s="2"/>
      <c r="Q802" s="2"/>
      <c r="R802" s="2"/>
      <c r="S802" s="2"/>
      <c r="T802" s="2"/>
      <c r="U802" s="2"/>
      <c r="V802" s="2"/>
      <c r="W802" s="2"/>
      <c r="X802" s="2"/>
      <c r="Y802" s="2"/>
      <c r="Z802" s="2"/>
    </row>
    <row r="803" spans="1:26" ht="15.75" customHeight="1">
      <c r="A803" s="4"/>
      <c r="B803" s="5"/>
      <c r="C803" s="4"/>
      <c r="D803" s="2"/>
      <c r="E803" s="4"/>
      <c r="F803" s="2"/>
      <c r="G803" s="2"/>
      <c r="H803" s="5"/>
      <c r="I803" s="5"/>
      <c r="J803" s="2"/>
      <c r="K803" s="2"/>
      <c r="L803" s="2"/>
      <c r="M803" s="2"/>
      <c r="N803" s="2"/>
      <c r="O803" s="2"/>
      <c r="P803" s="2"/>
      <c r="Q803" s="2"/>
      <c r="R803" s="2"/>
      <c r="S803" s="2"/>
      <c r="T803" s="2"/>
      <c r="U803" s="2"/>
      <c r="V803" s="2"/>
      <c r="W803" s="2"/>
      <c r="X803" s="2"/>
      <c r="Y803" s="2"/>
      <c r="Z803" s="2"/>
    </row>
    <row r="804" spans="1:26" ht="15.75" customHeight="1">
      <c r="A804" s="4"/>
      <c r="B804" s="5"/>
      <c r="C804" s="4"/>
      <c r="D804" s="2"/>
      <c r="E804" s="4"/>
      <c r="F804" s="2"/>
      <c r="G804" s="2"/>
      <c r="H804" s="5"/>
      <c r="I804" s="5"/>
      <c r="J804" s="2"/>
      <c r="K804" s="2"/>
      <c r="L804" s="2"/>
      <c r="M804" s="2"/>
      <c r="N804" s="2"/>
      <c r="O804" s="2"/>
      <c r="P804" s="2"/>
      <c r="Q804" s="2"/>
      <c r="R804" s="2"/>
      <c r="S804" s="2"/>
      <c r="T804" s="2"/>
      <c r="U804" s="2"/>
      <c r="V804" s="2"/>
      <c r="W804" s="2"/>
      <c r="X804" s="2"/>
      <c r="Y804" s="2"/>
      <c r="Z804" s="2"/>
    </row>
    <row r="805" spans="1:26" ht="15.75" customHeight="1">
      <c r="A805" s="4"/>
      <c r="B805" s="5"/>
      <c r="C805" s="4"/>
      <c r="D805" s="2"/>
      <c r="E805" s="4"/>
      <c r="F805" s="2"/>
      <c r="G805" s="2"/>
      <c r="H805" s="5"/>
      <c r="I805" s="5"/>
      <c r="J805" s="2"/>
      <c r="K805" s="2"/>
      <c r="L805" s="2"/>
      <c r="M805" s="2"/>
      <c r="N805" s="2"/>
      <c r="O805" s="2"/>
      <c r="P805" s="2"/>
      <c r="Q805" s="2"/>
      <c r="R805" s="2"/>
      <c r="S805" s="2"/>
      <c r="T805" s="2"/>
      <c r="U805" s="2"/>
      <c r="V805" s="2"/>
      <c r="W805" s="2"/>
      <c r="X805" s="2"/>
      <c r="Y805" s="2"/>
      <c r="Z805" s="2"/>
    </row>
    <row r="806" spans="1:26" ht="15.75" customHeight="1">
      <c r="A806" s="4"/>
      <c r="B806" s="5"/>
      <c r="C806" s="4"/>
      <c r="D806" s="2"/>
      <c r="E806" s="4"/>
      <c r="F806" s="2"/>
      <c r="G806" s="2"/>
      <c r="H806" s="5"/>
      <c r="I806" s="5"/>
      <c r="J806" s="2"/>
      <c r="K806" s="2"/>
      <c r="L806" s="2"/>
      <c r="M806" s="2"/>
      <c r="N806" s="2"/>
      <c r="O806" s="2"/>
      <c r="P806" s="2"/>
      <c r="Q806" s="2"/>
      <c r="R806" s="2"/>
      <c r="S806" s="2"/>
      <c r="T806" s="2"/>
      <c r="U806" s="2"/>
      <c r="V806" s="2"/>
      <c r="W806" s="2"/>
      <c r="X806" s="2"/>
      <c r="Y806" s="2"/>
      <c r="Z806" s="2"/>
    </row>
    <row r="807" spans="1:26" ht="15.75" customHeight="1">
      <c r="A807" s="4"/>
      <c r="B807" s="5"/>
      <c r="C807" s="4"/>
      <c r="D807" s="2"/>
      <c r="E807" s="4"/>
      <c r="F807" s="2"/>
      <c r="G807" s="2"/>
      <c r="H807" s="5"/>
      <c r="I807" s="5"/>
      <c r="J807" s="2"/>
      <c r="K807" s="2"/>
      <c r="L807" s="2"/>
      <c r="M807" s="2"/>
      <c r="N807" s="2"/>
      <c r="O807" s="2"/>
      <c r="P807" s="2"/>
      <c r="Q807" s="2"/>
      <c r="R807" s="2"/>
      <c r="S807" s="2"/>
      <c r="T807" s="2"/>
      <c r="U807" s="2"/>
      <c r="V807" s="2"/>
      <c r="W807" s="2"/>
      <c r="X807" s="2"/>
      <c r="Y807" s="2"/>
      <c r="Z807" s="2"/>
    </row>
    <row r="808" spans="1:26" ht="15.75" customHeight="1">
      <c r="A808" s="4"/>
      <c r="B808" s="5"/>
      <c r="C808" s="4"/>
      <c r="D808" s="2"/>
      <c r="E808" s="4"/>
      <c r="F808" s="2"/>
      <c r="G808" s="2"/>
      <c r="H808" s="5"/>
      <c r="I808" s="5"/>
      <c r="J808" s="2"/>
      <c r="K808" s="2"/>
      <c r="L808" s="2"/>
      <c r="M808" s="2"/>
      <c r="N808" s="2"/>
      <c r="O808" s="2"/>
      <c r="P808" s="2"/>
      <c r="Q808" s="2"/>
      <c r="R808" s="2"/>
      <c r="S808" s="2"/>
      <c r="T808" s="2"/>
      <c r="U808" s="2"/>
      <c r="V808" s="2"/>
      <c r="W808" s="2"/>
      <c r="X808" s="2"/>
      <c r="Y808" s="2"/>
      <c r="Z808" s="2"/>
    </row>
    <row r="809" spans="1:26" ht="15.75" customHeight="1">
      <c r="A809" s="4"/>
      <c r="B809" s="5"/>
      <c r="C809" s="4"/>
      <c r="D809" s="2"/>
      <c r="E809" s="4"/>
      <c r="F809" s="2"/>
      <c r="G809" s="2"/>
      <c r="H809" s="5"/>
      <c r="I809" s="5"/>
      <c r="J809" s="2"/>
      <c r="K809" s="2"/>
      <c r="L809" s="2"/>
      <c r="M809" s="2"/>
      <c r="N809" s="2"/>
      <c r="O809" s="2"/>
      <c r="P809" s="2"/>
      <c r="Q809" s="2"/>
      <c r="R809" s="2"/>
      <c r="S809" s="2"/>
      <c r="T809" s="2"/>
      <c r="U809" s="2"/>
      <c r="V809" s="2"/>
      <c r="W809" s="2"/>
      <c r="X809" s="2"/>
      <c r="Y809" s="2"/>
      <c r="Z809" s="2"/>
    </row>
    <row r="810" spans="1:26" ht="15.75" customHeight="1">
      <c r="A810" s="4"/>
      <c r="B810" s="5"/>
      <c r="C810" s="4"/>
      <c r="D810" s="2"/>
      <c r="E810" s="4"/>
      <c r="F810" s="2"/>
      <c r="G810" s="2"/>
      <c r="H810" s="5"/>
      <c r="I810" s="5"/>
      <c r="J810" s="2"/>
      <c r="K810" s="2"/>
      <c r="L810" s="2"/>
      <c r="M810" s="2"/>
      <c r="N810" s="2"/>
      <c r="O810" s="2"/>
      <c r="P810" s="2"/>
      <c r="Q810" s="2"/>
      <c r="R810" s="2"/>
      <c r="S810" s="2"/>
      <c r="T810" s="2"/>
      <c r="U810" s="2"/>
      <c r="V810" s="2"/>
      <c r="W810" s="2"/>
      <c r="X810" s="2"/>
      <c r="Y810" s="2"/>
      <c r="Z810" s="2"/>
    </row>
    <row r="811" spans="1:26" ht="15.75" customHeight="1">
      <c r="A811" s="4"/>
      <c r="B811" s="5"/>
      <c r="C811" s="4"/>
      <c r="D811" s="2"/>
      <c r="E811" s="4"/>
      <c r="F811" s="2"/>
      <c r="G811" s="2"/>
      <c r="H811" s="5"/>
      <c r="I811" s="5"/>
      <c r="J811" s="2"/>
      <c r="K811" s="2"/>
      <c r="L811" s="2"/>
      <c r="M811" s="2"/>
      <c r="N811" s="2"/>
      <c r="O811" s="2"/>
      <c r="P811" s="2"/>
      <c r="Q811" s="2"/>
      <c r="R811" s="2"/>
      <c r="S811" s="2"/>
      <c r="T811" s="2"/>
      <c r="U811" s="2"/>
      <c r="V811" s="2"/>
      <c r="W811" s="2"/>
      <c r="X811" s="2"/>
      <c r="Y811" s="2"/>
      <c r="Z811" s="2"/>
    </row>
    <row r="812" spans="1:26" ht="15.75" customHeight="1">
      <c r="A812" s="4"/>
      <c r="B812" s="5"/>
      <c r="C812" s="4"/>
      <c r="D812" s="2"/>
      <c r="E812" s="4"/>
      <c r="F812" s="2"/>
      <c r="G812" s="2"/>
      <c r="H812" s="5"/>
      <c r="I812" s="5"/>
      <c r="J812" s="2"/>
      <c r="K812" s="2"/>
      <c r="L812" s="2"/>
      <c r="M812" s="2"/>
      <c r="N812" s="2"/>
      <c r="O812" s="2"/>
      <c r="P812" s="2"/>
      <c r="Q812" s="2"/>
      <c r="R812" s="2"/>
      <c r="S812" s="2"/>
      <c r="T812" s="2"/>
      <c r="U812" s="2"/>
      <c r="V812" s="2"/>
      <c r="W812" s="2"/>
      <c r="X812" s="2"/>
      <c r="Y812" s="2"/>
      <c r="Z812" s="2"/>
    </row>
    <row r="813" spans="1:26" ht="15.75" customHeight="1">
      <c r="A813" s="4"/>
      <c r="B813" s="5"/>
      <c r="C813" s="4"/>
      <c r="D813" s="2"/>
      <c r="E813" s="4"/>
      <c r="F813" s="2"/>
      <c r="G813" s="2"/>
      <c r="H813" s="5"/>
      <c r="I813" s="5"/>
      <c r="J813" s="2"/>
      <c r="K813" s="2"/>
      <c r="L813" s="2"/>
      <c r="M813" s="2"/>
      <c r="N813" s="2"/>
      <c r="O813" s="2"/>
      <c r="P813" s="2"/>
      <c r="Q813" s="2"/>
      <c r="R813" s="2"/>
      <c r="S813" s="2"/>
      <c r="T813" s="2"/>
      <c r="U813" s="2"/>
      <c r="V813" s="2"/>
      <c r="W813" s="2"/>
      <c r="X813" s="2"/>
      <c r="Y813" s="2"/>
      <c r="Z813" s="2"/>
    </row>
    <row r="814" spans="1:26" ht="15.75" customHeight="1">
      <c r="A814" s="4"/>
      <c r="B814" s="5"/>
      <c r="C814" s="4"/>
      <c r="D814" s="2"/>
      <c r="E814" s="4"/>
      <c r="F814" s="2"/>
      <c r="G814" s="2"/>
      <c r="H814" s="5"/>
      <c r="I814" s="5"/>
      <c r="J814" s="2"/>
      <c r="K814" s="2"/>
      <c r="L814" s="2"/>
      <c r="M814" s="2"/>
      <c r="N814" s="2"/>
      <c r="O814" s="2"/>
      <c r="P814" s="2"/>
      <c r="Q814" s="2"/>
      <c r="R814" s="2"/>
      <c r="S814" s="2"/>
      <c r="T814" s="2"/>
      <c r="U814" s="2"/>
      <c r="V814" s="2"/>
      <c r="W814" s="2"/>
      <c r="X814" s="2"/>
      <c r="Y814" s="2"/>
      <c r="Z814" s="2"/>
    </row>
    <row r="815" spans="1:26" ht="15.75" customHeight="1">
      <c r="A815" s="4"/>
      <c r="B815" s="5"/>
      <c r="C815" s="4"/>
      <c r="D815" s="2"/>
      <c r="E815" s="4"/>
      <c r="F815" s="2"/>
      <c r="G815" s="2"/>
      <c r="H815" s="5"/>
      <c r="I815" s="5"/>
      <c r="J815" s="2"/>
      <c r="K815" s="2"/>
      <c r="L815" s="2"/>
      <c r="M815" s="2"/>
      <c r="N815" s="2"/>
      <c r="O815" s="2"/>
      <c r="P815" s="2"/>
      <c r="Q815" s="2"/>
      <c r="R815" s="2"/>
      <c r="S815" s="2"/>
      <c r="T815" s="2"/>
      <c r="U815" s="2"/>
      <c r="V815" s="2"/>
      <c r="W815" s="2"/>
      <c r="X815" s="2"/>
      <c r="Y815" s="2"/>
      <c r="Z815" s="2"/>
    </row>
    <row r="816" spans="1:26" ht="15.75" customHeight="1">
      <c r="A816" s="4"/>
      <c r="B816" s="5"/>
      <c r="C816" s="4"/>
      <c r="D816" s="2"/>
      <c r="E816" s="4"/>
      <c r="F816" s="2"/>
      <c r="G816" s="2"/>
      <c r="H816" s="5"/>
      <c r="I816" s="5"/>
      <c r="J816" s="2"/>
      <c r="K816" s="2"/>
      <c r="L816" s="2"/>
      <c r="M816" s="2"/>
      <c r="N816" s="2"/>
      <c r="O816" s="2"/>
      <c r="P816" s="2"/>
      <c r="Q816" s="2"/>
      <c r="R816" s="2"/>
      <c r="S816" s="2"/>
      <c r="T816" s="2"/>
      <c r="U816" s="2"/>
      <c r="V816" s="2"/>
      <c r="W816" s="2"/>
      <c r="X816" s="2"/>
      <c r="Y816" s="2"/>
      <c r="Z816" s="2"/>
    </row>
    <row r="817" spans="1:26" ht="15.75" customHeight="1">
      <c r="A817" s="4"/>
      <c r="B817" s="5"/>
      <c r="C817" s="4"/>
      <c r="D817" s="2"/>
      <c r="E817" s="4"/>
      <c r="F817" s="2"/>
      <c r="G817" s="2"/>
      <c r="H817" s="5"/>
      <c r="I817" s="5"/>
      <c r="J817" s="2"/>
      <c r="K817" s="2"/>
      <c r="L817" s="2"/>
      <c r="M817" s="2"/>
      <c r="N817" s="2"/>
      <c r="O817" s="2"/>
      <c r="P817" s="2"/>
      <c r="Q817" s="2"/>
      <c r="R817" s="2"/>
      <c r="S817" s="2"/>
      <c r="T817" s="2"/>
      <c r="U817" s="2"/>
      <c r="V817" s="2"/>
      <c r="W817" s="2"/>
      <c r="X817" s="2"/>
      <c r="Y817" s="2"/>
      <c r="Z817" s="2"/>
    </row>
    <row r="818" spans="1:26" ht="15.75" customHeight="1">
      <c r="A818" s="4"/>
      <c r="B818" s="5"/>
      <c r="C818" s="4"/>
      <c r="D818" s="2"/>
      <c r="E818" s="4"/>
      <c r="F818" s="2"/>
      <c r="G818" s="2"/>
      <c r="H818" s="5"/>
      <c r="I818" s="5"/>
      <c r="J818" s="2"/>
      <c r="K818" s="2"/>
      <c r="L818" s="2"/>
      <c r="M818" s="2"/>
      <c r="N818" s="2"/>
      <c r="O818" s="2"/>
      <c r="P818" s="2"/>
      <c r="Q818" s="2"/>
      <c r="R818" s="2"/>
      <c r="S818" s="2"/>
      <c r="T818" s="2"/>
      <c r="U818" s="2"/>
      <c r="V818" s="2"/>
      <c r="W818" s="2"/>
      <c r="X818" s="2"/>
      <c r="Y818" s="2"/>
      <c r="Z818" s="2"/>
    </row>
    <row r="819" spans="1:26" ht="15.75" customHeight="1">
      <c r="A819" s="4"/>
      <c r="B819" s="5"/>
      <c r="C819" s="4"/>
      <c r="D819" s="2"/>
      <c r="E819" s="4"/>
      <c r="F819" s="2"/>
      <c r="G819" s="2"/>
      <c r="H819" s="5"/>
      <c r="I819" s="5"/>
      <c r="J819" s="2"/>
      <c r="K819" s="2"/>
      <c r="L819" s="2"/>
      <c r="M819" s="2"/>
      <c r="N819" s="2"/>
      <c r="O819" s="2"/>
      <c r="P819" s="2"/>
      <c r="Q819" s="2"/>
      <c r="R819" s="2"/>
      <c r="S819" s="2"/>
      <c r="T819" s="2"/>
      <c r="U819" s="2"/>
      <c r="V819" s="2"/>
      <c r="W819" s="2"/>
      <c r="X819" s="2"/>
      <c r="Y819" s="2"/>
      <c r="Z819" s="2"/>
    </row>
    <row r="820" spans="1:26" ht="15.75" customHeight="1">
      <c r="A820" s="4"/>
      <c r="B820" s="5"/>
      <c r="C820" s="4"/>
      <c r="D820" s="2"/>
      <c r="E820" s="4"/>
      <c r="F820" s="2"/>
      <c r="G820" s="2"/>
      <c r="H820" s="5"/>
      <c r="I820" s="5"/>
      <c r="J820" s="2"/>
      <c r="K820" s="2"/>
      <c r="L820" s="2"/>
      <c r="M820" s="2"/>
      <c r="N820" s="2"/>
      <c r="O820" s="2"/>
      <c r="P820" s="2"/>
      <c r="Q820" s="2"/>
      <c r="R820" s="2"/>
      <c r="S820" s="2"/>
      <c r="T820" s="2"/>
      <c r="U820" s="2"/>
      <c r="V820" s="2"/>
      <c r="W820" s="2"/>
      <c r="X820" s="2"/>
      <c r="Y820" s="2"/>
      <c r="Z820" s="2"/>
    </row>
    <row r="821" spans="1:26" ht="15.75" customHeight="1">
      <c r="A821" s="4"/>
      <c r="B821" s="5"/>
      <c r="C821" s="4"/>
      <c r="D821" s="2"/>
      <c r="E821" s="4"/>
      <c r="F821" s="2"/>
      <c r="G821" s="2"/>
      <c r="H821" s="5"/>
      <c r="I821" s="5"/>
      <c r="J821" s="2"/>
      <c r="K821" s="2"/>
      <c r="L821" s="2"/>
      <c r="M821" s="2"/>
      <c r="N821" s="2"/>
      <c r="O821" s="2"/>
      <c r="P821" s="2"/>
      <c r="Q821" s="2"/>
      <c r="R821" s="2"/>
      <c r="S821" s="2"/>
      <c r="T821" s="2"/>
      <c r="U821" s="2"/>
      <c r="V821" s="2"/>
      <c r="W821" s="2"/>
      <c r="X821" s="2"/>
      <c r="Y821" s="2"/>
      <c r="Z821" s="2"/>
    </row>
    <row r="822" spans="1:26" ht="15.75" customHeight="1">
      <c r="A822" s="4"/>
      <c r="B822" s="5"/>
      <c r="C822" s="4"/>
      <c r="D822" s="2"/>
      <c r="E822" s="4"/>
      <c r="F822" s="2"/>
      <c r="G822" s="2"/>
      <c r="H822" s="5"/>
      <c r="I822" s="5"/>
      <c r="J822" s="2"/>
      <c r="K822" s="2"/>
      <c r="L822" s="2"/>
      <c r="M822" s="2"/>
      <c r="N822" s="2"/>
      <c r="O822" s="2"/>
      <c r="P822" s="2"/>
      <c r="Q822" s="2"/>
      <c r="R822" s="2"/>
      <c r="S822" s="2"/>
      <c r="T822" s="2"/>
      <c r="U822" s="2"/>
      <c r="V822" s="2"/>
      <c r="W822" s="2"/>
      <c r="X822" s="2"/>
      <c r="Y822" s="2"/>
      <c r="Z822" s="2"/>
    </row>
    <row r="823" spans="1:26" ht="15.75" customHeight="1">
      <c r="A823" s="4"/>
      <c r="B823" s="5"/>
      <c r="C823" s="4"/>
      <c r="D823" s="2"/>
      <c r="E823" s="4"/>
      <c r="F823" s="2"/>
      <c r="G823" s="2"/>
      <c r="H823" s="5"/>
      <c r="I823" s="5"/>
      <c r="J823" s="2"/>
      <c r="K823" s="2"/>
      <c r="L823" s="2"/>
      <c r="M823" s="2"/>
      <c r="N823" s="2"/>
      <c r="O823" s="2"/>
      <c r="P823" s="2"/>
      <c r="Q823" s="2"/>
      <c r="R823" s="2"/>
      <c r="S823" s="2"/>
      <c r="T823" s="2"/>
      <c r="U823" s="2"/>
      <c r="V823" s="2"/>
      <c r="W823" s="2"/>
      <c r="X823" s="2"/>
      <c r="Y823" s="2"/>
      <c r="Z823" s="2"/>
    </row>
    <row r="824" spans="1:26" ht="15.75" customHeight="1">
      <c r="A824" s="4"/>
      <c r="B824" s="5"/>
      <c r="C824" s="4"/>
      <c r="D824" s="2"/>
      <c r="E824" s="4"/>
      <c r="F824" s="2"/>
      <c r="G824" s="2"/>
      <c r="H824" s="5"/>
      <c r="I824" s="5"/>
      <c r="J824" s="2"/>
      <c r="K824" s="2"/>
      <c r="L824" s="2"/>
      <c r="M824" s="2"/>
      <c r="N824" s="2"/>
      <c r="O824" s="2"/>
      <c r="P824" s="2"/>
      <c r="Q824" s="2"/>
      <c r="R824" s="2"/>
      <c r="S824" s="2"/>
      <c r="T824" s="2"/>
      <c r="U824" s="2"/>
      <c r="V824" s="2"/>
      <c r="W824" s="2"/>
      <c r="X824" s="2"/>
      <c r="Y824" s="2"/>
      <c r="Z824" s="2"/>
    </row>
    <row r="825" spans="1:26" ht="15.75" customHeight="1">
      <c r="A825" s="4"/>
      <c r="B825" s="5"/>
      <c r="C825" s="4"/>
      <c r="D825" s="2"/>
      <c r="E825" s="4"/>
      <c r="F825" s="2"/>
      <c r="G825" s="2"/>
      <c r="H825" s="5"/>
      <c r="I825" s="5"/>
      <c r="J825" s="2"/>
      <c r="K825" s="2"/>
      <c r="L825" s="2"/>
      <c r="M825" s="2"/>
      <c r="N825" s="2"/>
      <c r="O825" s="2"/>
      <c r="P825" s="2"/>
      <c r="Q825" s="2"/>
      <c r="R825" s="2"/>
      <c r="S825" s="2"/>
      <c r="T825" s="2"/>
      <c r="U825" s="2"/>
      <c r="V825" s="2"/>
      <c r="W825" s="2"/>
      <c r="X825" s="2"/>
      <c r="Y825" s="2"/>
      <c r="Z825" s="2"/>
    </row>
    <row r="826" spans="1:26" ht="15.75" customHeight="1">
      <c r="A826" s="4"/>
      <c r="B826" s="5"/>
      <c r="C826" s="4"/>
      <c r="D826" s="2"/>
      <c r="E826" s="4"/>
      <c r="F826" s="2"/>
      <c r="G826" s="2"/>
      <c r="H826" s="5"/>
      <c r="I826" s="5"/>
      <c r="J826" s="2"/>
      <c r="K826" s="2"/>
      <c r="L826" s="2"/>
      <c r="M826" s="2"/>
      <c r="N826" s="2"/>
      <c r="O826" s="2"/>
      <c r="P826" s="2"/>
      <c r="Q826" s="2"/>
      <c r="R826" s="2"/>
      <c r="S826" s="2"/>
      <c r="T826" s="2"/>
      <c r="U826" s="2"/>
      <c r="V826" s="2"/>
      <c r="W826" s="2"/>
      <c r="X826" s="2"/>
      <c r="Y826" s="2"/>
      <c r="Z826" s="2"/>
    </row>
    <row r="827" spans="1:26" ht="15.75" customHeight="1">
      <c r="A827" s="4"/>
      <c r="B827" s="5"/>
      <c r="C827" s="4"/>
      <c r="D827" s="2"/>
      <c r="E827" s="4"/>
      <c r="F827" s="2"/>
      <c r="G827" s="2"/>
      <c r="H827" s="5"/>
      <c r="I827" s="5"/>
      <c r="J827" s="2"/>
      <c r="K827" s="2"/>
      <c r="L827" s="2"/>
      <c r="M827" s="2"/>
      <c r="N827" s="2"/>
      <c r="O827" s="2"/>
      <c r="P827" s="2"/>
      <c r="Q827" s="2"/>
      <c r="R827" s="2"/>
      <c r="S827" s="2"/>
      <c r="T827" s="2"/>
      <c r="U827" s="2"/>
      <c r="V827" s="2"/>
      <c r="W827" s="2"/>
      <c r="X827" s="2"/>
      <c r="Y827" s="2"/>
      <c r="Z827" s="2"/>
    </row>
    <row r="828" spans="1:26" ht="15.75" customHeight="1">
      <c r="A828" s="4"/>
      <c r="B828" s="5"/>
      <c r="C828" s="4"/>
      <c r="D828" s="2"/>
      <c r="E828" s="4"/>
      <c r="F828" s="2"/>
      <c r="G828" s="2"/>
      <c r="H828" s="5"/>
      <c r="I828" s="5"/>
      <c r="J828" s="2"/>
      <c r="K828" s="2"/>
      <c r="L828" s="2"/>
      <c r="M828" s="2"/>
      <c r="N828" s="2"/>
      <c r="O828" s="2"/>
      <c r="P828" s="2"/>
      <c r="Q828" s="2"/>
      <c r="R828" s="2"/>
      <c r="S828" s="2"/>
      <c r="T828" s="2"/>
      <c r="U828" s="2"/>
      <c r="V828" s="2"/>
      <c r="W828" s="2"/>
      <c r="X828" s="2"/>
      <c r="Y828" s="2"/>
      <c r="Z828" s="2"/>
    </row>
    <row r="829" spans="1:26" ht="15.75" customHeight="1">
      <c r="A829" s="4"/>
      <c r="B829" s="5"/>
      <c r="C829" s="4"/>
      <c r="D829" s="2"/>
      <c r="E829" s="4"/>
      <c r="F829" s="2"/>
      <c r="G829" s="2"/>
      <c r="H829" s="5"/>
      <c r="I829" s="5"/>
      <c r="J829" s="2"/>
      <c r="K829" s="2"/>
      <c r="L829" s="2"/>
      <c r="M829" s="2"/>
      <c r="N829" s="2"/>
      <c r="O829" s="2"/>
      <c r="P829" s="2"/>
      <c r="Q829" s="2"/>
      <c r="R829" s="2"/>
      <c r="S829" s="2"/>
      <c r="T829" s="2"/>
      <c r="U829" s="2"/>
      <c r="V829" s="2"/>
      <c r="W829" s="2"/>
      <c r="X829" s="2"/>
      <c r="Y829" s="2"/>
      <c r="Z829" s="2"/>
    </row>
    <row r="830" spans="1:26" ht="15.75" customHeight="1">
      <c r="A830" s="4"/>
      <c r="B830" s="5"/>
      <c r="C830" s="4"/>
      <c r="D830" s="2"/>
      <c r="E830" s="4"/>
      <c r="F830" s="2"/>
      <c r="G830" s="2"/>
      <c r="H830" s="5"/>
      <c r="I830" s="5"/>
      <c r="J830" s="2"/>
      <c r="K830" s="2"/>
      <c r="L830" s="2"/>
      <c r="M830" s="2"/>
      <c r="N830" s="2"/>
      <c r="O830" s="2"/>
      <c r="P830" s="2"/>
      <c r="Q830" s="2"/>
      <c r="R830" s="2"/>
      <c r="S830" s="2"/>
      <c r="T830" s="2"/>
      <c r="U830" s="2"/>
      <c r="V830" s="2"/>
      <c r="W830" s="2"/>
      <c r="X830" s="2"/>
      <c r="Y830" s="2"/>
      <c r="Z830" s="2"/>
    </row>
    <row r="831" spans="1:26" ht="15.75" customHeight="1">
      <c r="A831" s="4"/>
      <c r="B831" s="5"/>
      <c r="C831" s="4"/>
      <c r="D831" s="2"/>
      <c r="E831" s="4"/>
      <c r="F831" s="2"/>
      <c r="G831" s="2"/>
      <c r="H831" s="5"/>
      <c r="I831" s="5"/>
      <c r="J831" s="2"/>
      <c r="K831" s="2"/>
      <c r="L831" s="2"/>
      <c r="M831" s="2"/>
      <c r="N831" s="2"/>
      <c r="O831" s="2"/>
      <c r="P831" s="2"/>
      <c r="Q831" s="2"/>
      <c r="R831" s="2"/>
      <c r="S831" s="2"/>
      <c r="T831" s="2"/>
      <c r="U831" s="2"/>
      <c r="V831" s="2"/>
      <c r="W831" s="2"/>
      <c r="X831" s="2"/>
      <c r="Y831" s="2"/>
      <c r="Z831" s="2"/>
    </row>
    <row r="832" spans="1:26" ht="15.75" customHeight="1">
      <c r="A832" s="4"/>
      <c r="B832" s="5"/>
      <c r="C832" s="4"/>
      <c r="D832" s="2"/>
      <c r="E832" s="4"/>
      <c r="F832" s="2"/>
      <c r="G832" s="2"/>
      <c r="H832" s="5"/>
      <c r="I832" s="5"/>
      <c r="J832" s="2"/>
      <c r="K832" s="2"/>
      <c r="L832" s="2"/>
      <c r="M832" s="2"/>
      <c r="N832" s="2"/>
      <c r="O832" s="2"/>
      <c r="P832" s="2"/>
      <c r="Q832" s="2"/>
      <c r="R832" s="2"/>
      <c r="S832" s="2"/>
      <c r="T832" s="2"/>
      <c r="U832" s="2"/>
      <c r="V832" s="2"/>
      <c r="W832" s="2"/>
      <c r="X832" s="2"/>
      <c r="Y832" s="2"/>
      <c r="Z832" s="2"/>
    </row>
    <row r="833" spans="1:26" ht="15.75" customHeight="1">
      <c r="A833" s="4"/>
      <c r="B833" s="5"/>
      <c r="C833" s="4"/>
      <c r="D833" s="2"/>
      <c r="E833" s="4"/>
      <c r="F833" s="2"/>
      <c r="G833" s="2"/>
      <c r="H833" s="5"/>
      <c r="I833" s="5"/>
      <c r="J833" s="2"/>
      <c r="K833" s="2"/>
      <c r="L833" s="2"/>
      <c r="M833" s="2"/>
      <c r="N833" s="2"/>
      <c r="O833" s="2"/>
      <c r="P833" s="2"/>
      <c r="Q833" s="2"/>
      <c r="R833" s="2"/>
      <c r="S833" s="2"/>
      <c r="T833" s="2"/>
      <c r="U833" s="2"/>
      <c r="V833" s="2"/>
      <c r="W833" s="2"/>
      <c r="X833" s="2"/>
      <c r="Y833" s="2"/>
      <c r="Z833" s="2"/>
    </row>
    <row r="834" spans="1:26" ht="15.75" customHeight="1">
      <c r="A834" s="4"/>
      <c r="B834" s="5"/>
      <c r="C834" s="4"/>
      <c r="D834" s="2"/>
      <c r="E834" s="4"/>
      <c r="F834" s="2"/>
      <c r="G834" s="2"/>
      <c r="H834" s="5"/>
      <c r="I834" s="5"/>
      <c r="J834" s="2"/>
      <c r="K834" s="2"/>
      <c r="L834" s="2"/>
      <c r="M834" s="2"/>
      <c r="N834" s="2"/>
      <c r="O834" s="2"/>
      <c r="P834" s="2"/>
      <c r="Q834" s="2"/>
      <c r="R834" s="2"/>
      <c r="S834" s="2"/>
      <c r="T834" s="2"/>
      <c r="U834" s="2"/>
      <c r="V834" s="2"/>
      <c r="W834" s="2"/>
      <c r="X834" s="2"/>
      <c r="Y834" s="2"/>
      <c r="Z834" s="2"/>
    </row>
    <row r="835" spans="1:26" ht="15.75" customHeight="1">
      <c r="A835" s="4"/>
      <c r="B835" s="5"/>
      <c r="C835" s="4"/>
      <c r="D835" s="2"/>
      <c r="E835" s="4"/>
      <c r="F835" s="2"/>
      <c r="G835" s="2"/>
      <c r="H835" s="5"/>
      <c r="I835" s="5"/>
      <c r="J835" s="2"/>
      <c r="K835" s="2"/>
      <c r="L835" s="2"/>
      <c r="M835" s="2"/>
      <c r="N835" s="2"/>
      <c r="O835" s="2"/>
      <c r="P835" s="2"/>
      <c r="Q835" s="2"/>
      <c r="R835" s="2"/>
      <c r="S835" s="2"/>
      <c r="T835" s="2"/>
      <c r="U835" s="2"/>
      <c r="V835" s="2"/>
      <c r="W835" s="2"/>
      <c r="X835" s="2"/>
      <c r="Y835" s="2"/>
      <c r="Z835" s="2"/>
    </row>
    <row r="836" spans="1:26" ht="15.75" customHeight="1">
      <c r="A836" s="4"/>
      <c r="B836" s="5"/>
      <c r="C836" s="4"/>
      <c r="D836" s="2"/>
      <c r="E836" s="4"/>
      <c r="F836" s="2"/>
      <c r="G836" s="2"/>
      <c r="H836" s="5"/>
      <c r="I836" s="5"/>
      <c r="J836" s="2"/>
      <c r="K836" s="2"/>
      <c r="L836" s="2"/>
      <c r="M836" s="2"/>
      <c r="N836" s="2"/>
      <c r="O836" s="2"/>
      <c r="P836" s="2"/>
      <c r="Q836" s="2"/>
      <c r="R836" s="2"/>
      <c r="S836" s="2"/>
      <c r="T836" s="2"/>
      <c r="U836" s="2"/>
      <c r="V836" s="2"/>
      <c r="W836" s="2"/>
      <c r="X836" s="2"/>
      <c r="Y836" s="2"/>
      <c r="Z836" s="2"/>
    </row>
    <row r="837" spans="1:26" ht="15.75" customHeight="1">
      <c r="A837" s="4"/>
      <c r="B837" s="5"/>
      <c r="C837" s="4"/>
      <c r="D837" s="2"/>
      <c r="E837" s="4"/>
      <c r="F837" s="2"/>
      <c r="G837" s="2"/>
      <c r="H837" s="5"/>
      <c r="I837" s="5"/>
      <c r="J837" s="2"/>
      <c r="K837" s="2"/>
      <c r="L837" s="2"/>
      <c r="M837" s="2"/>
      <c r="N837" s="2"/>
      <c r="O837" s="2"/>
      <c r="P837" s="2"/>
      <c r="Q837" s="2"/>
      <c r="R837" s="2"/>
      <c r="S837" s="2"/>
      <c r="T837" s="2"/>
      <c r="U837" s="2"/>
      <c r="V837" s="2"/>
      <c r="W837" s="2"/>
      <c r="X837" s="2"/>
      <c r="Y837" s="2"/>
      <c r="Z837" s="2"/>
    </row>
    <row r="838" spans="1:26" ht="15.75" customHeight="1">
      <c r="A838" s="4"/>
      <c r="B838" s="5"/>
      <c r="C838" s="4"/>
      <c r="D838" s="2"/>
      <c r="E838" s="4"/>
      <c r="F838" s="2"/>
      <c r="G838" s="2"/>
      <c r="H838" s="5"/>
      <c r="I838" s="5"/>
      <c r="J838" s="2"/>
      <c r="K838" s="2"/>
      <c r="L838" s="2"/>
      <c r="M838" s="2"/>
      <c r="N838" s="2"/>
      <c r="O838" s="2"/>
      <c r="P838" s="2"/>
      <c r="Q838" s="2"/>
      <c r="R838" s="2"/>
      <c r="S838" s="2"/>
      <c r="T838" s="2"/>
      <c r="U838" s="2"/>
      <c r="V838" s="2"/>
      <c r="W838" s="2"/>
      <c r="X838" s="2"/>
      <c r="Y838" s="2"/>
      <c r="Z838" s="2"/>
    </row>
    <row r="839" spans="1:26" ht="15.75" customHeight="1">
      <c r="A839" s="4"/>
      <c r="B839" s="5"/>
      <c r="C839" s="4"/>
      <c r="D839" s="2"/>
      <c r="E839" s="4"/>
      <c r="F839" s="2"/>
      <c r="G839" s="2"/>
      <c r="H839" s="5"/>
      <c r="I839" s="5"/>
      <c r="J839" s="2"/>
      <c r="K839" s="2"/>
      <c r="L839" s="2"/>
      <c r="M839" s="2"/>
      <c r="N839" s="2"/>
      <c r="O839" s="2"/>
      <c r="P839" s="2"/>
      <c r="Q839" s="2"/>
      <c r="R839" s="2"/>
      <c r="S839" s="2"/>
      <c r="T839" s="2"/>
      <c r="U839" s="2"/>
      <c r="V839" s="2"/>
      <c r="W839" s="2"/>
      <c r="X839" s="2"/>
      <c r="Y839" s="2"/>
      <c r="Z839" s="2"/>
    </row>
    <row r="840" spans="1:26" ht="15.75" customHeight="1">
      <c r="A840" s="4"/>
      <c r="B840" s="5"/>
      <c r="C840" s="4"/>
      <c r="D840" s="2"/>
      <c r="E840" s="4"/>
      <c r="F840" s="2"/>
      <c r="G840" s="2"/>
      <c r="H840" s="5"/>
      <c r="I840" s="5"/>
      <c r="J840" s="2"/>
      <c r="K840" s="2"/>
      <c r="L840" s="2"/>
      <c r="M840" s="2"/>
      <c r="N840" s="2"/>
      <c r="O840" s="2"/>
      <c r="P840" s="2"/>
      <c r="Q840" s="2"/>
      <c r="R840" s="2"/>
      <c r="S840" s="2"/>
      <c r="T840" s="2"/>
      <c r="U840" s="2"/>
      <c r="V840" s="2"/>
      <c r="W840" s="2"/>
      <c r="X840" s="2"/>
      <c r="Y840" s="2"/>
      <c r="Z840" s="2"/>
    </row>
    <row r="841" spans="1:26" ht="15.75" customHeight="1">
      <c r="A841" s="4"/>
      <c r="B841" s="5"/>
      <c r="C841" s="4"/>
      <c r="D841" s="2"/>
      <c r="E841" s="4"/>
      <c r="F841" s="2"/>
      <c r="G841" s="2"/>
      <c r="H841" s="5"/>
      <c r="I841" s="5"/>
      <c r="J841" s="2"/>
      <c r="K841" s="2"/>
      <c r="L841" s="2"/>
      <c r="M841" s="2"/>
      <c r="N841" s="2"/>
      <c r="O841" s="2"/>
      <c r="P841" s="2"/>
      <c r="Q841" s="2"/>
      <c r="R841" s="2"/>
      <c r="S841" s="2"/>
      <c r="T841" s="2"/>
      <c r="U841" s="2"/>
      <c r="V841" s="2"/>
      <c r="W841" s="2"/>
      <c r="X841" s="2"/>
      <c r="Y841" s="2"/>
      <c r="Z841" s="2"/>
    </row>
    <row r="842" spans="1:26" ht="15.75" customHeight="1">
      <c r="A842" s="4"/>
      <c r="B842" s="5"/>
      <c r="C842" s="4"/>
      <c r="D842" s="2"/>
      <c r="E842" s="4"/>
      <c r="F842" s="2"/>
      <c r="G842" s="2"/>
      <c r="H842" s="5"/>
      <c r="I842" s="5"/>
      <c r="J842" s="2"/>
      <c r="K842" s="2"/>
      <c r="L842" s="2"/>
      <c r="M842" s="2"/>
      <c r="N842" s="2"/>
      <c r="O842" s="2"/>
      <c r="P842" s="2"/>
      <c r="Q842" s="2"/>
      <c r="R842" s="2"/>
      <c r="S842" s="2"/>
      <c r="T842" s="2"/>
      <c r="U842" s="2"/>
      <c r="V842" s="2"/>
      <c r="W842" s="2"/>
      <c r="X842" s="2"/>
      <c r="Y842" s="2"/>
      <c r="Z842" s="2"/>
    </row>
    <row r="843" spans="1:26" ht="15.75" customHeight="1">
      <c r="A843" s="4"/>
      <c r="B843" s="5"/>
      <c r="C843" s="4"/>
      <c r="D843" s="2"/>
      <c r="E843" s="4"/>
      <c r="F843" s="2"/>
      <c r="G843" s="2"/>
      <c r="H843" s="5"/>
      <c r="I843" s="5"/>
      <c r="J843" s="2"/>
      <c r="K843" s="2"/>
      <c r="L843" s="2"/>
      <c r="M843" s="2"/>
      <c r="N843" s="2"/>
      <c r="O843" s="2"/>
      <c r="P843" s="2"/>
      <c r="Q843" s="2"/>
      <c r="R843" s="2"/>
      <c r="S843" s="2"/>
      <c r="T843" s="2"/>
      <c r="U843" s="2"/>
      <c r="V843" s="2"/>
      <c r="W843" s="2"/>
      <c r="X843" s="2"/>
      <c r="Y843" s="2"/>
      <c r="Z843" s="2"/>
    </row>
    <row r="844" spans="1:26" ht="15.75" customHeight="1">
      <c r="A844" s="4"/>
      <c r="B844" s="5"/>
      <c r="C844" s="4"/>
      <c r="D844" s="2"/>
      <c r="E844" s="4"/>
      <c r="F844" s="2"/>
      <c r="G844" s="2"/>
      <c r="H844" s="5"/>
      <c r="I844" s="5"/>
      <c r="J844" s="2"/>
      <c r="K844" s="2"/>
      <c r="L844" s="2"/>
      <c r="M844" s="2"/>
      <c r="N844" s="2"/>
      <c r="O844" s="2"/>
      <c r="P844" s="2"/>
      <c r="Q844" s="2"/>
      <c r="R844" s="2"/>
      <c r="S844" s="2"/>
      <c r="T844" s="2"/>
      <c r="U844" s="2"/>
      <c r="V844" s="2"/>
      <c r="W844" s="2"/>
      <c r="X844" s="2"/>
      <c r="Y844" s="2"/>
      <c r="Z844" s="2"/>
    </row>
    <row r="845" spans="1:26" ht="15.75" customHeight="1">
      <c r="A845" s="4"/>
      <c r="B845" s="5"/>
      <c r="C845" s="4"/>
      <c r="D845" s="2"/>
      <c r="E845" s="4"/>
      <c r="F845" s="2"/>
      <c r="G845" s="2"/>
      <c r="H845" s="5"/>
      <c r="I845" s="5"/>
      <c r="J845" s="2"/>
      <c r="K845" s="2"/>
      <c r="L845" s="2"/>
      <c r="M845" s="2"/>
      <c r="N845" s="2"/>
      <c r="O845" s="2"/>
      <c r="P845" s="2"/>
      <c r="Q845" s="2"/>
      <c r="R845" s="2"/>
      <c r="S845" s="2"/>
      <c r="T845" s="2"/>
      <c r="U845" s="2"/>
      <c r="V845" s="2"/>
      <c r="W845" s="2"/>
      <c r="X845" s="2"/>
      <c r="Y845" s="2"/>
      <c r="Z845" s="2"/>
    </row>
    <row r="846" spans="1:26" ht="15.75" customHeight="1">
      <c r="A846" s="4"/>
      <c r="B846" s="5"/>
      <c r="C846" s="4"/>
      <c r="D846" s="2"/>
      <c r="E846" s="4"/>
      <c r="F846" s="2"/>
      <c r="G846" s="2"/>
      <c r="H846" s="5"/>
      <c r="I846" s="5"/>
      <c r="J846" s="2"/>
      <c r="K846" s="2"/>
      <c r="L846" s="2"/>
      <c r="M846" s="2"/>
      <c r="N846" s="2"/>
      <c r="O846" s="2"/>
      <c r="P846" s="2"/>
      <c r="Q846" s="2"/>
      <c r="R846" s="2"/>
      <c r="S846" s="2"/>
      <c r="T846" s="2"/>
      <c r="U846" s="2"/>
      <c r="V846" s="2"/>
      <c r="W846" s="2"/>
      <c r="X846" s="2"/>
      <c r="Y846" s="2"/>
      <c r="Z846" s="2"/>
    </row>
    <row r="847" spans="1:26" ht="15.75" customHeight="1">
      <c r="A847" s="4"/>
      <c r="B847" s="5"/>
      <c r="C847" s="4"/>
      <c r="D847" s="2"/>
      <c r="E847" s="4"/>
      <c r="F847" s="2"/>
      <c r="G847" s="2"/>
      <c r="H847" s="5"/>
      <c r="I847" s="5"/>
      <c r="J847" s="2"/>
      <c r="K847" s="2"/>
      <c r="L847" s="2"/>
      <c r="M847" s="2"/>
      <c r="N847" s="2"/>
      <c r="O847" s="2"/>
      <c r="P847" s="2"/>
      <c r="Q847" s="2"/>
      <c r="R847" s="2"/>
      <c r="S847" s="2"/>
      <c r="T847" s="2"/>
      <c r="U847" s="2"/>
      <c r="V847" s="2"/>
      <c r="W847" s="2"/>
      <c r="X847" s="2"/>
      <c r="Y847" s="2"/>
      <c r="Z847" s="2"/>
    </row>
    <row r="848" spans="1:26" ht="15.75" customHeight="1">
      <c r="A848" s="4"/>
      <c r="B848" s="5"/>
      <c r="C848" s="4"/>
      <c r="D848" s="2"/>
      <c r="E848" s="4"/>
      <c r="F848" s="2"/>
      <c r="G848" s="2"/>
      <c r="H848" s="5"/>
      <c r="I848" s="5"/>
      <c r="J848" s="2"/>
      <c r="K848" s="2"/>
      <c r="L848" s="2"/>
      <c r="M848" s="2"/>
      <c r="N848" s="2"/>
      <c r="O848" s="2"/>
      <c r="P848" s="2"/>
      <c r="Q848" s="2"/>
      <c r="R848" s="2"/>
      <c r="S848" s="2"/>
      <c r="T848" s="2"/>
      <c r="U848" s="2"/>
      <c r="V848" s="2"/>
      <c r="W848" s="2"/>
      <c r="X848" s="2"/>
      <c r="Y848" s="2"/>
      <c r="Z848" s="2"/>
    </row>
    <row r="849" spans="1:26" ht="15.75" customHeight="1">
      <c r="A849" s="4"/>
      <c r="B849" s="5"/>
      <c r="C849" s="4"/>
      <c r="D849" s="2"/>
      <c r="E849" s="4"/>
      <c r="F849" s="2"/>
      <c r="G849" s="2"/>
      <c r="H849" s="5"/>
      <c r="I849" s="5"/>
      <c r="J849" s="2"/>
      <c r="K849" s="2"/>
      <c r="L849" s="2"/>
      <c r="M849" s="2"/>
      <c r="N849" s="2"/>
      <c r="O849" s="2"/>
      <c r="P849" s="2"/>
      <c r="Q849" s="2"/>
      <c r="R849" s="2"/>
      <c r="S849" s="2"/>
      <c r="T849" s="2"/>
      <c r="U849" s="2"/>
      <c r="V849" s="2"/>
      <c r="W849" s="2"/>
      <c r="X849" s="2"/>
      <c r="Y849" s="2"/>
      <c r="Z849" s="2"/>
    </row>
    <row r="850" spans="1:26" ht="15.75" customHeight="1">
      <c r="A850" s="4"/>
      <c r="B850" s="5"/>
      <c r="C850" s="4"/>
      <c r="D850" s="2"/>
      <c r="E850" s="4"/>
      <c r="F850" s="2"/>
      <c r="G850" s="2"/>
      <c r="H850" s="5"/>
      <c r="I850" s="5"/>
      <c r="J850" s="2"/>
      <c r="K850" s="2"/>
      <c r="L850" s="2"/>
      <c r="M850" s="2"/>
      <c r="N850" s="2"/>
      <c r="O850" s="2"/>
      <c r="P850" s="2"/>
      <c r="Q850" s="2"/>
      <c r="R850" s="2"/>
      <c r="S850" s="2"/>
      <c r="T850" s="2"/>
      <c r="U850" s="2"/>
      <c r="V850" s="2"/>
      <c r="W850" s="2"/>
      <c r="X850" s="2"/>
      <c r="Y850" s="2"/>
      <c r="Z850" s="2"/>
    </row>
    <row r="851" spans="1:26" ht="15.75" customHeight="1">
      <c r="A851" s="4"/>
      <c r="B851" s="5"/>
      <c r="C851" s="4"/>
      <c r="D851" s="2"/>
      <c r="E851" s="4"/>
      <c r="F851" s="2"/>
      <c r="G851" s="2"/>
      <c r="H851" s="5"/>
      <c r="I851" s="5"/>
      <c r="J851" s="2"/>
      <c r="K851" s="2"/>
      <c r="L851" s="2"/>
      <c r="M851" s="2"/>
      <c r="N851" s="2"/>
      <c r="O851" s="2"/>
      <c r="P851" s="2"/>
      <c r="Q851" s="2"/>
      <c r="R851" s="2"/>
      <c r="S851" s="2"/>
      <c r="T851" s="2"/>
      <c r="U851" s="2"/>
      <c r="V851" s="2"/>
      <c r="W851" s="2"/>
      <c r="X851" s="2"/>
      <c r="Y851" s="2"/>
      <c r="Z851" s="2"/>
    </row>
    <row r="852" spans="1:26" ht="15.75" customHeight="1">
      <c r="A852" s="4"/>
      <c r="B852" s="5"/>
      <c r="C852" s="4"/>
      <c r="D852" s="2"/>
      <c r="E852" s="4"/>
      <c r="F852" s="2"/>
      <c r="G852" s="2"/>
      <c r="H852" s="5"/>
      <c r="I852" s="5"/>
      <c r="J852" s="2"/>
      <c r="K852" s="2"/>
      <c r="L852" s="2"/>
      <c r="M852" s="2"/>
      <c r="N852" s="2"/>
      <c r="O852" s="2"/>
      <c r="P852" s="2"/>
      <c r="Q852" s="2"/>
      <c r="R852" s="2"/>
      <c r="S852" s="2"/>
      <c r="T852" s="2"/>
      <c r="U852" s="2"/>
      <c r="V852" s="2"/>
      <c r="W852" s="2"/>
      <c r="X852" s="2"/>
      <c r="Y852" s="2"/>
      <c r="Z852" s="2"/>
    </row>
    <row r="853" spans="1:26" ht="15.75" customHeight="1">
      <c r="A853" s="4"/>
      <c r="B853" s="5"/>
      <c r="C853" s="4"/>
      <c r="D853" s="2"/>
      <c r="E853" s="4"/>
      <c r="F853" s="2"/>
      <c r="G853" s="2"/>
      <c r="H853" s="5"/>
      <c r="I853" s="5"/>
      <c r="J853" s="2"/>
      <c r="K853" s="2"/>
      <c r="L853" s="2"/>
      <c r="M853" s="2"/>
      <c r="N853" s="2"/>
      <c r="O853" s="2"/>
      <c r="P853" s="2"/>
      <c r="Q853" s="2"/>
      <c r="R853" s="2"/>
      <c r="S853" s="2"/>
      <c r="T853" s="2"/>
      <c r="U853" s="2"/>
      <c r="V853" s="2"/>
      <c r="W853" s="2"/>
      <c r="X853" s="2"/>
      <c r="Y853" s="2"/>
      <c r="Z853" s="2"/>
    </row>
    <row r="854" spans="1:26" ht="15.75" customHeight="1">
      <c r="A854" s="4"/>
      <c r="B854" s="5"/>
      <c r="C854" s="4"/>
      <c r="D854" s="2"/>
      <c r="E854" s="4"/>
      <c r="F854" s="2"/>
      <c r="G854" s="2"/>
      <c r="H854" s="5"/>
      <c r="I854" s="5"/>
      <c r="J854" s="2"/>
      <c r="K854" s="2"/>
      <c r="L854" s="2"/>
      <c r="M854" s="2"/>
      <c r="N854" s="2"/>
      <c r="O854" s="2"/>
      <c r="P854" s="2"/>
      <c r="Q854" s="2"/>
      <c r="R854" s="2"/>
      <c r="S854" s="2"/>
      <c r="T854" s="2"/>
      <c r="U854" s="2"/>
      <c r="V854" s="2"/>
      <c r="W854" s="2"/>
      <c r="X854" s="2"/>
      <c r="Y854" s="2"/>
      <c r="Z854" s="2"/>
    </row>
    <row r="855" spans="1:26" ht="15.75" customHeight="1">
      <c r="A855" s="4"/>
      <c r="B855" s="5"/>
      <c r="C855" s="4"/>
      <c r="D855" s="2"/>
      <c r="E855" s="4"/>
      <c r="F855" s="2"/>
      <c r="G855" s="2"/>
      <c r="H855" s="5"/>
      <c r="I855" s="5"/>
      <c r="J855" s="2"/>
      <c r="K855" s="2"/>
      <c r="L855" s="2"/>
      <c r="M855" s="2"/>
      <c r="N855" s="2"/>
      <c r="O855" s="2"/>
      <c r="P855" s="2"/>
      <c r="Q855" s="2"/>
      <c r="R855" s="2"/>
      <c r="S855" s="2"/>
      <c r="T855" s="2"/>
      <c r="U855" s="2"/>
      <c r="V855" s="2"/>
      <c r="W855" s="2"/>
      <c r="X855" s="2"/>
      <c r="Y855" s="2"/>
      <c r="Z855" s="2"/>
    </row>
    <row r="856" spans="1:26" ht="15.75" customHeight="1">
      <c r="A856" s="4"/>
      <c r="B856" s="5"/>
      <c r="C856" s="4"/>
      <c r="D856" s="2"/>
      <c r="E856" s="4"/>
      <c r="F856" s="2"/>
      <c r="G856" s="2"/>
      <c r="H856" s="5"/>
      <c r="I856" s="5"/>
      <c r="J856" s="2"/>
      <c r="K856" s="2"/>
      <c r="L856" s="2"/>
      <c r="M856" s="2"/>
      <c r="N856" s="2"/>
      <c r="O856" s="2"/>
      <c r="P856" s="2"/>
      <c r="Q856" s="2"/>
      <c r="R856" s="2"/>
      <c r="S856" s="2"/>
      <c r="T856" s="2"/>
      <c r="U856" s="2"/>
      <c r="V856" s="2"/>
      <c r="W856" s="2"/>
      <c r="X856" s="2"/>
      <c r="Y856" s="2"/>
      <c r="Z856" s="2"/>
    </row>
    <row r="857" spans="1:26" ht="15.75" customHeight="1">
      <c r="A857" s="4"/>
      <c r="B857" s="5"/>
      <c r="C857" s="4"/>
      <c r="D857" s="2"/>
      <c r="E857" s="4"/>
      <c r="F857" s="2"/>
      <c r="G857" s="2"/>
      <c r="H857" s="5"/>
      <c r="I857" s="5"/>
      <c r="J857" s="2"/>
      <c r="K857" s="2"/>
      <c r="L857" s="2"/>
      <c r="M857" s="2"/>
      <c r="N857" s="2"/>
      <c r="O857" s="2"/>
      <c r="P857" s="2"/>
      <c r="Q857" s="2"/>
      <c r="R857" s="2"/>
      <c r="S857" s="2"/>
      <c r="T857" s="2"/>
      <c r="U857" s="2"/>
      <c r="V857" s="2"/>
      <c r="W857" s="2"/>
      <c r="X857" s="2"/>
      <c r="Y857" s="2"/>
      <c r="Z857" s="2"/>
    </row>
    <row r="858" spans="1:26" ht="15.75" customHeight="1">
      <c r="A858" s="4"/>
      <c r="B858" s="5"/>
      <c r="C858" s="4"/>
      <c r="D858" s="2"/>
      <c r="E858" s="4"/>
      <c r="F858" s="2"/>
      <c r="G858" s="2"/>
      <c r="H858" s="5"/>
      <c r="I858" s="5"/>
      <c r="J858" s="2"/>
      <c r="K858" s="2"/>
      <c r="L858" s="2"/>
      <c r="M858" s="2"/>
      <c r="N858" s="2"/>
      <c r="O858" s="2"/>
      <c r="P858" s="2"/>
      <c r="Q858" s="2"/>
      <c r="R858" s="2"/>
      <c r="S858" s="2"/>
      <c r="T858" s="2"/>
      <c r="U858" s="2"/>
      <c r="V858" s="2"/>
      <c r="W858" s="2"/>
      <c r="X858" s="2"/>
      <c r="Y858" s="2"/>
      <c r="Z858" s="2"/>
    </row>
    <row r="859" spans="1:26" ht="15.75" customHeight="1">
      <c r="A859" s="4"/>
      <c r="B859" s="5"/>
      <c r="C859" s="4"/>
      <c r="D859" s="2"/>
      <c r="E859" s="4"/>
      <c r="F859" s="2"/>
      <c r="G859" s="2"/>
      <c r="H859" s="5"/>
      <c r="I859" s="5"/>
      <c r="J859" s="2"/>
      <c r="K859" s="2"/>
      <c r="L859" s="2"/>
      <c r="M859" s="2"/>
      <c r="N859" s="2"/>
      <c r="O859" s="2"/>
      <c r="P859" s="2"/>
      <c r="Q859" s="2"/>
      <c r="R859" s="2"/>
      <c r="S859" s="2"/>
      <c r="T859" s="2"/>
      <c r="U859" s="2"/>
      <c r="V859" s="2"/>
      <c r="W859" s="2"/>
      <c r="X859" s="2"/>
      <c r="Y859" s="2"/>
      <c r="Z859" s="2"/>
    </row>
    <row r="860" spans="1:26" ht="15.75" customHeight="1">
      <c r="A860" s="4"/>
      <c r="B860" s="5"/>
      <c r="C860" s="4"/>
      <c r="D860" s="2"/>
      <c r="E860" s="4"/>
      <c r="F860" s="2"/>
      <c r="G860" s="2"/>
      <c r="H860" s="5"/>
      <c r="I860" s="5"/>
      <c r="J860" s="2"/>
      <c r="K860" s="2"/>
      <c r="L860" s="2"/>
      <c r="M860" s="2"/>
      <c r="N860" s="2"/>
      <c r="O860" s="2"/>
      <c r="P860" s="2"/>
      <c r="Q860" s="2"/>
      <c r="R860" s="2"/>
      <c r="S860" s="2"/>
      <c r="T860" s="2"/>
      <c r="U860" s="2"/>
      <c r="V860" s="2"/>
      <c r="W860" s="2"/>
      <c r="X860" s="2"/>
      <c r="Y860" s="2"/>
      <c r="Z860" s="2"/>
    </row>
    <row r="861" spans="1:26" ht="15.75" customHeight="1">
      <c r="A861" s="4"/>
      <c r="B861" s="5"/>
      <c r="C861" s="4"/>
      <c r="D861" s="2"/>
      <c r="E861" s="4"/>
      <c r="F861" s="2"/>
      <c r="G861" s="2"/>
      <c r="H861" s="5"/>
      <c r="I861" s="5"/>
      <c r="J861" s="2"/>
      <c r="K861" s="2"/>
      <c r="L861" s="2"/>
      <c r="M861" s="2"/>
      <c r="N861" s="2"/>
      <c r="O861" s="2"/>
      <c r="P861" s="2"/>
      <c r="Q861" s="2"/>
      <c r="R861" s="2"/>
      <c r="S861" s="2"/>
      <c r="T861" s="2"/>
      <c r="U861" s="2"/>
      <c r="V861" s="2"/>
      <c r="W861" s="2"/>
      <c r="X861" s="2"/>
      <c r="Y861" s="2"/>
      <c r="Z861" s="2"/>
    </row>
    <row r="862" spans="1:26" ht="15.75" customHeight="1">
      <c r="A862" s="4"/>
      <c r="B862" s="5"/>
      <c r="C862" s="4"/>
      <c r="D862" s="2"/>
      <c r="E862" s="4"/>
      <c r="F862" s="2"/>
      <c r="G862" s="2"/>
      <c r="H862" s="5"/>
      <c r="I862" s="5"/>
      <c r="J862" s="2"/>
      <c r="K862" s="2"/>
      <c r="L862" s="2"/>
      <c r="M862" s="2"/>
      <c r="N862" s="2"/>
      <c r="O862" s="2"/>
      <c r="P862" s="2"/>
      <c r="Q862" s="2"/>
      <c r="R862" s="2"/>
      <c r="S862" s="2"/>
      <c r="T862" s="2"/>
      <c r="U862" s="2"/>
      <c r="V862" s="2"/>
      <c r="W862" s="2"/>
      <c r="X862" s="2"/>
      <c r="Y862" s="2"/>
      <c r="Z862" s="2"/>
    </row>
    <row r="863" spans="1:26" ht="15.75" customHeight="1">
      <c r="A863" s="4"/>
      <c r="B863" s="5"/>
      <c r="C863" s="4"/>
      <c r="D863" s="2"/>
      <c r="E863" s="4"/>
      <c r="F863" s="2"/>
      <c r="G863" s="2"/>
      <c r="H863" s="5"/>
      <c r="I863" s="5"/>
      <c r="J863" s="2"/>
      <c r="K863" s="2"/>
      <c r="L863" s="2"/>
      <c r="M863" s="2"/>
      <c r="N863" s="2"/>
      <c r="O863" s="2"/>
      <c r="P863" s="2"/>
      <c r="Q863" s="2"/>
      <c r="R863" s="2"/>
      <c r="S863" s="2"/>
      <c r="T863" s="2"/>
      <c r="U863" s="2"/>
      <c r="V863" s="2"/>
      <c r="W863" s="2"/>
      <c r="X863" s="2"/>
      <c r="Y863" s="2"/>
      <c r="Z863" s="2"/>
    </row>
    <row r="864" spans="1:26" ht="15.75" customHeight="1">
      <c r="A864" s="4"/>
      <c r="B864" s="5"/>
      <c r="C864" s="4"/>
      <c r="D864" s="2"/>
      <c r="E864" s="4"/>
      <c r="F864" s="2"/>
      <c r="G864" s="2"/>
      <c r="H864" s="5"/>
      <c r="I864" s="5"/>
      <c r="J864" s="2"/>
      <c r="K864" s="2"/>
      <c r="L864" s="2"/>
      <c r="M864" s="2"/>
      <c r="N864" s="2"/>
      <c r="O864" s="2"/>
      <c r="P864" s="2"/>
      <c r="Q864" s="2"/>
      <c r="R864" s="2"/>
      <c r="S864" s="2"/>
      <c r="T864" s="2"/>
      <c r="U864" s="2"/>
      <c r="V864" s="2"/>
      <c r="W864" s="2"/>
      <c r="X864" s="2"/>
      <c r="Y864" s="2"/>
      <c r="Z864" s="2"/>
    </row>
    <row r="865" spans="1:26" ht="15.75" customHeight="1">
      <c r="A865" s="4"/>
      <c r="B865" s="5"/>
      <c r="C865" s="4"/>
      <c r="D865" s="2"/>
      <c r="E865" s="4"/>
      <c r="F865" s="2"/>
      <c r="G865" s="2"/>
      <c r="H865" s="5"/>
      <c r="I865" s="5"/>
      <c r="J865" s="2"/>
      <c r="K865" s="2"/>
      <c r="L865" s="2"/>
      <c r="M865" s="2"/>
      <c r="N865" s="2"/>
      <c r="O865" s="2"/>
      <c r="P865" s="2"/>
      <c r="Q865" s="2"/>
      <c r="R865" s="2"/>
      <c r="S865" s="2"/>
      <c r="T865" s="2"/>
      <c r="U865" s="2"/>
      <c r="V865" s="2"/>
      <c r="W865" s="2"/>
      <c r="X865" s="2"/>
      <c r="Y865" s="2"/>
      <c r="Z865" s="2"/>
    </row>
    <row r="866" spans="1:26" ht="15.75" customHeight="1">
      <c r="A866" s="4"/>
      <c r="B866" s="5"/>
      <c r="C866" s="4"/>
      <c r="D866" s="2"/>
      <c r="E866" s="4"/>
      <c r="F866" s="2"/>
      <c r="G866" s="2"/>
      <c r="H866" s="5"/>
      <c r="I866" s="5"/>
      <c r="J866" s="2"/>
      <c r="K866" s="2"/>
      <c r="L866" s="2"/>
      <c r="M866" s="2"/>
      <c r="N866" s="2"/>
      <c r="O866" s="2"/>
      <c r="P866" s="2"/>
      <c r="Q866" s="2"/>
      <c r="R866" s="2"/>
      <c r="S866" s="2"/>
      <c r="T866" s="2"/>
      <c r="U866" s="2"/>
      <c r="V866" s="2"/>
      <c r="W866" s="2"/>
      <c r="X866" s="2"/>
      <c r="Y866" s="2"/>
      <c r="Z866" s="2"/>
    </row>
    <row r="867" spans="1:26" ht="15.75" customHeight="1">
      <c r="A867" s="4"/>
      <c r="B867" s="5"/>
      <c r="C867" s="4"/>
      <c r="D867" s="2"/>
      <c r="E867" s="4"/>
      <c r="F867" s="2"/>
      <c r="G867" s="2"/>
      <c r="H867" s="5"/>
      <c r="I867" s="5"/>
      <c r="J867" s="2"/>
      <c r="K867" s="2"/>
      <c r="L867" s="2"/>
      <c r="M867" s="2"/>
      <c r="N867" s="2"/>
      <c r="O867" s="2"/>
      <c r="P867" s="2"/>
      <c r="Q867" s="2"/>
      <c r="R867" s="2"/>
      <c r="S867" s="2"/>
      <c r="T867" s="2"/>
      <c r="U867" s="2"/>
      <c r="V867" s="2"/>
      <c r="W867" s="2"/>
      <c r="X867" s="2"/>
      <c r="Y867" s="2"/>
      <c r="Z867" s="2"/>
    </row>
    <row r="868" spans="1:26" ht="15.75" customHeight="1">
      <c r="A868" s="4"/>
      <c r="B868" s="5"/>
      <c r="C868" s="4"/>
      <c r="D868" s="2"/>
      <c r="E868" s="4"/>
      <c r="F868" s="2"/>
      <c r="G868" s="2"/>
      <c r="H868" s="5"/>
      <c r="I868" s="5"/>
      <c r="J868" s="2"/>
      <c r="K868" s="2"/>
      <c r="L868" s="2"/>
      <c r="M868" s="2"/>
      <c r="N868" s="2"/>
      <c r="O868" s="2"/>
      <c r="P868" s="2"/>
      <c r="Q868" s="2"/>
      <c r="R868" s="2"/>
      <c r="S868" s="2"/>
      <c r="T868" s="2"/>
      <c r="U868" s="2"/>
      <c r="V868" s="2"/>
      <c r="W868" s="2"/>
      <c r="X868" s="2"/>
      <c r="Y868" s="2"/>
      <c r="Z868" s="2"/>
    </row>
    <row r="869" spans="1:26" ht="15.75" customHeight="1">
      <c r="A869" s="4"/>
      <c r="B869" s="5"/>
      <c r="C869" s="4"/>
      <c r="D869" s="2"/>
      <c r="E869" s="4"/>
      <c r="F869" s="2"/>
      <c r="G869" s="2"/>
      <c r="H869" s="5"/>
      <c r="I869" s="5"/>
      <c r="J869" s="2"/>
      <c r="K869" s="2"/>
      <c r="L869" s="2"/>
      <c r="M869" s="2"/>
      <c r="N869" s="2"/>
      <c r="O869" s="2"/>
      <c r="P869" s="2"/>
      <c r="Q869" s="2"/>
      <c r="R869" s="2"/>
      <c r="S869" s="2"/>
      <c r="T869" s="2"/>
      <c r="U869" s="2"/>
      <c r="V869" s="2"/>
      <c r="W869" s="2"/>
      <c r="X869" s="2"/>
      <c r="Y869" s="2"/>
      <c r="Z869" s="2"/>
    </row>
    <row r="870" spans="1:26" ht="15.75" customHeight="1">
      <c r="A870" s="4"/>
      <c r="B870" s="5"/>
      <c r="C870" s="4"/>
      <c r="D870" s="2"/>
      <c r="E870" s="4"/>
      <c r="F870" s="2"/>
      <c r="G870" s="2"/>
      <c r="H870" s="5"/>
      <c r="I870" s="5"/>
      <c r="J870" s="2"/>
      <c r="K870" s="2"/>
      <c r="L870" s="2"/>
      <c r="M870" s="2"/>
      <c r="N870" s="2"/>
      <c r="O870" s="2"/>
      <c r="P870" s="2"/>
      <c r="Q870" s="2"/>
      <c r="R870" s="2"/>
      <c r="S870" s="2"/>
      <c r="T870" s="2"/>
      <c r="U870" s="2"/>
      <c r="V870" s="2"/>
      <c r="W870" s="2"/>
      <c r="X870" s="2"/>
      <c r="Y870" s="2"/>
      <c r="Z870" s="2"/>
    </row>
    <row r="871" spans="1:26" ht="15.75" customHeight="1">
      <c r="A871" s="4"/>
      <c r="B871" s="5"/>
      <c r="C871" s="4"/>
      <c r="D871" s="2"/>
      <c r="E871" s="4"/>
      <c r="F871" s="2"/>
      <c r="G871" s="2"/>
      <c r="H871" s="5"/>
      <c r="I871" s="5"/>
      <c r="J871" s="2"/>
      <c r="K871" s="2"/>
      <c r="L871" s="2"/>
      <c r="M871" s="2"/>
      <c r="N871" s="2"/>
      <c r="O871" s="2"/>
      <c r="P871" s="2"/>
      <c r="Q871" s="2"/>
      <c r="R871" s="2"/>
      <c r="S871" s="2"/>
      <c r="T871" s="2"/>
      <c r="U871" s="2"/>
      <c r="V871" s="2"/>
      <c r="W871" s="2"/>
      <c r="X871" s="2"/>
      <c r="Y871" s="2"/>
      <c r="Z871" s="2"/>
    </row>
    <row r="872" spans="1:26" ht="15.75" customHeight="1">
      <c r="A872" s="4"/>
      <c r="B872" s="5"/>
      <c r="C872" s="4"/>
      <c r="D872" s="2"/>
      <c r="E872" s="4"/>
      <c r="F872" s="2"/>
      <c r="G872" s="2"/>
      <c r="H872" s="5"/>
      <c r="I872" s="5"/>
      <c r="J872" s="2"/>
      <c r="K872" s="2"/>
      <c r="L872" s="2"/>
      <c r="M872" s="2"/>
      <c r="N872" s="2"/>
      <c r="O872" s="2"/>
      <c r="P872" s="2"/>
      <c r="Q872" s="2"/>
      <c r="R872" s="2"/>
      <c r="S872" s="2"/>
      <c r="T872" s="2"/>
      <c r="U872" s="2"/>
      <c r="V872" s="2"/>
      <c r="W872" s="2"/>
      <c r="X872" s="2"/>
      <c r="Y872" s="2"/>
      <c r="Z872" s="2"/>
    </row>
    <row r="873" spans="1:26" ht="15.75" customHeight="1">
      <c r="A873" s="4"/>
      <c r="B873" s="5"/>
      <c r="C873" s="4"/>
      <c r="D873" s="2"/>
      <c r="E873" s="4"/>
      <c r="F873" s="2"/>
      <c r="G873" s="2"/>
      <c r="H873" s="5"/>
      <c r="I873" s="5"/>
      <c r="J873" s="2"/>
      <c r="K873" s="2"/>
      <c r="L873" s="2"/>
      <c r="M873" s="2"/>
      <c r="N873" s="2"/>
      <c r="O873" s="2"/>
      <c r="P873" s="2"/>
      <c r="Q873" s="2"/>
      <c r="R873" s="2"/>
      <c r="S873" s="2"/>
      <c r="T873" s="2"/>
      <c r="U873" s="2"/>
      <c r="V873" s="2"/>
      <c r="W873" s="2"/>
      <c r="X873" s="2"/>
      <c r="Y873" s="2"/>
      <c r="Z873" s="2"/>
    </row>
    <row r="874" spans="1:26" ht="15.75" customHeight="1">
      <c r="A874" s="4"/>
      <c r="B874" s="5"/>
      <c r="C874" s="4"/>
      <c r="D874" s="2"/>
      <c r="E874" s="4"/>
      <c r="F874" s="2"/>
      <c r="G874" s="2"/>
      <c r="H874" s="5"/>
      <c r="I874" s="5"/>
      <c r="J874" s="2"/>
      <c r="K874" s="2"/>
      <c r="L874" s="2"/>
      <c r="M874" s="2"/>
      <c r="N874" s="2"/>
      <c r="O874" s="2"/>
      <c r="P874" s="2"/>
      <c r="Q874" s="2"/>
      <c r="R874" s="2"/>
      <c r="S874" s="2"/>
      <c r="T874" s="2"/>
      <c r="U874" s="2"/>
      <c r="V874" s="2"/>
      <c r="W874" s="2"/>
      <c r="X874" s="2"/>
      <c r="Y874" s="2"/>
      <c r="Z874" s="2"/>
    </row>
    <row r="875" spans="1:26" ht="15.75" customHeight="1">
      <c r="A875" s="4"/>
      <c r="B875" s="5"/>
      <c r="C875" s="4"/>
      <c r="D875" s="2"/>
      <c r="E875" s="4"/>
      <c r="F875" s="2"/>
      <c r="G875" s="2"/>
      <c r="H875" s="5"/>
      <c r="I875" s="5"/>
      <c r="J875" s="2"/>
      <c r="K875" s="2"/>
      <c r="L875" s="2"/>
      <c r="M875" s="2"/>
      <c r="N875" s="2"/>
      <c r="O875" s="2"/>
      <c r="P875" s="2"/>
      <c r="Q875" s="2"/>
      <c r="R875" s="2"/>
      <c r="S875" s="2"/>
      <c r="T875" s="2"/>
      <c r="U875" s="2"/>
      <c r="V875" s="2"/>
      <c r="W875" s="2"/>
      <c r="X875" s="2"/>
      <c r="Y875" s="2"/>
      <c r="Z875" s="2"/>
    </row>
    <row r="876" spans="1:26" ht="15.75" customHeight="1">
      <c r="A876" s="4"/>
      <c r="B876" s="5"/>
      <c r="C876" s="4"/>
      <c r="D876" s="2"/>
      <c r="E876" s="4"/>
      <c r="F876" s="2"/>
      <c r="G876" s="2"/>
      <c r="H876" s="5"/>
      <c r="I876" s="5"/>
      <c r="J876" s="2"/>
      <c r="K876" s="2"/>
      <c r="L876" s="2"/>
      <c r="M876" s="2"/>
      <c r="N876" s="2"/>
      <c r="O876" s="2"/>
      <c r="P876" s="2"/>
      <c r="Q876" s="2"/>
      <c r="R876" s="2"/>
      <c r="S876" s="2"/>
      <c r="T876" s="2"/>
      <c r="U876" s="2"/>
      <c r="V876" s="2"/>
      <c r="W876" s="2"/>
      <c r="X876" s="2"/>
      <c r="Y876" s="2"/>
      <c r="Z876" s="2"/>
    </row>
    <row r="877" spans="1:26" ht="15.75" customHeight="1">
      <c r="A877" s="4"/>
      <c r="B877" s="5"/>
      <c r="C877" s="4"/>
      <c r="D877" s="2"/>
      <c r="E877" s="4"/>
      <c r="F877" s="2"/>
      <c r="G877" s="2"/>
      <c r="H877" s="5"/>
      <c r="I877" s="5"/>
      <c r="J877" s="2"/>
      <c r="K877" s="2"/>
      <c r="L877" s="2"/>
      <c r="M877" s="2"/>
      <c r="N877" s="2"/>
      <c r="O877" s="2"/>
      <c r="P877" s="2"/>
      <c r="Q877" s="2"/>
      <c r="R877" s="2"/>
      <c r="S877" s="2"/>
      <c r="T877" s="2"/>
      <c r="U877" s="2"/>
      <c r="V877" s="2"/>
      <c r="W877" s="2"/>
      <c r="X877" s="2"/>
      <c r="Y877" s="2"/>
      <c r="Z877" s="2"/>
    </row>
    <row r="878" spans="1:26" ht="15.75" customHeight="1">
      <c r="A878" s="4"/>
      <c r="B878" s="5"/>
      <c r="C878" s="4"/>
      <c r="D878" s="2"/>
      <c r="E878" s="4"/>
      <c r="F878" s="2"/>
      <c r="G878" s="2"/>
      <c r="H878" s="5"/>
      <c r="I878" s="5"/>
      <c r="J878" s="2"/>
      <c r="K878" s="2"/>
      <c r="L878" s="2"/>
      <c r="M878" s="2"/>
      <c r="N878" s="2"/>
      <c r="O878" s="2"/>
      <c r="P878" s="2"/>
      <c r="Q878" s="2"/>
      <c r="R878" s="2"/>
      <c r="S878" s="2"/>
      <c r="T878" s="2"/>
      <c r="U878" s="2"/>
      <c r="V878" s="2"/>
      <c r="W878" s="2"/>
      <c r="X878" s="2"/>
      <c r="Y878" s="2"/>
      <c r="Z878" s="2"/>
    </row>
    <row r="879" spans="1:26" ht="15.75" customHeight="1">
      <c r="A879" s="4"/>
      <c r="B879" s="5"/>
      <c r="C879" s="4"/>
      <c r="D879" s="2"/>
      <c r="E879" s="4"/>
      <c r="F879" s="2"/>
      <c r="G879" s="2"/>
      <c r="H879" s="5"/>
      <c r="I879" s="5"/>
      <c r="J879" s="2"/>
      <c r="K879" s="2"/>
      <c r="L879" s="2"/>
      <c r="M879" s="2"/>
      <c r="N879" s="2"/>
      <c r="O879" s="2"/>
      <c r="P879" s="2"/>
      <c r="Q879" s="2"/>
      <c r="R879" s="2"/>
      <c r="S879" s="2"/>
      <c r="T879" s="2"/>
      <c r="U879" s="2"/>
      <c r="V879" s="2"/>
      <c r="W879" s="2"/>
      <c r="X879" s="2"/>
      <c r="Y879" s="2"/>
      <c r="Z879" s="2"/>
    </row>
    <row r="880" spans="1:26" ht="15.75" customHeight="1">
      <c r="A880" s="4"/>
      <c r="B880" s="5"/>
      <c r="C880" s="4"/>
      <c r="D880" s="2"/>
      <c r="E880" s="4"/>
      <c r="F880" s="2"/>
      <c r="G880" s="2"/>
      <c r="H880" s="5"/>
      <c r="I880" s="5"/>
      <c r="J880" s="2"/>
      <c r="K880" s="2"/>
      <c r="L880" s="2"/>
      <c r="M880" s="2"/>
      <c r="N880" s="2"/>
      <c r="O880" s="2"/>
      <c r="P880" s="2"/>
      <c r="Q880" s="2"/>
      <c r="R880" s="2"/>
      <c r="S880" s="2"/>
      <c r="T880" s="2"/>
      <c r="U880" s="2"/>
      <c r="V880" s="2"/>
      <c r="W880" s="2"/>
      <c r="X880" s="2"/>
      <c r="Y880" s="2"/>
      <c r="Z880" s="2"/>
    </row>
    <row r="881" spans="1:26" ht="15.75" customHeight="1">
      <c r="A881" s="4"/>
      <c r="B881" s="5"/>
      <c r="C881" s="4"/>
      <c r="D881" s="2"/>
      <c r="E881" s="4"/>
      <c r="F881" s="2"/>
      <c r="G881" s="2"/>
      <c r="H881" s="5"/>
      <c r="I881" s="5"/>
      <c r="J881" s="2"/>
      <c r="K881" s="2"/>
      <c r="L881" s="2"/>
      <c r="M881" s="2"/>
      <c r="N881" s="2"/>
      <c r="O881" s="2"/>
      <c r="P881" s="2"/>
      <c r="Q881" s="2"/>
      <c r="R881" s="2"/>
      <c r="S881" s="2"/>
      <c r="T881" s="2"/>
      <c r="U881" s="2"/>
      <c r="V881" s="2"/>
      <c r="W881" s="2"/>
      <c r="X881" s="2"/>
      <c r="Y881" s="2"/>
      <c r="Z881" s="2"/>
    </row>
    <row r="882" spans="1:26" ht="15.75" customHeight="1">
      <c r="A882" s="4"/>
      <c r="B882" s="5"/>
      <c r="C882" s="4"/>
      <c r="D882" s="2"/>
      <c r="E882" s="4"/>
      <c r="F882" s="2"/>
      <c r="G882" s="2"/>
      <c r="H882" s="5"/>
      <c r="I882" s="5"/>
      <c r="J882" s="2"/>
      <c r="K882" s="2"/>
      <c r="L882" s="2"/>
      <c r="M882" s="2"/>
      <c r="N882" s="2"/>
      <c r="O882" s="2"/>
      <c r="P882" s="2"/>
      <c r="Q882" s="2"/>
      <c r="R882" s="2"/>
      <c r="S882" s="2"/>
      <c r="T882" s="2"/>
      <c r="U882" s="2"/>
      <c r="V882" s="2"/>
      <c r="W882" s="2"/>
      <c r="X882" s="2"/>
      <c r="Y882" s="2"/>
      <c r="Z882" s="2"/>
    </row>
    <row r="883" spans="1:26" ht="15.75" customHeight="1">
      <c r="A883" s="4"/>
      <c r="B883" s="5"/>
      <c r="C883" s="4"/>
      <c r="D883" s="2"/>
      <c r="E883" s="4"/>
      <c r="F883" s="2"/>
      <c r="G883" s="2"/>
      <c r="H883" s="5"/>
      <c r="I883" s="5"/>
      <c r="J883" s="2"/>
      <c r="K883" s="2"/>
      <c r="L883" s="2"/>
      <c r="M883" s="2"/>
      <c r="N883" s="2"/>
      <c r="O883" s="2"/>
      <c r="P883" s="2"/>
      <c r="Q883" s="2"/>
      <c r="R883" s="2"/>
      <c r="S883" s="2"/>
      <c r="T883" s="2"/>
      <c r="U883" s="2"/>
      <c r="V883" s="2"/>
      <c r="W883" s="2"/>
      <c r="X883" s="2"/>
      <c r="Y883" s="2"/>
      <c r="Z883" s="2"/>
    </row>
    <row r="884" spans="1:26" ht="15.75" customHeight="1">
      <c r="A884" s="4"/>
      <c r="B884" s="5"/>
      <c r="C884" s="4"/>
      <c r="D884" s="2"/>
      <c r="E884" s="4"/>
      <c r="F884" s="2"/>
      <c r="G884" s="2"/>
      <c r="H884" s="5"/>
      <c r="I884" s="5"/>
      <c r="J884" s="2"/>
      <c r="K884" s="2"/>
      <c r="L884" s="2"/>
      <c r="M884" s="2"/>
      <c r="N884" s="2"/>
      <c r="O884" s="2"/>
      <c r="P884" s="2"/>
      <c r="Q884" s="2"/>
      <c r="R884" s="2"/>
      <c r="S884" s="2"/>
      <c r="T884" s="2"/>
      <c r="U884" s="2"/>
      <c r="V884" s="2"/>
      <c r="W884" s="2"/>
      <c r="X884" s="2"/>
      <c r="Y884" s="2"/>
      <c r="Z884" s="2"/>
    </row>
    <row r="885" spans="1:26" ht="15.75" customHeight="1">
      <c r="A885" s="4"/>
      <c r="B885" s="5"/>
      <c r="C885" s="4"/>
      <c r="D885" s="2"/>
      <c r="E885" s="4"/>
      <c r="F885" s="2"/>
      <c r="G885" s="2"/>
      <c r="H885" s="5"/>
      <c r="I885" s="5"/>
      <c r="J885" s="2"/>
      <c r="K885" s="2"/>
      <c r="L885" s="2"/>
      <c r="M885" s="2"/>
      <c r="N885" s="2"/>
      <c r="O885" s="2"/>
      <c r="P885" s="2"/>
      <c r="Q885" s="2"/>
      <c r="R885" s="2"/>
      <c r="S885" s="2"/>
      <c r="T885" s="2"/>
      <c r="U885" s="2"/>
      <c r="V885" s="2"/>
      <c r="W885" s="2"/>
      <c r="X885" s="2"/>
      <c r="Y885" s="2"/>
      <c r="Z885" s="2"/>
    </row>
    <row r="886" spans="1:26" ht="15.75" customHeight="1">
      <c r="A886" s="4"/>
      <c r="B886" s="5"/>
      <c r="C886" s="4"/>
      <c r="D886" s="2"/>
      <c r="E886" s="4"/>
      <c r="F886" s="2"/>
      <c r="G886" s="2"/>
      <c r="H886" s="5"/>
      <c r="I886" s="5"/>
      <c r="J886" s="2"/>
      <c r="K886" s="2"/>
      <c r="L886" s="2"/>
      <c r="M886" s="2"/>
      <c r="N886" s="2"/>
      <c r="O886" s="2"/>
      <c r="P886" s="2"/>
      <c r="Q886" s="2"/>
      <c r="R886" s="2"/>
      <c r="S886" s="2"/>
      <c r="T886" s="2"/>
      <c r="U886" s="2"/>
      <c r="V886" s="2"/>
      <c r="W886" s="2"/>
      <c r="X886" s="2"/>
      <c r="Y886" s="2"/>
      <c r="Z886" s="2"/>
    </row>
    <row r="887" spans="1:26" ht="15.75" customHeight="1">
      <c r="A887" s="4"/>
      <c r="B887" s="5"/>
      <c r="C887" s="4"/>
      <c r="D887" s="2"/>
      <c r="E887" s="4"/>
      <c r="F887" s="2"/>
      <c r="G887" s="2"/>
      <c r="H887" s="5"/>
      <c r="I887" s="5"/>
      <c r="J887" s="2"/>
      <c r="K887" s="2"/>
      <c r="L887" s="2"/>
      <c r="M887" s="2"/>
      <c r="N887" s="2"/>
      <c r="O887" s="2"/>
      <c r="P887" s="2"/>
      <c r="Q887" s="2"/>
      <c r="R887" s="2"/>
      <c r="S887" s="2"/>
      <c r="T887" s="2"/>
      <c r="U887" s="2"/>
      <c r="V887" s="2"/>
      <c r="W887" s="2"/>
      <c r="X887" s="2"/>
      <c r="Y887" s="2"/>
      <c r="Z887" s="2"/>
    </row>
    <row r="888" spans="1:26" ht="15.75" customHeight="1">
      <c r="A888" s="4"/>
      <c r="B888" s="5"/>
      <c r="C888" s="4"/>
      <c r="D888" s="2"/>
      <c r="E888" s="4"/>
      <c r="F888" s="2"/>
      <c r="G888" s="2"/>
      <c r="H888" s="5"/>
      <c r="I888" s="5"/>
      <c r="J888" s="2"/>
      <c r="K888" s="2"/>
      <c r="L888" s="2"/>
      <c r="M888" s="2"/>
      <c r="N888" s="2"/>
      <c r="O888" s="2"/>
      <c r="P888" s="2"/>
      <c r="Q888" s="2"/>
      <c r="R888" s="2"/>
      <c r="S888" s="2"/>
      <c r="T888" s="2"/>
      <c r="U888" s="2"/>
      <c r="V888" s="2"/>
      <c r="W888" s="2"/>
      <c r="X888" s="2"/>
      <c r="Y888" s="2"/>
      <c r="Z888" s="2"/>
    </row>
    <row r="889" spans="1:26" ht="15.75" customHeight="1">
      <c r="A889" s="4"/>
      <c r="B889" s="5"/>
      <c r="C889" s="4"/>
      <c r="D889" s="2"/>
      <c r="E889" s="4"/>
      <c r="F889" s="2"/>
      <c r="G889" s="2"/>
      <c r="H889" s="5"/>
      <c r="I889" s="5"/>
      <c r="J889" s="2"/>
      <c r="K889" s="2"/>
      <c r="L889" s="2"/>
      <c r="M889" s="2"/>
      <c r="N889" s="2"/>
      <c r="O889" s="2"/>
      <c r="P889" s="2"/>
      <c r="Q889" s="2"/>
      <c r="R889" s="2"/>
      <c r="S889" s="2"/>
      <c r="T889" s="2"/>
      <c r="U889" s="2"/>
      <c r="V889" s="2"/>
      <c r="W889" s="2"/>
      <c r="X889" s="2"/>
      <c r="Y889" s="2"/>
      <c r="Z889" s="2"/>
    </row>
    <row r="890" spans="1:26" ht="15.75" customHeight="1">
      <c r="A890" s="4"/>
      <c r="B890" s="5"/>
      <c r="C890" s="4"/>
      <c r="D890" s="2"/>
      <c r="E890" s="4"/>
      <c r="F890" s="2"/>
      <c r="G890" s="2"/>
      <c r="H890" s="5"/>
      <c r="I890" s="5"/>
      <c r="J890" s="2"/>
      <c r="K890" s="2"/>
      <c r="L890" s="2"/>
      <c r="M890" s="2"/>
      <c r="N890" s="2"/>
      <c r="O890" s="2"/>
      <c r="P890" s="2"/>
      <c r="Q890" s="2"/>
      <c r="R890" s="2"/>
      <c r="S890" s="2"/>
      <c r="T890" s="2"/>
      <c r="U890" s="2"/>
      <c r="V890" s="2"/>
      <c r="W890" s="2"/>
      <c r="X890" s="2"/>
      <c r="Y890" s="2"/>
      <c r="Z890" s="2"/>
    </row>
    <row r="891" spans="1:26" ht="15.75" customHeight="1">
      <c r="A891" s="4"/>
      <c r="B891" s="5"/>
      <c r="C891" s="4"/>
      <c r="D891" s="2"/>
      <c r="E891" s="4"/>
      <c r="F891" s="2"/>
      <c r="G891" s="2"/>
      <c r="H891" s="5"/>
      <c r="I891" s="5"/>
      <c r="J891" s="2"/>
      <c r="K891" s="2"/>
      <c r="L891" s="2"/>
      <c r="M891" s="2"/>
      <c r="N891" s="2"/>
      <c r="O891" s="2"/>
      <c r="P891" s="2"/>
      <c r="Q891" s="2"/>
      <c r="R891" s="2"/>
      <c r="S891" s="2"/>
      <c r="T891" s="2"/>
      <c r="U891" s="2"/>
      <c r="V891" s="2"/>
      <c r="W891" s="2"/>
      <c r="X891" s="2"/>
      <c r="Y891" s="2"/>
      <c r="Z891" s="2"/>
    </row>
    <row r="892" spans="1:26" ht="15.75" customHeight="1">
      <c r="A892" s="4"/>
      <c r="B892" s="5"/>
      <c r="C892" s="4"/>
      <c r="D892" s="2"/>
      <c r="E892" s="4"/>
      <c r="F892" s="2"/>
      <c r="G892" s="2"/>
      <c r="H892" s="5"/>
      <c r="I892" s="5"/>
      <c r="J892" s="2"/>
      <c r="K892" s="2"/>
      <c r="L892" s="2"/>
      <c r="M892" s="2"/>
      <c r="N892" s="2"/>
      <c r="O892" s="2"/>
      <c r="P892" s="2"/>
      <c r="Q892" s="2"/>
      <c r="R892" s="2"/>
      <c r="S892" s="2"/>
      <c r="T892" s="2"/>
      <c r="U892" s="2"/>
      <c r="V892" s="2"/>
      <c r="W892" s="2"/>
      <c r="X892" s="2"/>
      <c r="Y892" s="2"/>
      <c r="Z892" s="2"/>
    </row>
    <row r="893" spans="1:26" ht="15.75" customHeight="1">
      <c r="A893" s="4"/>
      <c r="B893" s="5"/>
      <c r="C893" s="4"/>
      <c r="D893" s="2"/>
      <c r="E893" s="4"/>
      <c r="F893" s="2"/>
      <c r="G893" s="2"/>
      <c r="H893" s="5"/>
      <c r="I893" s="5"/>
      <c r="J893" s="2"/>
      <c r="K893" s="2"/>
      <c r="L893" s="2"/>
      <c r="M893" s="2"/>
      <c r="N893" s="2"/>
      <c r="O893" s="2"/>
      <c r="P893" s="2"/>
      <c r="Q893" s="2"/>
      <c r="R893" s="2"/>
      <c r="S893" s="2"/>
      <c r="T893" s="2"/>
      <c r="U893" s="2"/>
      <c r="V893" s="2"/>
      <c r="W893" s="2"/>
      <c r="X893" s="2"/>
      <c r="Y893" s="2"/>
      <c r="Z893" s="2"/>
    </row>
    <row r="894" spans="1:26" ht="15.75" customHeight="1">
      <c r="A894" s="4"/>
      <c r="B894" s="5"/>
      <c r="C894" s="4"/>
      <c r="D894" s="2"/>
      <c r="E894" s="4"/>
      <c r="F894" s="2"/>
      <c r="G894" s="2"/>
      <c r="H894" s="5"/>
      <c r="I894" s="5"/>
      <c r="J894" s="2"/>
      <c r="K894" s="2"/>
      <c r="L894" s="2"/>
      <c r="M894" s="2"/>
      <c r="N894" s="2"/>
      <c r="O894" s="2"/>
      <c r="P894" s="2"/>
      <c r="Q894" s="2"/>
      <c r="R894" s="2"/>
      <c r="S894" s="2"/>
      <c r="T894" s="2"/>
      <c r="U894" s="2"/>
      <c r="V894" s="2"/>
      <c r="W894" s="2"/>
      <c r="X894" s="2"/>
      <c r="Y894" s="2"/>
      <c r="Z894" s="2"/>
    </row>
    <row r="895" spans="1:26" ht="15.75" customHeight="1">
      <c r="A895" s="4"/>
      <c r="B895" s="5"/>
      <c r="C895" s="4"/>
      <c r="D895" s="2"/>
      <c r="E895" s="4"/>
      <c r="F895" s="2"/>
      <c r="G895" s="2"/>
      <c r="H895" s="5"/>
      <c r="I895" s="5"/>
      <c r="J895" s="2"/>
      <c r="K895" s="2"/>
      <c r="L895" s="2"/>
      <c r="M895" s="2"/>
      <c r="N895" s="2"/>
      <c r="O895" s="2"/>
      <c r="P895" s="2"/>
      <c r="Q895" s="2"/>
      <c r="R895" s="2"/>
      <c r="S895" s="2"/>
      <c r="T895" s="2"/>
      <c r="U895" s="2"/>
      <c r="V895" s="2"/>
      <c r="W895" s="2"/>
      <c r="X895" s="2"/>
      <c r="Y895" s="2"/>
      <c r="Z895" s="2"/>
    </row>
    <row r="896" spans="1:26" ht="15.75" customHeight="1">
      <c r="A896" s="4"/>
      <c r="B896" s="5"/>
      <c r="C896" s="4"/>
      <c r="D896" s="2"/>
      <c r="E896" s="4"/>
      <c r="F896" s="2"/>
      <c r="G896" s="2"/>
      <c r="H896" s="5"/>
      <c r="I896" s="5"/>
      <c r="J896" s="2"/>
      <c r="K896" s="2"/>
      <c r="L896" s="2"/>
      <c r="M896" s="2"/>
      <c r="N896" s="2"/>
      <c r="O896" s="2"/>
      <c r="P896" s="2"/>
      <c r="Q896" s="2"/>
      <c r="R896" s="2"/>
      <c r="S896" s="2"/>
      <c r="T896" s="2"/>
      <c r="U896" s="2"/>
      <c r="V896" s="2"/>
      <c r="W896" s="2"/>
      <c r="X896" s="2"/>
      <c r="Y896" s="2"/>
      <c r="Z896" s="2"/>
    </row>
    <row r="897" spans="1:26" ht="15.75" customHeight="1">
      <c r="A897" s="4"/>
      <c r="B897" s="5"/>
      <c r="C897" s="4"/>
      <c r="D897" s="2"/>
      <c r="E897" s="4"/>
      <c r="F897" s="2"/>
      <c r="G897" s="2"/>
      <c r="H897" s="5"/>
      <c r="I897" s="5"/>
      <c r="J897" s="2"/>
      <c r="K897" s="2"/>
      <c r="L897" s="2"/>
      <c r="M897" s="2"/>
      <c r="N897" s="2"/>
      <c r="O897" s="2"/>
      <c r="P897" s="2"/>
      <c r="Q897" s="2"/>
      <c r="R897" s="2"/>
      <c r="S897" s="2"/>
      <c r="T897" s="2"/>
      <c r="U897" s="2"/>
      <c r="V897" s="2"/>
      <c r="W897" s="2"/>
      <c r="X897" s="2"/>
      <c r="Y897" s="2"/>
      <c r="Z897" s="2"/>
    </row>
    <row r="898" spans="1:26" ht="15.75" customHeight="1">
      <c r="A898" s="4"/>
      <c r="B898" s="5"/>
      <c r="C898" s="4"/>
      <c r="D898" s="2"/>
      <c r="E898" s="4"/>
      <c r="F898" s="2"/>
      <c r="G898" s="2"/>
      <c r="H898" s="5"/>
      <c r="I898" s="5"/>
      <c r="J898" s="2"/>
      <c r="K898" s="2"/>
      <c r="L898" s="2"/>
      <c r="M898" s="2"/>
      <c r="N898" s="2"/>
      <c r="O898" s="2"/>
      <c r="P898" s="2"/>
      <c r="Q898" s="2"/>
      <c r="R898" s="2"/>
      <c r="S898" s="2"/>
      <c r="T898" s="2"/>
      <c r="U898" s="2"/>
      <c r="V898" s="2"/>
      <c r="W898" s="2"/>
      <c r="X898" s="2"/>
      <c r="Y898" s="2"/>
      <c r="Z898" s="2"/>
    </row>
    <row r="899" spans="1:26" ht="15.75" customHeight="1">
      <c r="A899" s="4"/>
      <c r="B899" s="5"/>
      <c r="C899" s="4"/>
      <c r="D899" s="2"/>
      <c r="E899" s="4"/>
      <c r="F899" s="2"/>
      <c r="G899" s="2"/>
      <c r="H899" s="5"/>
      <c r="I899" s="5"/>
      <c r="J899" s="2"/>
      <c r="K899" s="2"/>
      <c r="L899" s="2"/>
      <c r="M899" s="2"/>
      <c r="N899" s="2"/>
      <c r="O899" s="2"/>
      <c r="P899" s="2"/>
      <c r="Q899" s="2"/>
      <c r="R899" s="2"/>
      <c r="S899" s="2"/>
      <c r="T899" s="2"/>
      <c r="U899" s="2"/>
      <c r="V899" s="2"/>
      <c r="W899" s="2"/>
      <c r="X899" s="2"/>
      <c r="Y899" s="2"/>
      <c r="Z899" s="2"/>
    </row>
    <row r="900" spans="1:26" ht="15.75" customHeight="1">
      <c r="A900" s="4"/>
      <c r="B900" s="5"/>
      <c r="C900" s="4"/>
      <c r="D900" s="2"/>
      <c r="E900" s="4"/>
      <c r="F900" s="2"/>
      <c r="G900" s="2"/>
      <c r="H900" s="5"/>
      <c r="I900" s="5"/>
      <c r="J900" s="2"/>
      <c r="K900" s="2"/>
      <c r="L900" s="2"/>
      <c r="M900" s="2"/>
      <c r="N900" s="2"/>
      <c r="O900" s="2"/>
      <c r="P900" s="2"/>
      <c r="Q900" s="2"/>
      <c r="R900" s="2"/>
      <c r="S900" s="2"/>
      <c r="T900" s="2"/>
      <c r="U900" s="2"/>
      <c r="V900" s="2"/>
      <c r="W900" s="2"/>
      <c r="X900" s="2"/>
      <c r="Y900" s="2"/>
      <c r="Z900" s="2"/>
    </row>
    <row r="901" spans="1:26" ht="15.75" customHeight="1">
      <c r="A901" s="4"/>
      <c r="B901" s="5"/>
      <c r="C901" s="4"/>
      <c r="D901" s="2"/>
      <c r="E901" s="4"/>
      <c r="F901" s="2"/>
      <c r="G901" s="2"/>
      <c r="H901" s="5"/>
      <c r="I901" s="5"/>
      <c r="J901" s="2"/>
      <c r="K901" s="2"/>
      <c r="L901" s="2"/>
      <c r="M901" s="2"/>
      <c r="N901" s="2"/>
      <c r="O901" s="2"/>
      <c r="P901" s="2"/>
      <c r="Q901" s="2"/>
      <c r="R901" s="2"/>
      <c r="S901" s="2"/>
      <c r="T901" s="2"/>
      <c r="U901" s="2"/>
      <c r="V901" s="2"/>
      <c r="W901" s="2"/>
      <c r="X901" s="2"/>
      <c r="Y901" s="2"/>
      <c r="Z901" s="2"/>
    </row>
    <row r="902" spans="1:26" ht="15.75" customHeight="1">
      <c r="A902" s="4"/>
      <c r="B902" s="5"/>
      <c r="C902" s="4"/>
      <c r="D902" s="2"/>
      <c r="E902" s="4"/>
      <c r="F902" s="2"/>
      <c r="G902" s="2"/>
      <c r="H902" s="5"/>
      <c r="I902" s="5"/>
      <c r="J902" s="2"/>
      <c r="K902" s="2"/>
      <c r="L902" s="2"/>
      <c r="M902" s="2"/>
      <c r="N902" s="2"/>
      <c r="O902" s="2"/>
      <c r="P902" s="2"/>
      <c r="Q902" s="2"/>
      <c r="R902" s="2"/>
      <c r="S902" s="2"/>
      <c r="T902" s="2"/>
      <c r="U902" s="2"/>
      <c r="V902" s="2"/>
      <c r="W902" s="2"/>
      <c r="X902" s="2"/>
      <c r="Y902" s="2"/>
      <c r="Z902" s="2"/>
    </row>
    <row r="903" spans="1:26" ht="15.75" customHeight="1">
      <c r="A903" s="4"/>
      <c r="B903" s="5"/>
      <c r="C903" s="4"/>
      <c r="D903" s="2"/>
      <c r="E903" s="4"/>
      <c r="F903" s="2"/>
      <c r="G903" s="2"/>
      <c r="H903" s="5"/>
      <c r="I903" s="5"/>
      <c r="J903" s="2"/>
      <c r="K903" s="2"/>
      <c r="L903" s="2"/>
      <c r="M903" s="2"/>
      <c r="N903" s="2"/>
      <c r="O903" s="2"/>
      <c r="P903" s="2"/>
      <c r="Q903" s="2"/>
      <c r="R903" s="2"/>
      <c r="S903" s="2"/>
      <c r="T903" s="2"/>
      <c r="U903" s="2"/>
      <c r="V903" s="2"/>
      <c r="W903" s="2"/>
      <c r="X903" s="2"/>
      <c r="Y903" s="2"/>
      <c r="Z903" s="2"/>
    </row>
    <row r="904" spans="1:26" ht="15.75" customHeight="1">
      <c r="A904" s="4"/>
      <c r="B904" s="5"/>
      <c r="C904" s="4"/>
      <c r="D904" s="2"/>
      <c r="E904" s="4"/>
      <c r="F904" s="2"/>
      <c r="G904" s="2"/>
      <c r="H904" s="5"/>
      <c r="I904" s="5"/>
      <c r="J904" s="2"/>
      <c r="K904" s="2"/>
      <c r="L904" s="2"/>
      <c r="M904" s="2"/>
      <c r="N904" s="2"/>
      <c r="O904" s="2"/>
      <c r="P904" s="2"/>
      <c r="Q904" s="2"/>
      <c r="R904" s="2"/>
      <c r="S904" s="2"/>
      <c r="T904" s="2"/>
      <c r="U904" s="2"/>
      <c r="V904" s="2"/>
      <c r="W904" s="2"/>
      <c r="X904" s="2"/>
      <c r="Y904" s="2"/>
      <c r="Z904" s="2"/>
    </row>
    <row r="905" spans="1:26" ht="15.75" customHeight="1">
      <c r="A905" s="4"/>
      <c r="B905" s="5"/>
      <c r="C905" s="4"/>
      <c r="D905" s="2"/>
      <c r="E905" s="4"/>
      <c r="F905" s="2"/>
      <c r="G905" s="2"/>
      <c r="H905" s="5"/>
      <c r="I905" s="5"/>
      <c r="J905" s="2"/>
      <c r="K905" s="2"/>
      <c r="L905" s="2"/>
      <c r="M905" s="2"/>
      <c r="N905" s="2"/>
      <c r="O905" s="2"/>
      <c r="P905" s="2"/>
      <c r="Q905" s="2"/>
      <c r="R905" s="2"/>
      <c r="S905" s="2"/>
      <c r="T905" s="2"/>
      <c r="U905" s="2"/>
      <c r="V905" s="2"/>
      <c r="W905" s="2"/>
      <c r="X905" s="2"/>
      <c r="Y905" s="2"/>
      <c r="Z905" s="2"/>
    </row>
    <row r="906" spans="1:26" ht="15.75" customHeight="1">
      <c r="A906" s="4"/>
      <c r="B906" s="5"/>
      <c r="C906" s="4"/>
      <c r="D906" s="2"/>
      <c r="E906" s="4"/>
      <c r="F906" s="2"/>
      <c r="G906" s="2"/>
      <c r="H906" s="5"/>
      <c r="I906" s="5"/>
      <c r="J906" s="2"/>
      <c r="K906" s="2"/>
      <c r="L906" s="2"/>
      <c r="M906" s="2"/>
      <c r="N906" s="2"/>
      <c r="O906" s="2"/>
      <c r="P906" s="2"/>
      <c r="Q906" s="2"/>
      <c r="R906" s="2"/>
      <c r="S906" s="2"/>
      <c r="T906" s="2"/>
      <c r="U906" s="2"/>
      <c r="V906" s="2"/>
      <c r="W906" s="2"/>
      <c r="X906" s="2"/>
      <c r="Y906" s="2"/>
      <c r="Z906" s="2"/>
    </row>
    <row r="907" spans="1:26" ht="15.75" customHeight="1">
      <c r="A907" s="4"/>
      <c r="B907" s="5"/>
      <c r="C907" s="4"/>
      <c r="D907" s="2"/>
      <c r="E907" s="4"/>
      <c r="F907" s="2"/>
      <c r="G907" s="2"/>
      <c r="H907" s="5"/>
      <c r="I907" s="5"/>
      <c r="J907" s="2"/>
      <c r="K907" s="2"/>
      <c r="L907" s="2"/>
      <c r="M907" s="2"/>
      <c r="N907" s="2"/>
      <c r="O907" s="2"/>
      <c r="P907" s="2"/>
      <c r="Q907" s="2"/>
      <c r="R907" s="2"/>
      <c r="S907" s="2"/>
      <c r="T907" s="2"/>
      <c r="U907" s="2"/>
      <c r="V907" s="2"/>
      <c r="W907" s="2"/>
      <c r="X907" s="2"/>
      <c r="Y907" s="2"/>
      <c r="Z907" s="2"/>
    </row>
    <row r="908" spans="1:26" ht="15.75" customHeight="1">
      <c r="A908" s="4"/>
      <c r="B908" s="5"/>
      <c r="C908" s="4"/>
      <c r="D908" s="2"/>
      <c r="E908" s="4"/>
      <c r="F908" s="2"/>
      <c r="G908" s="2"/>
      <c r="H908" s="5"/>
      <c r="I908" s="5"/>
      <c r="J908" s="2"/>
      <c r="K908" s="2"/>
      <c r="L908" s="2"/>
      <c r="M908" s="2"/>
      <c r="N908" s="2"/>
      <c r="O908" s="2"/>
      <c r="P908" s="2"/>
      <c r="Q908" s="2"/>
      <c r="R908" s="2"/>
      <c r="S908" s="2"/>
      <c r="T908" s="2"/>
      <c r="U908" s="2"/>
      <c r="V908" s="2"/>
      <c r="W908" s="2"/>
      <c r="X908" s="2"/>
      <c r="Y908" s="2"/>
      <c r="Z908" s="2"/>
    </row>
    <row r="909" spans="1:26" ht="15.75" customHeight="1">
      <c r="A909" s="4"/>
      <c r="B909" s="5"/>
      <c r="C909" s="4"/>
      <c r="D909" s="2"/>
      <c r="E909" s="4"/>
      <c r="F909" s="2"/>
      <c r="G909" s="2"/>
      <c r="H909" s="5"/>
      <c r="I909" s="5"/>
      <c r="J909" s="2"/>
      <c r="K909" s="2"/>
      <c r="L909" s="2"/>
      <c r="M909" s="2"/>
      <c r="N909" s="2"/>
      <c r="O909" s="2"/>
      <c r="P909" s="2"/>
      <c r="Q909" s="2"/>
      <c r="R909" s="2"/>
      <c r="S909" s="2"/>
      <c r="T909" s="2"/>
      <c r="U909" s="2"/>
      <c r="V909" s="2"/>
      <c r="W909" s="2"/>
      <c r="X909" s="2"/>
      <c r="Y909" s="2"/>
      <c r="Z909" s="2"/>
    </row>
    <row r="910" spans="1:26" ht="15.75" customHeight="1">
      <c r="A910" s="4"/>
      <c r="B910" s="5"/>
      <c r="C910" s="4"/>
      <c r="D910" s="2"/>
      <c r="E910" s="4"/>
      <c r="F910" s="2"/>
      <c r="G910" s="2"/>
      <c r="H910" s="5"/>
      <c r="I910" s="5"/>
      <c r="J910" s="2"/>
      <c r="K910" s="2"/>
      <c r="L910" s="2"/>
      <c r="M910" s="2"/>
      <c r="N910" s="2"/>
      <c r="O910" s="2"/>
      <c r="P910" s="2"/>
      <c r="Q910" s="2"/>
      <c r="R910" s="2"/>
      <c r="S910" s="2"/>
      <c r="T910" s="2"/>
      <c r="U910" s="2"/>
      <c r="V910" s="2"/>
      <c r="W910" s="2"/>
      <c r="X910" s="2"/>
      <c r="Y910" s="2"/>
      <c r="Z910" s="2"/>
    </row>
    <row r="911" spans="1:26" ht="15.75" customHeight="1">
      <c r="A911" s="4"/>
      <c r="B911" s="5"/>
      <c r="C911" s="4"/>
      <c r="D911" s="2"/>
      <c r="E911" s="4"/>
      <c r="F911" s="2"/>
      <c r="G911" s="2"/>
      <c r="H911" s="5"/>
      <c r="I911" s="5"/>
      <c r="J911" s="2"/>
      <c r="K911" s="2"/>
      <c r="L911" s="2"/>
      <c r="M911" s="2"/>
      <c r="N911" s="2"/>
      <c r="O911" s="2"/>
      <c r="P911" s="2"/>
      <c r="Q911" s="2"/>
      <c r="R911" s="2"/>
      <c r="S911" s="2"/>
      <c r="T911" s="2"/>
      <c r="U911" s="2"/>
      <c r="V911" s="2"/>
      <c r="W911" s="2"/>
      <c r="X911" s="2"/>
      <c r="Y911" s="2"/>
      <c r="Z911" s="2"/>
    </row>
    <row r="912" spans="1:26" ht="15.75" customHeight="1">
      <c r="A912" s="4"/>
      <c r="B912" s="5"/>
      <c r="C912" s="4"/>
      <c r="D912" s="2"/>
      <c r="E912" s="4"/>
      <c r="F912" s="2"/>
      <c r="G912" s="2"/>
      <c r="H912" s="5"/>
      <c r="I912" s="5"/>
      <c r="J912" s="2"/>
      <c r="K912" s="2"/>
      <c r="L912" s="2"/>
      <c r="M912" s="2"/>
      <c r="N912" s="2"/>
      <c r="O912" s="2"/>
      <c r="P912" s="2"/>
      <c r="Q912" s="2"/>
      <c r="R912" s="2"/>
      <c r="S912" s="2"/>
      <c r="T912" s="2"/>
      <c r="U912" s="2"/>
      <c r="V912" s="2"/>
      <c r="W912" s="2"/>
      <c r="X912" s="2"/>
      <c r="Y912" s="2"/>
      <c r="Z912" s="2"/>
    </row>
    <row r="913" spans="1:26" ht="15.75" customHeight="1">
      <c r="A913" s="4"/>
      <c r="B913" s="5"/>
      <c r="C913" s="4"/>
      <c r="D913" s="2"/>
      <c r="E913" s="4"/>
      <c r="F913" s="2"/>
      <c r="G913" s="2"/>
      <c r="H913" s="5"/>
      <c r="I913" s="5"/>
      <c r="J913" s="2"/>
      <c r="K913" s="2"/>
      <c r="L913" s="2"/>
      <c r="M913" s="2"/>
      <c r="N913" s="2"/>
      <c r="O913" s="2"/>
      <c r="P913" s="2"/>
      <c r="Q913" s="2"/>
      <c r="R913" s="2"/>
      <c r="S913" s="2"/>
      <c r="T913" s="2"/>
      <c r="U913" s="2"/>
      <c r="V913" s="2"/>
      <c r="W913" s="2"/>
      <c r="X913" s="2"/>
      <c r="Y913" s="2"/>
      <c r="Z913" s="2"/>
    </row>
    <row r="914" spans="1:26" ht="15.75" customHeight="1">
      <c r="A914" s="4"/>
      <c r="B914" s="5"/>
      <c r="C914" s="4"/>
      <c r="D914" s="2"/>
      <c r="E914" s="4"/>
      <c r="F914" s="2"/>
      <c r="G914" s="2"/>
      <c r="H914" s="5"/>
      <c r="I914" s="5"/>
      <c r="J914" s="2"/>
      <c r="K914" s="2"/>
      <c r="L914" s="2"/>
      <c r="M914" s="2"/>
      <c r="N914" s="2"/>
      <c r="O914" s="2"/>
      <c r="P914" s="2"/>
      <c r="Q914" s="2"/>
      <c r="R914" s="2"/>
      <c r="S914" s="2"/>
      <c r="T914" s="2"/>
      <c r="U914" s="2"/>
      <c r="V914" s="2"/>
      <c r="W914" s="2"/>
      <c r="X914" s="2"/>
      <c r="Y914" s="2"/>
      <c r="Z914" s="2"/>
    </row>
    <row r="915" spans="1:26" ht="15.75" customHeight="1">
      <c r="A915" s="4"/>
      <c r="B915" s="5"/>
      <c r="C915" s="4"/>
      <c r="D915" s="2"/>
      <c r="E915" s="4"/>
      <c r="F915" s="2"/>
      <c r="G915" s="2"/>
      <c r="H915" s="5"/>
      <c r="I915" s="5"/>
      <c r="J915" s="2"/>
      <c r="K915" s="2"/>
      <c r="L915" s="2"/>
      <c r="M915" s="2"/>
      <c r="N915" s="2"/>
      <c r="O915" s="2"/>
      <c r="P915" s="2"/>
      <c r="Q915" s="2"/>
      <c r="R915" s="2"/>
      <c r="S915" s="2"/>
      <c r="T915" s="2"/>
      <c r="U915" s="2"/>
      <c r="V915" s="2"/>
      <c r="W915" s="2"/>
      <c r="X915" s="2"/>
      <c r="Y915" s="2"/>
      <c r="Z915" s="2"/>
    </row>
    <row r="916" spans="1:26" ht="15.75" customHeight="1">
      <c r="A916" s="4"/>
      <c r="B916" s="5"/>
      <c r="C916" s="4"/>
      <c r="D916" s="2"/>
      <c r="E916" s="4"/>
      <c r="F916" s="2"/>
      <c r="G916" s="2"/>
      <c r="H916" s="5"/>
      <c r="I916" s="5"/>
      <c r="J916" s="2"/>
      <c r="K916" s="2"/>
      <c r="L916" s="2"/>
      <c r="M916" s="2"/>
      <c r="N916" s="2"/>
      <c r="O916" s="2"/>
      <c r="P916" s="2"/>
      <c r="Q916" s="2"/>
      <c r="R916" s="2"/>
      <c r="S916" s="2"/>
      <c r="T916" s="2"/>
      <c r="U916" s="2"/>
      <c r="V916" s="2"/>
      <c r="W916" s="2"/>
      <c r="X916" s="2"/>
      <c r="Y916" s="2"/>
      <c r="Z916" s="2"/>
    </row>
    <row r="917" spans="1:26" ht="15.75" customHeight="1">
      <c r="A917" s="4"/>
      <c r="B917" s="5"/>
      <c r="C917" s="4"/>
      <c r="D917" s="2"/>
      <c r="E917" s="4"/>
      <c r="F917" s="2"/>
      <c r="G917" s="2"/>
      <c r="H917" s="5"/>
      <c r="I917" s="5"/>
      <c r="J917" s="2"/>
      <c r="K917" s="2"/>
      <c r="L917" s="2"/>
      <c r="M917" s="2"/>
      <c r="N917" s="2"/>
      <c r="O917" s="2"/>
      <c r="P917" s="2"/>
      <c r="Q917" s="2"/>
      <c r="R917" s="2"/>
      <c r="S917" s="2"/>
      <c r="T917" s="2"/>
      <c r="U917" s="2"/>
      <c r="V917" s="2"/>
      <c r="W917" s="2"/>
      <c r="X917" s="2"/>
      <c r="Y917" s="2"/>
      <c r="Z917" s="2"/>
    </row>
    <row r="918" spans="1:26" ht="15.75" customHeight="1">
      <c r="A918" s="4"/>
      <c r="B918" s="5"/>
      <c r="C918" s="4"/>
      <c r="D918" s="2"/>
      <c r="E918" s="4"/>
      <c r="F918" s="2"/>
      <c r="G918" s="2"/>
      <c r="H918" s="5"/>
      <c r="I918" s="5"/>
      <c r="J918" s="2"/>
      <c r="K918" s="2"/>
      <c r="L918" s="2"/>
      <c r="M918" s="2"/>
      <c r="N918" s="2"/>
      <c r="O918" s="2"/>
      <c r="P918" s="2"/>
      <c r="Q918" s="2"/>
      <c r="R918" s="2"/>
      <c r="S918" s="2"/>
      <c r="T918" s="2"/>
      <c r="U918" s="2"/>
      <c r="V918" s="2"/>
      <c r="W918" s="2"/>
      <c r="X918" s="2"/>
      <c r="Y918" s="2"/>
      <c r="Z918" s="2"/>
    </row>
    <row r="919" spans="1:26" ht="15.75" customHeight="1">
      <c r="A919" s="4"/>
      <c r="B919" s="5"/>
      <c r="C919" s="4"/>
      <c r="D919" s="2"/>
      <c r="E919" s="4"/>
      <c r="F919" s="2"/>
      <c r="G919" s="2"/>
      <c r="H919" s="5"/>
      <c r="I919" s="5"/>
      <c r="J919" s="2"/>
      <c r="K919" s="2"/>
      <c r="L919" s="2"/>
      <c r="M919" s="2"/>
      <c r="N919" s="2"/>
      <c r="O919" s="2"/>
      <c r="P919" s="2"/>
      <c r="Q919" s="2"/>
      <c r="R919" s="2"/>
      <c r="S919" s="2"/>
      <c r="T919" s="2"/>
      <c r="U919" s="2"/>
      <c r="V919" s="2"/>
      <c r="W919" s="2"/>
      <c r="X919" s="2"/>
      <c r="Y919" s="2"/>
      <c r="Z919" s="2"/>
    </row>
    <row r="920" spans="1:26" ht="15.75" customHeight="1">
      <c r="A920" s="4"/>
      <c r="B920" s="5"/>
      <c r="C920" s="4"/>
      <c r="D920" s="2"/>
      <c r="E920" s="4"/>
      <c r="F920" s="2"/>
      <c r="G920" s="2"/>
      <c r="H920" s="5"/>
      <c r="I920" s="5"/>
      <c r="J920" s="2"/>
      <c r="K920" s="2"/>
      <c r="L920" s="2"/>
      <c r="M920" s="2"/>
      <c r="N920" s="2"/>
      <c r="O920" s="2"/>
      <c r="P920" s="2"/>
      <c r="Q920" s="2"/>
      <c r="R920" s="2"/>
      <c r="S920" s="2"/>
      <c r="T920" s="2"/>
      <c r="U920" s="2"/>
      <c r="V920" s="2"/>
      <c r="W920" s="2"/>
      <c r="X920" s="2"/>
      <c r="Y920" s="2"/>
      <c r="Z920" s="2"/>
    </row>
    <row r="921" spans="1:26" ht="15.75" customHeight="1">
      <c r="A921" s="4"/>
      <c r="B921" s="5"/>
      <c r="C921" s="4"/>
      <c r="D921" s="2"/>
      <c r="E921" s="4"/>
      <c r="F921" s="2"/>
      <c r="G921" s="2"/>
      <c r="H921" s="5"/>
      <c r="I921" s="5"/>
      <c r="J921" s="2"/>
      <c r="K921" s="2"/>
      <c r="L921" s="2"/>
      <c r="M921" s="2"/>
      <c r="N921" s="2"/>
      <c r="O921" s="2"/>
      <c r="P921" s="2"/>
      <c r="Q921" s="2"/>
      <c r="R921" s="2"/>
      <c r="S921" s="2"/>
      <c r="T921" s="2"/>
      <c r="U921" s="2"/>
      <c r="V921" s="2"/>
      <c r="W921" s="2"/>
      <c r="X921" s="2"/>
      <c r="Y921" s="2"/>
      <c r="Z921" s="2"/>
    </row>
    <row r="922" spans="1:26" ht="15.75" customHeight="1">
      <c r="A922" s="4"/>
      <c r="B922" s="5"/>
      <c r="C922" s="4"/>
      <c r="D922" s="2"/>
      <c r="E922" s="4"/>
      <c r="F922" s="2"/>
      <c r="G922" s="2"/>
      <c r="H922" s="5"/>
      <c r="I922" s="5"/>
      <c r="J922" s="2"/>
      <c r="K922" s="2"/>
      <c r="L922" s="2"/>
      <c r="M922" s="2"/>
      <c r="N922" s="2"/>
      <c r="O922" s="2"/>
      <c r="P922" s="2"/>
      <c r="Q922" s="2"/>
      <c r="R922" s="2"/>
      <c r="S922" s="2"/>
      <c r="T922" s="2"/>
      <c r="U922" s="2"/>
      <c r="V922" s="2"/>
      <c r="W922" s="2"/>
      <c r="X922" s="2"/>
      <c r="Y922" s="2"/>
      <c r="Z922" s="2"/>
    </row>
    <row r="923" spans="1:26" ht="15.75" customHeight="1">
      <c r="A923" s="4"/>
      <c r="B923" s="5"/>
      <c r="C923" s="4"/>
      <c r="D923" s="2"/>
      <c r="E923" s="4"/>
      <c r="F923" s="2"/>
      <c r="G923" s="2"/>
      <c r="H923" s="5"/>
      <c r="I923" s="5"/>
      <c r="J923" s="2"/>
      <c r="K923" s="2"/>
      <c r="L923" s="2"/>
      <c r="M923" s="2"/>
      <c r="N923" s="2"/>
      <c r="O923" s="2"/>
      <c r="P923" s="2"/>
      <c r="Q923" s="2"/>
      <c r="R923" s="2"/>
      <c r="S923" s="2"/>
      <c r="T923" s="2"/>
      <c r="U923" s="2"/>
      <c r="V923" s="2"/>
      <c r="W923" s="2"/>
      <c r="X923" s="2"/>
      <c r="Y923" s="2"/>
      <c r="Z923" s="2"/>
    </row>
    <row r="924" spans="1:26" ht="15.75" customHeight="1">
      <c r="A924" s="4"/>
      <c r="B924" s="5"/>
      <c r="C924" s="4"/>
      <c r="D924" s="2"/>
      <c r="E924" s="4"/>
      <c r="F924" s="2"/>
      <c r="G924" s="2"/>
      <c r="H924" s="5"/>
      <c r="I924" s="5"/>
      <c r="J924" s="2"/>
      <c r="K924" s="2"/>
      <c r="L924" s="2"/>
      <c r="M924" s="2"/>
      <c r="N924" s="2"/>
      <c r="O924" s="2"/>
      <c r="P924" s="2"/>
      <c r="Q924" s="2"/>
      <c r="R924" s="2"/>
      <c r="S924" s="2"/>
      <c r="T924" s="2"/>
      <c r="U924" s="2"/>
      <c r="V924" s="2"/>
      <c r="W924" s="2"/>
      <c r="X924" s="2"/>
      <c r="Y924" s="2"/>
      <c r="Z924" s="2"/>
    </row>
    <row r="925" spans="1:26" ht="15.75" customHeight="1">
      <c r="A925" s="4"/>
      <c r="B925" s="5"/>
      <c r="C925" s="4"/>
      <c r="D925" s="2"/>
      <c r="E925" s="4"/>
      <c r="F925" s="2"/>
      <c r="G925" s="2"/>
      <c r="H925" s="5"/>
      <c r="I925" s="5"/>
      <c r="J925" s="2"/>
      <c r="K925" s="2"/>
      <c r="L925" s="2"/>
      <c r="M925" s="2"/>
      <c r="N925" s="2"/>
      <c r="O925" s="2"/>
      <c r="P925" s="2"/>
      <c r="Q925" s="2"/>
      <c r="R925" s="2"/>
      <c r="S925" s="2"/>
      <c r="T925" s="2"/>
      <c r="U925" s="2"/>
      <c r="V925" s="2"/>
      <c r="W925" s="2"/>
      <c r="X925" s="2"/>
      <c r="Y925" s="2"/>
      <c r="Z925" s="2"/>
    </row>
    <row r="926" spans="1:26" ht="15.75" customHeight="1">
      <c r="A926" s="4"/>
      <c r="B926" s="5"/>
      <c r="C926" s="4"/>
      <c r="D926" s="2"/>
      <c r="E926" s="4"/>
      <c r="F926" s="2"/>
      <c r="G926" s="2"/>
      <c r="H926" s="5"/>
      <c r="I926" s="5"/>
      <c r="J926" s="2"/>
      <c r="K926" s="2"/>
      <c r="L926" s="2"/>
      <c r="M926" s="2"/>
      <c r="N926" s="2"/>
      <c r="O926" s="2"/>
      <c r="P926" s="2"/>
      <c r="Q926" s="2"/>
      <c r="R926" s="2"/>
      <c r="S926" s="2"/>
      <c r="T926" s="2"/>
      <c r="U926" s="2"/>
      <c r="V926" s="2"/>
      <c r="W926" s="2"/>
      <c r="X926" s="2"/>
      <c r="Y926" s="2"/>
      <c r="Z926" s="2"/>
    </row>
    <row r="927" spans="1:26" ht="15.75" customHeight="1">
      <c r="A927" s="4"/>
      <c r="B927" s="5"/>
      <c r="C927" s="4"/>
      <c r="D927" s="2"/>
      <c r="E927" s="4"/>
      <c r="F927" s="2"/>
      <c r="G927" s="2"/>
      <c r="H927" s="5"/>
      <c r="I927" s="5"/>
      <c r="J927" s="2"/>
      <c r="K927" s="2"/>
      <c r="L927" s="2"/>
      <c r="M927" s="2"/>
      <c r="N927" s="2"/>
      <c r="O927" s="2"/>
      <c r="P927" s="2"/>
      <c r="Q927" s="2"/>
      <c r="R927" s="2"/>
      <c r="S927" s="2"/>
      <c r="T927" s="2"/>
      <c r="U927" s="2"/>
      <c r="V927" s="2"/>
      <c r="W927" s="2"/>
      <c r="X927" s="2"/>
      <c r="Y927" s="2"/>
      <c r="Z927" s="2"/>
    </row>
    <row r="928" spans="1:26" ht="15.75" customHeight="1">
      <c r="A928" s="4"/>
      <c r="B928" s="5"/>
      <c r="C928" s="4"/>
      <c r="D928" s="2"/>
      <c r="E928" s="4"/>
      <c r="F928" s="2"/>
      <c r="G928" s="2"/>
      <c r="H928" s="5"/>
      <c r="I928" s="5"/>
      <c r="J928" s="2"/>
      <c r="K928" s="2"/>
      <c r="L928" s="2"/>
      <c r="M928" s="2"/>
      <c r="N928" s="2"/>
      <c r="O928" s="2"/>
      <c r="P928" s="2"/>
      <c r="Q928" s="2"/>
      <c r="R928" s="2"/>
      <c r="S928" s="2"/>
      <c r="T928" s="2"/>
      <c r="U928" s="2"/>
      <c r="V928" s="2"/>
      <c r="W928" s="2"/>
      <c r="X928" s="2"/>
      <c r="Y928" s="2"/>
      <c r="Z928" s="2"/>
    </row>
    <row r="929" spans="1:26" ht="15.75" customHeight="1">
      <c r="A929" s="4"/>
      <c r="B929" s="5"/>
      <c r="C929" s="4"/>
      <c r="D929" s="2"/>
      <c r="E929" s="4"/>
      <c r="F929" s="2"/>
      <c r="G929" s="2"/>
      <c r="H929" s="5"/>
      <c r="I929" s="5"/>
      <c r="J929" s="2"/>
      <c r="K929" s="2"/>
      <c r="L929" s="2"/>
      <c r="M929" s="2"/>
      <c r="N929" s="2"/>
      <c r="O929" s="2"/>
      <c r="P929" s="2"/>
      <c r="Q929" s="2"/>
      <c r="R929" s="2"/>
      <c r="S929" s="2"/>
      <c r="T929" s="2"/>
      <c r="U929" s="2"/>
      <c r="V929" s="2"/>
      <c r="W929" s="2"/>
      <c r="X929" s="2"/>
      <c r="Y929" s="2"/>
      <c r="Z929" s="2"/>
    </row>
    <row r="930" spans="1:26" ht="15.75" customHeight="1">
      <c r="A930" s="4"/>
      <c r="B930" s="5"/>
      <c r="C930" s="4"/>
      <c r="D930" s="2"/>
      <c r="E930" s="4"/>
      <c r="F930" s="2"/>
      <c r="G930" s="2"/>
      <c r="H930" s="5"/>
      <c r="I930" s="5"/>
      <c r="J930" s="2"/>
      <c r="K930" s="2"/>
      <c r="L930" s="2"/>
      <c r="M930" s="2"/>
      <c r="N930" s="2"/>
      <c r="O930" s="2"/>
      <c r="P930" s="2"/>
      <c r="Q930" s="2"/>
      <c r="R930" s="2"/>
      <c r="S930" s="2"/>
      <c r="T930" s="2"/>
      <c r="U930" s="2"/>
      <c r="V930" s="2"/>
      <c r="W930" s="2"/>
      <c r="X930" s="2"/>
      <c r="Y930" s="2"/>
      <c r="Z930" s="2"/>
    </row>
    <row r="931" spans="1:26" ht="15.75" customHeight="1">
      <c r="A931" s="4"/>
      <c r="B931" s="5"/>
      <c r="C931" s="4"/>
      <c r="D931" s="2"/>
      <c r="E931" s="4"/>
      <c r="F931" s="2"/>
      <c r="G931" s="2"/>
      <c r="H931" s="5"/>
      <c r="I931" s="5"/>
      <c r="J931" s="2"/>
      <c r="K931" s="2"/>
      <c r="L931" s="2"/>
      <c r="M931" s="2"/>
      <c r="N931" s="2"/>
      <c r="O931" s="2"/>
      <c r="P931" s="2"/>
      <c r="Q931" s="2"/>
      <c r="R931" s="2"/>
      <c r="S931" s="2"/>
      <c r="T931" s="2"/>
      <c r="U931" s="2"/>
      <c r="V931" s="2"/>
      <c r="W931" s="2"/>
      <c r="X931" s="2"/>
      <c r="Y931" s="2"/>
      <c r="Z931" s="2"/>
    </row>
    <row r="932" spans="1:26" ht="15.75" customHeight="1">
      <c r="A932" s="4"/>
      <c r="B932" s="5"/>
      <c r="C932" s="4"/>
      <c r="D932" s="2"/>
      <c r="E932" s="4"/>
      <c r="F932" s="2"/>
      <c r="G932" s="2"/>
      <c r="H932" s="5"/>
      <c r="I932" s="5"/>
      <c r="J932" s="2"/>
      <c r="K932" s="2"/>
      <c r="L932" s="2"/>
      <c r="M932" s="2"/>
      <c r="N932" s="2"/>
      <c r="O932" s="2"/>
      <c r="P932" s="2"/>
      <c r="Q932" s="2"/>
      <c r="R932" s="2"/>
      <c r="S932" s="2"/>
      <c r="T932" s="2"/>
      <c r="U932" s="2"/>
      <c r="V932" s="2"/>
      <c r="W932" s="2"/>
      <c r="X932" s="2"/>
      <c r="Y932" s="2"/>
      <c r="Z932" s="2"/>
    </row>
    <row r="933" spans="1:26" ht="15.75" customHeight="1">
      <c r="A933" s="4"/>
      <c r="B933" s="5"/>
      <c r="C933" s="4"/>
      <c r="D933" s="2"/>
      <c r="E933" s="4"/>
      <c r="F933" s="2"/>
      <c r="G933" s="2"/>
      <c r="H933" s="5"/>
      <c r="I933" s="5"/>
      <c r="J933" s="2"/>
      <c r="K933" s="2"/>
      <c r="L933" s="2"/>
      <c r="M933" s="2"/>
      <c r="N933" s="2"/>
      <c r="O933" s="2"/>
      <c r="P933" s="2"/>
      <c r="Q933" s="2"/>
      <c r="R933" s="2"/>
      <c r="S933" s="2"/>
      <c r="T933" s="2"/>
      <c r="U933" s="2"/>
      <c r="V933" s="2"/>
      <c r="W933" s="2"/>
      <c r="X933" s="2"/>
      <c r="Y933" s="2"/>
      <c r="Z933" s="2"/>
    </row>
    <row r="934" spans="1:26" ht="15.75" customHeight="1">
      <c r="A934" s="4"/>
      <c r="B934" s="5"/>
      <c r="C934" s="4"/>
      <c r="D934" s="2"/>
      <c r="E934" s="4"/>
      <c r="F934" s="2"/>
      <c r="G934" s="2"/>
      <c r="H934" s="5"/>
      <c r="I934" s="5"/>
      <c r="J934" s="2"/>
      <c r="K934" s="2"/>
      <c r="L934" s="2"/>
      <c r="M934" s="2"/>
      <c r="N934" s="2"/>
      <c r="O934" s="2"/>
      <c r="P934" s="2"/>
      <c r="Q934" s="2"/>
      <c r="R934" s="2"/>
      <c r="S934" s="2"/>
      <c r="T934" s="2"/>
      <c r="U934" s="2"/>
      <c r="V934" s="2"/>
      <c r="W934" s="2"/>
      <c r="X934" s="2"/>
      <c r="Y934" s="2"/>
      <c r="Z934" s="2"/>
    </row>
    <row r="935" spans="1:26" ht="15.75" customHeight="1">
      <c r="A935" s="4"/>
      <c r="B935" s="5"/>
      <c r="C935" s="4"/>
      <c r="D935" s="2"/>
      <c r="E935" s="4"/>
      <c r="F935" s="2"/>
      <c r="G935" s="2"/>
      <c r="H935" s="5"/>
      <c r="I935" s="5"/>
      <c r="J935" s="2"/>
      <c r="K935" s="2"/>
      <c r="L935" s="2"/>
      <c r="M935" s="2"/>
      <c r="N935" s="2"/>
      <c r="O935" s="2"/>
      <c r="P935" s="2"/>
      <c r="Q935" s="2"/>
      <c r="R935" s="2"/>
      <c r="S935" s="2"/>
      <c r="T935" s="2"/>
      <c r="U935" s="2"/>
      <c r="V935" s="2"/>
      <c r="W935" s="2"/>
      <c r="X935" s="2"/>
      <c r="Y935" s="2"/>
      <c r="Z935" s="2"/>
    </row>
    <row r="936" spans="1:26" ht="15.75" customHeight="1">
      <c r="A936" s="4"/>
      <c r="B936" s="5"/>
      <c r="C936" s="4"/>
      <c r="D936" s="2"/>
      <c r="E936" s="4"/>
      <c r="F936" s="2"/>
      <c r="G936" s="2"/>
      <c r="H936" s="5"/>
      <c r="I936" s="5"/>
      <c r="J936" s="2"/>
      <c r="K936" s="2"/>
      <c r="L936" s="2"/>
      <c r="M936" s="2"/>
      <c r="N936" s="2"/>
      <c r="O936" s="2"/>
      <c r="P936" s="2"/>
      <c r="Q936" s="2"/>
      <c r="R936" s="2"/>
      <c r="S936" s="2"/>
      <c r="T936" s="2"/>
      <c r="U936" s="2"/>
      <c r="V936" s="2"/>
      <c r="W936" s="2"/>
      <c r="X936" s="2"/>
      <c r="Y936" s="2"/>
      <c r="Z936" s="2"/>
    </row>
    <row r="937" spans="1:26" ht="15.75" customHeight="1">
      <c r="A937" s="4"/>
      <c r="B937" s="5"/>
      <c r="C937" s="4"/>
      <c r="D937" s="2"/>
      <c r="E937" s="4"/>
      <c r="F937" s="2"/>
      <c r="G937" s="2"/>
      <c r="H937" s="5"/>
      <c r="I937" s="5"/>
      <c r="J937" s="2"/>
      <c r="K937" s="2"/>
      <c r="L937" s="2"/>
      <c r="M937" s="2"/>
      <c r="N937" s="2"/>
      <c r="O937" s="2"/>
      <c r="P937" s="2"/>
      <c r="Q937" s="2"/>
      <c r="R937" s="2"/>
      <c r="S937" s="2"/>
      <c r="T937" s="2"/>
      <c r="U937" s="2"/>
      <c r="V937" s="2"/>
      <c r="W937" s="2"/>
      <c r="X937" s="2"/>
      <c r="Y937" s="2"/>
      <c r="Z937" s="2"/>
    </row>
    <row r="938" spans="1:26" ht="15.75" customHeight="1">
      <c r="A938" s="4"/>
      <c r="B938" s="5"/>
      <c r="C938" s="4"/>
      <c r="D938" s="2"/>
      <c r="E938" s="4"/>
      <c r="F938" s="2"/>
      <c r="G938" s="2"/>
      <c r="H938" s="5"/>
      <c r="I938" s="5"/>
      <c r="J938" s="2"/>
      <c r="K938" s="2"/>
      <c r="L938" s="2"/>
      <c r="M938" s="2"/>
      <c r="N938" s="2"/>
      <c r="O938" s="2"/>
      <c r="P938" s="2"/>
      <c r="Q938" s="2"/>
      <c r="R938" s="2"/>
      <c r="S938" s="2"/>
      <c r="T938" s="2"/>
      <c r="U938" s="2"/>
      <c r="V938" s="2"/>
      <c r="W938" s="2"/>
      <c r="X938" s="2"/>
      <c r="Y938" s="2"/>
      <c r="Z938" s="2"/>
    </row>
    <row r="939" spans="1:26" ht="15.75" customHeight="1">
      <c r="A939" s="4"/>
      <c r="B939" s="5"/>
      <c r="C939" s="4"/>
      <c r="D939" s="2"/>
      <c r="E939" s="4"/>
      <c r="F939" s="2"/>
      <c r="G939" s="2"/>
      <c r="H939" s="5"/>
      <c r="I939" s="5"/>
      <c r="J939" s="2"/>
      <c r="K939" s="2"/>
      <c r="L939" s="2"/>
      <c r="M939" s="2"/>
      <c r="N939" s="2"/>
      <c r="O939" s="2"/>
      <c r="P939" s="2"/>
      <c r="Q939" s="2"/>
      <c r="R939" s="2"/>
      <c r="S939" s="2"/>
      <c r="T939" s="2"/>
      <c r="U939" s="2"/>
      <c r="V939" s="2"/>
      <c r="W939" s="2"/>
      <c r="X939" s="2"/>
      <c r="Y939" s="2"/>
      <c r="Z939" s="2"/>
    </row>
    <row r="940" spans="1:26" ht="15.75" customHeight="1">
      <c r="A940" s="4"/>
      <c r="B940" s="5"/>
      <c r="C940" s="4"/>
      <c r="D940" s="2"/>
      <c r="E940" s="4"/>
      <c r="F940" s="2"/>
      <c r="G940" s="2"/>
      <c r="H940" s="5"/>
      <c r="I940" s="5"/>
      <c r="J940" s="2"/>
      <c r="K940" s="2"/>
      <c r="L940" s="2"/>
      <c r="M940" s="2"/>
      <c r="N940" s="2"/>
      <c r="O940" s="2"/>
      <c r="P940" s="2"/>
      <c r="Q940" s="2"/>
      <c r="R940" s="2"/>
      <c r="S940" s="2"/>
      <c r="T940" s="2"/>
      <c r="U940" s="2"/>
      <c r="V940" s="2"/>
      <c r="W940" s="2"/>
      <c r="X940" s="2"/>
      <c r="Y940" s="2"/>
      <c r="Z940" s="2"/>
    </row>
    <row r="941" spans="1:26" ht="15.75" customHeight="1">
      <c r="A941" s="4"/>
      <c r="B941" s="5"/>
      <c r="C941" s="4"/>
      <c r="D941" s="2"/>
      <c r="E941" s="4"/>
      <c r="F941" s="2"/>
      <c r="G941" s="2"/>
      <c r="H941" s="5"/>
      <c r="I941" s="5"/>
      <c r="J941" s="2"/>
      <c r="K941" s="2"/>
      <c r="L941" s="2"/>
      <c r="M941" s="2"/>
      <c r="N941" s="2"/>
      <c r="O941" s="2"/>
      <c r="P941" s="2"/>
      <c r="Q941" s="2"/>
      <c r="R941" s="2"/>
      <c r="S941" s="2"/>
      <c r="T941" s="2"/>
      <c r="U941" s="2"/>
      <c r="V941" s="2"/>
      <c r="W941" s="2"/>
      <c r="X941" s="2"/>
      <c r="Y941" s="2"/>
      <c r="Z941" s="2"/>
    </row>
    <row r="942" spans="1:26" ht="15.75" customHeight="1">
      <c r="A942" s="4"/>
      <c r="B942" s="5"/>
      <c r="C942" s="4"/>
      <c r="D942" s="2"/>
      <c r="E942" s="4"/>
      <c r="F942" s="2"/>
      <c r="G942" s="2"/>
      <c r="H942" s="5"/>
      <c r="I942" s="5"/>
      <c r="J942" s="2"/>
      <c r="K942" s="2"/>
      <c r="L942" s="2"/>
      <c r="M942" s="2"/>
      <c r="N942" s="2"/>
      <c r="O942" s="2"/>
      <c r="P942" s="2"/>
      <c r="Q942" s="2"/>
      <c r="R942" s="2"/>
      <c r="S942" s="2"/>
      <c r="T942" s="2"/>
      <c r="U942" s="2"/>
      <c r="V942" s="2"/>
      <c r="W942" s="2"/>
      <c r="X942" s="2"/>
      <c r="Y942" s="2"/>
      <c r="Z942" s="2"/>
    </row>
    <row r="943" spans="1:26" ht="15.75" customHeight="1">
      <c r="A943" s="4"/>
      <c r="B943" s="5"/>
      <c r="C943" s="4"/>
      <c r="D943" s="2"/>
      <c r="E943" s="4"/>
      <c r="F943" s="2"/>
      <c r="G943" s="2"/>
      <c r="H943" s="5"/>
      <c r="I943" s="5"/>
      <c r="J943" s="2"/>
      <c r="K943" s="2"/>
      <c r="L943" s="2"/>
      <c r="M943" s="2"/>
      <c r="N943" s="2"/>
      <c r="O943" s="2"/>
      <c r="P943" s="2"/>
      <c r="Q943" s="2"/>
      <c r="R943" s="2"/>
      <c r="S943" s="2"/>
      <c r="T943" s="2"/>
      <c r="U943" s="2"/>
      <c r="V943" s="2"/>
      <c r="W943" s="2"/>
      <c r="X943" s="2"/>
      <c r="Y943" s="2"/>
      <c r="Z943" s="2"/>
    </row>
    <row r="944" spans="1:26" ht="15.75" customHeight="1">
      <c r="A944" s="4"/>
      <c r="B944" s="5"/>
      <c r="C944" s="4"/>
      <c r="D944" s="2"/>
      <c r="E944" s="4"/>
      <c r="F944" s="2"/>
      <c r="G944" s="2"/>
      <c r="H944" s="5"/>
      <c r="I944" s="5"/>
      <c r="J944" s="2"/>
      <c r="K944" s="2"/>
      <c r="L944" s="2"/>
      <c r="M944" s="2"/>
      <c r="N944" s="2"/>
      <c r="O944" s="2"/>
      <c r="P944" s="2"/>
      <c r="Q944" s="2"/>
      <c r="R944" s="2"/>
      <c r="S944" s="2"/>
      <c r="T944" s="2"/>
      <c r="U944" s="2"/>
      <c r="V944" s="2"/>
      <c r="W944" s="2"/>
      <c r="X944" s="2"/>
      <c r="Y944" s="2"/>
      <c r="Z944" s="2"/>
    </row>
    <row r="945" spans="1:26" ht="15.75" customHeight="1">
      <c r="A945" s="4"/>
      <c r="B945" s="5"/>
      <c r="C945" s="4"/>
      <c r="D945" s="2"/>
      <c r="E945" s="4"/>
      <c r="F945" s="2"/>
      <c r="G945" s="2"/>
      <c r="H945" s="5"/>
      <c r="I945" s="5"/>
      <c r="J945" s="2"/>
      <c r="K945" s="2"/>
      <c r="L945" s="2"/>
      <c r="M945" s="2"/>
      <c r="N945" s="2"/>
      <c r="O945" s="2"/>
      <c r="P945" s="2"/>
      <c r="Q945" s="2"/>
      <c r="R945" s="2"/>
      <c r="S945" s="2"/>
      <c r="T945" s="2"/>
      <c r="U945" s="2"/>
      <c r="V945" s="2"/>
      <c r="W945" s="2"/>
      <c r="X945" s="2"/>
      <c r="Y945" s="2"/>
      <c r="Z945" s="2"/>
    </row>
    <row r="946" spans="1:26" ht="15.75" customHeight="1">
      <c r="A946" s="4"/>
      <c r="B946" s="5"/>
      <c r="C946" s="4"/>
      <c r="D946" s="2"/>
      <c r="E946" s="4"/>
      <c r="F946" s="2"/>
      <c r="G946" s="2"/>
      <c r="H946" s="5"/>
      <c r="I946" s="5"/>
      <c r="J946" s="2"/>
      <c r="K946" s="2"/>
      <c r="L946" s="2"/>
      <c r="M946" s="2"/>
      <c r="N946" s="2"/>
      <c r="O946" s="2"/>
      <c r="P946" s="2"/>
      <c r="Q946" s="2"/>
      <c r="R946" s="2"/>
      <c r="S946" s="2"/>
      <c r="T946" s="2"/>
      <c r="U946" s="2"/>
      <c r="V946" s="2"/>
      <c r="W946" s="2"/>
      <c r="X946" s="2"/>
      <c r="Y946" s="2"/>
      <c r="Z946" s="2"/>
    </row>
    <row r="947" spans="1:26" ht="15.75" customHeight="1">
      <c r="A947" s="4"/>
      <c r="B947" s="5"/>
      <c r="C947" s="4"/>
      <c r="D947" s="2"/>
      <c r="E947" s="4"/>
      <c r="F947" s="2"/>
      <c r="G947" s="2"/>
      <c r="H947" s="5"/>
      <c r="I947" s="5"/>
      <c r="J947" s="2"/>
      <c r="K947" s="2"/>
      <c r="L947" s="2"/>
      <c r="M947" s="2"/>
      <c r="N947" s="2"/>
      <c r="O947" s="2"/>
      <c r="P947" s="2"/>
      <c r="Q947" s="2"/>
      <c r="R947" s="2"/>
      <c r="S947" s="2"/>
      <c r="T947" s="2"/>
      <c r="U947" s="2"/>
      <c r="V947" s="2"/>
      <c r="W947" s="2"/>
      <c r="X947" s="2"/>
      <c r="Y947" s="2"/>
      <c r="Z947" s="2"/>
    </row>
    <row r="948" spans="1:26" ht="15.75" customHeight="1">
      <c r="A948" s="4"/>
      <c r="B948" s="5"/>
      <c r="C948" s="4"/>
      <c r="D948" s="2"/>
      <c r="E948" s="4"/>
      <c r="F948" s="2"/>
      <c r="G948" s="2"/>
      <c r="H948" s="5"/>
      <c r="I948" s="5"/>
      <c r="J948" s="2"/>
      <c r="K948" s="2"/>
      <c r="L948" s="2"/>
      <c r="M948" s="2"/>
      <c r="N948" s="2"/>
      <c r="O948" s="2"/>
      <c r="P948" s="2"/>
      <c r="Q948" s="2"/>
      <c r="R948" s="2"/>
      <c r="S948" s="2"/>
      <c r="T948" s="2"/>
      <c r="U948" s="2"/>
      <c r="V948" s="2"/>
      <c r="W948" s="2"/>
      <c r="X948" s="2"/>
      <c r="Y948" s="2"/>
      <c r="Z948" s="2"/>
    </row>
    <row r="949" spans="1:26" ht="15.75" customHeight="1">
      <c r="A949" s="4"/>
      <c r="B949" s="5"/>
      <c r="C949" s="4"/>
      <c r="D949" s="2"/>
      <c r="E949" s="4"/>
      <c r="F949" s="2"/>
      <c r="G949" s="2"/>
      <c r="H949" s="5"/>
      <c r="I949" s="5"/>
      <c r="J949" s="2"/>
      <c r="K949" s="2"/>
      <c r="L949" s="2"/>
      <c r="M949" s="2"/>
      <c r="N949" s="2"/>
      <c r="O949" s="2"/>
      <c r="P949" s="2"/>
      <c r="Q949" s="2"/>
      <c r="R949" s="2"/>
      <c r="S949" s="2"/>
      <c r="T949" s="2"/>
      <c r="U949" s="2"/>
      <c r="V949" s="2"/>
      <c r="W949" s="2"/>
      <c r="X949" s="2"/>
      <c r="Y949" s="2"/>
      <c r="Z949" s="2"/>
    </row>
    <row r="950" spans="1:26" ht="15.75" customHeight="1">
      <c r="A950" s="4"/>
      <c r="B950" s="5"/>
      <c r="C950" s="4"/>
      <c r="D950" s="2"/>
      <c r="E950" s="4"/>
      <c r="F950" s="2"/>
      <c r="G950" s="2"/>
      <c r="H950" s="5"/>
      <c r="I950" s="5"/>
      <c r="J950" s="2"/>
      <c r="K950" s="2"/>
      <c r="L950" s="2"/>
      <c r="M950" s="2"/>
      <c r="N950" s="2"/>
      <c r="O950" s="2"/>
      <c r="P950" s="2"/>
      <c r="Q950" s="2"/>
      <c r="R950" s="2"/>
      <c r="S950" s="2"/>
      <c r="T950" s="2"/>
      <c r="U950" s="2"/>
      <c r="V950" s="2"/>
      <c r="W950" s="2"/>
      <c r="X950" s="2"/>
      <c r="Y950" s="2"/>
      <c r="Z950" s="2"/>
    </row>
    <row r="951" spans="1:26" ht="15.75" customHeight="1">
      <c r="A951" s="4"/>
      <c r="B951" s="5"/>
      <c r="C951" s="4"/>
      <c r="D951" s="2"/>
      <c r="E951" s="4"/>
      <c r="F951" s="2"/>
      <c r="G951" s="2"/>
      <c r="H951" s="5"/>
      <c r="I951" s="5"/>
      <c r="J951" s="2"/>
      <c r="K951" s="2"/>
      <c r="L951" s="2"/>
      <c r="M951" s="2"/>
      <c r="N951" s="2"/>
      <c r="O951" s="2"/>
      <c r="P951" s="2"/>
      <c r="Q951" s="2"/>
      <c r="R951" s="2"/>
      <c r="S951" s="2"/>
      <c r="T951" s="2"/>
      <c r="U951" s="2"/>
      <c r="V951" s="2"/>
      <c r="W951" s="2"/>
      <c r="X951" s="2"/>
      <c r="Y951" s="2"/>
      <c r="Z951" s="2"/>
    </row>
    <row r="952" spans="1:26" ht="15.75" customHeight="1">
      <c r="A952" s="4"/>
      <c r="B952" s="5"/>
      <c r="C952" s="4"/>
      <c r="D952" s="2"/>
      <c r="E952" s="4"/>
      <c r="F952" s="2"/>
      <c r="G952" s="2"/>
      <c r="H952" s="5"/>
      <c r="I952" s="5"/>
      <c r="J952" s="2"/>
      <c r="K952" s="2"/>
      <c r="L952" s="2"/>
      <c r="M952" s="2"/>
      <c r="N952" s="2"/>
      <c r="O952" s="2"/>
      <c r="P952" s="2"/>
      <c r="Q952" s="2"/>
      <c r="R952" s="2"/>
      <c r="S952" s="2"/>
      <c r="T952" s="2"/>
      <c r="U952" s="2"/>
      <c r="V952" s="2"/>
      <c r="W952" s="2"/>
      <c r="X952" s="2"/>
      <c r="Y952" s="2"/>
      <c r="Z952" s="2"/>
    </row>
    <row r="953" spans="1:26" ht="15.75" customHeight="1">
      <c r="A953" s="4"/>
      <c r="B953" s="5"/>
      <c r="C953" s="4"/>
      <c r="D953" s="2"/>
      <c r="E953" s="4"/>
      <c r="F953" s="2"/>
      <c r="G953" s="2"/>
      <c r="H953" s="5"/>
      <c r="I953" s="5"/>
      <c r="J953" s="2"/>
      <c r="K953" s="2"/>
      <c r="L953" s="2"/>
      <c r="M953" s="2"/>
      <c r="N953" s="2"/>
      <c r="O953" s="2"/>
      <c r="P953" s="2"/>
      <c r="Q953" s="2"/>
      <c r="R953" s="2"/>
      <c r="S953" s="2"/>
      <c r="T953" s="2"/>
      <c r="U953" s="2"/>
      <c r="V953" s="2"/>
      <c r="W953" s="2"/>
      <c r="X953" s="2"/>
      <c r="Y953" s="2"/>
      <c r="Z953" s="2"/>
    </row>
    <row r="954" spans="1:26" ht="15.75" customHeight="1">
      <c r="A954" s="4"/>
      <c r="B954" s="5"/>
      <c r="C954" s="4"/>
      <c r="D954" s="2"/>
      <c r="E954" s="4"/>
      <c r="F954" s="2"/>
      <c r="G954" s="2"/>
      <c r="H954" s="5"/>
      <c r="I954" s="5"/>
      <c r="J954" s="2"/>
      <c r="K954" s="2"/>
      <c r="L954" s="2"/>
      <c r="M954" s="2"/>
      <c r="N954" s="2"/>
      <c r="O954" s="2"/>
      <c r="P954" s="2"/>
      <c r="Q954" s="2"/>
      <c r="R954" s="2"/>
      <c r="S954" s="2"/>
      <c r="T954" s="2"/>
      <c r="U954" s="2"/>
      <c r="V954" s="2"/>
      <c r="W954" s="2"/>
      <c r="X954" s="2"/>
      <c r="Y954" s="2"/>
      <c r="Z954" s="2"/>
    </row>
    <row r="955" spans="1:26" ht="15.75" customHeight="1">
      <c r="A955" s="4"/>
      <c r="B955" s="5"/>
      <c r="C955" s="4"/>
      <c r="D955" s="2"/>
      <c r="E955" s="4"/>
      <c r="F955" s="2"/>
      <c r="G955" s="2"/>
      <c r="H955" s="5"/>
      <c r="I955" s="5"/>
      <c r="J955" s="2"/>
      <c r="K955" s="2"/>
      <c r="L955" s="2"/>
      <c r="M955" s="2"/>
      <c r="N955" s="2"/>
      <c r="O955" s="2"/>
      <c r="P955" s="2"/>
      <c r="Q955" s="2"/>
      <c r="R955" s="2"/>
      <c r="S955" s="2"/>
      <c r="T955" s="2"/>
      <c r="U955" s="2"/>
      <c r="V955" s="2"/>
      <c r="W955" s="2"/>
      <c r="X955" s="2"/>
      <c r="Y955" s="2"/>
      <c r="Z955" s="2"/>
    </row>
    <row r="956" spans="1:26" ht="15.75" customHeight="1">
      <c r="A956" s="4"/>
      <c r="B956" s="5"/>
      <c r="C956" s="4"/>
      <c r="D956" s="2"/>
      <c r="E956" s="4"/>
      <c r="F956" s="2"/>
      <c r="G956" s="2"/>
      <c r="H956" s="5"/>
      <c r="I956" s="5"/>
      <c r="J956" s="2"/>
      <c r="K956" s="2"/>
      <c r="L956" s="2"/>
      <c r="M956" s="2"/>
      <c r="N956" s="2"/>
      <c r="O956" s="2"/>
      <c r="P956" s="2"/>
      <c r="Q956" s="2"/>
      <c r="R956" s="2"/>
      <c r="S956" s="2"/>
      <c r="T956" s="2"/>
      <c r="U956" s="2"/>
      <c r="V956" s="2"/>
      <c r="W956" s="2"/>
      <c r="X956" s="2"/>
      <c r="Y956" s="2"/>
      <c r="Z956" s="2"/>
    </row>
    <row r="957" spans="1:26" ht="15.75" customHeight="1">
      <c r="A957" s="4"/>
      <c r="B957" s="5"/>
      <c r="C957" s="4"/>
      <c r="D957" s="2"/>
      <c r="E957" s="4"/>
      <c r="F957" s="2"/>
      <c r="G957" s="2"/>
      <c r="H957" s="5"/>
      <c r="I957" s="5"/>
      <c r="J957" s="2"/>
      <c r="K957" s="2"/>
      <c r="L957" s="2"/>
      <c r="M957" s="2"/>
      <c r="N957" s="2"/>
      <c r="O957" s="2"/>
      <c r="P957" s="2"/>
      <c r="Q957" s="2"/>
      <c r="R957" s="2"/>
      <c r="S957" s="2"/>
      <c r="T957" s="2"/>
      <c r="U957" s="2"/>
      <c r="V957" s="2"/>
      <c r="W957" s="2"/>
      <c r="X957" s="2"/>
      <c r="Y957" s="2"/>
      <c r="Z957" s="2"/>
    </row>
    <row r="958" spans="1:26" ht="15.75" customHeight="1">
      <c r="A958" s="4"/>
      <c r="B958" s="5"/>
      <c r="C958" s="4"/>
      <c r="D958" s="2"/>
      <c r="E958" s="4"/>
      <c r="F958" s="2"/>
      <c r="G958" s="2"/>
      <c r="H958" s="5"/>
      <c r="I958" s="5"/>
      <c r="J958" s="2"/>
      <c r="K958" s="2"/>
      <c r="L958" s="2"/>
      <c r="M958" s="2"/>
      <c r="N958" s="2"/>
      <c r="O958" s="2"/>
      <c r="P958" s="2"/>
      <c r="Q958" s="2"/>
      <c r="R958" s="2"/>
      <c r="S958" s="2"/>
      <c r="T958" s="2"/>
      <c r="U958" s="2"/>
      <c r="V958" s="2"/>
      <c r="W958" s="2"/>
      <c r="X958" s="2"/>
      <c r="Y958" s="2"/>
      <c r="Z958" s="2"/>
    </row>
    <row r="959" spans="1:26" ht="15.75" customHeight="1">
      <c r="A959" s="4"/>
      <c r="B959" s="5"/>
      <c r="C959" s="4"/>
      <c r="D959" s="2"/>
      <c r="E959" s="4"/>
      <c r="F959" s="2"/>
      <c r="G959" s="2"/>
      <c r="H959" s="5"/>
      <c r="I959" s="5"/>
      <c r="J959" s="2"/>
      <c r="K959" s="2"/>
      <c r="L959" s="2"/>
      <c r="M959" s="2"/>
      <c r="N959" s="2"/>
      <c r="O959" s="2"/>
      <c r="P959" s="2"/>
      <c r="Q959" s="2"/>
      <c r="R959" s="2"/>
      <c r="S959" s="2"/>
      <c r="T959" s="2"/>
      <c r="U959" s="2"/>
      <c r="V959" s="2"/>
      <c r="W959" s="2"/>
      <c r="X959" s="2"/>
      <c r="Y959" s="2"/>
      <c r="Z959" s="2"/>
    </row>
    <row r="960" spans="1:26" ht="15.75" customHeight="1">
      <c r="A960" s="4"/>
      <c r="B960" s="5"/>
      <c r="C960" s="4"/>
      <c r="D960" s="2"/>
      <c r="E960" s="4"/>
      <c r="F960" s="2"/>
      <c r="G960" s="2"/>
      <c r="H960" s="5"/>
      <c r="I960" s="5"/>
      <c r="J960" s="2"/>
      <c r="K960" s="2"/>
      <c r="L960" s="2"/>
      <c r="M960" s="2"/>
      <c r="N960" s="2"/>
      <c r="O960" s="2"/>
      <c r="P960" s="2"/>
      <c r="Q960" s="2"/>
      <c r="R960" s="2"/>
      <c r="S960" s="2"/>
      <c r="T960" s="2"/>
      <c r="U960" s="2"/>
      <c r="V960" s="2"/>
      <c r="W960" s="2"/>
      <c r="X960" s="2"/>
      <c r="Y960" s="2"/>
      <c r="Z960" s="2"/>
    </row>
    <row r="961" spans="1:26" ht="15.75" customHeight="1">
      <c r="A961" s="4"/>
      <c r="B961" s="5"/>
      <c r="C961" s="4"/>
      <c r="D961" s="2"/>
      <c r="E961" s="4"/>
      <c r="F961" s="2"/>
      <c r="G961" s="2"/>
      <c r="H961" s="5"/>
      <c r="I961" s="5"/>
      <c r="J961" s="2"/>
      <c r="K961" s="2"/>
      <c r="L961" s="2"/>
      <c r="M961" s="2"/>
      <c r="N961" s="2"/>
      <c r="O961" s="2"/>
      <c r="P961" s="2"/>
      <c r="Q961" s="2"/>
      <c r="R961" s="2"/>
      <c r="S961" s="2"/>
      <c r="T961" s="2"/>
      <c r="U961" s="2"/>
      <c r="V961" s="2"/>
      <c r="W961" s="2"/>
      <c r="X961" s="2"/>
      <c r="Y961" s="2"/>
      <c r="Z961" s="2"/>
    </row>
    <row r="962" spans="1:26" ht="15.75" customHeight="1">
      <c r="A962" s="4"/>
      <c r="B962" s="5"/>
      <c r="C962" s="4"/>
      <c r="D962" s="2"/>
      <c r="E962" s="4"/>
      <c r="F962" s="2"/>
      <c r="G962" s="2"/>
      <c r="H962" s="5"/>
      <c r="I962" s="5"/>
      <c r="J962" s="2"/>
      <c r="K962" s="2"/>
      <c r="L962" s="2"/>
      <c r="M962" s="2"/>
      <c r="N962" s="2"/>
      <c r="O962" s="2"/>
      <c r="P962" s="2"/>
      <c r="Q962" s="2"/>
      <c r="R962" s="2"/>
      <c r="S962" s="2"/>
      <c r="T962" s="2"/>
      <c r="U962" s="2"/>
      <c r="V962" s="2"/>
      <c r="W962" s="2"/>
      <c r="X962" s="2"/>
      <c r="Y962" s="2"/>
      <c r="Z962" s="2"/>
    </row>
    <row r="963" spans="1:26" ht="15.75" customHeight="1">
      <c r="A963" s="4"/>
      <c r="B963" s="5"/>
      <c r="C963" s="4"/>
      <c r="D963" s="2"/>
      <c r="E963" s="4"/>
      <c r="F963" s="2"/>
      <c r="G963" s="2"/>
      <c r="H963" s="5"/>
      <c r="I963" s="5"/>
      <c r="J963" s="2"/>
      <c r="K963" s="2"/>
      <c r="L963" s="2"/>
      <c r="M963" s="2"/>
      <c r="N963" s="2"/>
      <c r="O963" s="2"/>
      <c r="P963" s="2"/>
      <c r="Q963" s="2"/>
      <c r="R963" s="2"/>
      <c r="S963" s="2"/>
      <c r="T963" s="2"/>
      <c r="U963" s="2"/>
      <c r="V963" s="2"/>
      <c r="W963" s="2"/>
      <c r="X963" s="2"/>
      <c r="Y963" s="2"/>
      <c r="Z963" s="2"/>
    </row>
    <row r="964" spans="1:26" ht="15.75" customHeight="1">
      <c r="A964" s="4"/>
      <c r="B964" s="5"/>
      <c r="C964" s="4"/>
      <c r="D964" s="2"/>
      <c r="E964" s="4"/>
      <c r="F964" s="2"/>
      <c r="G964" s="2"/>
      <c r="H964" s="5"/>
      <c r="I964" s="5"/>
      <c r="J964" s="2"/>
      <c r="K964" s="2"/>
      <c r="L964" s="2"/>
      <c r="M964" s="2"/>
      <c r="N964" s="2"/>
      <c r="O964" s="2"/>
      <c r="P964" s="2"/>
      <c r="Q964" s="2"/>
      <c r="R964" s="2"/>
      <c r="S964" s="2"/>
      <c r="T964" s="2"/>
      <c r="U964" s="2"/>
      <c r="V964" s="2"/>
      <c r="W964" s="2"/>
      <c r="X964" s="2"/>
      <c r="Y964" s="2"/>
      <c r="Z964" s="2"/>
    </row>
    <row r="965" spans="1:26" ht="15.75" customHeight="1">
      <c r="A965" s="4"/>
      <c r="B965" s="5"/>
      <c r="C965" s="4"/>
      <c r="D965" s="2"/>
      <c r="E965" s="4"/>
      <c r="F965" s="2"/>
      <c r="G965" s="2"/>
      <c r="H965" s="5"/>
      <c r="I965" s="5"/>
      <c r="J965" s="2"/>
      <c r="K965" s="2"/>
      <c r="L965" s="2"/>
      <c r="M965" s="2"/>
      <c r="N965" s="2"/>
      <c r="O965" s="2"/>
      <c r="P965" s="2"/>
      <c r="Q965" s="2"/>
      <c r="R965" s="2"/>
      <c r="S965" s="2"/>
      <c r="T965" s="2"/>
      <c r="U965" s="2"/>
      <c r="V965" s="2"/>
      <c r="W965" s="2"/>
      <c r="X965" s="2"/>
      <c r="Y965" s="2"/>
      <c r="Z965" s="2"/>
    </row>
    <row r="966" spans="1:26" ht="15.75" customHeight="1">
      <c r="A966" s="4"/>
      <c r="B966" s="5"/>
      <c r="C966" s="4"/>
      <c r="D966" s="2"/>
      <c r="E966" s="4"/>
      <c r="F966" s="2"/>
      <c r="G966" s="2"/>
      <c r="H966" s="5"/>
      <c r="I966" s="5"/>
      <c r="J966" s="2"/>
      <c r="K966" s="2"/>
      <c r="L966" s="2"/>
      <c r="M966" s="2"/>
      <c r="N966" s="2"/>
      <c r="O966" s="2"/>
      <c r="P966" s="2"/>
      <c r="Q966" s="2"/>
      <c r="R966" s="2"/>
      <c r="S966" s="2"/>
      <c r="T966" s="2"/>
      <c r="U966" s="2"/>
      <c r="V966" s="2"/>
      <c r="W966" s="2"/>
      <c r="X966" s="2"/>
      <c r="Y966" s="2"/>
      <c r="Z966" s="2"/>
    </row>
    <row r="967" spans="1:26" ht="15.75" customHeight="1">
      <c r="A967" s="4"/>
      <c r="B967" s="5"/>
      <c r="C967" s="4"/>
      <c r="D967" s="2"/>
      <c r="E967" s="4"/>
      <c r="F967" s="2"/>
      <c r="G967" s="2"/>
      <c r="H967" s="5"/>
      <c r="I967" s="5"/>
      <c r="J967" s="2"/>
      <c r="K967" s="2"/>
      <c r="L967" s="2"/>
      <c r="M967" s="2"/>
      <c r="N967" s="2"/>
      <c r="O967" s="2"/>
      <c r="P967" s="2"/>
      <c r="Q967" s="2"/>
      <c r="R967" s="2"/>
      <c r="S967" s="2"/>
      <c r="T967" s="2"/>
      <c r="U967" s="2"/>
      <c r="V967" s="2"/>
      <c r="W967" s="2"/>
      <c r="X967" s="2"/>
      <c r="Y967" s="2"/>
      <c r="Z967" s="2"/>
    </row>
    <row r="968" spans="1:26" ht="15.75" customHeight="1">
      <c r="A968" s="4"/>
      <c r="B968" s="5"/>
      <c r="C968" s="4"/>
      <c r="D968" s="2"/>
      <c r="E968" s="4"/>
      <c r="F968" s="2"/>
      <c r="G968" s="2"/>
      <c r="H968" s="5"/>
      <c r="I968" s="5"/>
      <c r="J968" s="2"/>
      <c r="K968" s="2"/>
      <c r="L968" s="2"/>
      <c r="M968" s="2"/>
      <c r="N968" s="2"/>
      <c r="O968" s="2"/>
      <c r="P968" s="2"/>
      <c r="Q968" s="2"/>
      <c r="R968" s="2"/>
      <c r="S968" s="2"/>
      <c r="T968" s="2"/>
      <c r="U968" s="2"/>
      <c r="V968" s="2"/>
      <c r="W968" s="2"/>
      <c r="X968" s="2"/>
      <c r="Y968" s="2"/>
      <c r="Z968" s="2"/>
    </row>
    <row r="969" spans="1:26" ht="15.75" customHeight="1">
      <c r="A969" s="4"/>
      <c r="B969" s="5"/>
      <c r="C969" s="4"/>
      <c r="D969" s="2"/>
      <c r="E969" s="4"/>
      <c r="F969" s="2"/>
      <c r="G969" s="2"/>
      <c r="H969" s="5"/>
      <c r="I969" s="5"/>
      <c r="J969" s="2"/>
      <c r="K969" s="2"/>
      <c r="L969" s="2"/>
      <c r="M969" s="2"/>
      <c r="N969" s="2"/>
      <c r="O969" s="2"/>
      <c r="P969" s="2"/>
      <c r="Q969" s="2"/>
      <c r="R969" s="2"/>
      <c r="S969" s="2"/>
      <c r="T969" s="2"/>
      <c r="U969" s="2"/>
      <c r="V969" s="2"/>
      <c r="W969" s="2"/>
      <c r="X969" s="2"/>
      <c r="Y969" s="2"/>
      <c r="Z969" s="2"/>
    </row>
    <row r="970" spans="1:26" ht="15.75" customHeight="1">
      <c r="A970" s="4"/>
      <c r="B970" s="5"/>
      <c r="C970" s="4"/>
      <c r="D970" s="2"/>
      <c r="E970" s="4"/>
      <c r="F970" s="2"/>
      <c r="G970" s="2"/>
      <c r="H970" s="5"/>
      <c r="I970" s="5"/>
      <c r="J970" s="2"/>
      <c r="K970" s="2"/>
      <c r="L970" s="2"/>
      <c r="M970" s="2"/>
      <c r="N970" s="2"/>
      <c r="O970" s="2"/>
      <c r="P970" s="2"/>
      <c r="Q970" s="2"/>
      <c r="R970" s="2"/>
      <c r="S970" s="2"/>
      <c r="T970" s="2"/>
      <c r="U970" s="2"/>
      <c r="V970" s="2"/>
      <c r="W970" s="2"/>
      <c r="X970" s="2"/>
      <c r="Y970" s="2"/>
      <c r="Z970" s="2"/>
    </row>
    <row r="971" spans="1:26" ht="15.75" customHeight="1">
      <c r="A971" s="4"/>
      <c r="B971" s="5"/>
      <c r="C971" s="4"/>
      <c r="D971" s="2"/>
      <c r="E971" s="4"/>
      <c r="F971" s="2"/>
      <c r="G971" s="2"/>
      <c r="H971" s="5"/>
      <c r="I971" s="5"/>
      <c r="J971" s="2"/>
      <c r="K971" s="2"/>
      <c r="L971" s="2"/>
      <c r="M971" s="2"/>
      <c r="N971" s="2"/>
      <c r="O971" s="2"/>
      <c r="P971" s="2"/>
      <c r="Q971" s="2"/>
      <c r="R971" s="2"/>
      <c r="S971" s="2"/>
      <c r="T971" s="2"/>
      <c r="U971" s="2"/>
      <c r="V971" s="2"/>
      <c r="W971" s="2"/>
      <c r="X971" s="2"/>
      <c r="Y971" s="2"/>
      <c r="Z971" s="2"/>
    </row>
    <row r="972" spans="1:26" ht="15.75" customHeight="1">
      <c r="A972" s="4"/>
      <c r="B972" s="5"/>
      <c r="C972" s="4"/>
      <c r="D972" s="2"/>
      <c r="E972" s="4"/>
      <c r="F972" s="2"/>
      <c r="G972" s="2"/>
      <c r="H972" s="5"/>
      <c r="I972" s="5"/>
      <c r="J972" s="2"/>
      <c r="K972" s="2"/>
      <c r="L972" s="2"/>
      <c r="M972" s="2"/>
      <c r="N972" s="2"/>
      <c r="O972" s="2"/>
      <c r="P972" s="2"/>
      <c r="Q972" s="2"/>
      <c r="R972" s="2"/>
      <c r="S972" s="2"/>
      <c r="T972" s="2"/>
      <c r="U972" s="2"/>
      <c r="V972" s="2"/>
      <c r="W972" s="2"/>
      <c r="X972" s="2"/>
      <c r="Y972" s="2"/>
      <c r="Z972" s="2"/>
    </row>
    <row r="973" spans="1:26" ht="15.75" customHeight="1">
      <c r="A973" s="4"/>
      <c r="B973" s="5"/>
      <c r="C973" s="4"/>
      <c r="D973" s="2"/>
      <c r="E973" s="4"/>
      <c r="F973" s="2"/>
      <c r="G973" s="2"/>
      <c r="H973" s="5"/>
      <c r="I973" s="5"/>
      <c r="J973" s="2"/>
      <c r="K973" s="2"/>
      <c r="L973" s="2"/>
      <c r="M973" s="2"/>
      <c r="N973" s="2"/>
      <c r="O973" s="2"/>
      <c r="P973" s="2"/>
      <c r="Q973" s="2"/>
      <c r="R973" s="2"/>
      <c r="S973" s="2"/>
      <c r="T973" s="2"/>
      <c r="U973" s="2"/>
      <c r="V973" s="2"/>
      <c r="W973" s="2"/>
      <c r="X973" s="2"/>
      <c r="Y973" s="2"/>
      <c r="Z973" s="2"/>
    </row>
    <row r="974" spans="1:26" ht="15.75" customHeight="1">
      <c r="A974" s="4"/>
      <c r="B974" s="5"/>
      <c r="C974" s="4"/>
      <c r="D974" s="2"/>
      <c r="E974" s="4"/>
      <c r="F974" s="2"/>
      <c r="G974" s="2"/>
      <c r="H974" s="5"/>
      <c r="I974" s="5"/>
      <c r="J974" s="2"/>
      <c r="K974" s="2"/>
      <c r="L974" s="2"/>
      <c r="M974" s="2"/>
      <c r="N974" s="2"/>
      <c r="O974" s="2"/>
      <c r="P974" s="2"/>
      <c r="Q974" s="2"/>
      <c r="R974" s="2"/>
      <c r="S974" s="2"/>
      <c r="T974" s="2"/>
      <c r="U974" s="2"/>
      <c r="V974" s="2"/>
      <c r="W974" s="2"/>
      <c r="X974" s="2"/>
      <c r="Y974" s="2"/>
      <c r="Z974" s="2"/>
    </row>
    <row r="975" spans="1:26" ht="15.75" customHeight="1">
      <c r="A975" s="4"/>
      <c r="B975" s="5"/>
      <c r="C975" s="4"/>
      <c r="D975" s="2"/>
      <c r="E975" s="4"/>
      <c r="F975" s="2"/>
      <c r="G975" s="2"/>
      <c r="H975" s="5"/>
      <c r="I975" s="5"/>
      <c r="J975" s="2"/>
      <c r="K975" s="2"/>
      <c r="L975" s="2"/>
      <c r="M975" s="2"/>
      <c r="N975" s="2"/>
      <c r="O975" s="2"/>
      <c r="P975" s="2"/>
      <c r="Q975" s="2"/>
      <c r="R975" s="2"/>
      <c r="S975" s="2"/>
      <c r="T975" s="2"/>
      <c r="U975" s="2"/>
      <c r="V975" s="2"/>
      <c r="W975" s="2"/>
      <c r="X975" s="2"/>
      <c r="Y975" s="2"/>
      <c r="Z975" s="2"/>
    </row>
    <row r="976" spans="1:26" ht="15.75" customHeight="1">
      <c r="A976" s="4"/>
      <c r="B976" s="5"/>
      <c r="C976" s="4"/>
      <c r="D976" s="2"/>
      <c r="E976" s="4"/>
      <c r="F976" s="2"/>
      <c r="G976" s="2"/>
      <c r="H976" s="5"/>
      <c r="I976" s="5"/>
      <c r="J976" s="2"/>
      <c r="K976" s="2"/>
      <c r="L976" s="2"/>
      <c r="M976" s="2"/>
      <c r="N976" s="2"/>
      <c r="O976" s="2"/>
      <c r="P976" s="2"/>
      <c r="Q976" s="2"/>
      <c r="R976" s="2"/>
      <c r="S976" s="2"/>
      <c r="T976" s="2"/>
      <c r="U976" s="2"/>
      <c r="V976" s="2"/>
      <c r="W976" s="2"/>
      <c r="X976" s="2"/>
      <c r="Y976" s="2"/>
      <c r="Z976" s="2"/>
    </row>
    <row r="977" spans="1:26" ht="15.75" customHeight="1">
      <c r="A977" s="4"/>
      <c r="B977" s="5"/>
      <c r="C977" s="4"/>
      <c r="D977" s="2"/>
      <c r="E977" s="4"/>
      <c r="F977" s="2"/>
      <c r="G977" s="2"/>
      <c r="H977" s="5"/>
      <c r="I977" s="5"/>
      <c r="J977" s="2"/>
      <c r="K977" s="2"/>
      <c r="L977" s="2"/>
      <c r="M977" s="2"/>
      <c r="N977" s="2"/>
      <c r="O977" s="2"/>
      <c r="P977" s="2"/>
      <c r="Q977" s="2"/>
      <c r="R977" s="2"/>
      <c r="S977" s="2"/>
      <c r="T977" s="2"/>
      <c r="U977" s="2"/>
      <c r="V977" s="2"/>
      <c r="W977" s="2"/>
      <c r="X977" s="2"/>
      <c r="Y977" s="2"/>
      <c r="Z977" s="2"/>
    </row>
    <row r="978" spans="1:26" ht="15.75" customHeight="1">
      <c r="A978" s="4"/>
      <c r="B978" s="5"/>
      <c r="C978" s="4"/>
      <c r="D978" s="2"/>
      <c r="E978" s="4"/>
      <c r="F978" s="2"/>
      <c r="G978" s="2"/>
      <c r="H978" s="5"/>
      <c r="I978" s="5"/>
      <c r="J978" s="2"/>
      <c r="K978" s="2"/>
      <c r="L978" s="2"/>
      <c r="M978" s="2"/>
      <c r="N978" s="2"/>
      <c r="O978" s="2"/>
      <c r="P978" s="2"/>
      <c r="Q978" s="2"/>
      <c r="R978" s="2"/>
      <c r="S978" s="2"/>
      <c r="T978" s="2"/>
      <c r="U978" s="2"/>
      <c r="V978" s="2"/>
      <c r="W978" s="2"/>
      <c r="X978" s="2"/>
      <c r="Y978" s="2"/>
      <c r="Z978" s="2"/>
    </row>
    <row r="979" spans="1:26" ht="15.75" customHeight="1">
      <c r="A979" s="4"/>
      <c r="B979" s="5"/>
      <c r="C979" s="4"/>
      <c r="D979" s="2"/>
      <c r="E979" s="4"/>
      <c r="F979" s="2"/>
      <c r="G979" s="2"/>
      <c r="H979" s="5"/>
      <c r="I979" s="5"/>
      <c r="J979" s="2"/>
      <c r="K979" s="2"/>
      <c r="L979" s="2"/>
      <c r="M979" s="2"/>
      <c r="N979" s="2"/>
      <c r="O979" s="2"/>
      <c r="P979" s="2"/>
      <c r="Q979" s="2"/>
      <c r="R979" s="2"/>
      <c r="S979" s="2"/>
      <c r="T979" s="2"/>
      <c r="U979" s="2"/>
      <c r="V979" s="2"/>
      <c r="W979" s="2"/>
      <c r="X979" s="2"/>
      <c r="Y979" s="2"/>
      <c r="Z979" s="2"/>
    </row>
    <row r="980" spans="1:26" ht="15.75" customHeight="1">
      <c r="A980" s="4"/>
      <c r="B980" s="5"/>
      <c r="C980" s="4"/>
      <c r="D980" s="2"/>
      <c r="E980" s="4"/>
      <c r="F980" s="2"/>
      <c r="G980" s="2"/>
      <c r="H980" s="5"/>
      <c r="I980" s="5"/>
      <c r="J980" s="2"/>
      <c r="K980" s="2"/>
      <c r="L980" s="2"/>
      <c r="M980" s="2"/>
      <c r="N980" s="2"/>
      <c r="O980" s="2"/>
      <c r="P980" s="2"/>
      <c r="Q980" s="2"/>
      <c r="R980" s="2"/>
      <c r="S980" s="2"/>
      <c r="T980" s="2"/>
      <c r="U980" s="2"/>
      <c r="V980" s="2"/>
      <c r="W980" s="2"/>
      <c r="X980" s="2"/>
      <c r="Y980" s="2"/>
      <c r="Z980" s="2"/>
    </row>
    <row r="981" spans="1:26" ht="15.75" customHeight="1">
      <c r="A981" s="4"/>
      <c r="B981" s="5"/>
      <c r="C981" s="4"/>
      <c r="D981" s="2"/>
      <c r="E981" s="4"/>
      <c r="F981" s="2"/>
      <c r="G981" s="2"/>
      <c r="H981" s="5"/>
      <c r="I981" s="5"/>
      <c r="J981" s="2"/>
      <c r="K981" s="2"/>
      <c r="L981" s="2"/>
      <c r="M981" s="2"/>
      <c r="N981" s="2"/>
      <c r="O981" s="2"/>
      <c r="P981" s="2"/>
      <c r="Q981" s="2"/>
      <c r="R981" s="2"/>
      <c r="S981" s="2"/>
      <c r="T981" s="2"/>
      <c r="U981" s="2"/>
      <c r="V981" s="2"/>
      <c r="W981" s="2"/>
      <c r="X981" s="2"/>
      <c r="Y981" s="2"/>
      <c r="Z981" s="2"/>
    </row>
    <row r="982" spans="1:26" ht="15.75" customHeight="1">
      <c r="A982" s="4"/>
      <c r="B982" s="5"/>
      <c r="C982" s="4"/>
      <c r="D982" s="2"/>
      <c r="E982" s="4"/>
      <c r="F982" s="2"/>
      <c r="G982" s="2"/>
      <c r="H982" s="5"/>
      <c r="I982" s="5"/>
      <c r="J982" s="2"/>
      <c r="K982" s="2"/>
      <c r="L982" s="2"/>
      <c r="M982" s="2"/>
      <c r="N982" s="2"/>
      <c r="O982" s="2"/>
      <c r="P982" s="2"/>
      <c r="Q982" s="2"/>
      <c r="R982" s="2"/>
      <c r="S982" s="2"/>
      <c r="T982" s="2"/>
      <c r="U982" s="2"/>
      <c r="V982" s="2"/>
      <c r="W982" s="2"/>
      <c r="X982" s="2"/>
      <c r="Y982" s="2"/>
      <c r="Z982" s="2"/>
    </row>
    <row r="983" spans="1:26" ht="15.75" customHeight="1">
      <c r="A983" s="4"/>
      <c r="B983" s="5"/>
      <c r="C983" s="4"/>
      <c r="D983" s="2"/>
      <c r="E983" s="4"/>
      <c r="F983" s="2"/>
      <c r="G983" s="2"/>
      <c r="H983" s="5"/>
      <c r="I983" s="5"/>
      <c r="J983" s="2"/>
      <c r="K983" s="2"/>
      <c r="L983" s="2"/>
      <c r="M983" s="2"/>
      <c r="N983" s="2"/>
      <c r="O983" s="2"/>
      <c r="P983" s="2"/>
      <c r="Q983" s="2"/>
      <c r="R983" s="2"/>
      <c r="S983" s="2"/>
      <c r="T983" s="2"/>
      <c r="U983" s="2"/>
      <c r="V983" s="2"/>
      <c r="W983" s="2"/>
      <c r="X983" s="2"/>
      <c r="Y983" s="2"/>
      <c r="Z983" s="2"/>
    </row>
    <row r="984" spans="1:26" ht="15.75" customHeight="1">
      <c r="A984" s="4"/>
      <c r="B984" s="5"/>
      <c r="C984" s="4"/>
      <c r="D984" s="2"/>
      <c r="E984" s="4"/>
      <c r="F984" s="2"/>
      <c r="G984" s="2"/>
      <c r="H984" s="5"/>
      <c r="I984" s="5"/>
      <c r="J984" s="2"/>
      <c r="K984" s="2"/>
      <c r="L984" s="2"/>
      <c r="M984" s="2"/>
      <c r="N984" s="2"/>
      <c r="O984" s="2"/>
      <c r="P984" s="2"/>
      <c r="Q984" s="2"/>
      <c r="R984" s="2"/>
      <c r="S984" s="2"/>
      <c r="T984" s="2"/>
      <c r="U984" s="2"/>
      <c r="V984" s="2"/>
      <c r="W984" s="2"/>
      <c r="X984" s="2"/>
      <c r="Y984" s="2"/>
      <c r="Z984" s="2"/>
    </row>
    <row r="985" spans="1:26" ht="15.75" customHeight="1">
      <c r="A985" s="4"/>
      <c r="B985" s="5"/>
      <c r="C985" s="4"/>
      <c r="D985" s="2"/>
      <c r="E985" s="4"/>
      <c r="F985" s="2"/>
      <c r="G985" s="2"/>
      <c r="H985" s="5"/>
      <c r="I985" s="5"/>
      <c r="J985" s="2"/>
      <c r="K985" s="2"/>
      <c r="L985" s="2"/>
      <c r="M985" s="2"/>
      <c r="N985" s="2"/>
      <c r="O985" s="2"/>
      <c r="P985" s="2"/>
      <c r="Q985" s="2"/>
      <c r="R985" s="2"/>
      <c r="S985" s="2"/>
      <c r="T985" s="2"/>
      <c r="U985" s="2"/>
      <c r="V985" s="2"/>
      <c r="W985" s="2"/>
      <c r="X985" s="2"/>
      <c r="Y985" s="2"/>
      <c r="Z985" s="2"/>
    </row>
    <row r="986" spans="1:26" ht="15.75" customHeight="1">
      <c r="A986" s="4"/>
      <c r="B986" s="5"/>
      <c r="C986" s="4"/>
      <c r="D986" s="2"/>
      <c r="E986" s="4"/>
      <c r="F986" s="2"/>
      <c r="G986" s="2"/>
      <c r="H986" s="5"/>
      <c r="I986" s="5"/>
      <c r="J986" s="2"/>
      <c r="K986" s="2"/>
      <c r="L986" s="2"/>
      <c r="M986" s="2"/>
      <c r="N986" s="2"/>
      <c r="O986" s="2"/>
      <c r="P986" s="2"/>
      <c r="Q986" s="2"/>
      <c r="R986" s="2"/>
      <c r="S986" s="2"/>
      <c r="T986" s="2"/>
      <c r="U986" s="2"/>
      <c r="V986" s="2"/>
      <c r="W986" s="2"/>
      <c r="X986" s="2"/>
      <c r="Y986" s="2"/>
      <c r="Z986" s="2"/>
    </row>
    <row r="987" spans="1:26" ht="15.75" customHeight="1">
      <c r="A987" s="4"/>
      <c r="B987" s="5"/>
      <c r="C987" s="4"/>
      <c r="D987" s="2"/>
      <c r="E987" s="4"/>
      <c r="F987" s="2"/>
      <c r="G987" s="2"/>
      <c r="H987" s="5"/>
      <c r="I987" s="5"/>
      <c r="J987" s="2"/>
      <c r="K987" s="2"/>
      <c r="L987" s="2"/>
      <c r="M987" s="2"/>
      <c r="N987" s="2"/>
      <c r="O987" s="2"/>
      <c r="P987" s="2"/>
      <c r="Q987" s="2"/>
      <c r="R987" s="2"/>
      <c r="S987" s="2"/>
      <c r="T987" s="2"/>
      <c r="U987" s="2"/>
      <c r="V987" s="2"/>
      <c r="W987" s="2"/>
      <c r="X987" s="2"/>
      <c r="Y987" s="2"/>
      <c r="Z987" s="2"/>
    </row>
    <row r="988" spans="1:26" ht="15.75" customHeight="1">
      <c r="A988" s="4"/>
      <c r="B988" s="5"/>
      <c r="C988" s="4"/>
      <c r="D988" s="2"/>
      <c r="E988" s="4"/>
      <c r="F988" s="2"/>
      <c r="G988" s="2"/>
      <c r="H988" s="5"/>
      <c r="I988" s="5"/>
      <c r="J988" s="2"/>
      <c r="K988" s="2"/>
      <c r="L988" s="2"/>
      <c r="M988" s="2"/>
      <c r="N988" s="2"/>
      <c r="O988" s="2"/>
      <c r="P988" s="2"/>
      <c r="Q988" s="2"/>
      <c r="R988" s="2"/>
      <c r="S988" s="2"/>
      <c r="T988" s="2"/>
      <c r="U988" s="2"/>
      <c r="V988" s="2"/>
      <c r="W988" s="2"/>
      <c r="X988" s="2"/>
      <c r="Y988" s="2"/>
      <c r="Z988" s="2"/>
    </row>
    <row r="989" spans="1:26" ht="15.75" customHeight="1">
      <c r="A989" s="4"/>
      <c r="B989" s="5"/>
      <c r="C989" s="4"/>
      <c r="D989" s="2"/>
      <c r="E989" s="4"/>
      <c r="F989" s="2"/>
      <c r="G989" s="2"/>
      <c r="H989" s="5"/>
      <c r="I989" s="5"/>
      <c r="J989" s="2"/>
      <c r="K989" s="2"/>
      <c r="L989" s="2"/>
      <c r="M989" s="2"/>
      <c r="N989" s="2"/>
      <c r="O989" s="2"/>
      <c r="P989" s="2"/>
      <c r="Q989" s="2"/>
      <c r="R989" s="2"/>
      <c r="S989" s="2"/>
      <c r="T989" s="2"/>
      <c r="U989" s="2"/>
      <c r="V989" s="2"/>
      <c r="W989" s="2"/>
      <c r="X989" s="2"/>
      <c r="Y989" s="2"/>
      <c r="Z989" s="2"/>
    </row>
    <row r="990" spans="1:26" ht="15.75" customHeight="1">
      <c r="A990" s="4"/>
      <c r="B990" s="5"/>
      <c r="C990" s="4"/>
      <c r="D990" s="2"/>
      <c r="E990" s="4"/>
      <c r="F990" s="2"/>
      <c r="G990" s="2"/>
      <c r="H990" s="5"/>
      <c r="I990" s="5"/>
      <c r="J990" s="2"/>
      <c r="K990" s="2"/>
      <c r="L990" s="2"/>
      <c r="M990" s="2"/>
      <c r="N990" s="2"/>
      <c r="O990" s="2"/>
      <c r="P990" s="2"/>
      <c r="Q990" s="2"/>
      <c r="R990" s="2"/>
      <c r="S990" s="2"/>
      <c r="T990" s="2"/>
      <c r="U990" s="2"/>
      <c r="V990" s="2"/>
      <c r="W990" s="2"/>
      <c r="X990" s="2"/>
      <c r="Y990" s="2"/>
      <c r="Z990" s="2"/>
    </row>
    <row r="991" spans="1:26" ht="15.75" customHeight="1">
      <c r="A991" s="4"/>
      <c r="B991" s="5"/>
      <c r="C991" s="4"/>
      <c r="D991" s="2"/>
      <c r="E991" s="4"/>
      <c r="F991" s="2"/>
      <c r="G991" s="2"/>
      <c r="H991" s="5"/>
      <c r="I991" s="5"/>
      <c r="J991" s="2"/>
      <c r="K991" s="2"/>
      <c r="L991" s="2"/>
      <c r="M991" s="2"/>
      <c r="N991" s="2"/>
      <c r="O991" s="2"/>
      <c r="P991" s="2"/>
      <c r="Q991" s="2"/>
      <c r="R991" s="2"/>
      <c r="S991" s="2"/>
      <c r="T991" s="2"/>
      <c r="U991" s="2"/>
      <c r="V991" s="2"/>
      <c r="W991" s="2"/>
      <c r="X991" s="2"/>
      <c r="Y991" s="2"/>
      <c r="Z991" s="2"/>
    </row>
    <row r="992" spans="1:26" ht="15.75" customHeight="1">
      <c r="A992" s="4"/>
      <c r="B992" s="5"/>
      <c r="C992" s="4"/>
      <c r="D992" s="2"/>
      <c r="E992" s="4"/>
      <c r="F992" s="2"/>
      <c r="G992" s="2"/>
      <c r="H992" s="5"/>
      <c r="I992" s="5"/>
      <c r="J992" s="2"/>
      <c r="K992" s="2"/>
      <c r="L992" s="2"/>
      <c r="M992" s="2"/>
      <c r="N992" s="2"/>
      <c r="O992" s="2"/>
      <c r="P992" s="2"/>
      <c r="Q992" s="2"/>
      <c r="R992" s="2"/>
      <c r="S992" s="2"/>
      <c r="T992" s="2"/>
      <c r="U992" s="2"/>
      <c r="V992" s="2"/>
      <c r="W992" s="2"/>
      <c r="X992" s="2"/>
      <c r="Y992" s="2"/>
      <c r="Z992" s="2"/>
    </row>
    <row r="993" spans="1:26" ht="15.75" customHeight="1">
      <c r="A993" s="4"/>
      <c r="B993" s="5"/>
      <c r="C993" s="4"/>
      <c r="D993" s="2"/>
      <c r="E993" s="4"/>
      <c r="F993" s="2"/>
      <c r="G993" s="2"/>
      <c r="H993" s="5"/>
      <c r="I993" s="5"/>
      <c r="J993" s="2"/>
      <c r="K993" s="2"/>
      <c r="L993" s="2"/>
      <c r="M993" s="2"/>
      <c r="N993" s="2"/>
      <c r="O993" s="2"/>
      <c r="P993" s="2"/>
      <c r="Q993" s="2"/>
      <c r="R993" s="2"/>
      <c r="S993" s="2"/>
      <c r="T993" s="2"/>
      <c r="U993" s="2"/>
      <c r="V993" s="2"/>
      <c r="W993" s="2"/>
      <c r="X993" s="2"/>
      <c r="Y993" s="2"/>
      <c r="Z993" s="2"/>
    </row>
    <row r="994" spans="1:26" ht="15.75" customHeight="1">
      <c r="A994" s="4"/>
      <c r="B994" s="5"/>
      <c r="C994" s="4"/>
      <c r="D994" s="2"/>
      <c r="E994" s="4"/>
      <c r="F994" s="2"/>
      <c r="G994" s="2"/>
      <c r="H994" s="5"/>
      <c r="I994" s="5"/>
      <c r="J994" s="2"/>
      <c r="K994" s="2"/>
      <c r="L994" s="2"/>
      <c r="M994" s="2"/>
      <c r="N994" s="2"/>
      <c r="O994" s="2"/>
      <c r="P994" s="2"/>
      <c r="Q994" s="2"/>
      <c r="R994" s="2"/>
      <c r="S994" s="2"/>
      <c r="T994" s="2"/>
      <c r="U994" s="2"/>
      <c r="V994" s="2"/>
      <c r="W994" s="2"/>
      <c r="X994" s="2"/>
      <c r="Y994" s="2"/>
      <c r="Z994" s="2"/>
    </row>
    <row r="995" spans="1:26" ht="15.75" customHeight="1">
      <c r="A995" s="4"/>
      <c r="B995" s="5"/>
      <c r="C995" s="4"/>
      <c r="D995" s="2"/>
      <c r="E995" s="4"/>
      <c r="F995" s="2"/>
      <c r="G995" s="2"/>
      <c r="H995" s="5"/>
      <c r="I995" s="5"/>
      <c r="J995" s="2"/>
      <c r="K995" s="2"/>
      <c r="L995" s="2"/>
      <c r="M995" s="2"/>
      <c r="N995" s="2"/>
      <c r="O995" s="2"/>
      <c r="P995" s="2"/>
      <c r="Q995" s="2"/>
      <c r="R995" s="2"/>
      <c r="S995" s="2"/>
      <c r="T995" s="2"/>
      <c r="U995" s="2"/>
      <c r="V995" s="2"/>
      <c r="W995" s="2"/>
      <c r="X995" s="2"/>
      <c r="Y995" s="2"/>
      <c r="Z995" s="2"/>
    </row>
    <row r="996" spans="1:26" ht="15.75" customHeight="1">
      <c r="A996" s="4"/>
      <c r="B996" s="5"/>
      <c r="C996" s="4"/>
      <c r="D996" s="2"/>
      <c r="E996" s="4"/>
      <c r="F996" s="2"/>
      <c r="G996" s="2"/>
      <c r="H996" s="5"/>
      <c r="I996" s="5"/>
      <c r="J996" s="2"/>
      <c r="K996" s="2"/>
      <c r="L996" s="2"/>
      <c r="M996" s="2"/>
      <c r="N996" s="2"/>
      <c r="O996" s="2"/>
      <c r="P996" s="2"/>
      <c r="Q996" s="2"/>
      <c r="R996" s="2"/>
      <c r="S996" s="2"/>
      <c r="T996" s="2"/>
      <c r="U996" s="2"/>
      <c r="V996" s="2"/>
      <c r="W996" s="2"/>
      <c r="X996" s="2"/>
      <c r="Y996" s="2"/>
      <c r="Z996" s="2"/>
    </row>
    <row r="997" spans="1:26" ht="15.75" customHeight="1">
      <c r="A997" s="4"/>
      <c r="B997" s="5"/>
      <c r="C997" s="4"/>
      <c r="D997" s="2"/>
      <c r="E997" s="4"/>
      <c r="F997" s="2"/>
      <c r="G997" s="2"/>
      <c r="H997" s="5"/>
      <c r="I997" s="5"/>
      <c r="J997" s="2"/>
      <c r="K997" s="2"/>
      <c r="L997" s="2"/>
      <c r="M997" s="2"/>
      <c r="N997" s="2"/>
      <c r="O997" s="2"/>
      <c r="P997" s="2"/>
      <c r="Q997" s="2"/>
      <c r="R997" s="2"/>
      <c r="S997" s="2"/>
      <c r="T997" s="2"/>
      <c r="U997" s="2"/>
      <c r="V997" s="2"/>
      <c r="W997" s="2"/>
      <c r="X997" s="2"/>
      <c r="Y997" s="2"/>
      <c r="Z997" s="2"/>
    </row>
    <row r="998" spans="1:26" ht="15.75" customHeight="1">
      <c r="A998" s="4"/>
      <c r="B998" s="5"/>
      <c r="C998" s="4"/>
      <c r="D998" s="2"/>
      <c r="E998" s="4"/>
      <c r="F998" s="2"/>
      <c r="G998" s="2"/>
      <c r="H998" s="5"/>
      <c r="I998" s="5"/>
      <c r="J998" s="2"/>
      <c r="K998" s="2"/>
      <c r="L998" s="2"/>
      <c r="M998" s="2"/>
      <c r="N998" s="2"/>
      <c r="O998" s="2"/>
      <c r="P998" s="2"/>
      <c r="Q998" s="2"/>
      <c r="R998" s="2"/>
      <c r="S998" s="2"/>
      <c r="T998" s="2"/>
      <c r="U998" s="2"/>
      <c r="V998" s="2"/>
      <c r="W998" s="2"/>
      <c r="X998" s="2"/>
      <c r="Y998" s="2"/>
      <c r="Z998" s="2"/>
    </row>
    <row r="999" spans="1:26" ht="15.75" customHeight="1">
      <c r="A999" s="4"/>
      <c r="B999" s="5"/>
      <c r="C999" s="4"/>
      <c r="D999" s="2"/>
      <c r="E999" s="4"/>
      <c r="F999" s="2"/>
      <c r="G999" s="2"/>
      <c r="H999" s="5"/>
      <c r="I999" s="5"/>
      <c r="J999" s="2"/>
      <c r="K999" s="2"/>
      <c r="L999" s="2"/>
      <c r="M999" s="2"/>
      <c r="N999" s="2"/>
      <c r="O999" s="2"/>
      <c r="P999" s="2"/>
      <c r="Q999" s="2"/>
      <c r="R999" s="2"/>
      <c r="S999" s="2"/>
      <c r="T999" s="2"/>
      <c r="U999" s="2"/>
      <c r="V999" s="2"/>
      <c r="W999" s="2"/>
      <c r="X999" s="2"/>
      <c r="Y999" s="2"/>
      <c r="Z999" s="2"/>
    </row>
    <row r="1000" spans="1:26" ht="15.75" customHeight="1">
      <c r="A1000" s="4"/>
      <c r="B1000" s="5"/>
      <c r="C1000" s="4"/>
      <c r="D1000" s="2"/>
      <c r="E1000" s="4"/>
      <c r="F1000" s="2"/>
      <c r="G1000" s="2"/>
      <c r="H1000" s="5"/>
      <c r="I1000" s="5"/>
      <c r="J1000" s="2"/>
      <c r="K1000" s="2"/>
      <c r="L1000" s="2"/>
      <c r="M1000" s="2"/>
      <c r="N1000" s="2"/>
      <c r="O1000" s="2"/>
      <c r="P1000" s="2"/>
      <c r="Q1000" s="2"/>
      <c r="R1000" s="2"/>
      <c r="S1000" s="2"/>
      <c r="T1000" s="2"/>
      <c r="U1000" s="2"/>
      <c r="V1000" s="2"/>
      <c r="W1000" s="2"/>
      <c r="X1000" s="2"/>
      <c r="Y1000" s="2"/>
      <c r="Z1000" s="2"/>
    </row>
  </sheetData>
  <mergeCells count="20">
    <mergeCell ref="A1:D3"/>
    <mergeCell ref="F1:I3"/>
    <mergeCell ref="F4:G9"/>
    <mergeCell ref="S6:U6"/>
    <mergeCell ref="F11:G16"/>
    <mergeCell ref="F17:G19"/>
    <mergeCell ref="H26:H27"/>
    <mergeCell ref="F50:G62"/>
    <mergeCell ref="F63:G69"/>
    <mergeCell ref="F70:G80"/>
    <mergeCell ref="D55:D56"/>
    <mergeCell ref="F81:G84"/>
    <mergeCell ref="F86:G103"/>
    <mergeCell ref="F104:G113"/>
    <mergeCell ref="F21:G29"/>
    <mergeCell ref="F30:G32"/>
    <mergeCell ref="F33:G35"/>
    <mergeCell ref="F37:G42"/>
    <mergeCell ref="F43:G45"/>
    <mergeCell ref="F46:G48"/>
  </mergeCells>
  <phoneticPr fontId="38" type="noConversion"/>
  <pageMargins left="0.7" right="0.7" top="0.75" bottom="0.75" header="0" footer="0"/>
  <pageSetup paperSize="9"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1000"/>
  <sheetViews>
    <sheetView workbookViewId="0">
      <selection activeCell="O15" sqref="O15"/>
    </sheetView>
  </sheetViews>
  <sheetFormatPr defaultColWidth="14.375" defaultRowHeight="15" customHeight="1"/>
  <cols>
    <col min="1" max="1" width="13" customWidth="1"/>
    <col min="2" max="2" width="23.25" customWidth="1"/>
    <col min="3" max="26" width="8.625" customWidth="1"/>
  </cols>
  <sheetData>
    <row r="1" spans="1:34" ht="16.5">
      <c r="A1" s="520" t="s">
        <v>297</v>
      </c>
      <c r="B1" s="507"/>
      <c r="C1" s="507"/>
      <c r="D1" s="507"/>
      <c r="E1" s="507"/>
      <c r="F1" s="2"/>
      <c r="G1" s="2"/>
      <c r="H1" s="2"/>
      <c r="I1" s="2"/>
      <c r="J1" s="2"/>
      <c r="K1" s="2"/>
      <c r="L1" s="2"/>
      <c r="M1" s="2"/>
      <c r="N1" s="2"/>
      <c r="O1" s="2"/>
      <c r="P1" s="2"/>
      <c r="Q1" s="2"/>
      <c r="R1" s="2"/>
      <c r="S1" s="2"/>
      <c r="T1" s="2"/>
    </row>
    <row r="2" spans="1:34" ht="16.5">
      <c r="A2" s="509"/>
      <c r="B2" s="509"/>
      <c r="C2" s="509"/>
      <c r="D2" s="509"/>
      <c r="E2" s="509"/>
      <c r="F2" s="521" t="s">
        <v>298</v>
      </c>
      <c r="G2" s="509"/>
      <c r="H2" s="509"/>
      <c r="I2" s="9" t="s">
        <v>299</v>
      </c>
      <c r="J2" s="9"/>
      <c r="K2" s="9"/>
      <c r="L2" s="9"/>
      <c r="M2" s="9"/>
      <c r="N2" s="9"/>
      <c r="O2" s="9"/>
      <c r="P2" s="9"/>
      <c r="Q2" s="9"/>
      <c r="R2" s="9"/>
      <c r="S2" s="9"/>
      <c r="T2" s="9"/>
    </row>
    <row r="3" spans="1:34" ht="32.25" customHeight="1">
      <c r="A3" s="517" t="s">
        <v>300</v>
      </c>
      <c r="B3" s="17" t="s">
        <v>301</v>
      </c>
      <c r="C3" s="524" t="s">
        <v>302</v>
      </c>
      <c r="D3" s="524"/>
      <c r="E3" s="524"/>
      <c r="F3" s="524"/>
      <c r="G3" s="524"/>
      <c r="H3" s="17"/>
      <c r="I3" s="17"/>
      <c r="J3" s="17"/>
      <c r="K3" s="17"/>
      <c r="L3" s="17"/>
      <c r="M3" s="17"/>
      <c r="N3" s="17"/>
      <c r="O3" s="17"/>
      <c r="P3" s="17"/>
      <c r="Q3" s="17"/>
      <c r="R3" s="17"/>
      <c r="S3" s="17"/>
      <c r="T3" s="17"/>
      <c r="U3" s="17"/>
      <c r="V3" s="17"/>
      <c r="W3" s="17"/>
      <c r="X3" s="17"/>
      <c r="Y3" s="17"/>
      <c r="Z3" s="17"/>
    </row>
    <row r="4" spans="1:34" ht="32.25" customHeight="1">
      <c r="A4" s="518"/>
      <c r="B4" s="17" t="s">
        <v>303</v>
      </c>
      <c r="C4" s="17" t="s">
        <v>304</v>
      </c>
      <c r="D4" s="17"/>
      <c r="E4" s="17" t="s">
        <v>305</v>
      </c>
      <c r="F4" s="17"/>
      <c r="G4" s="17"/>
      <c r="H4" s="17"/>
      <c r="I4" s="17"/>
      <c r="J4" s="17"/>
      <c r="K4" s="17"/>
      <c r="L4" s="17"/>
      <c r="M4" s="17"/>
      <c r="N4" s="17"/>
      <c r="O4" s="17"/>
      <c r="P4" s="17"/>
      <c r="Q4" s="17"/>
      <c r="R4" s="17"/>
      <c r="S4" s="17"/>
      <c r="T4" s="17"/>
      <c r="U4" s="17"/>
      <c r="V4" s="17"/>
      <c r="W4" s="17"/>
      <c r="X4" s="17"/>
      <c r="Y4" s="17"/>
      <c r="Z4" s="17"/>
    </row>
    <row r="5" spans="1:34" ht="32.25" customHeight="1">
      <c r="A5" s="518"/>
      <c r="B5" s="17" t="s">
        <v>306</v>
      </c>
      <c r="C5" s="17" t="s">
        <v>307</v>
      </c>
      <c r="D5" s="17"/>
      <c r="E5" s="17"/>
      <c r="F5" s="17"/>
      <c r="G5" s="17"/>
      <c r="H5" s="17"/>
      <c r="I5" s="17"/>
      <c r="J5" s="17"/>
      <c r="K5" s="17"/>
      <c r="L5" s="17"/>
      <c r="M5" s="17"/>
      <c r="N5" s="17"/>
      <c r="O5" s="17"/>
      <c r="P5" s="17"/>
      <c r="Q5" s="17"/>
      <c r="R5" s="17"/>
      <c r="S5" s="17"/>
      <c r="T5" s="17"/>
      <c r="U5" s="17"/>
      <c r="V5" s="17"/>
      <c r="W5" s="17"/>
      <c r="X5" s="17"/>
      <c r="Y5" s="17"/>
      <c r="Z5" s="17"/>
    </row>
    <row r="6" spans="1:34" ht="32.25" customHeight="1">
      <c r="A6" s="518"/>
      <c r="B6" s="17" t="s">
        <v>308</v>
      </c>
      <c r="C6" s="17" t="s">
        <v>309</v>
      </c>
      <c r="D6" s="17"/>
      <c r="E6" s="17"/>
      <c r="F6" s="17"/>
      <c r="G6" s="17"/>
      <c r="H6" s="17"/>
      <c r="I6" s="17"/>
      <c r="J6" s="17"/>
      <c r="K6" s="17"/>
      <c r="L6" s="17"/>
      <c r="M6" s="17"/>
      <c r="N6" s="17"/>
      <c r="O6" s="17"/>
      <c r="P6" s="17"/>
      <c r="Q6" s="17"/>
      <c r="R6" s="17"/>
      <c r="S6" s="17"/>
      <c r="T6" s="17"/>
      <c r="U6" s="17"/>
      <c r="V6" s="17"/>
      <c r="W6" s="17"/>
      <c r="X6" s="17"/>
      <c r="Y6" s="17"/>
      <c r="Z6" s="17"/>
    </row>
    <row r="7" spans="1:34" ht="32.25" customHeight="1">
      <c r="A7" s="518"/>
      <c r="B7" s="17" t="s">
        <v>310</v>
      </c>
      <c r="C7" s="17" t="s">
        <v>311</v>
      </c>
      <c r="D7" s="17"/>
      <c r="E7" s="17"/>
      <c r="F7" s="17"/>
      <c r="G7" s="17"/>
      <c r="H7" s="17"/>
      <c r="I7" s="17"/>
      <c r="J7" s="17"/>
      <c r="K7" s="17"/>
      <c r="L7" s="17"/>
      <c r="M7" s="17"/>
      <c r="N7" s="17"/>
      <c r="O7" s="17"/>
      <c r="P7" s="17"/>
      <c r="Q7" s="17"/>
      <c r="R7" s="17"/>
      <c r="S7" s="17"/>
      <c r="T7" s="17"/>
      <c r="U7" s="17"/>
      <c r="V7" s="17"/>
      <c r="W7" s="17"/>
      <c r="X7" s="17"/>
      <c r="Y7" s="17"/>
      <c r="Z7" s="17"/>
    </row>
    <row r="8" spans="1:34" ht="32.25" customHeight="1">
      <c r="A8" s="518"/>
      <c r="B8" s="17" t="s">
        <v>312</v>
      </c>
      <c r="C8" s="17" t="s">
        <v>313</v>
      </c>
      <c r="D8" s="17"/>
      <c r="E8" s="17"/>
      <c r="F8" s="17"/>
      <c r="G8" s="17"/>
      <c r="H8" s="17"/>
      <c r="I8" s="17"/>
      <c r="J8" s="17"/>
      <c r="K8" s="17"/>
      <c r="L8" s="17"/>
      <c r="M8" s="17"/>
      <c r="N8" s="17"/>
      <c r="O8" s="17"/>
      <c r="P8" s="17"/>
      <c r="Q8" s="17"/>
      <c r="R8" s="17"/>
      <c r="S8" s="17"/>
      <c r="T8" s="17"/>
      <c r="U8" s="17"/>
      <c r="V8" s="17"/>
      <c r="W8" s="17"/>
      <c r="X8" s="17"/>
      <c r="Y8" s="17"/>
      <c r="Z8" s="17"/>
    </row>
    <row r="9" spans="1:34" ht="32.25" customHeight="1">
      <c r="A9" s="518"/>
      <c r="B9" s="17" t="s">
        <v>314</v>
      </c>
      <c r="C9" s="17" t="s">
        <v>315</v>
      </c>
      <c r="D9" s="17"/>
      <c r="E9" s="17"/>
      <c r="F9" s="17"/>
      <c r="G9" s="17"/>
      <c r="H9" s="17"/>
      <c r="I9" s="17"/>
      <c r="J9" s="17"/>
      <c r="K9" s="17"/>
      <c r="L9" s="17"/>
      <c r="M9" s="17"/>
      <c r="N9" s="17"/>
      <c r="O9" s="17"/>
      <c r="P9" s="17"/>
      <c r="Q9" s="17"/>
      <c r="R9" s="17"/>
      <c r="S9" s="17"/>
      <c r="T9" s="17"/>
      <c r="U9" s="17"/>
      <c r="V9" s="17"/>
      <c r="W9" s="17"/>
      <c r="X9" s="17"/>
      <c r="Y9" s="17"/>
      <c r="Z9" s="17"/>
    </row>
    <row r="10" spans="1:34" ht="32.25" customHeight="1">
      <c r="A10" s="518"/>
      <c r="B10" s="17" t="s">
        <v>316</v>
      </c>
      <c r="C10" s="17" t="s">
        <v>317</v>
      </c>
      <c r="D10" s="17"/>
      <c r="E10" s="17"/>
      <c r="F10" s="17"/>
      <c r="G10" s="17"/>
      <c r="H10" s="17"/>
      <c r="I10" s="17"/>
      <c r="J10" s="17"/>
      <c r="K10" s="17"/>
      <c r="L10" s="17"/>
      <c r="M10" s="17"/>
      <c r="N10" s="17"/>
      <c r="O10" s="17"/>
      <c r="P10" s="17"/>
      <c r="Q10" s="17"/>
      <c r="R10" s="17"/>
      <c r="S10" s="17"/>
      <c r="T10" s="17"/>
      <c r="U10" s="17"/>
      <c r="V10" s="17"/>
      <c r="W10" s="17"/>
      <c r="X10" s="17"/>
      <c r="Y10" s="17"/>
      <c r="Z10" s="17"/>
    </row>
    <row r="11" spans="1:34" ht="32.25" customHeight="1">
      <c r="A11" s="518"/>
      <c r="B11" s="17" t="s">
        <v>318</v>
      </c>
      <c r="C11" s="17" t="s">
        <v>319</v>
      </c>
      <c r="D11" s="17"/>
      <c r="E11" s="17"/>
      <c r="F11" s="17"/>
      <c r="G11" s="17"/>
      <c r="H11" s="17"/>
      <c r="I11" s="17"/>
      <c r="J11" s="17"/>
      <c r="K11" s="17"/>
      <c r="L11" s="17"/>
      <c r="M11" s="17"/>
      <c r="N11" s="17"/>
      <c r="O11" s="17"/>
      <c r="P11" s="17"/>
      <c r="Q11" s="17"/>
      <c r="R11" s="17"/>
      <c r="S11" s="17"/>
      <c r="T11" s="17"/>
      <c r="U11" s="17"/>
      <c r="V11" s="17"/>
      <c r="W11" s="17"/>
      <c r="X11" s="17"/>
      <c r="Y11" s="17"/>
      <c r="Z11" s="17"/>
    </row>
    <row r="12" spans="1:34" ht="40.5" customHeight="1">
      <c r="A12" s="517" t="s">
        <v>320</v>
      </c>
      <c r="B12" s="17" t="s">
        <v>321</v>
      </c>
      <c r="C12" s="522" t="s">
        <v>3223</v>
      </c>
      <c r="D12" s="523"/>
      <c r="E12" s="523"/>
      <c r="F12" s="523"/>
      <c r="G12" s="523"/>
      <c r="H12" s="523"/>
      <c r="I12" s="523"/>
      <c r="J12" s="523"/>
      <c r="K12" s="523"/>
      <c r="L12" s="523"/>
      <c r="M12" s="523"/>
      <c r="N12" s="523"/>
      <c r="O12" s="523"/>
      <c r="P12" s="523"/>
      <c r="Q12" s="17"/>
      <c r="R12" s="17"/>
      <c r="S12" s="17"/>
      <c r="T12" s="17"/>
      <c r="U12" s="17"/>
      <c r="V12" s="17"/>
      <c r="W12" s="17"/>
      <c r="X12" s="17"/>
      <c r="Y12" s="17"/>
      <c r="Z12" s="17"/>
    </row>
    <row r="13" spans="1:34" ht="32.25" customHeight="1">
      <c r="A13" s="518"/>
      <c r="B13" s="17" t="s">
        <v>322</v>
      </c>
      <c r="C13" s="522" t="s">
        <v>323</v>
      </c>
      <c r="D13" s="523"/>
      <c r="E13" s="523"/>
      <c r="F13" s="523"/>
      <c r="G13" s="523"/>
      <c r="H13" s="523"/>
      <c r="I13" s="523"/>
      <c r="J13" s="523"/>
      <c r="K13" s="523"/>
      <c r="L13" s="523"/>
      <c r="M13" s="523"/>
      <c r="N13" s="17"/>
      <c r="O13" s="17"/>
      <c r="P13" s="17"/>
      <c r="Q13" s="17"/>
      <c r="R13" s="17"/>
      <c r="S13" s="17"/>
      <c r="T13" s="17"/>
      <c r="U13" s="17"/>
      <c r="V13" s="17"/>
      <c r="W13" s="17"/>
      <c r="X13" s="17"/>
      <c r="Y13" s="17"/>
      <c r="Z13" s="17"/>
    </row>
    <row r="14" spans="1:34" ht="32.25" customHeight="1">
      <c r="A14" s="518"/>
      <c r="B14" s="17" t="s">
        <v>324</v>
      </c>
      <c r="C14" s="516" t="s">
        <v>325</v>
      </c>
      <c r="D14" s="507"/>
      <c r="E14" s="507"/>
      <c r="F14" s="507"/>
      <c r="G14" s="507"/>
      <c r="H14" s="507"/>
      <c r="I14" s="507"/>
      <c r="J14" s="507"/>
      <c r="K14" s="17"/>
      <c r="L14" s="17"/>
      <c r="M14" s="17"/>
      <c r="N14" s="17"/>
      <c r="O14" s="17"/>
      <c r="P14" s="17"/>
      <c r="Q14" s="17"/>
      <c r="R14" s="17"/>
      <c r="S14" s="17"/>
      <c r="T14" s="17"/>
      <c r="U14" s="17"/>
      <c r="V14" s="17"/>
      <c r="W14" s="17"/>
      <c r="X14" s="17"/>
      <c r="Y14" s="17"/>
      <c r="Z14" s="17"/>
    </row>
    <row r="15" spans="1:34" ht="32.25" customHeight="1">
      <c r="A15" s="518"/>
      <c r="B15" s="17" t="s">
        <v>326</v>
      </c>
      <c r="C15" s="516" t="s">
        <v>327</v>
      </c>
      <c r="D15" s="516"/>
      <c r="E15" s="516"/>
      <c r="F15" s="516"/>
      <c r="G15" s="516"/>
      <c r="H15" s="516"/>
      <c r="I15" s="516"/>
      <c r="J15" s="516"/>
      <c r="K15" s="516"/>
      <c r="L15" s="17"/>
      <c r="M15" s="17"/>
      <c r="N15" s="17"/>
      <c r="O15" s="17"/>
      <c r="P15" s="17"/>
      <c r="Q15" s="17"/>
      <c r="R15" s="17"/>
      <c r="S15" s="17"/>
      <c r="T15" s="17"/>
      <c r="U15" s="17"/>
      <c r="V15" s="17"/>
      <c r="W15" s="17"/>
      <c r="X15" s="17"/>
      <c r="Y15" s="17"/>
      <c r="Z15" s="17"/>
    </row>
    <row r="16" spans="1:34" ht="32.25" customHeight="1">
      <c r="A16" s="518"/>
      <c r="B16" s="17" t="s">
        <v>328</v>
      </c>
      <c r="C16" s="17" t="s">
        <v>329</v>
      </c>
      <c r="D16" s="17"/>
      <c r="E16" s="17"/>
      <c r="F16" s="17"/>
      <c r="G16" s="17"/>
      <c r="H16" s="17"/>
      <c r="I16" s="17"/>
      <c r="J16" s="17"/>
      <c r="K16" s="17"/>
      <c r="L16" s="17"/>
      <c r="M16" s="17"/>
      <c r="N16" s="17"/>
      <c r="O16" s="17"/>
      <c r="P16" s="17"/>
      <c r="Q16" s="17"/>
      <c r="R16" s="17"/>
      <c r="S16" s="17"/>
      <c r="T16" s="17"/>
      <c r="U16" s="17"/>
      <c r="V16" s="17"/>
      <c r="W16" s="17"/>
      <c r="X16" s="17"/>
      <c r="Y16" s="17"/>
      <c r="Z16" s="508" t="s">
        <v>333</v>
      </c>
      <c r="AA16" s="507"/>
      <c r="AB16" s="507"/>
      <c r="AC16" s="507"/>
      <c r="AD16" s="507"/>
      <c r="AE16" s="507"/>
      <c r="AF16" s="507"/>
      <c r="AG16" s="507"/>
      <c r="AH16" s="507"/>
    </row>
    <row r="17" spans="1:34" ht="195.75" customHeight="1">
      <c r="A17" s="517" t="s">
        <v>330</v>
      </c>
      <c r="B17" s="17" t="s">
        <v>331</v>
      </c>
      <c r="C17" s="516" t="s">
        <v>332</v>
      </c>
      <c r="D17" s="507"/>
      <c r="E17" s="507"/>
      <c r="F17" s="507"/>
      <c r="G17" s="507"/>
      <c r="H17" s="507"/>
      <c r="I17" s="507"/>
      <c r="J17" s="507"/>
      <c r="K17" s="507"/>
      <c r="U17" s="17"/>
      <c r="V17" s="17"/>
      <c r="W17" s="17"/>
      <c r="X17" s="17"/>
      <c r="Y17" s="17"/>
      <c r="Z17" s="507"/>
      <c r="AA17" s="507"/>
      <c r="AB17" s="507"/>
      <c r="AC17" s="507"/>
      <c r="AD17" s="507"/>
      <c r="AE17" s="507"/>
      <c r="AF17" s="507"/>
      <c r="AG17" s="507"/>
      <c r="AH17" s="507"/>
    </row>
    <row r="18" spans="1:34" ht="129" customHeight="1">
      <c r="A18" s="518"/>
      <c r="B18" s="17" t="s">
        <v>334</v>
      </c>
      <c r="C18" s="519" t="s">
        <v>3239</v>
      </c>
      <c r="D18" s="519"/>
      <c r="E18" s="519"/>
      <c r="F18" s="519"/>
      <c r="G18" s="519"/>
      <c r="H18" s="519"/>
      <c r="I18" s="519"/>
      <c r="J18" s="519"/>
      <c r="K18" s="519"/>
      <c r="L18" s="519"/>
      <c r="U18" s="17"/>
      <c r="V18" s="17"/>
      <c r="W18" s="17"/>
      <c r="X18" s="17"/>
      <c r="Y18" s="17"/>
      <c r="Z18" s="508" t="s">
        <v>337</v>
      </c>
      <c r="AA18" s="507"/>
      <c r="AB18" s="507"/>
      <c r="AC18" s="507"/>
      <c r="AD18" s="507"/>
      <c r="AE18" s="507"/>
      <c r="AF18" s="507"/>
      <c r="AG18" s="507"/>
      <c r="AH18" s="507"/>
    </row>
    <row r="19" spans="1:34" ht="156" customHeight="1">
      <c r="A19" s="518"/>
      <c r="B19" s="17" t="s">
        <v>335</v>
      </c>
      <c r="C19" s="516" t="s">
        <v>336</v>
      </c>
      <c r="D19" s="507"/>
      <c r="E19" s="507"/>
      <c r="F19" s="507"/>
      <c r="G19" s="507"/>
      <c r="H19" s="507"/>
      <c r="I19" s="507"/>
      <c r="J19" s="507"/>
      <c r="K19" s="507"/>
      <c r="U19" s="17"/>
      <c r="V19" s="17"/>
      <c r="W19" s="17"/>
      <c r="X19" s="17"/>
      <c r="Y19" s="17"/>
      <c r="Z19" s="508" t="s">
        <v>340</v>
      </c>
      <c r="AA19" s="507"/>
      <c r="AB19" s="507"/>
      <c r="AC19" s="507"/>
      <c r="AD19" s="507"/>
      <c r="AE19" s="507"/>
      <c r="AF19" s="507"/>
      <c r="AG19" s="507"/>
      <c r="AH19" s="507"/>
    </row>
    <row r="20" spans="1:34" ht="32.25" customHeight="1">
      <c r="A20" s="518"/>
      <c r="B20" s="17" t="s">
        <v>338</v>
      </c>
      <c r="C20" s="17" t="s">
        <v>339</v>
      </c>
      <c r="D20" s="17"/>
      <c r="E20" s="17"/>
      <c r="F20" s="17"/>
      <c r="G20" s="17"/>
      <c r="H20" s="17"/>
      <c r="I20" s="17"/>
      <c r="J20" s="17"/>
      <c r="K20" s="17"/>
      <c r="U20" s="17"/>
      <c r="V20" s="17"/>
      <c r="W20" s="17"/>
      <c r="X20" s="17"/>
      <c r="Y20" s="17"/>
      <c r="Z20" s="507"/>
      <c r="AA20" s="507"/>
      <c r="AB20" s="507"/>
      <c r="AC20" s="507"/>
      <c r="AD20" s="507"/>
      <c r="AE20" s="507"/>
      <c r="AF20" s="507"/>
      <c r="AG20" s="507"/>
      <c r="AH20" s="507"/>
    </row>
    <row r="21" spans="1:34" ht="32.25" customHeight="1">
      <c r="A21" s="19" t="s">
        <v>341</v>
      </c>
      <c r="B21" s="17" t="s">
        <v>342</v>
      </c>
      <c r="C21" s="516" t="s">
        <v>343</v>
      </c>
      <c r="D21" s="516"/>
      <c r="E21" s="516"/>
      <c r="F21" s="516"/>
      <c r="G21" s="516"/>
      <c r="H21" s="516"/>
      <c r="I21" s="516"/>
      <c r="J21" s="516"/>
      <c r="K21" s="17"/>
      <c r="U21" s="17"/>
      <c r="V21" s="17"/>
      <c r="W21" s="17"/>
      <c r="X21" s="17"/>
      <c r="Y21" s="17"/>
      <c r="Z21" s="507"/>
      <c r="AA21" s="507"/>
      <c r="AB21" s="507"/>
      <c r="AC21" s="507"/>
      <c r="AD21" s="507"/>
      <c r="AE21" s="507"/>
      <c r="AF21" s="507"/>
      <c r="AG21" s="507"/>
      <c r="AH21" s="507"/>
    </row>
    <row r="22" spans="1:34" ht="15.75" customHeight="1">
      <c r="Z22" s="507"/>
      <c r="AA22" s="507"/>
      <c r="AB22" s="507"/>
      <c r="AC22" s="507"/>
      <c r="AD22" s="507"/>
      <c r="AE22" s="507"/>
      <c r="AF22" s="507"/>
      <c r="AG22" s="507"/>
      <c r="AH22" s="507"/>
    </row>
    <row r="23" spans="1:34" ht="15.75" customHeight="1">
      <c r="Z23" s="507"/>
      <c r="AA23" s="507"/>
      <c r="AB23" s="507"/>
      <c r="AC23" s="507"/>
      <c r="AD23" s="507"/>
      <c r="AE23" s="507"/>
      <c r="AF23" s="507"/>
      <c r="AG23" s="507"/>
      <c r="AH23" s="507"/>
    </row>
    <row r="24" spans="1:34" ht="15.75" customHeight="1">
      <c r="I24" s="2"/>
      <c r="J24" s="2"/>
      <c r="Z24" s="507"/>
      <c r="AA24" s="507"/>
      <c r="AB24" s="507"/>
      <c r="AC24" s="507"/>
      <c r="AD24" s="507"/>
      <c r="AE24" s="507"/>
      <c r="AF24" s="507"/>
      <c r="AG24" s="507"/>
      <c r="AH24" s="507"/>
    </row>
    <row r="25" spans="1:34" ht="15.75" customHeight="1">
      <c r="I25" s="2"/>
      <c r="J25" s="2"/>
      <c r="Z25" s="507"/>
      <c r="AA25" s="507"/>
      <c r="AB25" s="507"/>
      <c r="AC25" s="507"/>
      <c r="AD25" s="507"/>
      <c r="AE25" s="507"/>
      <c r="AF25" s="507"/>
      <c r="AG25" s="507"/>
      <c r="AH25" s="507"/>
    </row>
    <row r="26" spans="1:34" ht="15.75" customHeight="1">
      <c r="Z26" s="507"/>
      <c r="AA26" s="507"/>
      <c r="AB26" s="507"/>
      <c r="AC26" s="507"/>
      <c r="AD26" s="507"/>
      <c r="AE26" s="507"/>
      <c r="AF26" s="507"/>
      <c r="AG26" s="507"/>
      <c r="AH26" s="507"/>
    </row>
    <row r="27" spans="1:34" ht="15.75" customHeight="1">
      <c r="Z27" s="507"/>
      <c r="AA27" s="507"/>
      <c r="AB27" s="507"/>
      <c r="AC27" s="507"/>
      <c r="AD27" s="507"/>
      <c r="AE27" s="507"/>
      <c r="AF27" s="507"/>
      <c r="AG27" s="507"/>
      <c r="AH27" s="507"/>
    </row>
    <row r="28" spans="1:34" ht="15.75" customHeight="1">
      <c r="Z28" s="507"/>
      <c r="AA28" s="507"/>
      <c r="AB28" s="507"/>
      <c r="AC28" s="507"/>
      <c r="AD28" s="507"/>
      <c r="AE28" s="507"/>
      <c r="AF28" s="507"/>
      <c r="AG28" s="507"/>
      <c r="AH28" s="507"/>
    </row>
    <row r="29" spans="1:34" ht="21.75" customHeight="1"/>
    <row r="30" spans="1:34" ht="21.75" customHeight="1"/>
    <row r="31" spans="1:34" ht="21.75" customHeight="1"/>
    <row r="32" spans="1:34" ht="21.75" customHeight="1"/>
    <row r="33" ht="21.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A1:E2"/>
    <mergeCell ref="F2:H2"/>
    <mergeCell ref="A3:A11"/>
    <mergeCell ref="A12:A16"/>
    <mergeCell ref="C12:P12"/>
    <mergeCell ref="C13:M13"/>
    <mergeCell ref="C3:G3"/>
    <mergeCell ref="Z18:AH18"/>
    <mergeCell ref="Z19:AH28"/>
    <mergeCell ref="C14:J14"/>
    <mergeCell ref="A17:A20"/>
    <mergeCell ref="C17:K17"/>
    <mergeCell ref="Z16:AH17"/>
    <mergeCell ref="C19:K19"/>
    <mergeCell ref="C15:K15"/>
    <mergeCell ref="C21:J21"/>
    <mergeCell ref="C18:L18"/>
  </mergeCells>
  <phoneticPr fontId="38" type="noConversion"/>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K12:W1000"/>
  <sheetViews>
    <sheetView showGridLines="0" workbookViewId="0">
      <selection activeCell="AG73" sqref="A12:AG73"/>
    </sheetView>
  </sheetViews>
  <sheetFormatPr defaultColWidth="14.375" defaultRowHeight="15" customHeight="1"/>
  <cols>
    <col min="1" max="33" width="8.625" style="193" customWidth="1"/>
    <col min="34" max="16384" width="14.375" style="193"/>
  </cols>
  <sheetData>
    <row r="12" spans="11:23" ht="13.5"/>
    <row r="13" spans="11:23" ht="13.5"/>
    <row r="14" spans="11:23" ht="13.5">
      <c r="S14" s="525"/>
      <c r="T14" s="523"/>
      <c r="U14" s="523"/>
      <c r="V14" s="523"/>
    </row>
    <row r="15" spans="11:23" ht="13.5">
      <c r="K15" s="526" t="s">
        <v>3026</v>
      </c>
      <c r="L15" s="527"/>
      <c r="M15" s="527"/>
      <c r="N15" s="527"/>
      <c r="O15" s="527"/>
      <c r="P15" s="527"/>
      <c r="Q15" s="527"/>
    </row>
    <row r="16" spans="11:23" ht="30" customHeight="1">
      <c r="K16" s="527"/>
      <c r="L16" s="527"/>
      <c r="M16" s="527"/>
      <c r="N16" s="527"/>
      <c r="O16" s="527"/>
      <c r="P16" s="527"/>
      <c r="Q16" s="527"/>
      <c r="S16" s="528" t="s">
        <v>3027</v>
      </c>
      <c r="T16" s="523"/>
      <c r="V16" s="528" t="s">
        <v>3028</v>
      </c>
      <c r="W16" s="523"/>
    </row>
    <row r="17" spans="11:22" ht="13.5">
      <c r="K17" s="527"/>
      <c r="L17" s="527"/>
      <c r="M17" s="527"/>
      <c r="N17" s="527"/>
      <c r="O17" s="527"/>
      <c r="P17" s="527"/>
      <c r="Q17" s="527"/>
      <c r="S17" s="194" t="s">
        <v>344</v>
      </c>
      <c r="T17" s="194"/>
      <c r="V17" s="193" t="s">
        <v>345</v>
      </c>
    </row>
    <row r="18" spans="11:22" ht="13.5">
      <c r="K18" s="527"/>
      <c r="L18" s="527"/>
      <c r="M18" s="527"/>
      <c r="N18" s="527"/>
      <c r="O18" s="527"/>
      <c r="P18" s="527"/>
      <c r="Q18" s="527"/>
      <c r="S18" s="194" t="s">
        <v>3029</v>
      </c>
      <c r="T18" s="194"/>
      <c r="V18" s="194" t="s">
        <v>346</v>
      </c>
    </row>
    <row r="19" spans="11:22" ht="13.5">
      <c r="K19" s="527"/>
      <c r="L19" s="527"/>
      <c r="M19" s="527"/>
      <c r="N19" s="527"/>
      <c r="O19" s="527"/>
      <c r="P19" s="527"/>
      <c r="Q19" s="527"/>
      <c r="S19" s="194" t="s">
        <v>3030</v>
      </c>
      <c r="V19" s="194" t="s">
        <v>347</v>
      </c>
    </row>
    <row r="21" spans="11:22" ht="15.75" customHeight="1"/>
    <row r="22" spans="11:22" ht="15.75" customHeight="1"/>
    <row r="23" spans="11:22" ht="15.75" customHeight="1"/>
    <row r="24" spans="11:22" ht="15.75" customHeight="1"/>
    <row r="25" spans="11:22" ht="15.75" customHeight="1"/>
    <row r="26" spans="11:22" ht="15.75" customHeight="1"/>
    <row r="27" spans="11:22" ht="15.75" customHeight="1"/>
    <row r="28" spans="11:22" ht="15.75" customHeight="1"/>
    <row r="29" spans="11:22" ht="15.75" customHeight="1"/>
    <row r="30" spans="11:22" ht="15.75" customHeight="1"/>
    <row r="31" spans="11:22" ht="15.75" customHeight="1"/>
    <row r="32" spans="11:2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S14:V14"/>
    <mergeCell ref="K15:Q19"/>
    <mergeCell ref="S16:T16"/>
    <mergeCell ref="V16:W16"/>
  </mergeCells>
  <phoneticPr fontId="38" type="noConversion"/>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872A5-4117-44DE-AFAA-5080EC99004D}">
  <dimension ref="F5:AN96"/>
  <sheetViews>
    <sheetView topLeftCell="A4" workbookViewId="0">
      <selection activeCell="X64" sqref="X64"/>
    </sheetView>
  </sheetViews>
  <sheetFormatPr defaultRowHeight="16.5"/>
  <cols>
    <col min="1" max="4" width="9" style="180"/>
    <col min="5" max="5" width="1.25" style="180" customWidth="1"/>
    <col min="6" max="14" width="9" style="180"/>
    <col min="15" max="15" width="1.5" style="180" customWidth="1"/>
    <col min="16" max="17" width="9" style="180"/>
    <col min="18" max="18" width="9" style="179"/>
    <col min="19" max="19" width="9" style="180"/>
    <col min="20" max="20" width="5.875" style="180" customWidth="1"/>
    <col min="21" max="21" width="5.75" style="179" customWidth="1"/>
    <col min="22" max="28" width="9" style="180"/>
    <col min="29" max="29" width="9" style="180" customWidth="1"/>
    <col min="30" max="31" width="9" style="180"/>
    <col min="32" max="32" width="1.625" style="180" customWidth="1"/>
    <col min="33" max="35" width="9" style="180"/>
    <col min="36" max="36" width="9" style="187"/>
    <col min="37" max="37" width="7.625" style="192" customWidth="1"/>
    <col min="38" max="38" width="7.5" style="192" customWidth="1"/>
    <col min="39" max="16384" width="9" style="180"/>
  </cols>
  <sheetData>
    <row r="5" spans="6:40" ht="4.5" customHeight="1">
      <c r="AH5" s="538" t="s">
        <v>3071</v>
      </c>
      <c r="AI5" s="538"/>
      <c r="AJ5" s="538"/>
      <c r="AK5" s="538"/>
      <c r="AL5" s="538"/>
      <c r="AM5" s="538"/>
      <c r="AN5" s="538"/>
    </row>
    <row r="6" spans="6:40" ht="15" customHeight="1">
      <c r="F6" s="541" t="s">
        <v>3072</v>
      </c>
      <c r="G6" s="541"/>
      <c r="H6" s="541"/>
      <c r="I6" s="541"/>
      <c r="J6" s="541"/>
      <c r="K6" s="541"/>
      <c r="L6" s="541"/>
      <c r="M6" s="541"/>
      <c r="N6" s="541"/>
      <c r="P6" s="541" t="s">
        <v>3073</v>
      </c>
      <c r="Q6" s="541"/>
      <c r="R6" s="541"/>
      <c r="S6" s="541"/>
      <c r="T6" s="541"/>
      <c r="U6" s="541"/>
      <c r="V6" s="541"/>
      <c r="W6" s="541"/>
      <c r="X6" s="541"/>
      <c r="Y6" s="541"/>
      <c r="Z6" s="541"/>
      <c r="AA6" s="541"/>
      <c r="AB6" s="541"/>
      <c r="AH6" s="538"/>
      <c r="AI6" s="538"/>
      <c r="AJ6" s="538"/>
      <c r="AK6" s="538"/>
      <c r="AL6" s="538"/>
      <c r="AM6" s="538"/>
      <c r="AN6" s="538"/>
    </row>
    <row r="7" spans="6:40" ht="15" customHeight="1">
      <c r="F7" s="541"/>
      <c r="G7" s="541"/>
      <c r="H7" s="541"/>
      <c r="I7" s="541"/>
      <c r="J7" s="541"/>
      <c r="K7" s="541"/>
      <c r="L7" s="541"/>
      <c r="M7" s="541"/>
      <c r="N7" s="541"/>
      <c r="P7" s="541"/>
      <c r="Q7" s="541"/>
      <c r="R7" s="541"/>
      <c r="S7" s="541"/>
      <c r="T7" s="541"/>
      <c r="U7" s="541"/>
      <c r="V7" s="541"/>
      <c r="W7" s="541"/>
      <c r="X7" s="541"/>
      <c r="Y7" s="541"/>
      <c r="Z7" s="541"/>
      <c r="AA7" s="541"/>
      <c r="AB7" s="541"/>
      <c r="AH7" s="191" t="s">
        <v>3074</v>
      </c>
      <c r="AI7" s="191" t="s">
        <v>3075</v>
      </c>
      <c r="AJ7" s="188" t="s">
        <v>2965</v>
      </c>
      <c r="AK7" s="535" t="s">
        <v>3076</v>
      </c>
      <c r="AL7" s="535"/>
      <c r="AM7" s="191" t="s">
        <v>2979</v>
      </c>
    </row>
    <row r="8" spans="6:40" ht="16.5" customHeight="1">
      <c r="F8" s="537" t="s">
        <v>3077</v>
      </c>
      <c r="G8" s="530" t="s">
        <v>3078</v>
      </c>
      <c r="H8" s="530"/>
      <c r="I8" s="530"/>
      <c r="J8" s="530"/>
      <c r="K8" s="530"/>
      <c r="L8" s="530"/>
      <c r="M8" s="530"/>
      <c r="N8" s="530"/>
      <c r="P8" s="537" t="s">
        <v>3077</v>
      </c>
      <c r="Q8" s="530" t="s">
        <v>3079</v>
      </c>
      <c r="R8" s="530"/>
      <c r="S8" s="530"/>
      <c r="T8" s="530"/>
      <c r="U8" s="530"/>
      <c r="V8" s="530"/>
      <c r="W8" s="530"/>
      <c r="X8" s="530"/>
      <c r="Y8" s="530"/>
      <c r="Z8" s="530"/>
      <c r="AA8" s="530"/>
      <c r="AB8" s="530"/>
      <c r="AH8" s="537" t="s">
        <v>2971</v>
      </c>
      <c r="AI8" s="180" t="s">
        <v>2972</v>
      </c>
      <c r="AJ8" s="187">
        <v>732</v>
      </c>
      <c r="AM8" s="180" t="s">
        <v>2980</v>
      </c>
    </row>
    <row r="9" spans="6:40">
      <c r="F9" s="537"/>
      <c r="G9" s="530"/>
      <c r="H9" s="530"/>
      <c r="I9" s="530"/>
      <c r="J9" s="530"/>
      <c r="K9" s="530"/>
      <c r="L9" s="530"/>
      <c r="M9" s="530"/>
      <c r="N9" s="530"/>
      <c r="P9" s="537"/>
      <c r="Q9" s="530"/>
      <c r="R9" s="530"/>
      <c r="S9" s="530"/>
      <c r="T9" s="530"/>
      <c r="U9" s="530"/>
      <c r="V9" s="530"/>
      <c r="W9" s="530"/>
      <c r="X9" s="530"/>
      <c r="Y9" s="530"/>
      <c r="Z9" s="530"/>
      <c r="AA9" s="530"/>
      <c r="AB9" s="530"/>
      <c r="AH9" s="537"/>
      <c r="AI9" s="180" t="s">
        <v>3080</v>
      </c>
      <c r="AJ9" s="187">
        <v>4</v>
      </c>
      <c r="AK9" s="192">
        <v>3</v>
      </c>
      <c r="AL9" s="192">
        <f>AK9*AJ9</f>
        <v>12</v>
      </c>
      <c r="AM9" s="180" t="s">
        <v>2981</v>
      </c>
    </row>
    <row r="10" spans="6:40">
      <c r="F10" s="537"/>
      <c r="G10" s="530"/>
      <c r="H10" s="530"/>
      <c r="I10" s="530"/>
      <c r="J10" s="530"/>
      <c r="K10" s="530"/>
      <c r="L10" s="530"/>
      <c r="M10" s="530"/>
      <c r="N10" s="530"/>
      <c r="P10" s="537"/>
      <c r="Q10" s="530"/>
      <c r="R10" s="530"/>
      <c r="S10" s="530"/>
      <c r="T10" s="530"/>
      <c r="U10" s="530"/>
      <c r="V10" s="530"/>
      <c r="W10" s="530"/>
      <c r="X10" s="530"/>
      <c r="Y10" s="530"/>
      <c r="Z10" s="530"/>
      <c r="AA10" s="530"/>
      <c r="AB10" s="530"/>
      <c r="AH10" s="537"/>
      <c r="AI10" s="180" t="s">
        <v>2969</v>
      </c>
      <c r="AJ10" s="187">
        <v>19</v>
      </c>
      <c r="AK10" s="192">
        <v>5</v>
      </c>
      <c r="AL10" s="192">
        <f t="shared" ref="AL10:AL18" si="0">AK10*AJ10</f>
        <v>95</v>
      </c>
      <c r="AM10" s="180" t="s">
        <v>2982</v>
      </c>
    </row>
    <row r="11" spans="6:40">
      <c r="F11" s="537"/>
      <c r="G11" s="530"/>
      <c r="H11" s="530"/>
      <c r="I11" s="530"/>
      <c r="J11" s="530"/>
      <c r="K11" s="530"/>
      <c r="L11" s="530"/>
      <c r="M11" s="530"/>
      <c r="N11" s="530"/>
      <c r="P11" s="537"/>
      <c r="Q11" s="530"/>
      <c r="R11" s="530"/>
      <c r="S11" s="530"/>
      <c r="T11" s="530"/>
      <c r="U11" s="530"/>
      <c r="V11" s="530"/>
      <c r="W11" s="530"/>
      <c r="X11" s="530"/>
      <c r="Y11" s="530"/>
      <c r="Z11" s="530"/>
      <c r="AA11" s="530"/>
      <c r="AB11" s="530"/>
      <c r="AH11" s="537"/>
      <c r="AI11" s="180" t="s">
        <v>3081</v>
      </c>
      <c r="AJ11" s="187">
        <v>72</v>
      </c>
      <c r="AK11" s="192">
        <v>5</v>
      </c>
      <c r="AL11" s="192">
        <f t="shared" si="0"/>
        <v>360</v>
      </c>
      <c r="AM11" s="180" t="s">
        <v>2983</v>
      </c>
    </row>
    <row r="12" spans="6:40" ht="15" customHeight="1">
      <c r="F12" s="529" t="s">
        <v>3082</v>
      </c>
      <c r="G12" s="530" t="s">
        <v>3083</v>
      </c>
      <c r="H12" s="530"/>
      <c r="I12" s="530"/>
      <c r="J12" s="530"/>
      <c r="K12" s="530"/>
      <c r="L12" s="530"/>
      <c r="M12" s="530"/>
      <c r="N12" s="530"/>
      <c r="P12" s="529" t="s">
        <v>3084</v>
      </c>
      <c r="Q12" s="530" t="s">
        <v>3085</v>
      </c>
      <c r="R12" s="530"/>
      <c r="S12" s="530"/>
      <c r="T12" s="530"/>
      <c r="U12" s="530"/>
      <c r="V12" s="530"/>
      <c r="W12" s="530"/>
      <c r="X12" s="530"/>
      <c r="Y12" s="530"/>
      <c r="Z12" s="530"/>
      <c r="AA12" s="530"/>
      <c r="AB12" s="530"/>
      <c r="AH12" s="537"/>
      <c r="AI12" s="180" t="s">
        <v>3086</v>
      </c>
      <c r="AJ12" s="187">
        <v>27</v>
      </c>
      <c r="AK12" s="192">
        <v>3</v>
      </c>
      <c r="AL12" s="192">
        <f t="shared" si="0"/>
        <v>81</v>
      </c>
      <c r="AM12" s="180" t="s">
        <v>2973</v>
      </c>
    </row>
    <row r="13" spans="6:40">
      <c r="F13" s="529"/>
      <c r="G13" s="530"/>
      <c r="H13" s="530"/>
      <c r="I13" s="530"/>
      <c r="J13" s="530"/>
      <c r="K13" s="530"/>
      <c r="L13" s="530"/>
      <c r="M13" s="530"/>
      <c r="N13" s="530"/>
      <c r="P13" s="537"/>
      <c r="Q13" s="530"/>
      <c r="R13" s="530"/>
      <c r="S13" s="530"/>
      <c r="T13" s="530"/>
      <c r="U13" s="530"/>
      <c r="V13" s="530"/>
      <c r="W13" s="530"/>
      <c r="X13" s="530"/>
      <c r="Y13" s="530"/>
      <c r="Z13" s="530"/>
      <c r="AA13" s="530"/>
      <c r="AB13" s="530"/>
      <c r="AH13" s="537"/>
      <c r="AI13" s="180" t="s">
        <v>3087</v>
      </c>
      <c r="AJ13" s="187">
        <v>35</v>
      </c>
      <c r="AK13" s="192">
        <v>5</v>
      </c>
      <c r="AL13" s="192">
        <f t="shared" si="0"/>
        <v>175</v>
      </c>
      <c r="AM13" s="180" t="s">
        <v>2984</v>
      </c>
    </row>
    <row r="14" spans="6:40" ht="15" customHeight="1">
      <c r="F14" s="529"/>
      <c r="G14" s="530"/>
      <c r="H14" s="530"/>
      <c r="I14" s="530"/>
      <c r="J14" s="530"/>
      <c r="K14" s="530"/>
      <c r="L14" s="530"/>
      <c r="M14" s="530"/>
      <c r="N14" s="530"/>
      <c r="P14" s="537"/>
      <c r="Q14" s="530"/>
      <c r="R14" s="530"/>
      <c r="S14" s="530"/>
      <c r="T14" s="530"/>
      <c r="U14" s="530"/>
      <c r="V14" s="530"/>
      <c r="W14" s="530"/>
      <c r="X14" s="530"/>
      <c r="Y14" s="530"/>
      <c r="Z14" s="530"/>
      <c r="AA14" s="530"/>
      <c r="AB14" s="530"/>
      <c r="AH14" s="537"/>
      <c r="AI14" s="180" t="s">
        <v>3088</v>
      </c>
      <c r="AJ14" s="187">
        <f>16*9</f>
        <v>144</v>
      </c>
      <c r="AK14" s="192">
        <v>3</v>
      </c>
      <c r="AL14" s="192">
        <f t="shared" si="0"/>
        <v>432</v>
      </c>
      <c r="AM14" s="180" t="s">
        <v>2974</v>
      </c>
    </row>
    <row r="15" spans="6:40" ht="15" customHeight="1">
      <c r="F15" s="529"/>
      <c r="G15" s="530"/>
      <c r="H15" s="530"/>
      <c r="I15" s="530"/>
      <c r="J15" s="530"/>
      <c r="K15" s="530"/>
      <c r="L15" s="530"/>
      <c r="M15" s="530"/>
      <c r="N15" s="530"/>
      <c r="P15" s="529" t="s">
        <v>3089</v>
      </c>
      <c r="Q15" s="530" t="s">
        <v>3090</v>
      </c>
      <c r="R15" s="530"/>
      <c r="S15" s="530"/>
      <c r="T15" s="530"/>
      <c r="U15" s="530"/>
      <c r="V15" s="530"/>
      <c r="W15" s="530"/>
      <c r="X15" s="530"/>
      <c r="Y15" s="530"/>
      <c r="Z15" s="530"/>
      <c r="AA15" s="530"/>
      <c r="AB15" s="530"/>
      <c r="AH15" s="537"/>
      <c r="AI15" s="180" t="s">
        <v>3091</v>
      </c>
      <c r="AJ15" s="187">
        <v>9</v>
      </c>
      <c r="AK15" s="192">
        <v>5</v>
      </c>
      <c r="AL15" s="192">
        <f t="shared" si="0"/>
        <v>45</v>
      </c>
      <c r="AM15" s="180" t="s">
        <v>2985</v>
      </c>
    </row>
    <row r="16" spans="6:40">
      <c r="F16" s="529"/>
      <c r="G16" s="530"/>
      <c r="H16" s="530"/>
      <c r="I16" s="530"/>
      <c r="J16" s="530"/>
      <c r="K16" s="530"/>
      <c r="L16" s="530"/>
      <c r="M16" s="530"/>
      <c r="N16" s="530"/>
      <c r="P16" s="529"/>
      <c r="Q16" s="530"/>
      <c r="R16" s="530"/>
      <c r="S16" s="530"/>
      <c r="T16" s="530"/>
      <c r="U16" s="530"/>
      <c r="V16" s="530"/>
      <c r="W16" s="530"/>
      <c r="X16" s="530"/>
      <c r="Y16" s="530"/>
      <c r="Z16" s="530"/>
      <c r="AA16" s="530"/>
      <c r="AB16" s="530"/>
      <c r="AH16" s="537"/>
      <c r="AI16" s="180" t="s">
        <v>3092</v>
      </c>
      <c r="AJ16" s="187">
        <f>9*14</f>
        <v>126</v>
      </c>
      <c r="AK16" s="192">
        <v>3</v>
      </c>
      <c r="AL16" s="192">
        <f t="shared" si="0"/>
        <v>378</v>
      </c>
      <c r="AM16" s="180" t="s">
        <v>2975</v>
      </c>
    </row>
    <row r="17" spans="6:39" ht="15" customHeight="1">
      <c r="F17" s="529" t="s">
        <v>3093</v>
      </c>
      <c r="G17" s="530" t="s">
        <v>3598</v>
      </c>
      <c r="H17" s="530"/>
      <c r="I17" s="530"/>
      <c r="J17" s="530"/>
      <c r="K17" s="530"/>
      <c r="L17" s="530"/>
      <c r="M17" s="530"/>
      <c r="N17" s="530"/>
      <c r="P17" s="529"/>
      <c r="Q17" s="530"/>
      <c r="R17" s="530"/>
      <c r="S17" s="530"/>
      <c r="T17" s="530"/>
      <c r="U17" s="530"/>
      <c r="V17" s="530"/>
      <c r="W17" s="530"/>
      <c r="X17" s="530"/>
      <c r="Y17" s="530"/>
      <c r="Z17" s="530"/>
      <c r="AA17" s="530"/>
      <c r="AB17" s="530"/>
      <c r="AH17" s="537"/>
      <c r="AI17" s="180" t="s">
        <v>3094</v>
      </c>
      <c r="AJ17" s="187">
        <v>19</v>
      </c>
      <c r="AK17" s="192">
        <v>5</v>
      </c>
      <c r="AL17" s="192">
        <f t="shared" si="0"/>
        <v>95</v>
      </c>
      <c r="AM17" s="180" t="s">
        <v>2977</v>
      </c>
    </row>
    <row r="18" spans="6:39">
      <c r="F18" s="529"/>
      <c r="G18" s="530"/>
      <c r="H18" s="530"/>
      <c r="I18" s="530"/>
      <c r="J18" s="530"/>
      <c r="K18" s="530"/>
      <c r="L18" s="530"/>
      <c r="M18" s="530"/>
      <c r="N18" s="530"/>
      <c r="P18" s="529"/>
      <c r="Q18" s="530"/>
      <c r="R18" s="530"/>
      <c r="S18" s="530"/>
      <c r="T18" s="530"/>
      <c r="U18" s="530"/>
      <c r="V18" s="530"/>
      <c r="W18" s="530"/>
      <c r="X18" s="530"/>
      <c r="Y18" s="530"/>
      <c r="Z18" s="530"/>
      <c r="AA18" s="530"/>
      <c r="AB18" s="530"/>
      <c r="AH18" s="537"/>
      <c r="AI18" s="180" t="s">
        <v>3095</v>
      </c>
      <c r="AJ18" s="187">
        <f>19*8</f>
        <v>152</v>
      </c>
      <c r="AK18" s="192">
        <v>3</v>
      </c>
      <c r="AL18" s="192">
        <f t="shared" si="0"/>
        <v>456</v>
      </c>
      <c r="AM18" s="180" t="s">
        <v>2976</v>
      </c>
    </row>
    <row r="19" spans="6:39" ht="15" customHeight="1">
      <c r="F19" s="529"/>
      <c r="G19" s="530"/>
      <c r="H19" s="530"/>
      <c r="I19" s="530"/>
      <c r="J19" s="530"/>
      <c r="K19" s="530"/>
      <c r="L19" s="530"/>
      <c r="M19" s="530"/>
      <c r="N19" s="530"/>
      <c r="P19" s="529"/>
      <c r="Q19" s="530"/>
      <c r="R19" s="530"/>
      <c r="S19" s="530"/>
      <c r="T19" s="530"/>
      <c r="U19" s="530"/>
      <c r="V19" s="530"/>
      <c r="W19" s="530"/>
      <c r="X19" s="530"/>
      <c r="Y19" s="530"/>
      <c r="Z19" s="530"/>
      <c r="AA19" s="530"/>
      <c r="AB19" s="530"/>
      <c r="AH19" s="537"/>
      <c r="AI19" s="532" t="s">
        <v>3096</v>
      </c>
      <c r="AJ19" s="187">
        <v>1</v>
      </c>
      <c r="AK19" s="192">
        <v>5</v>
      </c>
      <c r="AM19" s="180" t="s">
        <v>2978</v>
      </c>
    </row>
    <row r="20" spans="6:39">
      <c r="F20" s="529"/>
      <c r="G20" s="530"/>
      <c r="H20" s="530"/>
      <c r="I20" s="530"/>
      <c r="J20" s="530"/>
      <c r="K20" s="530"/>
      <c r="L20" s="530"/>
      <c r="M20" s="530"/>
      <c r="N20" s="530"/>
      <c r="P20" s="529" t="s">
        <v>3097</v>
      </c>
      <c r="Q20" s="542" t="s">
        <v>3222</v>
      </c>
      <c r="R20" s="530"/>
      <c r="S20" s="530"/>
      <c r="T20" s="530"/>
      <c r="U20" s="530"/>
      <c r="V20" s="530"/>
      <c r="W20" s="530"/>
      <c r="X20" s="530"/>
      <c r="Y20" s="530"/>
      <c r="Z20" s="530"/>
      <c r="AA20" s="530"/>
      <c r="AB20" s="530"/>
      <c r="AH20" s="537"/>
      <c r="AI20" s="532"/>
      <c r="AJ20" s="187">
        <v>2</v>
      </c>
      <c r="AK20" s="192">
        <v>10</v>
      </c>
      <c r="AM20" s="180" t="s">
        <v>2986</v>
      </c>
    </row>
    <row r="21" spans="6:39">
      <c r="F21" s="529"/>
      <c r="G21" s="530"/>
      <c r="H21" s="530"/>
      <c r="I21" s="530"/>
      <c r="J21" s="530"/>
      <c r="K21" s="530"/>
      <c r="L21" s="530"/>
      <c r="M21" s="530"/>
      <c r="N21" s="530"/>
      <c r="P21" s="529"/>
      <c r="Q21" s="530"/>
      <c r="R21" s="530"/>
      <c r="S21" s="530"/>
      <c r="T21" s="530"/>
      <c r="U21" s="530"/>
      <c r="V21" s="530"/>
      <c r="W21" s="530"/>
      <c r="X21" s="530"/>
      <c r="Y21" s="530"/>
      <c r="Z21" s="530"/>
      <c r="AA21" s="530"/>
      <c r="AB21" s="530"/>
      <c r="AH21" s="537"/>
      <c r="AI21" s="532"/>
      <c r="AJ21" s="187">
        <v>3</v>
      </c>
      <c r="AK21" s="192">
        <v>15</v>
      </c>
      <c r="AM21" s="180" t="s">
        <v>2986</v>
      </c>
    </row>
    <row r="22" spans="6:39">
      <c r="F22" s="529"/>
      <c r="G22" s="530"/>
      <c r="H22" s="530"/>
      <c r="I22" s="530"/>
      <c r="J22" s="530"/>
      <c r="K22" s="530"/>
      <c r="L22" s="530"/>
      <c r="M22" s="530"/>
      <c r="N22" s="530"/>
      <c r="P22" s="529"/>
      <c r="Q22" s="530"/>
      <c r="R22" s="530"/>
      <c r="S22" s="530"/>
      <c r="T22" s="530"/>
      <c r="U22" s="530"/>
      <c r="V22" s="530"/>
      <c r="W22" s="530"/>
      <c r="X22" s="530"/>
      <c r="Y22" s="530"/>
      <c r="Z22" s="530"/>
      <c r="AA22" s="530"/>
      <c r="AB22" s="530"/>
      <c r="AH22" s="537"/>
      <c r="AI22" s="532"/>
      <c r="AJ22" s="539">
        <v>4</v>
      </c>
      <c r="AK22" s="540">
        <v>30</v>
      </c>
      <c r="AM22" s="180" t="s">
        <v>2987</v>
      </c>
    </row>
    <row r="23" spans="6:39">
      <c r="F23" s="529"/>
      <c r="G23" s="530"/>
      <c r="H23" s="530"/>
      <c r="I23" s="530"/>
      <c r="J23" s="530"/>
      <c r="K23" s="530"/>
      <c r="L23" s="530"/>
      <c r="M23" s="530"/>
      <c r="N23" s="530"/>
      <c r="P23" s="529"/>
      <c r="Q23" s="530"/>
      <c r="R23" s="530"/>
      <c r="S23" s="530"/>
      <c r="T23" s="530"/>
      <c r="U23" s="530"/>
      <c r="V23" s="530"/>
      <c r="W23" s="530"/>
      <c r="X23" s="530"/>
      <c r="Y23" s="530"/>
      <c r="Z23" s="530"/>
      <c r="AA23" s="530"/>
      <c r="AB23" s="530"/>
      <c r="AH23" s="537"/>
      <c r="AI23" s="532"/>
      <c r="AJ23" s="539"/>
      <c r="AK23" s="540"/>
      <c r="AM23" s="180" t="s">
        <v>2988</v>
      </c>
    </row>
    <row r="24" spans="6:39" ht="15" customHeight="1">
      <c r="F24" s="529"/>
      <c r="G24" s="530"/>
      <c r="H24" s="530"/>
      <c r="I24" s="530"/>
      <c r="J24" s="530"/>
      <c r="K24" s="530"/>
      <c r="L24" s="530"/>
      <c r="M24" s="530"/>
      <c r="N24" s="530"/>
      <c r="P24" s="529"/>
      <c r="Q24" s="530"/>
      <c r="R24" s="530"/>
      <c r="S24" s="530"/>
      <c r="T24" s="530"/>
      <c r="U24" s="530"/>
      <c r="V24" s="530"/>
      <c r="W24" s="530"/>
      <c r="X24" s="530"/>
      <c r="Y24" s="530"/>
      <c r="Z24" s="530"/>
      <c r="AA24" s="530"/>
      <c r="AB24" s="530"/>
      <c r="AH24" s="537"/>
      <c r="AI24" s="532"/>
      <c r="AJ24" s="187">
        <v>5</v>
      </c>
      <c r="AK24" s="192">
        <v>50</v>
      </c>
      <c r="AM24" s="180" t="s">
        <v>2989</v>
      </c>
    </row>
    <row r="25" spans="6:39">
      <c r="F25" s="529" t="s">
        <v>3098</v>
      </c>
      <c r="G25" s="530" t="s">
        <v>3099</v>
      </c>
      <c r="H25" s="530"/>
      <c r="I25" s="530"/>
      <c r="J25" s="530"/>
      <c r="K25" s="530"/>
      <c r="L25" s="530"/>
      <c r="M25" s="530"/>
      <c r="N25" s="530"/>
      <c r="P25" s="529"/>
      <c r="Q25" s="530"/>
      <c r="R25" s="530"/>
      <c r="S25" s="530"/>
      <c r="T25" s="530"/>
      <c r="U25" s="530"/>
      <c r="V25" s="530"/>
      <c r="W25" s="530"/>
      <c r="X25" s="530"/>
      <c r="Y25" s="530"/>
      <c r="Z25" s="530"/>
      <c r="AA25" s="530"/>
      <c r="AB25" s="530"/>
      <c r="AH25" s="537"/>
      <c r="AI25" s="532"/>
      <c r="AJ25" s="187">
        <v>6</v>
      </c>
      <c r="AK25" s="192">
        <v>100</v>
      </c>
      <c r="AM25" s="180" t="s">
        <v>2990</v>
      </c>
    </row>
    <row r="26" spans="6:39" ht="16.5" customHeight="1">
      <c r="F26" s="529"/>
      <c r="G26" s="530"/>
      <c r="H26" s="530"/>
      <c r="I26" s="530"/>
      <c r="J26" s="530"/>
      <c r="K26" s="530"/>
      <c r="L26" s="530"/>
      <c r="M26" s="530"/>
      <c r="N26" s="530"/>
      <c r="R26" s="180"/>
      <c r="U26" s="180"/>
      <c r="AH26" s="537"/>
      <c r="AI26" s="532"/>
      <c r="AJ26" s="187">
        <v>7</v>
      </c>
      <c r="AK26" s="192">
        <v>200</v>
      </c>
      <c r="AM26" s="180" t="s">
        <v>2991</v>
      </c>
    </row>
    <row r="27" spans="6:39" ht="15" customHeight="1">
      <c r="F27" s="529"/>
      <c r="G27" s="530"/>
      <c r="H27" s="530"/>
      <c r="I27" s="530"/>
      <c r="J27" s="530"/>
      <c r="K27" s="530"/>
      <c r="L27" s="530"/>
      <c r="M27" s="530"/>
      <c r="N27" s="530"/>
      <c r="P27" s="534" t="s">
        <v>3174</v>
      </c>
      <c r="Q27" s="181" t="s">
        <v>2966</v>
      </c>
      <c r="R27" s="185" t="s">
        <v>3067</v>
      </c>
      <c r="S27" s="185" t="s">
        <v>3070</v>
      </c>
      <c r="T27" s="185" t="s">
        <v>3100</v>
      </c>
      <c r="U27" s="185" t="s">
        <v>3101</v>
      </c>
      <c r="V27" s="185" t="s">
        <v>3102</v>
      </c>
      <c r="W27" s="185" t="s">
        <v>3103</v>
      </c>
      <c r="X27" s="185" t="s">
        <v>2979</v>
      </c>
      <c r="AH27" s="186"/>
      <c r="AI27" s="180" t="s">
        <v>3104</v>
      </c>
    </row>
    <row r="28" spans="6:39" ht="15" customHeight="1">
      <c r="F28" s="529"/>
      <c r="G28" s="530"/>
      <c r="H28" s="530"/>
      <c r="I28" s="530"/>
      <c r="J28" s="530"/>
      <c r="K28" s="530"/>
      <c r="L28" s="530"/>
      <c r="M28" s="530"/>
      <c r="N28" s="530"/>
      <c r="P28" s="534"/>
      <c r="Q28" s="532" t="s">
        <v>3037</v>
      </c>
      <c r="R28" s="532" t="s">
        <v>3038</v>
      </c>
      <c r="S28" s="532" t="s">
        <v>3039</v>
      </c>
      <c r="U28" s="179" t="s">
        <v>3031</v>
      </c>
      <c r="V28" s="180">
        <v>500</v>
      </c>
      <c r="X28" s="180" t="s">
        <v>3032</v>
      </c>
      <c r="AH28" s="537" t="s">
        <v>3105</v>
      </c>
      <c r="AI28" s="180" t="s">
        <v>3106</v>
      </c>
      <c r="AJ28" s="187">
        <v>24</v>
      </c>
      <c r="AK28" s="192">
        <v>10</v>
      </c>
      <c r="AL28" s="192">
        <f>AK28*AJ28</f>
        <v>240</v>
      </c>
      <c r="AM28" s="180" t="s">
        <v>3000</v>
      </c>
    </row>
    <row r="29" spans="6:39" ht="15" customHeight="1">
      <c r="F29" s="529"/>
      <c r="G29" s="530"/>
      <c r="H29" s="530"/>
      <c r="I29" s="530"/>
      <c r="J29" s="530"/>
      <c r="K29" s="530"/>
      <c r="L29" s="530"/>
      <c r="M29" s="530"/>
      <c r="N29" s="530"/>
      <c r="P29" s="534"/>
      <c r="Q29" s="532"/>
      <c r="R29" s="532"/>
      <c r="S29" s="532"/>
      <c r="U29" s="179" t="s">
        <v>3057</v>
      </c>
      <c r="V29" s="180">
        <v>3300</v>
      </c>
      <c r="X29" s="180" t="s">
        <v>3033</v>
      </c>
      <c r="AH29" s="537"/>
      <c r="AI29" s="180" t="s">
        <v>3094</v>
      </c>
      <c r="AJ29" s="187">
        <v>10</v>
      </c>
      <c r="AK29" s="192">
        <v>10</v>
      </c>
      <c r="AL29" s="192">
        <f>AK29*AJ29</f>
        <v>100</v>
      </c>
      <c r="AM29" s="180" t="s">
        <v>3001</v>
      </c>
    </row>
    <row r="30" spans="6:39" ht="15" customHeight="1">
      <c r="F30" s="529"/>
      <c r="G30" s="530"/>
      <c r="H30" s="530"/>
      <c r="I30" s="530"/>
      <c r="J30" s="530"/>
      <c r="K30" s="530"/>
      <c r="L30" s="530"/>
      <c r="M30" s="530"/>
      <c r="N30" s="530"/>
      <c r="P30" s="534"/>
      <c r="Q30" s="532"/>
      <c r="R30" s="532"/>
      <c r="S30" s="532"/>
      <c r="T30" s="505" t="s">
        <v>3040</v>
      </c>
      <c r="U30" s="505"/>
      <c r="V30" s="180">
        <v>10000</v>
      </c>
      <c r="AH30" s="537"/>
      <c r="AI30" s="180" t="s">
        <v>3107</v>
      </c>
      <c r="AJ30" s="187">
        <v>10</v>
      </c>
      <c r="AK30" s="192">
        <v>10</v>
      </c>
      <c r="AL30" s="192">
        <f>AK30*AJ30</f>
        <v>100</v>
      </c>
      <c r="AM30" s="180" t="s">
        <v>3002</v>
      </c>
    </row>
    <row r="31" spans="6:39" ht="15" customHeight="1">
      <c r="F31" s="529"/>
      <c r="G31" s="530"/>
      <c r="H31" s="530"/>
      <c r="I31" s="530"/>
      <c r="J31" s="530"/>
      <c r="K31" s="530"/>
      <c r="L31" s="530"/>
      <c r="M31" s="530"/>
      <c r="N31" s="530"/>
      <c r="P31" s="534"/>
      <c r="Q31" s="532"/>
      <c r="R31" s="179" t="s">
        <v>3041</v>
      </c>
      <c r="S31" s="165" t="s">
        <v>3039</v>
      </c>
      <c r="T31" s="505" t="s">
        <v>3040</v>
      </c>
      <c r="U31" s="505"/>
      <c r="V31" s="180">
        <v>3300</v>
      </c>
      <c r="X31" s="180" t="s">
        <v>3034</v>
      </c>
      <c r="AH31" s="537"/>
      <c r="AI31" s="180" t="s">
        <v>3108</v>
      </c>
      <c r="AK31" s="192">
        <v>10</v>
      </c>
      <c r="AM31" s="180" t="s">
        <v>3003</v>
      </c>
    </row>
    <row r="32" spans="6:39" ht="15" customHeight="1">
      <c r="F32" s="529"/>
      <c r="G32" s="530"/>
      <c r="H32" s="530"/>
      <c r="I32" s="530"/>
      <c r="J32" s="530"/>
      <c r="K32" s="530"/>
      <c r="L32" s="530"/>
      <c r="M32" s="530"/>
      <c r="N32" s="530"/>
      <c r="P32" s="534"/>
      <c r="Q32" s="532"/>
      <c r="R32" s="532" t="s">
        <v>3042</v>
      </c>
      <c r="S32" s="532" t="s">
        <v>3039</v>
      </c>
      <c r="U32" s="179" t="s">
        <v>3031</v>
      </c>
      <c r="V32" s="180">
        <v>1000</v>
      </c>
      <c r="X32" s="180" t="s">
        <v>3035</v>
      </c>
      <c r="AH32" s="537"/>
      <c r="AI32" s="180" t="s">
        <v>3109</v>
      </c>
      <c r="AJ32" s="187">
        <v>6</v>
      </c>
      <c r="AK32" s="192">
        <v>5</v>
      </c>
      <c r="AL32" s="192">
        <f>AK32*AJ32</f>
        <v>30</v>
      </c>
      <c r="AM32" s="176" t="s">
        <v>2992</v>
      </c>
    </row>
    <row r="33" spans="6:39" ht="15" customHeight="1">
      <c r="F33" s="529"/>
      <c r="G33" s="530"/>
      <c r="H33" s="530"/>
      <c r="I33" s="530"/>
      <c r="J33" s="530"/>
      <c r="K33" s="530"/>
      <c r="L33" s="530"/>
      <c r="M33" s="530"/>
      <c r="N33" s="530"/>
      <c r="P33" s="534"/>
      <c r="Q33" s="532"/>
      <c r="R33" s="532"/>
      <c r="S33" s="532"/>
      <c r="U33" s="179" t="s">
        <v>3057</v>
      </c>
      <c r="V33" s="180">
        <v>5000</v>
      </c>
      <c r="X33" s="180" t="s">
        <v>3036</v>
      </c>
      <c r="AH33" s="537"/>
      <c r="AI33" s="180" t="s">
        <v>3112</v>
      </c>
      <c r="AJ33" s="187">
        <v>4</v>
      </c>
      <c r="AK33" s="192">
        <v>10</v>
      </c>
      <c r="AL33" s="192">
        <f>AK33*AJ33</f>
        <v>40</v>
      </c>
      <c r="AM33" s="180" t="s">
        <v>2993</v>
      </c>
    </row>
    <row r="34" spans="6:39" ht="15" customHeight="1">
      <c r="F34" s="529" t="s">
        <v>3110</v>
      </c>
      <c r="G34" s="530" t="s">
        <v>3111</v>
      </c>
      <c r="H34" s="530"/>
      <c r="I34" s="530"/>
      <c r="J34" s="530"/>
      <c r="K34" s="530"/>
      <c r="L34" s="530"/>
      <c r="M34" s="530"/>
      <c r="N34" s="530"/>
      <c r="P34" s="534"/>
      <c r="Q34" s="532"/>
      <c r="R34" s="532"/>
      <c r="S34" s="532"/>
      <c r="T34" s="505" t="s">
        <v>3040</v>
      </c>
      <c r="U34" s="505"/>
      <c r="V34" s="180">
        <v>15000</v>
      </c>
      <c r="AG34" s="180" t="s">
        <v>3113</v>
      </c>
      <c r="AH34" s="537"/>
      <c r="AI34" s="532" t="s">
        <v>3114</v>
      </c>
      <c r="AJ34" s="187">
        <v>1</v>
      </c>
      <c r="AK34" s="192">
        <v>30</v>
      </c>
      <c r="AM34" s="180" t="s">
        <v>2994</v>
      </c>
    </row>
    <row r="35" spans="6:39" ht="15" customHeight="1">
      <c r="F35" s="529"/>
      <c r="G35" s="530"/>
      <c r="H35" s="530"/>
      <c r="I35" s="530"/>
      <c r="J35" s="530"/>
      <c r="K35" s="530"/>
      <c r="L35" s="530"/>
      <c r="M35" s="530"/>
      <c r="N35" s="530"/>
      <c r="P35" s="534"/>
      <c r="Q35" s="532" t="s">
        <v>3049</v>
      </c>
      <c r="R35" s="532" t="s">
        <v>3050</v>
      </c>
      <c r="S35" s="532" t="s">
        <v>3039</v>
      </c>
      <c r="U35" s="179" t="s">
        <v>3043</v>
      </c>
      <c r="V35" s="180">
        <v>10000</v>
      </c>
      <c r="X35" s="180" t="s">
        <v>3051</v>
      </c>
      <c r="AH35" s="537"/>
      <c r="AI35" s="532"/>
      <c r="AJ35" s="187">
        <v>2</v>
      </c>
      <c r="AK35" s="192">
        <v>50</v>
      </c>
      <c r="AM35" s="180" t="s">
        <v>3004</v>
      </c>
    </row>
    <row r="36" spans="6:39" ht="15" customHeight="1">
      <c r="F36" s="529"/>
      <c r="G36" s="530"/>
      <c r="H36" s="530"/>
      <c r="I36" s="530"/>
      <c r="J36" s="530"/>
      <c r="K36" s="530"/>
      <c r="L36" s="530"/>
      <c r="M36" s="530"/>
      <c r="N36" s="530"/>
      <c r="P36" s="534"/>
      <c r="Q36" s="532"/>
      <c r="R36" s="532"/>
      <c r="S36" s="532"/>
      <c r="U36" s="179" t="s">
        <v>3031</v>
      </c>
      <c r="V36" s="180">
        <v>30000</v>
      </c>
      <c r="X36" s="180" t="s">
        <v>3052</v>
      </c>
      <c r="AH36" s="537"/>
      <c r="AI36" s="532"/>
      <c r="AJ36" s="187">
        <v>3</v>
      </c>
      <c r="AK36" s="192">
        <v>100</v>
      </c>
      <c r="AM36" s="180" t="s">
        <v>2995</v>
      </c>
    </row>
    <row r="37" spans="6:39" ht="15" customHeight="1">
      <c r="F37" s="529"/>
      <c r="G37" s="530"/>
      <c r="H37" s="530"/>
      <c r="I37" s="530"/>
      <c r="J37" s="530"/>
      <c r="K37" s="530"/>
      <c r="L37" s="530"/>
      <c r="M37" s="530"/>
      <c r="N37" s="530"/>
      <c r="P37" s="534"/>
      <c r="Q37" s="532"/>
      <c r="R37" s="179" t="s">
        <v>3044</v>
      </c>
      <c r="S37" s="195" t="s">
        <v>3053</v>
      </c>
      <c r="T37" s="180" t="s">
        <v>3046</v>
      </c>
      <c r="V37" s="180">
        <v>3300</v>
      </c>
      <c r="X37" s="180" t="s">
        <v>3054</v>
      </c>
      <c r="AG37" s="180" t="s">
        <v>3115</v>
      </c>
      <c r="AH37" s="537"/>
      <c r="AI37" s="532"/>
      <c r="AJ37" s="187">
        <v>4</v>
      </c>
      <c r="AK37" s="192">
        <v>150</v>
      </c>
      <c r="AM37" s="180" t="s">
        <v>3005</v>
      </c>
    </row>
    <row r="38" spans="6:39" ht="15" customHeight="1">
      <c r="F38" s="529"/>
      <c r="G38" s="530"/>
      <c r="H38" s="530"/>
      <c r="I38" s="530"/>
      <c r="J38" s="530"/>
      <c r="K38" s="530"/>
      <c r="L38" s="530"/>
      <c r="M38" s="530"/>
      <c r="N38" s="530"/>
      <c r="P38" s="534"/>
      <c r="Q38" s="532"/>
      <c r="R38" s="532" t="s">
        <v>3055</v>
      </c>
      <c r="S38" s="165" t="s">
        <v>3039</v>
      </c>
      <c r="T38" s="180" t="s">
        <v>3045</v>
      </c>
      <c r="V38" s="180">
        <v>2000</v>
      </c>
      <c r="X38" s="180" t="s">
        <v>3061</v>
      </c>
      <c r="AH38" s="537"/>
      <c r="AI38" s="532"/>
      <c r="AJ38" s="187">
        <v>5</v>
      </c>
      <c r="AK38" s="192">
        <v>200</v>
      </c>
      <c r="AM38" s="180" t="s">
        <v>2996</v>
      </c>
    </row>
    <row r="39" spans="6:39" ht="15" customHeight="1">
      <c r="F39" s="529"/>
      <c r="G39" s="530"/>
      <c r="H39" s="530"/>
      <c r="I39" s="530"/>
      <c r="J39" s="530"/>
      <c r="K39" s="530"/>
      <c r="L39" s="530"/>
      <c r="M39" s="530"/>
      <c r="N39" s="530"/>
      <c r="P39" s="534"/>
      <c r="Q39" s="532"/>
      <c r="R39" s="532"/>
      <c r="S39" s="165" t="s">
        <v>2967</v>
      </c>
      <c r="U39" s="179" t="s">
        <v>3047</v>
      </c>
      <c r="V39" s="180">
        <v>3300</v>
      </c>
      <c r="X39" s="180" t="s">
        <v>3056</v>
      </c>
      <c r="AH39" s="537"/>
      <c r="AI39" s="532"/>
      <c r="AJ39" s="187">
        <v>6</v>
      </c>
      <c r="AK39" s="192">
        <v>250</v>
      </c>
      <c r="AM39" s="180" t="s">
        <v>2997</v>
      </c>
    </row>
    <row r="40" spans="6:39" ht="15" customHeight="1">
      <c r="F40" s="529"/>
      <c r="G40" s="530"/>
      <c r="H40" s="530"/>
      <c r="I40" s="530"/>
      <c r="J40" s="530"/>
      <c r="K40" s="530"/>
      <c r="L40" s="530"/>
      <c r="M40" s="530"/>
      <c r="N40" s="530"/>
      <c r="P40" s="534"/>
      <c r="Q40" s="533" t="s">
        <v>3161</v>
      </c>
      <c r="R40" s="532" t="s">
        <v>3048</v>
      </c>
      <c r="S40" s="195" t="s">
        <v>3053</v>
      </c>
      <c r="T40" s="180" t="s">
        <v>2970</v>
      </c>
      <c r="V40" s="180">
        <v>100</v>
      </c>
      <c r="X40" s="180" t="s">
        <v>3062</v>
      </c>
      <c r="AG40" s="180" t="s">
        <v>3116</v>
      </c>
      <c r="AH40" s="537"/>
      <c r="AI40" s="532"/>
      <c r="AJ40" s="187">
        <v>7</v>
      </c>
      <c r="AK40" s="192">
        <v>300</v>
      </c>
      <c r="AM40" s="180" t="s">
        <v>2998</v>
      </c>
    </row>
    <row r="41" spans="6:39" ht="15" customHeight="1">
      <c r="F41" s="529"/>
      <c r="G41" s="530"/>
      <c r="H41" s="530"/>
      <c r="I41" s="530"/>
      <c r="J41" s="530"/>
      <c r="K41" s="530"/>
      <c r="L41" s="530"/>
      <c r="M41" s="530"/>
      <c r="N41" s="530"/>
      <c r="P41" s="534"/>
      <c r="Q41" s="532"/>
      <c r="R41" s="532"/>
      <c r="S41" s="165" t="s">
        <v>3039</v>
      </c>
      <c r="T41" s="180" t="s">
        <v>3058</v>
      </c>
      <c r="V41" s="180">
        <v>350</v>
      </c>
      <c r="X41" s="180" t="s">
        <v>3063</v>
      </c>
      <c r="AH41" s="537"/>
      <c r="AI41" s="532"/>
      <c r="AJ41" s="187">
        <v>8</v>
      </c>
      <c r="AK41" s="192">
        <v>400</v>
      </c>
      <c r="AM41" s="180" t="s">
        <v>3006</v>
      </c>
    </row>
    <row r="42" spans="6:39" ht="15" customHeight="1">
      <c r="P42" s="534"/>
      <c r="Q42" s="532"/>
      <c r="R42" s="532"/>
      <c r="S42" s="165" t="s">
        <v>3039</v>
      </c>
      <c r="T42" s="180" t="s">
        <v>3059</v>
      </c>
      <c r="V42" s="180">
        <v>1000</v>
      </c>
      <c r="X42" s="180" t="s">
        <v>3064</v>
      </c>
      <c r="AH42" s="537"/>
      <c r="AI42" s="532"/>
      <c r="AJ42" s="187">
        <v>9</v>
      </c>
      <c r="AK42" s="192">
        <v>500</v>
      </c>
      <c r="AM42" s="180" t="s">
        <v>2999</v>
      </c>
    </row>
    <row r="43" spans="6:39" ht="15" customHeight="1">
      <c r="P43" s="534"/>
      <c r="Q43" s="532"/>
      <c r="R43" s="532"/>
      <c r="S43" s="165" t="s">
        <v>3039</v>
      </c>
      <c r="T43" s="180" t="s">
        <v>3060</v>
      </c>
      <c r="V43" s="180">
        <v>3300</v>
      </c>
      <c r="X43" s="180" t="s">
        <v>3065</v>
      </c>
      <c r="AH43" s="537"/>
      <c r="AI43" s="180" t="s">
        <v>3118</v>
      </c>
      <c r="AM43" s="180" t="s">
        <v>3011</v>
      </c>
    </row>
    <row r="44" spans="6:39" ht="15" customHeight="1">
      <c r="P44" s="534"/>
      <c r="Q44" s="532"/>
      <c r="R44" s="179" t="s">
        <v>3068</v>
      </c>
      <c r="S44" s="195" t="s">
        <v>3053</v>
      </c>
      <c r="V44" s="180">
        <v>1000</v>
      </c>
      <c r="X44" s="176" t="s">
        <v>3117</v>
      </c>
      <c r="AH44" s="537"/>
      <c r="AI44" s="532" t="s">
        <v>3119</v>
      </c>
      <c r="AJ44" s="180" t="s">
        <v>3120</v>
      </c>
      <c r="AM44" s="180" t="s">
        <v>3009</v>
      </c>
    </row>
    <row r="45" spans="6:39" ht="15" customHeight="1">
      <c r="P45" s="534"/>
      <c r="Q45" s="532"/>
      <c r="R45" s="179" t="s">
        <v>3069</v>
      </c>
      <c r="S45" s="195" t="s">
        <v>3053</v>
      </c>
      <c r="V45" s="180">
        <v>200</v>
      </c>
      <c r="X45" s="180" t="s">
        <v>3066</v>
      </c>
      <c r="AH45" s="537"/>
      <c r="AI45" s="532"/>
      <c r="AJ45" s="180" t="s">
        <v>3121</v>
      </c>
      <c r="AL45" s="192" t="s">
        <v>3010</v>
      </c>
      <c r="AM45" s="180" t="s">
        <v>3007</v>
      </c>
    </row>
    <row r="46" spans="6:39" ht="15" customHeight="1">
      <c r="P46" s="534"/>
      <c r="Q46" s="532" t="s">
        <v>3162</v>
      </c>
      <c r="R46" s="179" t="s">
        <v>3003</v>
      </c>
      <c r="S46" s="165" t="s">
        <v>3163</v>
      </c>
      <c r="V46" s="180">
        <v>50000</v>
      </c>
      <c r="X46" s="197" t="s">
        <v>3175</v>
      </c>
      <c r="AH46" s="537"/>
      <c r="AI46" s="180" t="s">
        <v>3122</v>
      </c>
      <c r="AJ46" s="187" t="s">
        <v>3123</v>
      </c>
      <c r="AM46" s="180" t="s">
        <v>3008</v>
      </c>
    </row>
    <row r="47" spans="6:39" ht="15" customHeight="1">
      <c r="P47" s="534"/>
      <c r="Q47" s="532"/>
      <c r="R47" s="179" t="s">
        <v>3136</v>
      </c>
      <c r="S47" s="165" t="s">
        <v>3149</v>
      </c>
      <c r="T47" s="180">
        <v>4</v>
      </c>
      <c r="V47" s="180">
        <v>5000</v>
      </c>
      <c r="W47" s="192">
        <f>V47*T47</f>
        <v>20000</v>
      </c>
      <c r="X47" s="180" t="s">
        <v>3138</v>
      </c>
      <c r="AI47" s="180" t="s">
        <v>3124</v>
      </c>
    </row>
    <row r="48" spans="6:39" ht="15" customHeight="1">
      <c r="P48" s="534"/>
      <c r="Q48" s="532"/>
      <c r="R48" s="179" t="s">
        <v>2968</v>
      </c>
      <c r="S48" s="165" t="s">
        <v>3177</v>
      </c>
      <c r="U48" s="180"/>
      <c r="V48" s="180">
        <v>50000</v>
      </c>
      <c r="X48" s="180" t="s">
        <v>3178</v>
      </c>
      <c r="AI48" s="180" t="s">
        <v>3125</v>
      </c>
    </row>
    <row r="49" spans="16:39" ht="15" customHeight="1">
      <c r="P49" s="534"/>
      <c r="Q49" s="532"/>
      <c r="R49" s="532" t="s">
        <v>3165</v>
      </c>
      <c r="S49" s="165" t="s">
        <v>3177</v>
      </c>
      <c r="U49" s="180"/>
      <c r="V49" s="180">
        <v>50000</v>
      </c>
      <c r="X49" s="180" t="s">
        <v>3179</v>
      </c>
      <c r="AH49" s="537" t="s">
        <v>3126</v>
      </c>
      <c r="AI49" s="180" t="s">
        <v>3127</v>
      </c>
      <c r="AK49" s="192">
        <v>4</v>
      </c>
      <c r="AM49" s="180" t="s">
        <v>3012</v>
      </c>
    </row>
    <row r="50" spans="16:39" ht="15" customHeight="1">
      <c r="P50" s="534"/>
      <c r="Q50" s="532"/>
      <c r="R50" s="532"/>
      <c r="S50" s="165" t="s">
        <v>3177</v>
      </c>
      <c r="U50" s="180"/>
      <c r="V50" s="180">
        <v>100000</v>
      </c>
      <c r="X50" s="180" t="s">
        <v>3180</v>
      </c>
      <c r="AH50" s="537"/>
      <c r="AI50" s="180" t="s">
        <v>3128</v>
      </c>
      <c r="AK50" s="192">
        <v>4</v>
      </c>
      <c r="AM50" s="180" t="s">
        <v>3013</v>
      </c>
    </row>
    <row r="51" spans="16:39" ht="15" customHeight="1">
      <c r="P51" s="534"/>
      <c r="Q51" s="532"/>
      <c r="R51" s="165" t="s">
        <v>3171</v>
      </c>
      <c r="S51" s="165" t="s">
        <v>3177</v>
      </c>
      <c r="U51" s="180"/>
      <c r="V51" s="180">
        <v>50000</v>
      </c>
      <c r="X51" s="180" t="s">
        <v>3181</v>
      </c>
      <c r="AH51" s="537"/>
      <c r="AI51" s="180" t="s">
        <v>3129</v>
      </c>
      <c r="AJ51" s="187">
        <v>2</v>
      </c>
      <c r="AK51" s="192">
        <v>5</v>
      </c>
      <c r="AL51" s="192">
        <f>AK51*AJ51</f>
        <v>10</v>
      </c>
      <c r="AM51" s="180" t="s">
        <v>3014</v>
      </c>
    </row>
    <row r="52" spans="16:39" ht="15" customHeight="1">
      <c r="P52" s="534"/>
      <c r="Q52" s="532"/>
      <c r="R52" s="165" t="s">
        <v>3182</v>
      </c>
      <c r="S52" s="165" t="s">
        <v>3177</v>
      </c>
      <c r="T52" s="183" t="s">
        <v>3185</v>
      </c>
      <c r="U52" s="180"/>
      <c r="V52" s="180" t="s">
        <v>3191</v>
      </c>
      <c r="X52" s="180" t="s">
        <v>3183</v>
      </c>
      <c r="AH52" s="537"/>
      <c r="AI52" s="180" t="s">
        <v>3130</v>
      </c>
      <c r="AK52" s="192">
        <v>4</v>
      </c>
      <c r="AM52" s="180" t="s">
        <v>3015</v>
      </c>
    </row>
    <row r="53" spans="16:39" ht="15" customHeight="1">
      <c r="P53" s="534"/>
      <c r="Q53" s="532"/>
      <c r="R53" s="165" t="s">
        <v>3184</v>
      </c>
      <c r="S53" s="165" t="s">
        <v>3177</v>
      </c>
      <c r="T53" s="180" t="s">
        <v>3185</v>
      </c>
      <c r="U53" s="180"/>
      <c r="V53" s="180" t="s">
        <v>3192</v>
      </c>
      <c r="X53" s="180" t="s">
        <v>3176</v>
      </c>
      <c r="AH53" s="537"/>
      <c r="AI53" s="180" t="s">
        <v>3131</v>
      </c>
      <c r="AK53" s="196">
        <v>1.5</v>
      </c>
      <c r="AM53" s="180" t="s">
        <v>3016</v>
      </c>
    </row>
    <row r="54" spans="16:39" ht="15" customHeight="1">
      <c r="P54" s="534"/>
      <c r="Q54" s="531" t="s">
        <v>3220</v>
      </c>
      <c r="R54" s="165" t="s">
        <v>3150</v>
      </c>
      <c r="S54" s="165" t="s">
        <v>3149</v>
      </c>
      <c r="T54" s="180">
        <v>5</v>
      </c>
      <c r="U54" s="180"/>
      <c r="V54" s="180">
        <v>10000</v>
      </c>
      <c r="W54" s="192">
        <f t="shared" ref="W54:W55" si="1">V54*T54</f>
        <v>50000</v>
      </c>
      <c r="X54" s="180" t="s">
        <v>3139</v>
      </c>
      <c r="AH54" s="537"/>
      <c r="AI54" s="532" t="s">
        <v>3114</v>
      </c>
      <c r="AJ54" s="187">
        <v>1</v>
      </c>
      <c r="AK54" s="192">
        <v>5</v>
      </c>
      <c r="AM54" s="180" t="s">
        <v>3017</v>
      </c>
    </row>
    <row r="55" spans="16:39" ht="15" customHeight="1">
      <c r="P55" s="534"/>
      <c r="Q55" s="532"/>
      <c r="R55" s="165" t="s">
        <v>3151</v>
      </c>
      <c r="S55" s="165" t="s">
        <v>3149</v>
      </c>
      <c r="T55" s="180">
        <v>5</v>
      </c>
      <c r="U55" s="180"/>
      <c r="V55" s="180">
        <v>10000</v>
      </c>
      <c r="W55" s="192">
        <f t="shared" si="1"/>
        <v>50000</v>
      </c>
      <c r="X55" s="180" t="s">
        <v>3140</v>
      </c>
      <c r="AH55" s="537"/>
      <c r="AI55" s="532"/>
      <c r="AJ55" s="187">
        <v>2</v>
      </c>
      <c r="AK55" s="192">
        <v>15</v>
      </c>
      <c r="AM55" s="180" t="s">
        <v>3018</v>
      </c>
    </row>
    <row r="56" spans="16:39" ht="15" customHeight="1">
      <c r="P56" s="534"/>
      <c r="Q56" s="532"/>
      <c r="R56" s="165" t="s">
        <v>3152</v>
      </c>
      <c r="S56" s="165" t="s">
        <v>3149</v>
      </c>
      <c r="T56" s="180">
        <v>5</v>
      </c>
      <c r="U56" s="180"/>
      <c r="V56" s="180">
        <v>10000</v>
      </c>
      <c r="W56" s="192">
        <f t="shared" ref="W56" si="2">V56*T56</f>
        <v>50000</v>
      </c>
      <c r="X56" s="180" t="s">
        <v>3141</v>
      </c>
      <c r="AH56" s="537"/>
      <c r="AI56" s="532"/>
      <c r="AJ56" s="187">
        <v>3</v>
      </c>
      <c r="AK56" s="192">
        <v>35</v>
      </c>
      <c r="AM56" s="180" t="s">
        <v>3019</v>
      </c>
    </row>
    <row r="57" spans="16:39" ht="15" customHeight="1">
      <c r="P57" s="534"/>
      <c r="Q57" s="532"/>
      <c r="R57" s="165" t="s">
        <v>3153</v>
      </c>
      <c r="S57" s="165" t="s">
        <v>3149</v>
      </c>
      <c r="T57" s="180">
        <v>5</v>
      </c>
      <c r="U57" s="180"/>
      <c r="V57" s="180">
        <v>10000</v>
      </c>
      <c r="W57" s="192">
        <f t="shared" ref="W57:W64" si="3">V57*T57</f>
        <v>50000</v>
      </c>
      <c r="X57" s="180" t="s">
        <v>3142</v>
      </c>
      <c r="AH57" s="537"/>
      <c r="AI57" s="532"/>
      <c r="AJ57" s="187">
        <v>4</v>
      </c>
      <c r="AK57" s="192">
        <v>60</v>
      </c>
      <c r="AM57" s="180" t="s">
        <v>3020</v>
      </c>
    </row>
    <row r="58" spans="16:39" ht="15" customHeight="1">
      <c r="P58" s="534"/>
      <c r="Q58" s="532"/>
      <c r="R58" s="165" t="s">
        <v>3154</v>
      </c>
      <c r="S58" s="165" t="s">
        <v>3149</v>
      </c>
      <c r="T58" s="180">
        <v>5</v>
      </c>
      <c r="U58" s="180"/>
      <c r="V58" s="180">
        <v>10000</v>
      </c>
      <c r="W58" s="192">
        <f t="shared" si="3"/>
        <v>50000</v>
      </c>
      <c r="X58" s="180" t="s">
        <v>3143</v>
      </c>
      <c r="AH58" s="537"/>
      <c r="AI58" s="532"/>
      <c r="AJ58" s="187">
        <v>5</v>
      </c>
      <c r="AK58" s="192">
        <v>90</v>
      </c>
      <c r="AM58" s="180" t="s">
        <v>3021</v>
      </c>
    </row>
    <row r="59" spans="16:39" ht="15" customHeight="1">
      <c r="P59" s="534"/>
      <c r="Q59" s="532"/>
      <c r="R59" s="165" t="s">
        <v>3155</v>
      </c>
      <c r="S59" s="165" t="s">
        <v>3149</v>
      </c>
      <c r="T59" s="180">
        <v>5</v>
      </c>
      <c r="U59" s="180"/>
      <c r="V59" s="180">
        <v>10000</v>
      </c>
      <c r="W59" s="192">
        <f t="shared" si="3"/>
        <v>50000</v>
      </c>
      <c r="X59" s="180" t="s">
        <v>3144</v>
      </c>
      <c r="AH59" s="537"/>
      <c r="AI59" s="532"/>
      <c r="AJ59" s="187">
        <v>6</v>
      </c>
      <c r="AK59" s="192">
        <v>130</v>
      </c>
      <c r="AM59" s="180" t="s">
        <v>3022</v>
      </c>
    </row>
    <row r="60" spans="16:39" ht="15" customHeight="1">
      <c r="P60" s="534"/>
      <c r="Q60" s="532"/>
      <c r="R60" s="165" t="s">
        <v>3156</v>
      </c>
      <c r="S60" s="165" t="s">
        <v>3149</v>
      </c>
      <c r="T60" s="180">
        <v>5</v>
      </c>
      <c r="U60" s="180"/>
      <c r="V60" s="180">
        <v>10000</v>
      </c>
      <c r="W60" s="192">
        <f t="shared" si="3"/>
        <v>50000</v>
      </c>
      <c r="X60" s="180" t="s">
        <v>3145</v>
      </c>
      <c r="AH60" s="537"/>
      <c r="AI60" s="533" t="s">
        <v>3132</v>
      </c>
      <c r="AJ60" s="187">
        <v>1</v>
      </c>
      <c r="AK60" s="192">
        <v>15</v>
      </c>
      <c r="AM60" s="180" t="s">
        <v>3023</v>
      </c>
    </row>
    <row r="61" spans="16:39" ht="15" customHeight="1">
      <c r="P61" s="534"/>
      <c r="Q61" s="532"/>
      <c r="R61" s="179" t="s">
        <v>2923</v>
      </c>
      <c r="S61" s="165" t="s">
        <v>3149</v>
      </c>
      <c r="T61" s="180">
        <v>5</v>
      </c>
      <c r="V61" s="180">
        <v>10000</v>
      </c>
      <c r="W61" s="192">
        <f t="shared" si="3"/>
        <v>50000</v>
      </c>
      <c r="X61" s="180" t="s">
        <v>3146</v>
      </c>
      <c r="AH61" s="537"/>
      <c r="AI61" s="532"/>
      <c r="AJ61" s="187">
        <v>2</v>
      </c>
      <c r="AK61" s="192">
        <v>30</v>
      </c>
    </row>
    <row r="62" spans="16:39" ht="15" customHeight="1">
      <c r="P62" s="534"/>
      <c r="Q62" s="532"/>
      <c r="R62" s="179" t="s">
        <v>3157</v>
      </c>
      <c r="S62" s="165" t="s">
        <v>3149</v>
      </c>
      <c r="T62" s="180">
        <v>5</v>
      </c>
      <c r="V62" s="180">
        <v>10000</v>
      </c>
      <c r="W62" s="192">
        <f t="shared" si="3"/>
        <v>50000</v>
      </c>
      <c r="X62" s="180" t="s">
        <v>3147</v>
      </c>
      <c r="AD62" s="155"/>
      <c r="AH62" s="537"/>
      <c r="AI62" s="532"/>
      <c r="AJ62" s="187">
        <v>3</v>
      </c>
      <c r="AK62" s="192">
        <v>60</v>
      </c>
    </row>
    <row r="63" spans="16:39" ht="15" customHeight="1">
      <c r="P63" s="534"/>
      <c r="Q63" s="505" t="s">
        <v>3164</v>
      </c>
      <c r="R63" s="505"/>
      <c r="S63" s="165" t="s">
        <v>3149</v>
      </c>
      <c r="T63" s="180">
        <v>5</v>
      </c>
      <c r="U63" s="180"/>
      <c r="V63" s="180">
        <v>50000</v>
      </c>
      <c r="W63" s="192">
        <f t="shared" si="3"/>
        <v>250000</v>
      </c>
      <c r="X63" s="180" t="s">
        <v>3148</v>
      </c>
      <c r="AD63" s="183"/>
      <c r="AH63" s="537"/>
      <c r="AI63" s="532"/>
      <c r="AJ63" s="187">
        <v>4</v>
      </c>
      <c r="AK63" s="192">
        <v>90</v>
      </c>
    </row>
    <row r="64" spans="16:39" ht="16.5" customHeight="1">
      <c r="P64" s="534"/>
      <c r="Q64" s="531" t="s">
        <v>3219</v>
      </c>
      <c r="R64" s="165" t="s">
        <v>3158</v>
      </c>
      <c r="S64" s="165" t="s">
        <v>3149</v>
      </c>
      <c r="T64" s="180">
        <v>5</v>
      </c>
      <c r="U64" s="180"/>
      <c r="V64" s="180">
        <v>30000</v>
      </c>
      <c r="W64" s="192">
        <f t="shared" si="3"/>
        <v>150000</v>
      </c>
      <c r="X64" s="180" t="s">
        <v>3166</v>
      </c>
      <c r="AD64" s="183"/>
      <c r="AH64" s="537"/>
      <c r="AI64" s="532"/>
      <c r="AJ64" s="187">
        <v>5</v>
      </c>
      <c r="AK64" s="192">
        <v>125</v>
      </c>
    </row>
    <row r="65" spans="16:39" ht="15" customHeight="1">
      <c r="P65" s="534"/>
      <c r="Q65" s="532"/>
      <c r="R65" s="165" t="s">
        <v>3159</v>
      </c>
      <c r="S65" s="165" t="s">
        <v>3149</v>
      </c>
      <c r="T65" s="180">
        <v>5</v>
      </c>
      <c r="U65" s="180"/>
      <c r="V65" s="180">
        <v>30000</v>
      </c>
      <c r="W65" s="192">
        <f t="shared" ref="W65:W71" si="4">V65*T65</f>
        <v>150000</v>
      </c>
      <c r="X65" s="180" t="s">
        <v>3167</v>
      </c>
      <c r="AD65" s="183"/>
      <c r="AH65" s="537"/>
      <c r="AI65" s="532"/>
      <c r="AJ65" s="187">
        <v>6</v>
      </c>
      <c r="AK65" s="192">
        <v>160</v>
      </c>
    </row>
    <row r="66" spans="16:39" ht="15" customHeight="1">
      <c r="P66" s="534"/>
      <c r="Q66" s="532"/>
      <c r="R66" s="165" t="s">
        <v>3160</v>
      </c>
      <c r="S66" s="165" t="s">
        <v>3149</v>
      </c>
      <c r="T66" s="180">
        <v>5</v>
      </c>
      <c r="U66" s="180"/>
      <c r="V66" s="180">
        <v>30000</v>
      </c>
      <c r="W66" s="192">
        <f t="shared" si="4"/>
        <v>150000</v>
      </c>
      <c r="X66" s="180" t="s">
        <v>3168</v>
      </c>
      <c r="AH66" s="537"/>
      <c r="AI66" s="532"/>
      <c r="AJ66" s="187">
        <v>7</v>
      </c>
      <c r="AK66" s="192">
        <v>200</v>
      </c>
    </row>
    <row r="67" spans="16:39" ht="15" customHeight="1">
      <c r="P67" s="534"/>
      <c r="Q67" s="505" t="s">
        <v>3169</v>
      </c>
      <c r="R67" s="505"/>
      <c r="S67" s="165" t="s">
        <v>3149</v>
      </c>
      <c r="T67" s="180">
        <v>5</v>
      </c>
      <c r="U67" s="176" t="s">
        <v>673</v>
      </c>
      <c r="V67" s="180">
        <v>50000</v>
      </c>
      <c r="W67" s="192">
        <f t="shared" si="4"/>
        <v>250000</v>
      </c>
      <c r="X67" s="180" t="s">
        <v>3170</v>
      </c>
      <c r="AH67" s="537"/>
      <c r="AI67" s="532"/>
      <c r="AJ67" s="187">
        <v>8</v>
      </c>
      <c r="AK67" s="192">
        <v>250</v>
      </c>
    </row>
    <row r="68" spans="16:39" ht="16.5" customHeight="1">
      <c r="P68" s="534"/>
      <c r="Q68" s="531" t="s">
        <v>3218</v>
      </c>
      <c r="R68" s="165" t="s">
        <v>3172</v>
      </c>
      <c r="S68" s="165" t="s">
        <v>3149</v>
      </c>
      <c r="T68" s="180">
        <v>4</v>
      </c>
      <c r="U68" s="180"/>
      <c r="V68" s="180">
        <v>15000</v>
      </c>
      <c r="W68" s="192">
        <f t="shared" si="4"/>
        <v>60000</v>
      </c>
      <c r="X68" s="132" t="s">
        <v>3187</v>
      </c>
      <c r="AH68" s="537"/>
      <c r="AI68" s="532"/>
      <c r="AJ68" s="187">
        <v>9</v>
      </c>
      <c r="AK68" s="192">
        <v>300</v>
      </c>
    </row>
    <row r="69" spans="16:39" ht="15" customHeight="1">
      <c r="P69" s="534"/>
      <c r="Q69" s="532"/>
      <c r="R69" s="179" t="s">
        <v>3134</v>
      </c>
      <c r="S69" s="165" t="s">
        <v>3149</v>
      </c>
      <c r="T69" s="180">
        <v>4</v>
      </c>
      <c r="V69" s="180">
        <v>20000</v>
      </c>
      <c r="W69" s="192">
        <f t="shared" si="4"/>
        <v>80000</v>
      </c>
      <c r="X69" s="132" t="s">
        <v>3188</v>
      </c>
      <c r="AC69" s="190"/>
      <c r="AH69" s="537"/>
      <c r="AI69" s="532"/>
      <c r="AJ69" s="187">
        <v>10</v>
      </c>
      <c r="AK69" s="192">
        <v>350</v>
      </c>
      <c r="AM69" s="180" t="s">
        <v>3024</v>
      </c>
    </row>
    <row r="70" spans="16:39" ht="16.5" customHeight="1">
      <c r="P70" s="534"/>
      <c r="Q70" s="532"/>
      <c r="R70" s="179" t="s">
        <v>3135</v>
      </c>
      <c r="S70" s="165" t="s">
        <v>3149</v>
      </c>
      <c r="T70" s="180">
        <v>4</v>
      </c>
      <c r="V70" s="180">
        <v>25000</v>
      </c>
      <c r="W70" s="192">
        <f t="shared" si="4"/>
        <v>100000</v>
      </c>
      <c r="X70" s="132" t="s">
        <v>3189</v>
      </c>
      <c r="AH70" s="537"/>
      <c r="AI70" s="532"/>
      <c r="AJ70" s="187">
        <v>11</v>
      </c>
      <c r="AK70" s="192">
        <v>500</v>
      </c>
      <c r="AM70" s="180" t="s">
        <v>3025</v>
      </c>
    </row>
    <row r="71" spans="16:39" ht="16.5" customHeight="1">
      <c r="P71" s="534"/>
      <c r="Q71" s="505" t="s">
        <v>3173</v>
      </c>
      <c r="R71" s="505"/>
      <c r="S71" s="165" t="s">
        <v>3149</v>
      </c>
      <c r="T71" s="180">
        <v>4</v>
      </c>
      <c r="U71" s="180"/>
      <c r="V71" s="180">
        <v>40000</v>
      </c>
      <c r="W71" s="192">
        <f t="shared" si="4"/>
        <v>160000</v>
      </c>
      <c r="X71" s="132" t="s">
        <v>3217</v>
      </c>
      <c r="AC71" s="190"/>
    </row>
    <row r="72" spans="16:39" ht="16.5" customHeight="1">
      <c r="P72" s="536" t="s">
        <v>3221</v>
      </c>
      <c r="Q72" s="492"/>
      <c r="R72" s="492"/>
      <c r="S72" s="492"/>
      <c r="T72" s="189"/>
      <c r="U72" s="182" t="s">
        <v>3190</v>
      </c>
      <c r="V72" s="183"/>
      <c r="W72" s="199" t="s">
        <v>3193</v>
      </c>
      <c r="X72" s="183" t="s">
        <v>3194</v>
      </c>
      <c r="Y72" s="132" t="s">
        <v>3210</v>
      </c>
      <c r="Z72" s="200" t="s">
        <v>3211</v>
      </c>
      <c r="AA72" s="132" t="s">
        <v>3216</v>
      </c>
      <c r="AC72" s="183"/>
      <c r="AD72" s="183"/>
    </row>
    <row r="73" spans="16:39" ht="16.5" customHeight="1">
      <c r="P73" s="492"/>
      <c r="Q73" s="492"/>
      <c r="R73" s="492"/>
      <c r="S73" s="492"/>
      <c r="T73" s="189"/>
      <c r="U73" s="182">
        <v>1</v>
      </c>
      <c r="V73" s="183"/>
      <c r="W73" s="183">
        <v>10</v>
      </c>
      <c r="X73" s="159">
        <v>0.05</v>
      </c>
      <c r="Y73" s="183"/>
      <c r="Z73" s="183" t="s">
        <v>3212</v>
      </c>
      <c r="AA73" s="183"/>
      <c r="AC73" s="183"/>
      <c r="AD73" s="183"/>
    </row>
    <row r="74" spans="16:39" ht="16.5" customHeight="1">
      <c r="P74" s="492"/>
      <c r="Q74" s="492"/>
      <c r="R74" s="492"/>
      <c r="S74" s="492"/>
      <c r="T74" s="189"/>
      <c r="U74" s="182">
        <v>2</v>
      </c>
      <c r="V74" s="183"/>
      <c r="W74" s="183">
        <v>30</v>
      </c>
      <c r="X74" s="159">
        <v>0.1</v>
      </c>
      <c r="Y74" s="159">
        <v>0.1</v>
      </c>
      <c r="Z74" s="180" t="s">
        <v>3213</v>
      </c>
      <c r="AA74" s="183" t="s">
        <v>3195</v>
      </c>
      <c r="AC74" s="183"/>
      <c r="AD74" s="183"/>
    </row>
    <row r="75" spans="16:39" ht="16.5" customHeight="1">
      <c r="P75" s="492"/>
      <c r="Q75" s="492"/>
      <c r="R75" s="492"/>
      <c r="S75" s="492"/>
      <c r="T75" s="189"/>
      <c r="U75" s="182">
        <v>3</v>
      </c>
      <c r="V75" s="183"/>
      <c r="W75" s="183">
        <v>60</v>
      </c>
      <c r="X75" s="159">
        <v>0.15</v>
      </c>
      <c r="Y75" s="183"/>
      <c r="Z75" s="183" t="s">
        <v>3214</v>
      </c>
      <c r="AA75" s="183" t="s">
        <v>3196</v>
      </c>
      <c r="AC75" s="183"/>
      <c r="AD75" s="183"/>
    </row>
    <row r="76" spans="16:39" ht="16.5" customHeight="1">
      <c r="P76" s="492"/>
      <c r="Q76" s="492"/>
      <c r="R76" s="492"/>
      <c r="S76" s="492"/>
      <c r="T76" s="189"/>
      <c r="U76" s="182">
        <v>4</v>
      </c>
      <c r="V76" s="183"/>
      <c r="W76" s="183">
        <v>100</v>
      </c>
      <c r="X76" s="159">
        <v>0.25</v>
      </c>
      <c r="Y76" s="159">
        <v>0.2</v>
      </c>
      <c r="Z76" s="201" t="s">
        <v>3215</v>
      </c>
      <c r="AA76" s="183" t="s">
        <v>3197</v>
      </c>
      <c r="AC76" s="183"/>
      <c r="AD76" s="183"/>
    </row>
    <row r="77" spans="16:39" ht="16.5" customHeight="1">
      <c r="P77" s="492"/>
      <c r="Q77" s="492"/>
      <c r="R77" s="492"/>
      <c r="S77" s="492"/>
      <c r="T77" s="189"/>
      <c r="U77" s="182">
        <v>5</v>
      </c>
      <c r="V77" s="183"/>
      <c r="W77" s="183">
        <v>150</v>
      </c>
      <c r="X77" s="159">
        <v>0.35</v>
      </c>
      <c r="Y77" s="183"/>
      <c r="Z77" s="183" t="s">
        <v>3198</v>
      </c>
      <c r="AA77" s="183" t="s">
        <v>3199</v>
      </c>
      <c r="AC77" s="183"/>
      <c r="AD77" s="183"/>
    </row>
    <row r="78" spans="16:39" ht="16.5" customHeight="1">
      <c r="P78" s="492"/>
      <c r="Q78" s="492"/>
      <c r="R78" s="492"/>
      <c r="S78" s="492"/>
      <c r="T78" s="184"/>
      <c r="U78" s="182">
        <v>6</v>
      </c>
      <c r="V78" s="183"/>
      <c r="W78" s="183">
        <v>210</v>
      </c>
      <c r="X78" s="159">
        <v>0.5</v>
      </c>
      <c r="Y78" s="159">
        <v>0.3</v>
      </c>
      <c r="Z78" s="183" t="s">
        <v>3200</v>
      </c>
      <c r="AA78" s="183" t="s">
        <v>3201</v>
      </c>
      <c r="AC78" s="183"/>
      <c r="AD78" s="183"/>
    </row>
    <row r="79" spans="16:39" ht="16.5" customHeight="1">
      <c r="P79" s="492"/>
      <c r="Q79" s="492"/>
      <c r="R79" s="492"/>
      <c r="S79" s="492"/>
      <c r="T79" s="184"/>
      <c r="U79" s="182">
        <v>7</v>
      </c>
      <c r="V79" s="183"/>
      <c r="W79" s="183">
        <v>280</v>
      </c>
      <c r="X79" s="159">
        <v>0.65</v>
      </c>
      <c r="Y79" s="183"/>
      <c r="Z79" s="183" t="s">
        <v>3202</v>
      </c>
      <c r="AA79" s="183" t="s">
        <v>3203</v>
      </c>
      <c r="AC79" s="183"/>
      <c r="AD79" s="183"/>
    </row>
    <row r="80" spans="16:39" ht="16.5" customHeight="1">
      <c r="P80" s="492"/>
      <c r="Q80" s="492"/>
      <c r="R80" s="492"/>
      <c r="S80" s="492"/>
      <c r="T80" s="184"/>
      <c r="U80" s="182">
        <v>8</v>
      </c>
      <c r="V80" s="183"/>
      <c r="W80" s="183">
        <v>360</v>
      </c>
      <c r="X80" s="159">
        <v>0.85</v>
      </c>
      <c r="Y80" s="183"/>
      <c r="Z80" s="183" t="s">
        <v>3204</v>
      </c>
      <c r="AA80" s="183" t="s">
        <v>3205</v>
      </c>
      <c r="AC80" s="183"/>
      <c r="AD80" s="183"/>
    </row>
    <row r="81" spans="16:32">
      <c r="P81" s="492"/>
      <c r="Q81" s="492"/>
      <c r="R81" s="492"/>
      <c r="S81" s="492"/>
      <c r="T81" s="184"/>
      <c r="U81" s="182">
        <v>9</v>
      </c>
      <c r="V81" s="183"/>
      <c r="W81" s="183">
        <v>450</v>
      </c>
      <c r="X81" s="159">
        <v>1.1000000000000001</v>
      </c>
      <c r="Y81" s="183"/>
      <c r="Z81" s="183" t="s">
        <v>3206</v>
      </c>
      <c r="AA81" s="183" t="s">
        <v>3207</v>
      </c>
      <c r="AC81" s="183"/>
      <c r="AD81" s="183"/>
    </row>
    <row r="82" spans="16:32">
      <c r="P82" s="492"/>
      <c r="Q82" s="492"/>
      <c r="R82" s="492"/>
      <c r="S82" s="492"/>
      <c r="T82" s="183"/>
      <c r="U82" s="182">
        <v>10</v>
      </c>
      <c r="V82" s="183"/>
      <c r="W82" s="183">
        <v>550</v>
      </c>
      <c r="X82" s="159">
        <v>1.4</v>
      </c>
      <c r="Y82" s="183"/>
      <c r="Z82" s="183" t="s">
        <v>3208</v>
      </c>
      <c r="AA82" s="183" t="s">
        <v>3209</v>
      </c>
      <c r="AC82" s="183"/>
      <c r="AD82" s="183"/>
    </row>
    <row r="83" spans="16:32" ht="6.75" customHeight="1">
      <c r="AF83" s="190" t="s">
        <v>3186</v>
      </c>
    </row>
    <row r="86" spans="16:32">
      <c r="V86" s="198"/>
      <c r="X86" s="132"/>
    </row>
    <row r="87" spans="16:32">
      <c r="V87" s="198"/>
      <c r="X87" s="132"/>
    </row>
    <row r="88" spans="16:32">
      <c r="V88" s="198"/>
      <c r="X88" s="132"/>
    </row>
    <row r="89" spans="16:32">
      <c r="V89" s="198"/>
      <c r="X89" s="155"/>
    </row>
    <row r="90" spans="16:32">
      <c r="V90" s="198"/>
      <c r="X90" s="132"/>
    </row>
    <row r="91" spans="16:32">
      <c r="V91" s="198"/>
      <c r="X91" s="132"/>
    </row>
    <row r="92" spans="16:32">
      <c r="V92" s="179"/>
      <c r="X92" s="132"/>
    </row>
    <row r="93" spans="16:32">
      <c r="V93" s="179"/>
      <c r="X93" s="132"/>
    </row>
    <row r="94" spans="16:32">
      <c r="V94" s="179"/>
      <c r="X94" s="132"/>
    </row>
    <row r="95" spans="16:32">
      <c r="V95" s="179"/>
      <c r="X95" s="132"/>
    </row>
    <row r="96" spans="16:32">
      <c r="X96" s="155"/>
    </row>
  </sheetData>
  <mergeCells count="56">
    <mergeCell ref="AI54:AI59"/>
    <mergeCell ref="AH28:AH46"/>
    <mergeCell ref="R49:R50"/>
    <mergeCell ref="Q67:R67"/>
    <mergeCell ref="Q54:Q62"/>
    <mergeCell ref="Q63:R63"/>
    <mergeCell ref="R35:R36"/>
    <mergeCell ref="S35:S36"/>
    <mergeCell ref="R38:R39"/>
    <mergeCell ref="Q35:Q39"/>
    <mergeCell ref="F6:N7"/>
    <mergeCell ref="F8:F11"/>
    <mergeCell ref="F25:F33"/>
    <mergeCell ref="Q8:AB11"/>
    <mergeCell ref="P20:P25"/>
    <mergeCell ref="Q20:AB25"/>
    <mergeCell ref="P6:AB7"/>
    <mergeCell ref="Q15:AB19"/>
    <mergeCell ref="P15:P19"/>
    <mergeCell ref="P12:P14"/>
    <mergeCell ref="Q12:AB14"/>
    <mergeCell ref="G25:N33"/>
    <mergeCell ref="S28:S30"/>
    <mergeCell ref="R28:R30"/>
    <mergeCell ref="T30:U30"/>
    <mergeCell ref="T31:U31"/>
    <mergeCell ref="AK7:AL7"/>
    <mergeCell ref="P72:S82"/>
    <mergeCell ref="P8:P11"/>
    <mergeCell ref="AH5:AN6"/>
    <mergeCell ref="AI19:AI26"/>
    <mergeCell ref="AH8:AH26"/>
    <mergeCell ref="AJ22:AJ23"/>
    <mergeCell ref="AI34:AI42"/>
    <mergeCell ref="AK22:AK23"/>
    <mergeCell ref="AI60:AI70"/>
    <mergeCell ref="AH49:AH70"/>
    <mergeCell ref="S32:S34"/>
    <mergeCell ref="R32:R34"/>
    <mergeCell ref="T34:U34"/>
    <mergeCell ref="R40:R43"/>
    <mergeCell ref="AI44:AI45"/>
    <mergeCell ref="F12:F16"/>
    <mergeCell ref="G8:N11"/>
    <mergeCell ref="Q64:Q66"/>
    <mergeCell ref="Q68:Q70"/>
    <mergeCell ref="Q71:R71"/>
    <mergeCell ref="Q46:Q53"/>
    <mergeCell ref="Q40:Q45"/>
    <mergeCell ref="Q28:Q34"/>
    <mergeCell ref="G12:N16"/>
    <mergeCell ref="G17:N24"/>
    <mergeCell ref="F17:F24"/>
    <mergeCell ref="G34:N41"/>
    <mergeCell ref="P27:P71"/>
    <mergeCell ref="F34:F41"/>
  </mergeCells>
  <phoneticPr fontId="3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A45" workbookViewId="0">
      <selection activeCell="A68" sqref="A68:I72"/>
    </sheetView>
  </sheetViews>
  <sheetFormatPr defaultColWidth="14.375" defaultRowHeight="15" customHeight="1"/>
  <cols>
    <col min="1" max="1" width="13.75" style="345" customWidth="1"/>
    <col min="2" max="18" width="9" style="345" customWidth="1"/>
    <col min="19" max="26" width="8.625" style="345" customWidth="1"/>
    <col min="27" max="16384" width="14.375" style="345"/>
  </cols>
  <sheetData>
    <row r="1" spans="1:26" ht="41.25">
      <c r="A1" s="348"/>
      <c r="B1" s="353"/>
      <c r="C1" s="354" t="s">
        <v>3807</v>
      </c>
      <c r="D1" s="355"/>
      <c r="E1" s="355"/>
      <c r="F1" s="364" t="s">
        <v>3825</v>
      </c>
      <c r="G1" s="545" t="s">
        <v>3826</v>
      </c>
      <c r="H1" s="544"/>
      <c r="I1" s="355"/>
      <c r="J1" s="355"/>
      <c r="K1" s="355"/>
      <c r="L1" s="355"/>
      <c r="M1" s="355"/>
      <c r="N1" s="355"/>
      <c r="O1" s="355"/>
      <c r="P1" s="355"/>
      <c r="Q1" s="355"/>
      <c r="R1" s="355"/>
      <c r="S1" s="355"/>
      <c r="T1" s="355"/>
      <c r="U1" s="355"/>
      <c r="V1" s="355"/>
      <c r="W1" s="355"/>
      <c r="X1" s="355"/>
      <c r="Y1" s="355"/>
      <c r="Z1" s="355"/>
    </row>
    <row r="2" spans="1:26" ht="16.5">
      <c r="A2" s="356" t="s">
        <v>348</v>
      </c>
      <c r="B2" s="357" t="s">
        <v>349</v>
      </c>
      <c r="C2" s="358"/>
      <c r="D2" s="359"/>
      <c r="E2" s="359"/>
      <c r="F2" s="359"/>
      <c r="G2" s="355"/>
      <c r="H2" s="355"/>
      <c r="I2" s="355"/>
      <c r="J2" s="355"/>
      <c r="K2" s="355"/>
      <c r="L2" s="355"/>
      <c r="M2" s="355"/>
      <c r="N2" s="355"/>
      <c r="O2" s="355"/>
      <c r="P2" s="355"/>
      <c r="Q2" s="355"/>
      <c r="R2" s="355"/>
      <c r="S2" s="355"/>
      <c r="T2" s="355"/>
      <c r="U2" s="355"/>
      <c r="V2" s="355"/>
      <c r="W2" s="355"/>
      <c r="X2" s="355"/>
      <c r="Y2" s="355"/>
      <c r="Z2" s="355"/>
    </row>
    <row r="3" spans="1:26" ht="16.5">
      <c r="A3" s="543" t="s">
        <v>3808</v>
      </c>
      <c r="B3" s="360" t="s">
        <v>350</v>
      </c>
      <c r="C3" s="361" t="s">
        <v>351</v>
      </c>
      <c r="D3" s="355"/>
      <c r="E3" s="355"/>
      <c r="F3" s="355"/>
      <c r="G3" s="355"/>
      <c r="H3" s="355"/>
      <c r="I3" s="355"/>
      <c r="J3" s="355"/>
      <c r="K3" s="355"/>
      <c r="L3" s="355"/>
      <c r="M3" s="355"/>
      <c r="N3" s="355"/>
      <c r="O3" s="355"/>
      <c r="P3" s="355"/>
      <c r="Q3" s="355"/>
      <c r="R3" s="355"/>
      <c r="S3" s="355"/>
      <c r="T3" s="355"/>
      <c r="U3" s="355"/>
      <c r="V3" s="355"/>
      <c r="W3" s="355"/>
      <c r="X3" s="355"/>
      <c r="Y3" s="355"/>
      <c r="Z3" s="355"/>
    </row>
    <row r="4" spans="1:26" ht="16.5">
      <c r="A4" s="544"/>
      <c r="B4" s="360" t="s">
        <v>352</v>
      </c>
      <c r="C4" s="361" t="s">
        <v>3809</v>
      </c>
      <c r="D4" s="355"/>
      <c r="E4" s="355"/>
      <c r="F4" s="355"/>
      <c r="G4" s="355"/>
      <c r="H4" s="355"/>
      <c r="I4" s="355"/>
      <c r="J4" s="355"/>
      <c r="K4" s="355"/>
      <c r="L4" s="355"/>
      <c r="M4" s="355"/>
      <c r="N4" s="355"/>
      <c r="O4" s="355"/>
      <c r="P4" s="355"/>
      <c r="Q4" s="355"/>
      <c r="R4" s="355"/>
      <c r="S4" s="355"/>
      <c r="T4" s="355"/>
      <c r="U4" s="355"/>
      <c r="V4" s="355"/>
      <c r="W4" s="355"/>
      <c r="X4" s="355"/>
      <c r="Y4" s="355"/>
      <c r="Z4" s="355"/>
    </row>
    <row r="5" spans="1:26" ht="16.5">
      <c r="A5" s="544"/>
      <c r="B5" s="360" t="s">
        <v>353</v>
      </c>
      <c r="C5" s="361" t="s">
        <v>354</v>
      </c>
      <c r="D5" s="355"/>
      <c r="E5" s="355"/>
      <c r="F5" s="355"/>
      <c r="G5" s="355"/>
      <c r="H5" s="355"/>
      <c r="I5" s="355"/>
      <c r="J5" s="355"/>
      <c r="K5" s="355"/>
      <c r="L5" s="355"/>
      <c r="M5" s="355"/>
      <c r="N5" s="355"/>
      <c r="O5" s="355"/>
      <c r="P5" s="355"/>
      <c r="Q5" s="355"/>
      <c r="R5" s="355"/>
      <c r="S5" s="355"/>
      <c r="T5" s="355"/>
      <c r="U5" s="355"/>
      <c r="V5" s="355"/>
      <c r="W5" s="355"/>
      <c r="X5" s="355"/>
      <c r="Y5" s="355"/>
      <c r="Z5" s="355"/>
    </row>
    <row r="6" spans="1:26" ht="16.5">
      <c r="A6" s="544"/>
      <c r="B6" s="360" t="s">
        <v>355</v>
      </c>
      <c r="C6" s="361" t="s">
        <v>356</v>
      </c>
      <c r="D6" s="355"/>
      <c r="E6" s="355"/>
      <c r="F6" s="355"/>
      <c r="G6" s="355"/>
      <c r="H6" s="355"/>
      <c r="I6" s="355"/>
      <c r="J6" s="355"/>
      <c r="K6" s="355"/>
      <c r="L6" s="355"/>
      <c r="M6" s="355"/>
      <c r="N6" s="355"/>
      <c r="O6" s="355"/>
      <c r="P6" s="355"/>
      <c r="Q6" s="355"/>
      <c r="R6" s="355"/>
      <c r="S6" s="355"/>
      <c r="T6" s="355"/>
      <c r="U6" s="355"/>
      <c r="V6" s="355"/>
      <c r="W6" s="355"/>
      <c r="X6" s="355"/>
      <c r="Y6" s="355"/>
      <c r="Z6" s="355"/>
    </row>
    <row r="7" spans="1:26" ht="16.5">
      <c r="A7" s="544"/>
      <c r="B7" s="360" t="s">
        <v>357</v>
      </c>
      <c r="C7" s="361" t="s">
        <v>3810</v>
      </c>
      <c r="D7" s="355"/>
      <c r="E7" s="355"/>
      <c r="F7" s="355"/>
      <c r="G7" s="355"/>
      <c r="H7" s="355"/>
      <c r="I7" s="355"/>
      <c r="J7" s="355"/>
      <c r="K7" s="355"/>
      <c r="L7" s="355"/>
      <c r="M7" s="355"/>
      <c r="N7" s="355"/>
      <c r="O7" s="355"/>
      <c r="P7" s="355"/>
      <c r="Q7" s="355"/>
      <c r="R7" s="355"/>
      <c r="S7" s="355"/>
      <c r="T7" s="355"/>
      <c r="U7" s="355"/>
      <c r="V7" s="355"/>
      <c r="W7" s="355"/>
      <c r="X7" s="355"/>
      <c r="Y7" s="355"/>
      <c r="Z7" s="355"/>
    </row>
    <row r="8" spans="1:26" ht="16.5">
      <c r="A8" s="543" t="s">
        <v>3811</v>
      </c>
      <c r="B8" s="360" t="s">
        <v>350</v>
      </c>
      <c r="C8" s="361" t="s">
        <v>351</v>
      </c>
      <c r="D8" s="355"/>
      <c r="E8" s="355"/>
      <c r="F8" s="355"/>
      <c r="G8" s="355"/>
      <c r="H8" s="355"/>
      <c r="I8" s="355"/>
      <c r="J8" s="355"/>
      <c r="K8" s="355"/>
      <c r="L8" s="355"/>
      <c r="M8" s="355"/>
      <c r="N8" s="362"/>
      <c r="O8" s="362"/>
      <c r="P8" s="362"/>
      <c r="Q8" s="355"/>
      <c r="R8" s="355"/>
      <c r="S8" s="355"/>
      <c r="T8" s="355"/>
      <c r="U8" s="355"/>
      <c r="V8" s="355"/>
      <c r="W8" s="355"/>
      <c r="X8" s="355"/>
      <c r="Y8" s="355"/>
      <c r="Z8" s="355"/>
    </row>
    <row r="9" spans="1:26" ht="16.5">
      <c r="A9" s="544"/>
      <c r="B9" s="360" t="s">
        <v>352</v>
      </c>
      <c r="C9" s="361" t="s">
        <v>3812</v>
      </c>
      <c r="D9" s="355"/>
      <c r="E9" s="355"/>
      <c r="F9" s="355"/>
      <c r="G9" s="355"/>
      <c r="H9" s="355"/>
      <c r="I9" s="355"/>
      <c r="J9" s="355"/>
      <c r="K9" s="355"/>
      <c r="L9" s="355"/>
      <c r="M9" s="355"/>
      <c r="N9" s="362"/>
      <c r="O9" s="362"/>
      <c r="P9" s="362"/>
      <c r="Q9" s="355"/>
      <c r="R9" s="355"/>
      <c r="S9" s="355"/>
      <c r="T9" s="355"/>
      <c r="U9" s="355"/>
      <c r="V9" s="355"/>
      <c r="W9" s="355"/>
      <c r="X9" s="355"/>
      <c r="Y9" s="355"/>
      <c r="Z9" s="355"/>
    </row>
    <row r="10" spans="1:26" ht="16.5">
      <c r="A10" s="544"/>
      <c r="B10" s="360" t="s">
        <v>353</v>
      </c>
      <c r="C10" s="361" t="s">
        <v>358</v>
      </c>
      <c r="D10" s="355"/>
      <c r="E10" s="355"/>
      <c r="F10" s="355"/>
      <c r="G10" s="355"/>
      <c r="H10" s="355"/>
      <c r="I10" s="355"/>
      <c r="J10" s="355"/>
      <c r="K10" s="355"/>
      <c r="L10" s="355"/>
      <c r="M10" s="355"/>
      <c r="N10" s="362"/>
      <c r="O10" s="362"/>
      <c r="P10" s="362"/>
      <c r="Q10" s="355"/>
      <c r="R10" s="355"/>
      <c r="S10" s="355"/>
      <c r="T10" s="355"/>
      <c r="U10" s="355"/>
      <c r="V10" s="355"/>
      <c r="W10" s="355"/>
      <c r="X10" s="355"/>
      <c r="Y10" s="355"/>
      <c r="Z10" s="355"/>
    </row>
    <row r="11" spans="1:26" ht="16.5">
      <c r="A11" s="544"/>
      <c r="B11" s="360" t="s">
        <v>355</v>
      </c>
      <c r="C11" s="361" t="s">
        <v>359</v>
      </c>
      <c r="D11" s="355"/>
      <c r="E11" s="355"/>
      <c r="F11" s="355"/>
      <c r="G11" s="355"/>
      <c r="H11" s="355"/>
      <c r="I11" s="355"/>
      <c r="J11" s="355"/>
      <c r="K11" s="355"/>
      <c r="L11" s="355"/>
      <c r="M11" s="355"/>
      <c r="N11" s="362"/>
      <c r="O11" s="362"/>
      <c r="P11" s="362"/>
      <c r="Q11" s="355"/>
      <c r="R11" s="355"/>
      <c r="S11" s="355"/>
      <c r="T11" s="355"/>
      <c r="U11" s="355"/>
      <c r="V11" s="355"/>
      <c r="W11" s="355"/>
      <c r="X11" s="355"/>
      <c r="Y11" s="355"/>
      <c r="Z11" s="355"/>
    </row>
    <row r="12" spans="1:26" ht="16.5">
      <c r="A12" s="544"/>
      <c r="B12" s="360" t="s">
        <v>357</v>
      </c>
      <c r="C12" s="361" t="s">
        <v>360</v>
      </c>
      <c r="D12" s="355"/>
      <c r="E12" s="355"/>
      <c r="F12" s="355"/>
      <c r="G12" s="355"/>
      <c r="H12" s="355"/>
      <c r="I12" s="355"/>
      <c r="J12" s="355"/>
      <c r="K12" s="355"/>
      <c r="L12" s="355"/>
      <c r="M12" s="355"/>
      <c r="N12" s="362"/>
      <c r="O12" s="362"/>
      <c r="P12" s="362"/>
      <c r="Q12" s="355"/>
      <c r="R12" s="355"/>
      <c r="S12" s="355"/>
      <c r="T12" s="355"/>
      <c r="U12" s="355"/>
      <c r="V12" s="355"/>
      <c r="W12" s="355"/>
      <c r="X12" s="355"/>
      <c r="Y12" s="355"/>
      <c r="Z12" s="355"/>
    </row>
    <row r="13" spans="1:26" ht="16.5">
      <c r="A13" s="543" t="s">
        <v>361</v>
      </c>
      <c r="B13" s="360" t="s">
        <v>350</v>
      </c>
      <c r="C13" s="361" t="s">
        <v>362</v>
      </c>
      <c r="D13" s="355"/>
      <c r="E13" s="355"/>
      <c r="F13" s="355"/>
      <c r="G13" s="355"/>
      <c r="H13" s="355"/>
      <c r="I13" s="355"/>
      <c r="J13" s="355"/>
      <c r="K13" s="355"/>
      <c r="L13" s="355"/>
      <c r="M13" s="355"/>
      <c r="N13" s="362"/>
      <c r="O13" s="362"/>
      <c r="P13" s="362"/>
      <c r="Q13" s="355"/>
      <c r="R13" s="355"/>
      <c r="S13" s="355"/>
      <c r="T13" s="355"/>
      <c r="U13" s="355"/>
      <c r="V13" s="355"/>
      <c r="W13" s="355"/>
      <c r="X13" s="355"/>
      <c r="Y13" s="355"/>
      <c r="Z13" s="355"/>
    </row>
    <row r="14" spans="1:26" ht="16.5">
      <c r="A14" s="544"/>
      <c r="B14" s="360" t="s">
        <v>352</v>
      </c>
      <c r="C14" s="361" t="s">
        <v>3813</v>
      </c>
      <c r="D14" s="355"/>
      <c r="E14" s="355"/>
      <c r="F14" s="355"/>
      <c r="G14" s="355"/>
      <c r="H14" s="355"/>
      <c r="I14" s="355"/>
      <c r="J14" s="355"/>
      <c r="K14" s="355"/>
      <c r="L14" s="355"/>
      <c r="M14" s="355"/>
      <c r="N14" s="362"/>
      <c r="O14" s="362"/>
      <c r="P14" s="362"/>
      <c r="Q14" s="355"/>
      <c r="R14" s="355"/>
      <c r="S14" s="355"/>
      <c r="T14" s="355"/>
      <c r="U14" s="355"/>
      <c r="V14" s="355"/>
      <c r="W14" s="355"/>
      <c r="X14" s="355"/>
      <c r="Y14" s="355"/>
      <c r="Z14" s="355"/>
    </row>
    <row r="15" spans="1:26" ht="16.5">
      <c r="A15" s="544"/>
      <c r="B15" s="360" t="s">
        <v>353</v>
      </c>
      <c r="C15" s="361" t="s">
        <v>363</v>
      </c>
      <c r="D15" s="355"/>
      <c r="E15" s="355"/>
      <c r="F15" s="355"/>
      <c r="G15" s="355"/>
      <c r="H15" s="355"/>
      <c r="I15" s="355"/>
      <c r="J15" s="355"/>
      <c r="K15" s="355"/>
      <c r="L15" s="355"/>
      <c r="M15" s="355"/>
      <c r="N15" s="362"/>
      <c r="O15" s="362"/>
      <c r="P15" s="362"/>
      <c r="Q15" s="355"/>
      <c r="R15" s="355"/>
      <c r="S15" s="355"/>
      <c r="T15" s="355"/>
      <c r="U15" s="355"/>
      <c r="V15" s="355"/>
      <c r="W15" s="355"/>
      <c r="X15" s="355"/>
      <c r="Y15" s="355"/>
      <c r="Z15" s="355"/>
    </row>
    <row r="16" spans="1:26" ht="16.5">
      <c r="A16" s="544"/>
      <c r="B16" s="360" t="s">
        <v>355</v>
      </c>
      <c r="C16" s="361" t="s">
        <v>364</v>
      </c>
      <c r="D16" s="355"/>
      <c r="E16" s="355"/>
      <c r="F16" s="355"/>
      <c r="G16" s="355"/>
      <c r="H16" s="355"/>
      <c r="I16" s="355"/>
      <c r="J16" s="355"/>
      <c r="K16" s="355"/>
      <c r="L16" s="355"/>
      <c r="M16" s="355"/>
      <c r="N16" s="362"/>
      <c r="O16" s="362"/>
      <c r="P16" s="362"/>
      <c r="Q16" s="355"/>
      <c r="R16" s="355"/>
      <c r="S16" s="355"/>
      <c r="T16" s="355"/>
      <c r="U16" s="355"/>
      <c r="V16" s="355"/>
      <c r="W16" s="355"/>
      <c r="X16" s="355"/>
      <c r="Y16" s="355"/>
      <c r="Z16" s="355"/>
    </row>
    <row r="17" spans="1:26" ht="16.5">
      <c r="A17" s="544"/>
      <c r="B17" s="360" t="s">
        <v>357</v>
      </c>
      <c r="C17" s="361" t="s">
        <v>365</v>
      </c>
      <c r="D17" s="355"/>
      <c r="E17" s="355"/>
      <c r="F17" s="355"/>
      <c r="G17" s="355"/>
      <c r="H17" s="355"/>
      <c r="I17" s="355"/>
      <c r="J17" s="355"/>
      <c r="K17" s="355"/>
      <c r="L17" s="355"/>
      <c r="M17" s="355"/>
      <c r="N17" s="362"/>
      <c r="O17" s="362"/>
      <c r="P17" s="362"/>
      <c r="Q17" s="355"/>
      <c r="R17" s="355"/>
      <c r="S17" s="355"/>
      <c r="T17" s="355"/>
      <c r="U17" s="355"/>
      <c r="V17" s="355"/>
      <c r="W17" s="355"/>
      <c r="X17" s="355"/>
      <c r="Y17" s="355"/>
      <c r="Z17" s="355"/>
    </row>
    <row r="18" spans="1:26" ht="16.5">
      <c r="A18" s="543" t="s">
        <v>366</v>
      </c>
      <c r="B18" s="360" t="s">
        <v>350</v>
      </c>
      <c r="C18" s="361" t="s">
        <v>367</v>
      </c>
      <c r="D18" s="355"/>
      <c r="E18" s="355"/>
      <c r="F18" s="355"/>
      <c r="G18" s="355"/>
      <c r="H18" s="355"/>
      <c r="I18" s="355"/>
      <c r="J18" s="355"/>
      <c r="K18" s="355"/>
      <c r="L18" s="355"/>
      <c r="M18" s="355"/>
      <c r="N18" s="355"/>
      <c r="O18" s="355"/>
      <c r="P18" s="355"/>
      <c r="Q18" s="355"/>
      <c r="R18" s="355"/>
      <c r="S18" s="355"/>
      <c r="T18" s="355"/>
      <c r="U18" s="355"/>
      <c r="V18" s="355"/>
      <c r="W18" s="355"/>
      <c r="X18" s="355"/>
      <c r="Y18" s="355"/>
      <c r="Z18" s="355"/>
    </row>
    <row r="19" spans="1:26" ht="16.5">
      <c r="A19" s="544"/>
      <c r="B19" s="360" t="s">
        <v>352</v>
      </c>
      <c r="C19" s="361" t="s">
        <v>368</v>
      </c>
      <c r="D19" s="355"/>
      <c r="E19" s="355"/>
      <c r="F19" s="355"/>
      <c r="G19" s="355"/>
      <c r="H19" s="355"/>
      <c r="I19" s="355"/>
      <c r="J19" s="355"/>
      <c r="K19" s="355"/>
      <c r="L19" s="355"/>
      <c r="M19" s="355"/>
      <c r="N19" s="355"/>
      <c r="O19" s="355"/>
      <c r="P19" s="355"/>
      <c r="Q19" s="355"/>
      <c r="R19" s="355"/>
      <c r="S19" s="355"/>
      <c r="T19" s="355"/>
      <c r="U19" s="355"/>
      <c r="V19" s="355"/>
      <c r="W19" s="355"/>
      <c r="X19" s="355"/>
      <c r="Y19" s="355"/>
      <c r="Z19" s="355"/>
    </row>
    <row r="20" spans="1:26" ht="16.5">
      <c r="A20" s="544"/>
      <c r="B20" s="360" t="s">
        <v>353</v>
      </c>
      <c r="C20" s="361" t="s">
        <v>369</v>
      </c>
      <c r="D20" s="355"/>
      <c r="E20" s="355"/>
      <c r="F20" s="355"/>
      <c r="G20" s="355"/>
      <c r="H20" s="355"/>
      <c r="I20" s="355"/>
      <c r="J20" s="355"/>
      <c r="K20" s="355"/>
      <c r="L20" s="355"/>
      <c r="M20" s="355"/>
      <c r="N20" s="355"/>
      <c r="O20" s="355"/>
      <c r="P20" s="355"/>
      <c r="Q20" s="355"/>
      <c r="R20" s="355"/>
      <c r="S20" s="355"/>
      <c r="T20" s="355"/>
      <c r="U20" s="355"/>
      <c r="V20" s="355"/>
      <c r="W20" s="355"/>
      <c r="X20" s="355"/>
      <c r="Y20" s="355"/>
      <c r="Z20" s="355"/>
    </row>
    <row r="21" spans="1:26" ht="15.75" customHeight="1">
      <c r="A21" s="544"/>
      <c r="B21" s="360" t="s">
        <v>355</v>
      </c>
      <c r="C21" s="361" t="s">
        <v>370</v>
      </c>
      <c r="D21" s="355"/>
      <c r="E21" s="355"/>
      <c r="F21" s="355"/>
      <c r="G21" s="355"/>
      <c r="H21" s="355"/>
      <c r="I21" s="355"/>
      <c r="J21" s="355"/>
      <c r="K21" s="355"/>
      <c r="L21" s="355"/>
      <c r="M21" s="355"/>
      <c r="N21" s="355"/>
      <c r="O21" s="355"/>
      <c r="P21" s="355"/>
      <c r="Q21" s="355"/>
      <c r="R21" s="355"/>
      <c r="S21" s="355"/>
      <c r="T21" s="355"/>
      <c r="U21" s="355"/>
      <c r="V21" s="355"/>
      <c r="W21" s="355"/>
      <c r="X21" s="355"/>
      <c r="Y21" s="355"/>
      <c r="Z21" s="355"/>
    </row>
    <row r="22" spans="1:26" ht="15.75" customHeight="1">
      <c r="A22" s="544"/>
      <c r="B22" s="360" t="s">
        <v>357</v>
      </c>
      <c r="C22" s="361" t="s">
        <v>371</v>
      </c>
      <c r="D22" s="355"/>
      <c r="E22" s="355"/>
      <c r="F22" s="355"/>
      <c r="G22" s="355"/>
      <c r="H22" s="355"/>
      <c r="I22" s="355"/>
      <c r="J22" s="355"/>
      <c r="K22" s="355"/>
      <c r="L22" s="355"/>
      <c r="M22" s="355"/>
      <c r="N22" s="355"/>
      <c r="O22" s="355"/>
      <c r="P22" s="355"/>
      <c r="Q22" s="355"/>
      <c r="R22" s="355"/>
      <c r="S22" s="355"/>
      <c r="T22" s="355"/>
      <c r="U22" s="355"/>
      <c r="V22" s="355"/>
      <c r="W22" s="355"/>
      <c r="X22" s="355"/>
      <c r="Y22" s="355"/>
      <c r="Z22" s="355"/>
    </row>
    <row r="23" spans="1:26" ht="15" customHeight="1">
      <c r="A23" s="546" t="s">
        <v>372</v>
      </c>
      <c r="B23" s="360" t="s">
        <v>350</v>
      </c>
      <c r="C23" s="361" t="s">
        <v>367</v>
      </c>
      <c r="D23" s="355"/>
      <c r="E23" s="355"/>
      <c r="F23" s="355"/>
      <c r="G23" s="355"/>
      <c r="H23" s="355"/>
      <c r="I23" s="355"/>
      <c r="J23" s="355"/>
      <c r="K23" s="355"/>
      <c r="L23" s="355"/>
      <c r="M23" s="355"/>
      <c r="N23" s="355"/>
      <c r="O23" s="355"/>
      <c r="P23" s="355"/>
      <c r="Q23" s="355"/>
      <c r="R23" s="355"/>
      <c r="S23" s="355"/>
      <c r="T23" s="355"/>
      <c r="U23" s="355"/>
      <c r="V23" s="355"/>
      <c r="W23" s="355"/>
      <c r="X23" s="355"/>
      <c r="Y23" s="355"/>
      <c r="Z23" s="355"/>
    </row>
    <row r="24" spans="1:26" ht="15.75" customHeight="1">
      <c r="A24" s="547"/>
      <c r="B24" s="360" t="s">
        <v>352</v>
      </c>
      <c r="C24" s="361" t="s">
        <v>373</v>
      </c>
      <c r="D24" s="355"/>
      <c r="E24" s="355"/>
      <c r="F24" s="355"/>
      <c r="G24" s="355"/>
      <c r="H24" s="355"/>
      <c r="I24" s="355"/>
      <c r="J24" s="355"/>
      <c r="K24" s="355"/>
      <c r="L24" s="355"/>
      <c r="M24" s="355"/>
      <c r="N24" s="355"/>
      <c r="O24" s="355"/>
      <c r="P24" s="355"/>
      <c r="Q24" s="355"/>
      <c r="R24" s="355"/>
      <c r="S24" s="355"/>
      <c r="T24" s="355"/>
      <c r="U24" s="355"/>
      <c r="V24" s="355"/>
      <c r="W24" s="355"/>
      <c r="X24" s="355"/>
      <c r="Y24" s="355"/>
      <c r="Z24" s="355"/>
    </row>
    <row r="25" spans="1:26" ht="15.75" customHeight="1">
      <c r="A25" s="547"/>
      <c r="B25" s="360" t="s">
        <v>353</v>
      </c>
      <c r="C25" s="361" t="s">
        <v>374</v>
      </c>
      <c r="D25" s="355"/>
      <c r="E25" s="355"/>
      <c r="F25" s="355"/>
      <c r="G25" s="355"/>
      <c r="H25" s="355"/>
      <c r="I25" s="355"/>
      <c r="J25" s="355"/>
      <c r="K25" s="355"/>
      <c r="L25" s="355"/>
      <c r="M25" s="355"/>
      <c r="N25" s="355"/>
      <c r="O25" s="355"/>
      <c r="P25" s="355"/>
      <c r="Q25" s="355"/>
      <c r="R25" s="355"/>
      <c r="S25" s="355"/>
      <c r="T25" s="355"/>
      <c r="U25" s="355"/>
      <c r="V25" s="355"/>
      <c r="W25" s="355"/>
      <c r="X25" s="355"/>
      <c r="Y25" s="355"/>
      <c r="Z25" s="355"/>
    </row>
    <row r="26" spans="1:26" ht="15.75" customHeight="1">
      <c r="A26" s="547"/>
      <c r="B26" s="360" t="s">
        <v>355</v>
      </c>
      <c r="C26" s="361" t="s">
        <v>3814</v>
      </c>
      <c r="D26" s="355"/>
      <c r="E26" s="355"/>
      <c r="F26" s="355"/>
      <c r="G26" s="355"/>
      <c r="H26" s="355"/>
      <c r="I26" s="355"/>
      <c r="J26" s="355"/>
      <c r="K26" s="355"/>
      <c r="L26" s="355"/>
      <c r="M26" s="355"/>
      <c r="N26" s="355"/>
      <c r="O26" s="355"/>
      <c r="P26" s="355"/>
      <c r="Q26" s="355"/>
      <c r="R26" s="355"/>
      <c r="S26" s="355"/>
      <c r="T26" s="355"/>
      <c r="U26" s="355"/>
      <c r="V26" s="355"/>
      <c r="W26" s="355"/>
      <c r="X26" s="355"/>
      <c r="Y26" s="355"/>
      <c r="Z26" s="355"/>
    </row>
    <row r="27" spans="1:26" ht="15.75" customHeight="1">
      <c r="A27" s="547"/>
      <c r="B27" s="360" t="s">
        <v>357</v>
      </c>
      <c r="C27" s="361" t="s">
        <v>3815</v>
      </c>
      <c r="D27" s="355"/>
      <c r="E27" s="355"/>
      <c r="F27" s="355"/>
      <c r="G27" s="355"/>
      <c r="H27" s="355"/>
      <c r="I27" s="355"/>
      <c r="J27" s="355"/>
      <c r="K27" s="355"/>
      <c r="L27" s="355"/>
      <c r="M27" s="355"/>
      <c r="N27" s="355"/>
      <c r="O27" s="355"/>
      <c r="P27" s="355"/>
      <c r="Q27" s="355"/>
      <c r="R27" s="355"/>
      <c r="S27" s="355"/>
      <c r="T27" s="355"/>
      <c r="U27" s="355"/>
      <c r="V27" s="355"/>
      <c r="W27" s="355"/>
      <c r="X27" s="355"/>
      <c r="Y27" s="355"/>
      <c r="Z27" s="355"/>
    </row>
    <row r="28" spans="1:26" ht="15.75" customHeight="1">
      <c r="A28" s="543" t="s">
        <v>375</v>
      </c>
      <c r="B28" s="360" t="s">
        <v>350</v>
      </c>
      <c r="C28" s="361" t="s">
        <v>376</v>
      </c>
      <c r="D28" s="355"/>
      <c r="E28" s="355"/>
      <c r="F28" s="355"/>
      <c r="G28" s="355"/>
      <c r="H28" s="355"/>
      <c r="I28" s="355"/>
      <c r="J28" s="355"/>
      <c r="K28" s="355"/>
      <c r="L28" s="355"/>
      <c r="M28" s="355"/>
      <c r="N28" s="355"/>
      <c r="O28" s="355"/>
      <c r="P28" s="355"/>
      <c r="Q28" s="355"/>
      <c r="R28" s="355"/>
      <c r="S28" s="355"/>
      <c r="T28" s="355"/>
      <c r="U28" s="355"/>
      <c r="V28" s="355"/>
      <c r="W28" s="355"/>
      <c r="X28" s="355"/>
      <c r="Y28" s="355"/>
      <c r="Z28" s="355"/>
    </row>
    <row r="29" spans="1:26" ht="15.75" customHeight="1">
      <c r="A29" s="544"/>
      <c r="B29" s="360" t="s">
        <v>352</v>
      </c>
      <c r="C29" s="361" t="s">
        <v>377</v>
      </c>
      <c r="D29" s="355"/>
      <c r="E29" s="355"/>
      <c r="F29" s="355"/>
      <c r="G29" s="355"/>
      <c r="H29" s="355"/>
      <c r="I29" s="355"/>
      <c r="J29" s="355"/>
      <c r="K29" s="355"/>
      <c r="L29" s="355"/>
      <c r="M29" s="355"/>
      <c r="N29" s="362"/>
      <c r="O29" s="362"/>
      <c r="P29" s="362"/>
      <c r="Q29" s="362"/>
      <c r="R29" s="362"/>
      <c r="S29" s="355"/>
      <c r="T29" s="355"/>
      <c r="U29" s="355"/>
      <c r="V29" s="355"/>
      <c r="W29" s="355"/>
      <c r="X29" s="355"/>
      <c r="Y29" s="355"/>
      <c r="Z29" s="355"/>
    </row>
    <row r="30" spans="1:26" ht="15.75" customHeight="1">
      <c r="A30" s="544"/>
      <c r="B30" s="360" t="s">
        <v>353</v>
      </c>
      <c r="C30" s="361" t="s">
        <v>378</v>
      </c>
      <c r="D30" s="355"/>
      <c r="E30" s="355"/>
      <c r="F30" s="355"/>
      <c r="G30" s="355"/>
      <c r="H30" s="355"/>
      <c r="I30" s="355"/>
      <c r="J30" s="355"/>
      <c r="K30" s="355"/>
      <c r="L30" s="355"/>
      <c r="M30" s="355"/>
      <c r="N30" s="362"/>
      <c r="O30" s="362"/>
      <c r="P30" s="362"/>
      <c r="Q30" s="355"/>
      <c r="R30" s="355"/>
      <c r="S30" s="355"/>
      <c r="T30" s="355"/>
      <c r="U30" s="355"/>
      <c r="V30" s="355"/>
      <c r="W30" s="355"/>
      <c r="X30" s="355"/>
      <c r="Y30" s="355"/>
      <c r="Z30" s="355"/>
    </row>
    <row r="31" spans="1:26" ht="15.75" customHeight="1">
      <c r="A31" s="544"/>
      <c r="B31" s="360" t="s">
        <v>355</v>
      </c>
      <c r="C31" s="361" t="s">
        <v>379</v>
      </c>
      <c r="D31" s="355"/>
      <c r="E31" s="355"/>
      <c r="F31" s="355"/>
      <c r="G31" s="355"/>
      <c r="H31" s="355"/>
      <c r="I31" s="355"/>
      <c r="J31" s="355"/>
      <c r="K31" s="355"/>
      <c r="L31" s="355"/>
      <c r="M31" s="355"/>
      <c r="N31" s="362"/>
      <c r="O31" s="362"/>
      <c r="P31" s="362"/>
      <c r="Q31" s="355"/>
      <c r="R31" s="355"/>
      <c r="S31" s="355"/>
      <c r="T31" s="355"/>
      <c r="U31" s="355"/>
      <c r="V31" s="355"/>
      <c r="W31" s="355"/>
      <c r="X31" s="355"/>
      <c r="Y31" s="355"/>
      <c r="Z31" s="355"/>
    </row>
    <row r="32" spans="1:26" ht="15.75" customHeight="1">
      <c r="A32" s="544"/>
      <c r="B32" s="360" t="s">
        <v>357</v>
      </c>
      <c r="C32" s="361" t="s">
        <v>380</v>
      </c>
      <c r="D32" s="355"/>
      <c r="E32" s="355"/>
      <c r="F32" s="355"/>
      <c r="G32" s="355"/>
      <c r="H32" s="355"/>
      <c r="I32" s="355"/>
      <c r="J32" s="355"/>
      <c r="K32" s="355"/>
      <c r="L32" s="355"/>
      <c r="M32" s="355"/>
      <c r="N32" s="362"/>
      <c r="O32" s="362"/>
      <c r="P32" s="362"/>
      <c r="Q32" s="355"/>
      <c r="R32" s="355"/>
      <c r="S32" s="355"/>
      <c r="T32" s="355"/>
      <c r="U32" s="355"/>
      <c r="V32" s="355"/>
      <c r="W32" s="355"/>
      <c r="X32" s="355"/>
      <c r="Y32" s="355"/>
      <c r="Z32" s="355"/>
    </row>
    <row r="33" spans="1:26" ht="15.75" customHeight="1">
      <c r="A33" s="543" t="s">
        <v>381</v>
      </c>
      <c r="B33" s="360" t="s">
        <v>350</v>
      </c>
      <c r="C33" s="363" t="s">
        <v>382</v>
      </c>
      <c r="D33" s="355"/>
      <c r="E33" s="355"/>
      <c r="F33" s="355"/>
      <c r="G33" s="355"/>
      <c r="H33" s="355"/>
      <c r="I33" s="355"/>
      <c r="J33" s="355"/>
      <c r="K33" s="355"/>
      <c r="L33" s="355"/>
      <c r="M33" s="355"/>
      <c r="N33" s="362"/>
      <c r="O33" s="362"/>
      <c r="P33" s="362"/>
      <c r="Q33" s="355"/>
      <c r="R33" s="355"/>
      <c r="S33" s="355"/>
      <c r="T33" s="355"/>
      <c r="U33" s="355"/>
      <c r="V33" s="355"/>
      <c r="W33" s="355"/>
      <c r="X33" s="355"/>
      <c r="Y33" s="355"/>
      <c r="Z33" s="355"/>
    </row>
    <row r="34" spans="1:26" ht="15.75" customHeight="1">
      <c r="A34" s="544"/>
      <c r="B34" s="360" t="s">
        <v>352</v>
      </c>
      <c r="C34" s="363" t="s">
        <v>383</v>
      </c>
      <c r="D34" s="355"/>
      <c r="E34" s="355"/>
      <c r="F34" s="355"/>
      <c r="G34" s="355"/>
      <c r="H34" s="355"/>
      <c r="I34" s="355"/>
      <c r="J34" s="355"/>
      <c r="K34" s="355"/>
      <c r="L34" s="355"/>
      <c r="M34" s="355"/>
      <c r="N34" s="362"/>
      <c r="O34" s="362"/>
      <c r="P34" s="362"/>
      <c r="Q34" s="355"/>
      <c r="R34" s="355"/>
      <c r="S34" s="355"/>
      <c r="T34" s="355"/>
      <c r="U34" s="355"/>
      <c r="V34" s="355"/>
      <c r="W34" s="355"/>
      <c r="X34" s="355"/>
      <c r="Y34" s="355"/>
      <c r="Z34" s="355"/>
    </row>
    <row r="35" spans="1:26" ht="15.75" customHeight="1">
      <c r="A35" s="544"/>
      <c r="B35" s="360" t="s">
        <v>353</v>
      </c>
      <c r="C35" s="363" t="s">
        <v>3816</v>
      </c>
      <c r="D35" s="355"/>
      <c r="E35" s="355"/>
      <c r="F35" s="355"/>
      <c r="G35" s="355"/>
      <c r="H35" s="355"/>
      <c r="I35" s="355"/>
      <c r="J35" s="355"/>
      <c r="K35" s="355"/>
      <c r="L35" s="355"/>
      <c r="M35" s="355"/>
      <c r="N35" s="362"/>
      <c r="O35" s="362"/>
      <c r="P35" s="362"/>
      <c r="Q35" s="355"/>
      <c r="R35" s="355"/>
      <c r="S35" s="355"/>
      <c r="T35" s="355"/>
      <c r="U35" s="355"/>
      <c r="V35" s="355"/>
      <c r="W35" s="355"/>
      <c r="X35" s="355"/>
      <c r="Y35" s="355"/>
      <c r="Z35" s="355"/>
    </row>
    <row r="36" spans="1:26" ht="15.75" customHeight="1">
      <c r="A36" s="544"/>
      <c r="B36" s="360" t="s">
        <v>355</v>
      </c>
      <c r="C36" s="363" t="s">
        <v>3817</v>
      </c>
      <c r="D36" s="355"/>
      <c r="E36" s="355"/>
      <c r="F36" s="355"/>
      <c r="G36" s="355"/>
      <c r="H36" s="355"/>
      <c r="I36" s="355"/>
      <c r="J36" s="355"/>
      <c r="K36" s="355"/>
      <c r="L36" s="355"/>
      <c r="M36" s="355"/>
      <c r="N36" s="362"/>
      <c r="O36" s="362"/>
      <c r="P36" s="362"/>
      <c r="Q36" s="355"/>
      <c r="R36" s="355"/>
      <c r="S36" s="355"/>
      <c r="T36" s="355"/>
      <c r="U36" s="355"/>
      <c r="V36" s="355"/>
      <c r="W36" s="355"/>
      <c r="X36" s="355"/>
      <c r="Y36" s="355"/>
      <c r="Z36" s="355"/>
    </row>
    <row r="37" spans="1:26" ht="15.75" customHeight="1">
      <c r="A37" s="544"/>
      <c r="B37" s="360" t="s">
        <v>357</v>
      </c>
      <c r="C37" s="363" t="s">
        <v>384</v>
      </c>
      <c r="D37" s="355"/>
      <c r="E37" s="355"/>
      <c r="F37" s="355"/>
      <c r="G37" s="355"/>
      <c r="H37" s="355"/>
      <c r="I37" s="355"/>
      <c r="J37" s="355"/>
      <c r="K37" s="355"/>
      <c r="L37" s="355"/>
      <c r="M37" s="355"/>
      <c r="N37" s="362"/>
      <c r="O37" s="362"/>
      <c r="P37" s="362"/>
      <c r="Q37" s="355"/>
      <c r="R37" s="355"/>
      <c r="S37" s="355"/>
      <c r="T37" s="355"/>
      <c r="U37" s="355"/>
      <c r="V37" s="355"/>
      <c r="W37" s="355"/>
      <c r="X37" s="355"/>
      <c r="Y37" s="355"/>
      <c r="Z37" s="355"/>
    </row>
    <row r="38" spans="1:26" ht="15.75" customHeight="1">
      <c r="A38" s="543" t="s">
        <v>385</v>
      </c>
      <c r="B38" s="360" t="s">
        <v>350</v>
      </c>
      <c r="C38" s="363" t="s">
        <v>376</v>
      </c>
      <c r="D38" s="355"/>
      <c r="E38" s="355"/>
      <c r="F38" s="355"/>
      <c r="G38" s="355"/>
      <c r="H38" s="355"/>
      <c r="I38" s="355"/>
      <c r="J38" s="355"/>
      <c r="K38" s="355"/>
      <c r="L38" s="355"/>
      <c r="M38" s="355"/>
      <c r="N38" s="362"/>
      <c r="O38" s="362"/>
      <c r="P38" s="362"/>
      <c r="Q38" s="355"/>
      <c r="R38" s="355"/>
      <c r="S38" s="355"/>
      <c r="T38" s="355"/>
      <c r="U38" s="355"/>
      <c r="V38" s="355"/>
      <c r="W38" s="355"/>
      <c r="X38" s="355"/>
      <c r="Y38" s="355"/>
      <c r="Z38" s="355"/>
    </row>
    <row r="39" spans="1:26" ht="15.75" customHeight="1">
      <c r="A39" s="544"/>
      <c r="B39" s="360" t="s">
        <v>352</v>
      </c>
      <c r="C39" s="363" t="s">
        <v>386</v>
      </c>
      <c r="D39" s="355"/>
      <c r="E39" s="355"/>
      <c r="F39" s="355"/>
      <c r="G39" s="355"/>
      <c r="H39" s="355"/>
      <c r="I39" s="355"/>
      <c r="J39" s="355"/>
      <c r="K39" s="355"/>
      <c r="L39" s="355"/>
      <c r="M39" s="355"/>
      <c r="N39" s="362"/>
      <c r="O39" s="362"/>
      <c r="P39" s="362"/>
      <c r="Q39" s="355"/>
      <c r="R39" s="355"/>
      <c r="S39" s="355"/>
      <c r="T39" s="355"/>
      <c r="U39" s="355"/>
      <c r="V39" s="355"/>
      <c r="W39" s="355"/>
      <c r="X39" s="355"/>
      <c r="Y39" s="355"/>
      <c r="Z39" s="355"/>
    </row>
    <row r="40" spans="1:26" ht="15.75" customHeight="1">
      <c r="A40" s="544"/>
      <c r="B40" s="360" t="s">
        <v>353</v>
      </c>
      <c r="C40" s="363" t="s">
        <v>387</v>
      </c>
      <c r="D40" s="355"/>
      <c r="E40" s="355"/>
      <c r="F40" s="355"/>
      <c r="G40" s="355"/>
      <c r="H40" s="355"/>
      <c r="I40" s="355"/>
      <c r="J40" s="355"/>
      <c r="K40" s="355"/>
      <c r="L40" s="355"/>
      <c r="M40" s="355"/>
      <c r="N40" s="362"/>
      <c r="O40" s="362"/>
      <c r="P40" s="362"/>
      <c r="Q40" s="355"/>
      <c r="R40" s="355"/>
      <c r="S40" s="355"/>
      <c r="T40" s="355"/>
      <c r="U40" s="355"/>
      <c r="V40" s="355"/>
      <c r="W40" s="355"/>
      <c r="X40" s="355"/>
      <c r="Y40" s="355"/>
      <c r="Z40" s="355"/>
    </row>
    <row r="41" spans="1:26" ht="15.75" customHeight="1">
      <c r="A41" s="544"/>
      <c r="B41" s="360" t="s">
        <v>355</v>
      </c>
      <c r="C41" s="363" t="s">
        <v>388</v>
      </c>
      <c r="D41" s="355"/>
      <c r="E41" s="355"/>
      <c r="F41" s="355"/>
      <c r="G41" s="355"/>
      <c r="H41" s="355"/>
      <c r="I41" s="355"/>
      <c r="J41" s="355"/>
      <c r="K41" s="355"/>
      <c r="L41" s="355"/>
      <c r="M41" s="355"/>
      <c r="N41" s="362"/>
      <c r="O41" s="362"/>
      <c r="P41" s="362"/>
      <c r="Q41" s="355"/>
      <c r="R41" s="355"/>
      <c r="S41" s="355"/>
      <c r="T41" s="355"/>
      <c r="U41" s="355"/>
      <c r="V41" s="355"/>
      <c r="W41" s="355"/>
      <c r="X41" s="355"/>
      <c r="Y41" s="355"/>
      <c r="Z41" s="355"/>
    </row>
    <row r="42" spans="1:26" ht="15.75" customHeight="1">
      <c r="A42" s="544"/>
      <c r="B42" s="360" t="s">
        <v>357</v>
      </c>
      <c r="C42" s="363" t="s">
        <v>389</v>
      </c>
      <c r="D42" s="355"/>
      <c r="E42" s="355"/>
      <c r="F42" s="355"/>
      <c r="G42" s="355"/>
      <c r="H42" s="355"/>
      <c r="I42" s="355"/>
      <c r="J42" s="355"/>
      <c r="K42" s="355"/>
      <c r="L42" s="355"/>
      <c r="M42" s="355"/>
      <c r="N42" s="355"/>
      <c r="O42" s="355"/>
      <c r="P42" s="355"/>
      <c r="Q42" s="355"/>
      <c r="R42" s="355"/>
      <c r="S42" s="355"/>
      <c r="T42" s="355"/>
      <c r="U42" s="355"/>
      <c r="V42" s="355"/>
      <c r="W42" s="355"/>
      <c r="X42" s="355"/>
      <c r="Y42" s="355"/>
      <c r="Z42" s="355"/>
    </row>
    <row r="43" spans="1:26" ht="15.75" customHeight="1">
      <c r="A43" s="543" t="s">
        <v>390</v>
      </c>
      <c r="B43" s="360" t="s">
        <v>350</v>
      </c>
      <c r="C43" s="363" t="s">
        <v>391</v>
      </c>
      <c r="D43" s="355"/>
      <c r="E43" s="355"/>
      <c r="F43" s="355"/>
      <c r="G43" s="355"/>
      <c r="H43" s="355"/>
      <c r="I43" s="355"/>
      <c r="J43" s="355"/>
      <c r="K43" s="355"/>
      <c r="L43" s="355"/>
      <c r="M43" s="355"/>
      <c r="N43" s="355"/>
      <c r="O43" s="355"/>
      <c r="P43" s="355"/>
      <c r="Q43" s="355"/>
      <c r="R43" s="355"/>
      <c r="S43" s="355"/>
      <c r="T43" s="355"/>
      <c r="U43" s="355"/>
      <c r="V43" s="355"/>
      <c r="W43" s="355"/>
      <c r="X43" s="355"/>
      <c r="Y43" s="355"/>
      <c r="Z43" s="355"/>
    </row>
    <row r="44" spans="1:26" ht="15.75" customHeight="1">
      <c r="A44" s="544"/>
      <c r="B44" s="360" t="s">
        <v>352</v>
      </c>
      <c r="C44" s="363" t="s">
        <v>392</v>
      </c>
      <c r="D44" s="355"/>
      <c r="E44" s="355"/>
      <c r="F44" s="355"/>
      <c r="G44" s="355"/>
      <c r="H44" s="355"/>
      <c r="I44" s="355"/>
      <c r="J44" s="355"/>
      <c r="K44" s="355"/>
      <c r="L44" s="355"/>
      <c r="M44" s="355"/>
      <c r="N44" s="355"/>
      <c r="O44" s="355"/>
      <c r="P44" s="355"/>
      <c r="Q44" s="355"/>
      <c r="R44" s="355"/>
      <c r="S44" s="355"/>
      <c r="T44" s="355"/>
      <c r="U44" s="355"/>
      <c r="V44" s="355"/>
      <c r="W44" s="355"/>
      <c r="X44" s="355"/>
      <c r="Y44" s="355"/>
      <c r="Z44" s="355"/>
    </row>
    <row r="45" spans="1:26" ht="15.75" customHeight="1">
      <c r="A45" s="544"/>
      <c r="B45" s="360" t="s">
        <v>353</v>
      </c>
      <c r="C45" s="363" t="s">
        <v>393</v>
      </c>
      <c r="D45" s="355"/>
      <c r="E45" s="355"/>
      <c r="F45" s="355"/>
      <c r="G45" s="355"/>
      <c r="H45" s="355"/>
      <c r="I45" s="355"/>
      <c r="J45" s="355"/>
      <c r="K45" s="355"/>
      <c r="L45" s="355"/>
      <c r="M45" s="355"/>
      <c r="N45" s="355"/>
      <c r="O45" s="355"/>
      <c r="P45" s="355"/>
      <c r="Q45" s="355"/>
      <c r="R45" s="355"/>
      <c r="S45" s="355"/>
      <c r="T45" s="355"/>
      <c r="U45" s="355"/>
      <c r="V45" s="355"/>
      <c r="W45" s="355"/>
      <c r="X45" s="355"/>
      <c r="Y45" s="355"/>
      <c r="Z45" s="355"/>
    </row>
    <row r="46" spans="1:26" ht="15.75" customHeight="1">
      <c r="A46" s="544"/>
      <c r="B46" s="360" t="s">
        <v>355</v>
      </c>
      <c r="C46" s="363" t="s">
        <v>394</v>
      </c>
      <c r="D46" s="355"/>
      <c r="E46" s="355"/>
      <c r="F46" s="355"/>
      <c r="G46" s="355"/>
      <c r="H46" s="355"/>
      <c r="I46" s="355"/>
      <c r="J46" s="355"/>
      <c r="K46" s="355"/>
      <c r="L46" s="355"/>
      <c r="M46" s="355"/>
      <c r="N46" s="355"/>
      <c r="O46" s="355"/>
      <c r="P46" s="355"/>
      <c r="Q46" s="355"/>
      <c r="R46" s="355"/>
      <c r="S46" s="355"/>
      <c r="T46" s="355"/>
      <c r="U46" s="355"/>
      <c r="V46" s="355"/>
      <c r="W46" s="355"/>
      <c r="X46" s="355"/>
      <c r="Y46" s="355"/>
      <c r="Z46" s="355"/>
    </row>
    <row r="47" spans="1:26" ht="15.75" customHeight="1">
      <c r="A47" s="544"/>
      <c r="B47" s="360" t="s">
        <v>357</v>
      </c>
      <c r="C47" s="363" t="s">
        <v>395</v>
      </c>
      <c r="D47" s="355"/>
      <c r="E47" s="355"/>
      <c r="F47" s="355"/>
      <c r="G47" s="355"/>
      <c r="H47" s="355"/>
      <c r="I47" s="355"/>
      <c r="J47" s="355"/>
      <c r="K47" s="355"/>
      <c r="L47" s="355"/>
      <c r="M47" s="355"/>
      <c r="N47" s="355"/>
      <c r="O47" s="355"/>
      <c r="P47" s="355"/>
      <c r="Q47" s="355"/>
      <c r="R47" s="355"/>
      <c r="S47" s="355"/>
      <c r="T47" s="355"/>
      <c r="U47" s="355"/>
      <c r="V47" s="355"/>
      <c r="W47" s="355"/>
      <c r="X47" s="355"/>
      <c r="Y47" s="355"/>
      <c r="Z47" s="355"/>
    </row>
    <row r="48" spans="1:26" ht="15.75" customHeight="1">
      <c r="A48" s="543" t="s">
        <v>396</v>
      </c>
      <c r="B48" s="360" t="s">
        <v>350</v>
      </c>
      <c r="C48" s="363" t="s">
        <v>397</v>
      </c>
      <c r="D48" s="355"/>
      <c r="E48" s="355"/>
      <c r="F48" s="355"/>
      <c r="G48" s="355"/>
      <c r="H48" s="355"/>
      <c r="I48" s="355"/>
      <c r="J48" s="355"/>
      <c r="K48" s="355"/>
      <c r="L48" s="355"/>
      <c r="M48" s="355"/>
      <c r="N48" s="355"/>
      <c r="O48" s="355"/>
      <c r="P48" s="355"/>
      <c r="Q48" s="355"/>
      <c r="R48" s="355"/>
      <c r="S48" s="355"/>
      <c r="T48" s="355"/>
      <c r="U48" s="355"/>
      <c r="V48" s="355"/>
      <c r="W48" s="355"/>
      <c r="X48" s="355"/>
      <c r="Y48" s="355"/>
      <c r="Z48" s="355"/>
    </row>
    <row r="49" spans="1:26" ht="15.75" customHeight="1">
      <c r="A49" s="544"/>
      <c r="B49" s="360" t="s">
        <v>352</v>
      </c>
      <c r="C49" s="363" t="s">
        <v>398</v>
      </c>
      <c r="D49" s="355"/>
      <c r="E49" s="355"/>
      <c r="F49" s="355"/>
      <c r="G49" s="355"/>
      <c r="H49" s="355"/>
      <c r="I49" s="355"/>
      <c r="J49" s="355"/>
      <c r="K49" s="355"/>
      <c r="L49" s="355"/>
      <c r="M49" s="355"/>
      <c r="N49" s="355"/>
      <c r="O49" s="355"/>
      <c r="P49" s="355"/>
      <c r="Q49" s="355"/>
      <c r="R49" s="355"/>
      <c r="S49" s="355"/>
      <c r="T49" s="355"/>
      <c r="U49" s="355"/>
      <c r="V49" s="355"/>
      <c r="W49" s="355"/>
      <c r="X49" s="355"/>
      <c r="Y49" s="355"/>
      <c r="Z49" s="355"/>
    </row>
    <row r="50" spans="1:26" ht="15.75" customHeight="1">
      <c r="A50" s="544"/>
      <c r="B50" s="360" t="s">
        <v>353</v>
      </c>
      <c r="C50" s="363" t="s">
        <v>3818</v>
      </c>
      <c r="D50" s="355"/>
      <c r="E50" s="355"/>
      <c r="F50" s="355"/>
      <c r="G50" s="355"/>
      <c r="H50" s="355"/>
      <c r="I50" s="355"/>
      <c r="J50" s="355"/>
      <c r="K50" s="355"/>
      <c r="L50" s="355"/>
      <c r="M50" s="355"/>
      <c r="N50" s="355"/>
      <c r="O50" s="355"/>
      <c r="P50" s="355"/>
      <c r="Q50" s="355"/>
      <c r="R50" s="355"/>
      <c r="S50" s="355"/>
      <c r="T50" s="355"/>
      <c r="U50" s="355"/>
      <c r="V50" s="355"/>
      <c r="W50" s="355"/>
      <c r="X50" s="355"/>
      <c r="Y50" s="355"/>
      <c r="Z50" s="355"/>
    </row>
    <row r="51" spans="1:26" ht="15.75" customHeight="1">
      <c r="A51" s="544"/>
      <c r="B51" s="360" t="s">
        <v>355</v>
      </c>
      <c r="C51" s="363" t="s">
        <v>399</v>
      </c>
      <c r="D51" s="355"/>
      <c r="E51" s="355"/>
      <c r="F51" s="355"/>
      <c r="G51" s="355"/>
      <c r="H51" s="355"/>
      <c r="I51" s="355"/>
      <c r="J51" s="355"/>
      <c r="K51" s="355"/>
      <c r="L51" s="355"/>
      <c r="M51" s="355"/>
      <c r="N51" s="355"/>
      <c r="O51" s="355"/>
      <c r="P51" s="355"/>
      <c r="Q51" s="355"/>
      <c r="R51" s="355"/>
      <c r="S51" s="355"/>
      <c r="T51" s="355"/>
      <c r="U51" s="355"/>
      <c r="V51" s="355"/>
      <c r="W51" s="355"/>
      <c r="X51" s="355"/>
      <c r="Y51" s="355"/>
      <c r="Z51" s="355"/>
    </row>
    <row r="52" spans="1:26" ht="15.75" customHeight="1">
      <c r="A52" s="544"/>
      <c r="B52" s="360" t="s">
        <v>357</v>
      </c>
      <c r="C52" s="363" t="s">
        <v>400</v>
      </c>
      <c r="D52" s="355"/>
      <c r="E52" s="355"/>
      <c r="F52" s="355"/>
      <c r="G52" s="355"/>
      <c r="H52" s="355"/>
      <c r="I52" s="355"/>
      <c r="J52" s="355"/>
      <c r="K52" s="355"/>
      <c r="L52" s="355"/>
      <c r="M52" s="355"/>
      <c r="N52" s="355"/>
      <c r="O52" s="355"/>
      <c r="P52" s="355"/>
      <c r="Q52" s="355"/>
      <c r="R52" s="355"/>
      <c r="S52" s="355"/>
      <c r="T52" s="355"/>
      <c r="U52" s="355"/>
      <c r="V52" s="355"/>
      <c r="W52" s="355"/>
      <c r="X52" s="355"/>
      <c r="Y52" s="355"/>
      <c r="Z52" s="355"/>
    </row>
    <row r="53" spans="1:26" ht="15.75" customHeight="1">
      <c r="A53" s="543" t="s">
        <v>401</v>
      </c>
      <c r="B53" s="360" t="s">
        <v>350</v>
      </c>
      <c r="C53" s="363" t="s">
        <v>402</v>
      </c>
      <c r="D53" s="355"/>
      <c r="E53" s="355"/>
      <c r="F53" s="355"/>
      <c r="G53" s="355"/>
      <c r="H53" s="355"/>
      <c r="I53" s="355"/>
      <c r="J53" s="355"/>
      <c r="K53" s="355"/>
      <c r="L53" s="355"/>
      <c r="M53" s="355"/>
      <c r="N53" s="355"/>
      <c r="O53" s="355"/>
      <c r="P53" s="355"/>
      <c r="Q53" s="355"/>
      <c r="R53" s="355"/>
      <c r="S53" s="355"/>
      <c r="T53" s="355"/>
      <c r="U53" s="355"/>
      <c r="V53" s="355"/>
      <c r="W53" s="355"/>
      <c r="X53" s="355"/>
      <c r="Y53" s="355"/>
      <c r="Z53" s="355"/>
    </row>
    <row r="54" spans="1:26" ht="15.75" customHeight="1">
      <c r="A54" s="544"/>
      <c r="B54" s="360" t="s">
        <v>352</v>
      </c>
      <c r="C54" s="363" t="s">
        <v>398</v>
      </c>
      <c r="D54" s="355"/>
      <c r="E54" s="355"/>
      <c r="F54" s="355"/>
      <c r="G54" s="355"/>
      <c r="H54" s="355"/>
      <c r="I54" s="355"/>
      <c r="J54" s="355"/>
      <c r="K54" s="355"/>
      <c r="L54" s="355"/>
      <c r="M54" s="355"/>
      <c r="N54" s="355"/>
      <c r="O54" s="355"/>
      <c r="P54" s="355"/>
      <c r="Q54" s="355"/>
      <c r="R54" s="355"/>
      <c r="S54" s="355"/>
      <c r="T54" s="355"/>
      <c r="U54" s="355"/>
      <c r="V54" s="355"/>
      <c r="W54" s="355"/>
      <c r="X54" s="355"/>
      <c r="Y54" s="355"/>
      <c r="Z54" s="355"/>
    </row>
    <row r="55" spans="1:26" ht="15.75" customHeight="1">
      <c r="A55" s="544"/>
      <c r="B55" s="360" t="s">
        <v>353</v>
      </c>
      <c r="C55" s="363" t="s">
        <v>403</v>
      </c>
      <c r="D55" s="355"/>
      <c r="E55" s="355"/>
      <c r="F55" s="355"/>
      <c r="G55" s="355"/>
      <c r="H55" s="355"/>
      <c r="I55" s="355"/>
      <c r="J55" s="355"/>
      <c r="K55" s="355"/>
      <c r="L55" s="355"/>
      <c r="M55" s="355"/>
      <c r="N55" s="355"/>
      <c r="O55" s="355"/>
      <c r="P55" s="355"/>
      <c r="Q55" s="355"/>
      <c r="R55" s="355"/>
      <c r="S55" s="355"/>
      <c r="T55" s="355"/>
      <c r="U55" s="355"/>
      <c r="V55" s="355"/>
      <c r="W55" s="355"/>
      <c r="X55" s="355"/>
      <c r="Y55" s="355"/>
      <c r="Z55" s="355"/>
    </row>
    <row r="56" spans="1:26" ht="15.75" customHeight="1">
      <c r="A56" s="544"/>
      <c r="B56" s="360" t="s">
        <v>355</v>
      </c>
      <c r="C56" s="363" t="s">
        <v>404</v>
      </c>
      <c r="D56" s="355"/>
      <c r="E56" s="355"/>
      <c r="F56" s="355"/>
      <c r="G56" s="355"/>
      <c r="H56" s="355"/>
      <c r="I56" s="355"/>
      <c r="J56" s="355"/>
      <c r="K56" s="355"/>
      <c r="L56" s="355"/>
      <c r="M56" s="355"/>
      <c r="N56" s="355"/>
      <c r="O56" s="355"/>
      <c r="P56" s="355"/>
      <c r="Q56" s="355"/>
      <c r="R56" s="355"/>
      <c r="S56" s="355"/>
      <c r="T56" s="355"/>
      <c r="U56" s="355"/>
      <c r="V56" s="355"/>
      <c r="W56" s="355"/>
      <c r="X56" s="355"/>
      <c r="Y56" s="355"/>
      <c r="Z56" s="355"/>
    </row>
    <row r="57" spans="1:26" ht="15.75" customHeight="1">
      <c r="A57" s="544"/>
      <c r="B57" s="360" t="s">
        <v>357</v>
      </c>
      <c r="C57" s="363" t="s">
        <v>405</v>
      </c>
      <c r="D57" s="355"/>
      <c r="E57" s="355"/>
      <c r="F57" s="355"/>
      <c r="G57" s="355"/>
      <c r="H57" s="355"/>
      <c r="I57" s="355"/>
      <c r="J57" s="355"/>
      <c r="K57" s="355"/>
      <c r="L57" s="355"/>
      <c r="M57" s="355"/>
      <c r="N57" s="355"/>
      <c r="O57" s="355"/>
      <c r="P57" s="355"/>
      <c r="Q57" s="355"/>
      <c r="R57" s="355"/>
      <c r="S57" s="355"/>
      <c r="T57" s="355"/>
      <c r="U57" s="355"/>
      <c r="V57" s="355"/>
      <c r="W57" s="355"/>
      <c r="X57" s="355"/>
      <c r="Y57" s="355"/>
      <c r="Z57" s="355"/>
    </row>
    <row r="58" spans="1:26" ht="15.75" customHeight="1">
      <c r="A58" s="543" t="s">
        <v>406</v>
      </c>
      <c r="B58" s="360" t="s">
        <v>350</v>
      </c>
      <c r="C58" s="363" t="s">
        <v>376</v>
      </c>
      <c r="D58" s="355"/>
      <c r="E58" s="355"/>
      <c r="F58" s="355"/>
      <c r="G58" s="355"/>
      <c r="H58" s="355"/>
      <c r="I58" s="355"/>
      <c r="J58" s="355"/>
      <c r="K58" s="355"/>
      <c r="L58" s="355"/>
      <c r="M58" s="355"/>
      <c r="N58" s="355"/>
      <c r="O58" s="355"/>
      <c r="P58" s="355"/>
      <c r="Q58" s="355"/>
      <c r="R58" s="355"/>
      <c r="S58" s="355"/>
      <c r="T58" s="355"/>
      <c r="U58" s="355"/>
      <c r="V58" s="355"/>
      <c r="W58" s="355"/>
      <c r="X58" s="355"/>
      <c r="Y58" s="355"/>
      <c r="Z58" s="355"/>
    </row>
    <row r="59" spans="1:26" ht="15.75" customHeight="1">
      <c r="A59" s="544"/>
      <c r="B59" s="360" t="s">
        <v>352</v>
      </c>
      <c r="C59" s="363" t="s">
        <v>407</v>
      </c>
      <c r="D59" s="355"/>
      <c r="E59" s="355"/>
      <c r="F59" s="355"/>
      <c r="G59" s="355"/>
      <c r="H59" s="355"/>
      <c r="I59" s="355"/>
      <c r="J59" s="355"/>
      <c r="K59" s="355"/>
      <c r="L59" s="355"/>
      <c r="M59" s="355"/>
      <c r="N59" s="355"/>
      <c r="O59" s="355"/>
      <c r="P59" s="355"/>
      <c r="Q59" s="355"/>
      <c r="R59" s="355"/>
      <c r="S59" s="355"/>
      <c r="T59" s="355"/>
      <c r="U59" s="355"/>
      <c r="V59" s="355"/>
      <c r="W59" s="355"/>
      <c r="X59" s="355"/>
      <c r="Y59" s="355"/>
      <c r="Z59" s="355"/>
    </row>
    <row r="60" spans="1:26" ht="15.75" customHeight="1">
      <c r="A60" s="544"/>
      <c r="B60" s="360" t="s">
        <v>353</v>
      </c>
      <c r="C60" s="363" t="s">
        <v>408</v>
      </c>
      <c r="D60" s="355"/>
      <c r="E60" s="355"/>
      <c r="F60" s="355"/>
      <c r="G60" s="355"/>
      <c r="H60" s="355"/>
      <c r="I60" s="355"/>
      <c r="J60" s="355"/>
      <c r="K60" s="355"/>
      <c r="L60" s="355"/>
      <c r="M60" s="355"/>
      <c r="N60" s="355"/>
      <c r="O60" s="355"/>
      <c r="P60" s="355"/>
      <c r="Q60" s="355"/>
      <c r="R60" s="355"/>
      <c r="S60" s="355"/>
      <c r="T60" s="355"/>
      <c r="U60" s="355"/>
      <c r="V60" s="355"/>
      <c r="W60" s="355"/>
      <c r="X60" s="355"/>
      <c r="Y60" s="355"/>
      <c r="Z60" s="355"/>
    </row>
    <row r="61" spans="1:26" ht="15.75" customHeight="1">
      <c r="A61" s="544"/>
      <c r="B61" s="360" t="s">
        <v>355</v>
      </c>
      <c r="C61" s="363" t="s">
        <v>409</v>
      </c>
      <c r="D61" s="355"/>
      <c r="E61" s="355"/>
      <c r="F61" s="355"/>
      <c r="G61" s="355"/>
      <c r="H61" s="355"/>
      <c r="I61" s="355"/>
      <c r="J61" s="355"/>
      <c r="K61" s="355"/>
      <c r="L61" s="355"/>
      <c r="M61" s="355"/>
      <c r="N61" s="355"/>
      <c r="O61" s="355"/>
      <c r="P61" s="355"/>
      <c r="Q61" s="355"/>
      <c r="R61" s="355"/>
      <c r="S61" s="355"/>
      <c r="T61" s="355"/>
      <c r="U61" s="355"/>
      <c r="V61" s="355"/>
      <c r="W61" s="355"/>
      <c r="X61" s="355"/>
      <c r="Y61" s="355"/>
      <c r="Z61" s="355"/>
    </row>
    <row r="62" spans="1:26" ht="15.75" customHeight="1">
      <c r="A62" s="544"/>
      <c r="B62" s="360" t="s">
        <v>357</v>
      </c>
      <c r="C62" s="363" t="s">
        <v>410</v>
      </c>
      <c r="D62" s="355"/>
      <c r="E62" s="355"/>
      <c r="F62" s="355"/>
      <c r="G62" s="355"/>
      <c r="H62" s="355"/>
      <c r="I62" s="355"/>
      <c r="J62" s="355"/>
      <c r="K62" s="355"/>
      <c r="L62" s="355"/>
      <c r="M62" s="355"/>
      <c r="N62" s="355"/>
      <c r="O62" s="355"/>
      <c r="P62" s="355"/>
      <c r="Q62" s="355"/>
      <c r="R62" s="355"/>
      <c r="S62" s="355"/>
      <c r="T62" s="355"/>
      <c r="U62" s="355"/>
      <c r="V62" s="355"/>
      <c r="W62" s="355"/>
      <c r="X62" s="355"/>
      <c r="Y62" s="355"/>
      <c r="Z62" s="355"/>
    </row>
    <row r="63" spans="1:26" ht="15.75" customHeight="1">
      <c r="A63" s="543" t="s">
        <v>411</v>
      </c>
      <c r="B63" s="360" t="s">
        <v>350</v>
      </c>
      <c r="C63" s="363" t="s">
        <v>376</v>
      </c>
      <c r="D63" s="355"/>
      <c r="E63" s="355"/>
      <c r="F63" s="355"/>
      <c r="G63" s="355"/>
      <c r="H63" s="355"/>
      <c r="I63" s="355"/>
      <c r="J63" s="355"/>
      <c r="K63" s="355"/>
      <c r="L63" s="355"/>
      <c r="M63" s="355"/>
      <c r="N63" s="355"/>
      <c r="O63" s="355"/>
      <c r="P63" s="355"/>
      <c r="Q63" s="355"/>
      <c r="R63" s="355"/>
      <c r="S63" s="355"/>
      <c r="T63" s="355"/>
      <c r="U63" s="355"/>
      <c r="V63" s="355"/>
      <c r="W63" s="355"/>
      <c r="X63" s="355"/>
      <c r="Y63" s="355"/>
      <c r="Z63" s="355"/>
    </row>
    <row r="64" spans="1:26" ht="15.75" customHeight="1">
      <c r="A64" s="544"/>
      <c r="B64" s="360" t="s">
        <v>352</v>
      </c>
      <c r="C64" s="363" t="s">
        <v>412</v>
      </c>
      <c r="D64" s="355"/>
      <c r="E64" s="355"/>
      <c r="F64" s="355"/>
      <c r="G64" s="355"/>
      <c r="H64" s="355"/>
      <c r="I64" s="355"/>
      <c r="J64" s="355"/>
      <c r="K64" s="355"/>
      <c r="L64" s="355"/>
      <c r="M64" s="355"/>
      <c r="N64" s="355"/>
      <c r="O64" s="355"/>
      <c r="P64" s="355"/>
      <c r="Q64" s="355"/>
      <c r="R64" s="355"/>
      <c r="S64" s="355"/>
      <c r="T64" s="355"/>
      <c r="U64" s="355"/>
      <c r="V64" s="355"/>
      <c r="W64" s="355"/>
      <c r="X64" s="355"/>
      <c r="Y64" s="355"/>
      <c r="Z64" s="355"/>
    </row>
    <row r="65" spans="1:26" ht="15.75" customHeight="1">
      <c r="A65" s="544"/>
      <c r="B65" s="360" t="s">
        <v>353</v>
      </c>
      <c r="C65" s="363" t="s">
        <v>413</v>
      </c>
      <c r="D65" s="355"/>
      <c r="E65" s="355"/>
      <c r="F65" s="355"/>
      <c r="G65" s="355"/>
      <c r="H65" s="355"/>
      <c r="I65" s="355"/>
      <c r="J65" s="355"/>
      <c r="K65" s="355"/>
      <c r="L65" s="355"/>
      <c r="M65" s="355"/>
      <c r="N65" s="355"/>
      <c r="O65" s="355"/>
      <c r="P65" s="355"/>
      <c r="Q65" s="355"/>
      <c r="R65" s="355"/>
      <c r="S65" s="355"/>
      <c r="T65" s="355"/>
      <c r="U65" s="355"/>
      <c r="V65" s="355"/>
      <c r="W65" s="355"/>
      <c r="X65" s="355"/>
      <c r="Y65" s="355"/>
      <c r="Z65" s="355"/>
    </row>
    <row r="66" spans="1:26" ht="15.75" customHeight="1">
      <c r="A66" s="544"/>
      <c r="B66" s="360" t="s">
        <v>355</v>
      </c>
      <c r="C66" s="363" t="s">
        <v>414</v>
      </c>
      <c r="D66" s="355"/>
      <c r="E66" s="355"/>
      <c r="F66" s="355"/>
      <c r="G66" s="355"/>
      <c r="H66" s="355"/>
      <c r="I66" s="355"/>
      <c r="J66" s="355"/>
      <c r="K66" s="355"/>
      <c r="L66" s="355"/>
      <c r="M66" s="355"/>
      <c r="N66" s="355"/>
      <c r="O66" s="355"/>
      <c r="P66" s="355"/>
      <c r="Q66" s="355"/>
      <c r="R66" s="355"/>
      <c r="S66" s="355"/>
      <c r="T66" s="355"/>
      <c r="U66" s="355"/>
      <c r="V66" s="355"/>
      <c r="W66" s="355"/>
      <c r="X66" s="355"/>
      <c r="Y66" s="355"/>
      <c r="Z66" s="355"/>
    </row>
    <row r="67" spans="1:26" ht="15.75" customHeight="1">
      <c r="A67" s="544"/>
      <c r="B67" s="360" t="s">
        <v>357</v>
      </c>
      <c r="C67" s="363" t="s">
        <v>415</v>
      </c>
      <c r="D67" s="355"/>
      <c r="E67" s="355"/>
      <c r="F67" s="355"/>
      <c r="G67" s="355"/>
      <c r="H67" s="355"/>
      <c r="I67" s="355"/>
      <c r="J67" s="355"/>
      <c r="K67" s="355"/>
      <c r="L67" s="355"/>
      <c r="M67" s="355"/>
      <c r="N67" s="355"/>
      <c r="O67" s="355"/>
      <c r="P67" s="355"/>
      <c r="Q67" s="355"/>
      <c r="R67" s="355"/>
      <c r="S67" s="355"/>
      <c r="T67" s="355"/>
      <c r="U67" s="355"/>
      <c r="V67" s="355"/>
      <c r="W67" s="355"/>
      <c r="X67" s="355"/>
      <c r="Y67" s="355"/>
      <c r="Z67" s="355"/>
    </row>
    <row r="68" spans="1:26" ht="15.75" customHeight="1">
      <c r="A68" s="543" t="s">
        <v>3821</v>
      </c>
      <c r="B68" s="360" t="s">
        <v>350</v>
      </c>
      <c r="C68" s="363" t="s">
        <v>3819</v>
      </c>
      <c r="D68" s="355"/>
      <c r="E68" s="355"/>
      <c r="F68" s="355"/>
      <c r="G68" s="355"/>
      <c r="H68" s="355"/>
      <c r="I68" s="355"/>
      <c r="J68" s="355"/>
      <c r="K68" s="355"/>
      <c r="L68" s="355"/>
      <c r="M68" s="355"/>
      <c r="N68" s="355"/>
      <c r="O68" s="355"/>
      <c r="P68" s="355"/>
      <c r="Q68" s="355"/>
      <c r="R68" s="355"/>
      <c r="S68" s="355"/>
      <c r="T68" s="355"/>
      <c r="U68" s="355"/>
      <c r="V68" s="355"/>
      <c r="W68" s="355"/>
      <c r="X68" s="355"/>
      <c r="Y68" s="355"/>
      <c r="Z68" s="355"/>
    </row>
    <row r="69" spans="1:26" ht="15.75" customHeight="1">
      <c r="A69" s="544"/>
      <c r="B69" s="360" t="s">
        <v>352</v>
      </c>
      <c r="C69" s="363" t="s">
        <v>3820</v>
      </c>
      <c r="D69" s="355"/>
      <c r="E69" s="355"/>
      <c r="F69" s="355"/>
      <c r="G69" s="355"/>
      <c r="H69" s="355"/>
      <c r="I69" s="355"/>
      <c r="J69" s="355"/>
      <c r="K69" s="355"/>
      <c r="L69" s="355"/>
      <c r="M69" s="355"/>
      <c r="N69" s="355"/>
      <c r="O69" s="355"/>
      <c r="P69" s="355"/>
      <c r="Q69" s="355"/>
      <c r="R69" s="355"/>
      <c r="S69" s="355"/>
      <c r="T69" s="355"/>
      <c r="U69" s="355"/>
      <c r="V69" s="355"/>
      <c r="W69" s="355"/>
      <c r="X69" s="355"/>
      <c r="Y69" s="355"/>
      <c r="Z69" s="355"/>
    </row>
    <row r="70" spans="1:26" ht="15.75" customHeight="1">
      <c r="A70" s="544"/>
      <c r="B70" s="360" t="s">
        <v>353</v>
      </c>
      <c r="C70" s="363" t="s">
        <v>3822</v>
      </c>
      <c r="D70" s="355"/>
      <c r="E70" s="355"/>
      <c r="F70" s="355"/>
      <c r="G70" s="355"/>
      <c r="H70" s="355"/>
      <c r="I70" s="355"/>
      <c r="J70" s="355"/>
      <c r="K70" s="355"/>
      <c r="L70" s="355"/>
      <c r="M70" s="355"/>
      <c r="N70" s="355"/>
      <c r="O70" s="355"/>
      <c r="P70" s="355"/>
      <c r="Q70" s="355"/>
      <c r="R70" s="355"/>
      <c r="S70" s="355"/>
      <c r="T70" s="355"/>
      <c r="U70" s="355"/>
      <c r="V70" s="355"/>
      <c r="W70" s="355"/>
      <c r="X70" s="355"/>
      <c r="Y70" s="355"/>
      <c r="Z70" s="355"/>
    </row>
    <row r="71" spans="1:26" ht="15.75" customHeight="1">
      <c r="A71" s="544"/>
      <c r="B71" s="360" t="s">
        <v>355</v>
      </c>
      <c r="C71" s="363" t="s">
        <v>3823</v>
      </c>
      <c r="D71" s="355"/>
      <c r="E71" s="355"/>
      <c r="F71" s="355"/>
      <c r="G71" s="355"/>
      <c r="H71" s="355"/>
      <c r="I71" s="355"/>
      <c r="J71" s="355"/>
      <c r="K71" s="355"/>
      <c r="L71" s="355"/>
      <c r="M71" s="355"/>
      <c r="N71" s="355"/>
      <c r="O71" s="355"/>
      <c r="P71" s="355"/>
      <c r="Q71" s="355"/>
      <c r="R71" s="355"/>
      <c r="S71" s="355"/>
      <c r="T71" s="355"/>
      <c r="U71" s="355"/>
      <c r="V71" s="355"/>
      <c r="W71" s="355"/>
      <c r="X71" s="355"/>
      <c r="Y71" s="355"/>
      <c r="Z71" s="355"/>
    </row>
    <row r="72" spans="1:26" ht="15.75" customHeight="1">
      <c r="A72" s="544"/>
      <c r="B72" s="360" t="s">
        <v>357</v>
      </c>
      <c r="C72" s="363" t="s">
        <v>3824</v>
      </c>
      <c r="D72" s="355"/>
      <c r="E72" s="355"/>
      <c r="F72" s="355"/>
      <c r="G72" s="355"/>
      <c r="H72" s="355"/>
      <c r="I72" s="355"/>
      <c r="J72" s="355"/>
      <c r="K72" s="355"/>
      <c r="L72" s="355"/>
      <c r="M72" s="355"/>
      <c r="N72" s="355"/>
      <c r="O72" s="355"/>
      <c r="P72" s="355"/>
      <c r="Q72" s="355"/>
      <c r="R72" s="355"/>
      <c r="S72" s="355"/>
      <c r="T72" s="355"/>
      <c r="U72" s="355"/>
      <c r="V72" s="355"/>
      <c r="W72" s="355"/>
      <c r="X72" s="355"/>
      <c r="Y72" s="355"/>
      <c r="Z72" s="355"/>
    </row>
    <row r="73" spans="1:26" ht="15.75" customHeight="1">
      <c r="A73" s="348"/>
      <c r="B73" s="353"/>
      <c r="C73" s="363"/>
      <c r="D73" s="355"/>
      <c r="E73" s="355"/>
      <c r="F73" s="355"/>
      <c r="G73" s="355"/>
      <c r="H73" s="355"/>
      <c r="I73" s="355"/>
      <c r="J73" s="355"/>
      <c r="K73" s="355"/>
      <c r="L73" s="355"/>
      <c r="M73" s="355"/>
      <c r="N73" s="355"/>
      <c r="O73" s="355"/>
      <c r="P73" s="355"/>
      <c r="Q73" s="355"/>
      <c r="R73" s="355"/>
      <c r="S73" s="355"/>
      <c r="T73" s="355"/>
      <c r="U73" s="355"/>
      <c r="V73" s="355"/>
      <c r="W73" s="355"/>
      <c r="X73" s="355"/>
      <c r="Y73" s="355"/>
      <c r="Z73" s="355"/>
    </row>
    <row r="74" spans="1:26" ht="15.75" customHeight="1">
      <c r="A74" s="348"/>
      <c r="B74" s="353"/>
      <c r="C74" s="363"/>
      <c r="D74" s="355"/>
      <c r="E74" s="355"/>
      <c r="F74" s="355"/>
      <c r="G74" s="355"/>
      <c r="H74" s="355"/>
      <c r="I74" s="355"/>
      <c r="J74" s="355"/>
      <c r="K74" s="355"/>
      <c r="L74" s="355"/>
      <c r="M74" s="355"/>
      <c r="N74" s="355"/>
      <c r="O74" s="355"/>
      <c r="P74" s="355"/>
      <c r="Q74" s="355"/>
      <c r="R74" s="355"/>
      <c r="S74" s="355"/>
      <c r="T74" s="355"/>
      <c r="U74" s="355"/>
      <c r="V74" s="355"/>
      <c r="W74" s="355"/>
      <c r="X74" s="355"/>
      <c r="Y74" s="355"/>
      <c r="Z74" s="355"/>
    </row>
    <row r="75" spans="1:26" ht="15.75" customHeight="1">
      <c r="A75" s="348"/>
      <c r="B75" s="353"/>
      <c r="C75" s="363"/>
      <c r="D75" s="355"/>
      <c r="E75" s="355"/>
      <c r="F75" s="355"/>
      <c r="G75" s="355"/>
      <c r="H75" s="355"/>
      <c r="I75" s="355"/>
      <c r="J75" s="355"/>
      <c r="K75" s="355"/>
      <c r="L75" s="355"/>
      <c r="M75" s="355"/>
      <c r="N75" s="355"/>
      <c r="O75" s="355"/>
      <c r="P75" s="355"/>
      <c r="Q75" s="355"/>
      <c r="R75" s="355"/>
      <c r="S75" s="355"/>
      <c r="T75" s="355"/>
      <c r="U75" s="355"/>
      <c r="V75" s="355"/>
      <c r="W75" s="355"/>
      <c r="X75" s="355"/>
      <c r="Y75" s="355"/>
      <c r="Z75" s="355"/>
    </row>
    <row r="76" spans="1:26" ht="15.75" customHeight="1">
      <c r="A76" s="348"/>
      <c r="B76" s="353"/>
      <c r="C76" s="363"/>
      <c r="D76" s="355"/>
      <c r="E76" s="355"/>
      <c r="F76" s="355"/>
      <c r="G76" s="355"/>
      <c r="H76" s="355"/>
      <c r="I76" s="355"/>
      <c r="J76" s="355"/>
      <c r="K76" s="355"/>
      <c r="L76" s="355"/>
      <c r="M76" s="355"/>
      <c r="N76" s="355"/>
      <c r="O76" s="355"/>
      <c r="P76" s="355"/>
      <c r="Q76" s="355"/>
      <c r="R76" s="355"/>
      <c r="S76" s="355"/>
      <c r="T76" s="355"/>
      <c r="U76" s="355"/>
      <c r="V76" s="355"/>
      <c r="W76" s="355"/>
      <c r="X76" s="355"/>
      <c r="Y76" s="355"/>
      <c r="Z76" s="355"/>
    </row>
    <row r="77" spans="1:26" ht="15.75" customHeight="1">
      <c r="A77" s="348"/>
      <c r="B77" s="353"/>
      <c r="C77" s="363"/>
      <c r="D77" s="355"/>
      <c r="E77" s="355"/>
      <c r="F77" s="355"/>
      <c r="G77" s="355"/>
      <c r="H77" s="355"/>
      <c r="I77" s="355"/>
      <c r="J77" s="355"/>
      <c r="K77" s="355"/>
      <c r="L77" s="355"/>
      <c r="M77" s="355"/>
      <c r="N77" s="355"/>
      <c r="O77" s="355"/>
      <c r="P77" s="355"/>
      <c r="Q77" s="355"/>
      <c r="R77" s="355"/>
      <c r="S77" s="355"/>
      <c r="T77" s="355"/>
      <c r="U77" s="355"/>
      <c r="V77" s="355"/>
      <c r="W77" s="355"/>
      <c r="X77" s="355"/>
      <c r="Y77" s="355"/>
      <c r="Z77" s="355"/>
    </row>
    <row r="78" spans="1:26" ht="15.75" customHeight="1">
      <c r="A78" s="348"/>
      <c r="B78" s="353"/>
      <c r="C78" s="363"/>
      <c r="D78" s="355"/>
      <c r="E78" s="355"/>
      <c r="F78" s="355"/>
      <c r="G78" s="355"/>
      <c r="H78" s="355"/>
      <c r="I78" s="355"/>
      <c r="J78" s="355"/>
      <c r="K78" s="355"/>
      <c r="L78" s="355"/>
      <c r="M78" s="355"/>
      <c r="N78" s="355"/>
      <c r="O78" s="355"/>
      <c r="P78" s="355"/>
      <c r="Q78" s="355"/>
      <c r="R78" s="355"/>
      <c r="S78" s="355"/>
      <c r="T78" s="355"/>
      <c r="U78" s="355"/>
      <c r="V78" s="355"/>
      <c r="W78" s="355"/>
      <c r="X78" s="355"/>
      <c r="Y78" s="355"/>
      <c r="Z78" s="355"/>
    </row>
    <row r="79" spans="1:26" ht="15.75" customHeight="1">
      <c r="A79" s="348"/>
      <c r="B79" s="353"/>
      <c r="C79" s="363"/>
      <c r="D79" s="355"/>
      <c r="E79" s="355"/>
      <c r="F79" s="355"/>
      <c r="G79" s="355"/>
      <c r="H79" s="355"/>
      <c r="I79" s="355"/>
      <c r="J79" s="355"/>
      <c r="K79" s="355"/>
      <c r="L79" s="355"/>
      <c r="M79" s="355"/>
      <c r="N79" s="355"/>
      <c r="O79" s="355"/>
      <c r="P79" s="355"/>
      <c r="Q79" s="355"/>
      <c r="R79" s="355"/>
      <c r="S79" s="355"/>
      <c r="T79" s="355"/>
      <c r="U79" s="355"/>
      <c r="V79" s="355"/>
      <c r="W79" s="355"/>
      <c r="X79" s="355"/>
      <c r="Y79" s="355"/>
      <c r="Z79" s="355"/>
    </row>
    <row r="80" spans="1:26" ht="15.75" customHeight="1">
      <c r="A80" s="348"/>
      <c r="B80" s="353"/>
      <c r="C80" s="363"/>
      <c r="D80" s="355"/>
      <c r="E80" s="355"/>
      <c r="F80" s="355"/>
      <c r="G80" s="355"/>
      <c r="H80" s="355"/>
      <c r="I80" s="355"/>
      <c r="J80" s="355"/>
      <c r="K80" s="355"/>
      <c r="L80" s="355"/>
      <c r="M80" s="355"/>
      <c r="N80" s="355"/>
      <c r="O80" s="355"/>
      <c r="P80" s="355"/>
      <c r="Q80" s="355"/>
      <c r="R80" s="355"/>
      <c r="S80" s="355"/>
      <c r="T80" s="355"/>
      <c r="U80" s="355"/>
      <c r="V80" s="355"/>
      <c r="W80" s="355"/>
      <c r="X80" s="355"/>
      <c r="Y80" s="355"/>
      <c r="Z80" s="355"/>
    </row>
    <row r="81" spans="1:26" ht="15.75" customHeight="1">
      <c r="A81" s="348"/>
      <c r="B81" s="353"/>
      <c r="C81" s="363"/>
      <c r="D81" s="355"/>
      <c r="E81" s="355"/>
      <c r="F81" s="355"/>
      <c r="G81" s="355"/>
      <c r="H81" s="355"/>
      <c r="I81" s="355"/>
      <c r="J81" s="355"/>
      <c r="K81" s="355"/>
      <c r="L81" s="355"/>
      <c r="M81" s="355"/>
      <c r="N81" s="355"/>
      <c r="O81" s="355"/>
      <c r="P81" s="355"/>
      <c r="Q81" s="355"/>
      <c r="R81" s="355"/>
      <c r="S81" s="355"/>
      <c r="T81" s="355"/>
      <c r="U81" s="355"/>
      <c r="V81" s="355"/>
      <c r="W81" s="355"/>
      <c r="X81" s="355"/>
      <c r="Y81" s="355"/>
      <c r="Z81" s="355"/>
    </row>
    <row r="82" spans="1:26" ht="15.75" customHeight="1">
      <c r="A82" s="348"/>
      <c r="B82" s="353"/>
      <c r="C82" s="363"/>
      <c r="D82" s="355"/>
      <c r="E82" s="355"/>
      <c r="F82" s="355"/>
      <c r="G82" s="355"/>
      <c r="H82" s="355"/>
      <c r="I82" s="355"/>
      <c r="J82" s="355"/>
      <c r="K82" s="355"/>
      <c r="L82" s="355"/>
      <c r="M82" s="355"/>
      <c r="N82" s="355"/>
      <c r="O82" s="355"/>
      <c r="P82" s="355"/>
      <c r="Q82" s="355"/>
      <c r="R82" s="355"/>
      <c r="S82" s="355"/>
      <c r="T82" s="355"/>
      <c r="U82" s="355"/>
      <c r="V82" s="355"/>
      <c r="W82" s="355"/>
      <c r="X82" s="355"/>
      <c r="Y82" s="355"/>
      <c r="Z82" s="355"/>
    </row>
    <row r="83" spans="1:26" ht="15.75" customHeight="1">
      <c r="A83" s="348"/>
      <c r="B83" s="353"/>
      <c r="C83" s="363"/>
      <c r="D83" s="355"/>
      <c r="E83" s="355"/>
      <c r="F83" s="355"/>
      <c r="G83" s="355"/>
      <c r="H83" s="355"/>
      <c r="I83" s="355"/>
      <c r="J83" s="355"/>
      <c r="K83" s="355"/>
      <c r="L83" s="355"/>
      <c r="M83" s="355"/>
      <c r="N83" s="355"/>
      <c r="O83" s="355"/>
      <c r="P83" s="355"/>
      <c r="Q83" s="355"/>
      <c r="R83" s="355"/>
      <c r="S83" s="355"/>
      <c r="T83" s="355"/>
      <c r="U83" s="355"/>
      <c r="V83" s="355"/>
      <c r="W83" s="355"/>
      <c r="X83" s="355"/>
      <c r="Y83" s="355"/>
      <c r="Z83" s="355"/>
    </row>
    <row r="84" spans="1:26" ht="15.75" customHeight="1">
      <c r="A84" s="348"/>
      <c r="B84" s="353"/>
      <c r="C84" s="363"/>
      <c r="D84" s="355"/>
      <c r="E84" s="355"/>
      <c r="F84" s="355"/>
      <c r="G84" s="355"/>
      <c r="H84" s="355"/>
      <c r="I84" s="355"/>
      <c r="J84" s="355"/>
      <c r="K84" s="355"/>
      <c r="L84" s="355"/>
      <c r="M84" s="355"/>
      <c r="N84" s="355"/>
      <c r="O84" s="355"/>
      <c r="P84" s="355"/>
      <c r="Q84" s="355"/>
      <c r="R84" s="355"/>
      <c r="S84" s="355"/>
      <c r="T84" s="355"/>
      <c r="U84" s="355"/>
      <c r="V84" s="355"/>
      <c r="W84" s="355"/>
      <c r="X84" s="355"/>
      <c r="Y84" s="355"/>
      <c r="Z84" s="355"/>
    </row>
    <row r="85" spans="1:26" ht="15.75" customHeight="1">
      <c r="A85" s="348"/>
      <c r="B85" s="353"/>
      <c r="C85" s="363"/>
      <c r="D85" s="355"/>
      <c r="E85" s="355"/>
      <c r="F85" s="355"/>
      <c r="G85" s="355"/>
      <c r="H85" s="355"/>
      <c r="I85" s="355"/>
      <c r="J85" s="355"/>
      <c r="K85" s="355"/>
      <c r="L85" s="355"/>
      <c r="M85" s="355"/>
      <c r="N85" s="355"/>
      <c r="O85" s="355"/>
      <c r="P85" s="355"/>
      <c r="Q85" s="355"/>
      <c r="R85" s="355"/>
      <c r="S85" s="355"/>
      <c r="T85" s="355"/>
      <c r="U85" s="355"/>
      <c r="V85" s="355"/>
      <c r="W85" s="355"/>
      <c r="X85" s="355"/>
      <c r="Y85" s="355"/>
      <c r="Z85" s="355"/>
    </row>
    <row r="86" spans="1:26" ht="15.75" customHeight="1">
      <c r="A86" s="348"/>
      <c r="B86" s="353"/>
      <c r="C86" s="363"/>
      <c r="D86" s="355"/>
      <c r="E86" s="355"/>
      <c r="F86" s="355"/>
      <c r="G86" s="355"/>
      <c r="H86" s="355"/>
      <c r="I86" s="355"/>
      <c r="J86" s="355"/>
      <c r="K86" s="355"/>
      <c r="L86" s="355"/>
      <c r="M86" s="355"/>
      <c r="N86" s="355"/>
      <c r="O86" s="355"/>
      <c r="P86" s="355"/>
      <c r="Q86" s="355"/>
      <c r="R86" s="355"/>
      <c r="S86" s="355"/>
      <c r="T86" s="355"/>
      <c r="U86" s="355"/>
      <c r="V86" s="355"/>
      <c r="W86" s="355"/>
      <c r="X86" s="355"/>
      <c r="Y86" s="355"/>
      <c r="Z86" s="355"/>
    </row>
    <row r="87" spans="1:26" ht="15.75" customHeight="1">
      <c r="A87" s="348"/>
      <c r="B87" s="353"/>
      <c r="C87" s="363"/>
      <c r="D87" s="355"/>
      <c r="E87" s="355"/>
      <c r="F87" s="355"/>
      <c r="G87" s="355"/>
      <c r="H87" s="355"/>
      <c r="I87" s="355"/>
      <c r="J87" s="355"/>
      <c r="K87" s="355"/>
      <c r="L87" s="355"/>
      <c r="M87" s="355"/>
      <c r="N87" s="355"/>
      <c r="O87" s="355"/>
      <c r="P87" s="355"/>
      <c r="Q87" s="355"/>
      <c r="R87" s="355"/>
      <c r="S87" s="355"/>
      <c r="T87" s="355"/>
      <c r="U87" s="355"/>
      <c r="V87" s="355"/>
      <c r="W87" s="355"/>
      <c r="X87" s="355"/>
      <c r="Y87" s="355"/>
      <c r="Z87" s="355"/>
    </row>
    <row r="88" spans="1:26" ht="15.75" customHeight="1">
      <c r="A88" s="348"/>
      <c r="B88" s="353"/>
      <c r="C88" s="363"/>
      <c r="D88" s="355"/>
      <c r="E88" s="355"/>
      <c r="F88" s="355"/>
      <c r="G88" s="355"/>
      <c r="H88" s="355"/>
      <c r="I88" s="355"/>
      <c r="J88" s="355"/>
      <c r="K88" s="355"/>
      <c r="L88" s="355"/>
      <c r="M88" s="355"/>
      <c r="N88" s="355"/>
      <c r="O88" s="355"/>
      <c r="P88" s="355"/>
      <c r="Q88" s="355"/>
      <c r="R88" s="355"/>
      <c r="S88" s="355"/>
      <c r="T88" s="355"/>
      <c r="U88" s="355"/>
      <c r="V88" s="355"/>
      <c r="W88" s="355"/>
      <c r="X88" s="355"/>
      <c r="Y88" s="355"/>
      <c r="Z88" s="355"/>
    </row>
    <row r="89" spans="1:26" ht="15.75" customHeight="1">
      <c r="A89" s="348"/>
      <c r="B89" s="353"/>
      <c r="C89" s="363"/>
      <c r="D89" s="355"/>
      <c r="E89" s="355"/>
      <c r="F89" s="355"/>
      <c r="G89" s="355"/>
      <c r="H89" s="355"/>
      <c r="I89" s="355"/>
      <c r="J89" s="355"/>
      <c r="K89" s="355"/>
      <c r="L89" s="355"/>
      <c r="M89" s="355"/>
      <c r="N89" s="355"/>
      <c r="O89" s="355"/>
      <c r="P89" s="355"/>
      <c r="Q89" s="355"/>
      <c r="R89" s="355"/>
      <c r="S89" s="355"/>
      <c r="T89" s="355"/>
      <c r="U89" s="355"/>
      <c r="V89" s="355"/>
      <c r="W89" s="355"/>
      <c r="X89" s="355"/>
      <c r="Y89" s="355"/>
      <c r="Z89" s="355"/>
    </row>
    <row r="90" spans="1:26" ht="15.75" customHeight="1">
      <c r="A90" s="348"/>
      <c r="B90" s="353"/>
      <c r="C90" s="363"/>
      <c r="D90" s="355"/>
      <c r="E90" s="355"/>
      <c r="F90" s="355"/>
      <c r="G90" s="355"/>
      <c r="H90" s="355"/>
      <c r="I90" s="355"/>
      <c r="J90" s="355"/>
      <c r="K90" s="355"/>
      <c r="L90" s="355"/>
      <c r="M90" s="355"/>
      <c r="N90" s="355"/>
      <c r="O90" s="355"/>
      <c r="P90" s="355"/>
      <c r="Q90" s="355"/>
      <c r="R90" s="355"/>
      <c r="S90" s="355"/>
      <c r="T90" s="355"/>
      <c r="U90" s="355"/>
      <c r="V90" s="355"/>
      <c r="W90" s="355"/>
      <c r="X90" s="355"/>
      <c r="Y90" s="355"/>
      <c r="Z90" s="355"/>
    </row>
    <row r="91" spans="1:26" ht="15.75" customHeight="1">
      <c r="A91" s="348"/>
      <c r="B91" s="353"/>
      <c r="C91" s="363"/>
      <c r="D91" s="355"/>
      <c r="E91" s="355"/>
      <c r="F91" s="355"/>
      <c r="G91" s="355"/>
      <c r="H91" s="355"/>
      <c r="I91" s="355"/>
      <c r="J91" s="355"/>
      <c r="K91" s="355"/>
      <c r="L91" s="355"/>
      <c r="M91" s="355"/>
      <c r="N91" s="355"/>
      <c r="O91" s="355"/>
      <c r="P91" s="355"/>
      <c r="Q91" s="355"/>
      <c r="R91" s="355"/>
      <c r="S91" s="355"/>
      <c r="T91" s="355"/>
      <c r="U91" s="355"/>
      <c r="V91" s="355"/>
      <c r="W91" s="355"/>
      <c r="X91" s="355"/>
      <c r="Y91" s="355"/>
      <c r="Z91" s="355"/>
    </row>
    <row r="92" spans="1:26" ht="15.75" customHeight="1">
      <c r="A92" s="348"/>
      <c r="B92" s="353"/>
      <c r="C92" s="363"/>
      <c r="D92" s="355"/>
      <c r="E92" s="355"/>
      <c r="F92" s="355"/>
      <c r="G92" s="355"/>
      <c r="H92" s="355"/>
      <c r="I92" s="355"/>
      <c r="J92" s="355"/>
      <c r="K92" s="355"/>
      <c r="L92" s="355"/>
      <c r="M92" s="355"/>
      <c r="N92" s="355"/>
      <c r="O92" s="355"/>
      <c r="P92" s="355"/>
      <c r="Q92" s="355"/>
      <c r="R92" s="355"/>
      <c r="S92" s="355"/>
      <c r="T92" s="355"/>
      <c r="U92" s="355"/>
      <c r="V92" s="355"/>
      <c r="W92" s="355"/>
      <c r="X92" s="355"/>
      <c r="Y92" s="355"/>
      <c r="Z92" s="355"/>
    </row>
    <row r="93" spans="1:26" ht="15.75" customHeight="1">
      <c r="A93" s="348"/>
      <c r="B93" s="353"/>
      <c r="C93" s="363"/>
      <c r="D93" s="355"/>
      <c r="E93" s="355"/>
      <c r="F93" s="355"/>
      <c r="G93" s="355"/>
      <c r="H93" s="355"/>
      <c r="I93" s="355"/>
      <c r="J93" s="355"/>
      <c r="K93" s="355"/>
      <c r="L93" s="355"/>
      <c r="M93" s="355"/>
      <c r="N93" s="355"/>
      <c r="O93" s="355"/>
      <c r="P93" s="355"/>
      <c r="Q93" s="355"/>
      <c r="R93" s="355"/>
      <c r="S93" s="355"/>
      <c r="T93" s="355"/>
      <c r="U93" s="355"/>
      <c r="V93" s="355"/>
      <c r="W93" s="355"/>
      <c r="X93" s="355"/>
      <c r="Y93" s="355"/>
      <c r="Z93" s="355"/>
    </row>
    <row r="94" spans="1:26" ht="15.75" customHeight="1">
      <c r="A94" s="348"/>
      <c r="B94" s="353"/>
      <c r="C94" s="363"/>
      <c r="D94" s="355"/>
      <c r="E94" s="355"/>
      <c r="F94" s="355"/>
      <c r="G94" s="355"/>
      <c r="H94" s="355"/>
      <c r="I94" s="355"/>
      <c r="J94" s="355"/>
      <c r="K94" s="355"/>
      <c r="L94" s="355"/>
      <c r="M94" s="355"/>
      <c r="N94" s="355"/>
      <c r="O94" s="355"/>
      <c r="P94" s="355"/>
      <c r="Q94" s="355"/>
      <c r="R94" s="355"/>
      <c r="S94" s="355"/>
      <c r="T94" s="355"/>
      <c r="U94" s="355"/>
      <c r="V94" s="355"/>
      <c r="W94" s="355"/>
      <c r="X94" s="355"/>
      <c r="Y94" s="355"/>
      <c r="Z94" s="355"/>
    </row>
    <row r="95" spans="1:26" ht="15.75" customHeight="1">
      <c r="A95" s="348"/>
      <c r="B95" s="353"/>
      <c r="C95" s="363"/>
      <c r="D95" s="355"/>
      <c r="E95" s="355"/>
      <c r="F95" s="355"/>
      <c r="G95" s="355"/>
      <c r="H95" s="355"/>
      <c r="I95" s="355"/>
      <c r="J95" s="355"/>
      <c r="K95" s="355"/>
      <c r="L95" s="355"/>
      <c r="M95" s="355"/>
      <c r="N95" s="355"/>
      <c r="O95" s="355"/>
      <c r="P95" s="355"/>
      <c r="Q95" s="355"/>
      <c r="R95" s="355"/>
      <c r="S95" s="355"/>
      <c r="T95" s="355"/>
      <c r="U95" s="355"/>
      <c r="V95" s="355"/>
      <c r="W95" s="355"/>
      <c r="X95" s="355"/>
      <c r="Y95" s="355"/>
      <c r="Z95" s="355"/>
    </row>
    <row r="96" spans="1:26" ht="15.75" customHeight="1">
      <c r="A96" s="348"/>
      <c r="B96" s="353"/>
      <c r="C96" s="363"/>
      <c r="D96" s="355"/>
      <c r="E96" s="355"/>
      <c r="F96" s="355"/>
      <c r="G96" s="355"/>
      <c r="H96" s="355"/>
      <c r="I96" s="355"/>
      <c r="J96" s="355"/>
      <c r="K96" s="355"/>
      <c r="L96" s="355"/>
      <c r="M96" s="355"/>
      <c r="N96" s="355"/>
      <c r="O96" s="355"/>
      <c r="P96" s="355"/>
      <c r="Q96" s="355"/>
      <c r="R96" s="355"/>
      <c r="S96" s="355"/>
      <c r="T96" s="355"/>
      <c r="U96" s="355"/>
      <c r="V96" s="355"/>
      <c r="W96" s="355"/>
      <c r="X96" s="355"/>
      <c r="Y96" s="355"/>
      <c r="Z96" s="355"/>
    </row>
    <row r="97" spans="1:26" ht="15.75" customHeight="1">
      <c r="A97" s="348"/>
      <c r="B97" s="353"/>
      <c r="C97" s="363"/>
      <c r="D97" s="355"/>
      <c r="E97" s="355"/>
      <c r="F97" s="355"/>
      <c r="G97" s="355"/>
      <c r="H97" s="355"/>
      <c r="I97" s="355"/>
      <c r="J97" s="355"/>
      <c r="K97" s="355"/>
      <c r="L97" s="355"/>
      <c r="M97" s="355"/>
      <c r="N97" s="355"/>
      <c r="O97" s="355"/>
      <c r="P97" s="355"/>
      <c r="Q97" s="355"/>
      <c r="R97" s="355"/>
      <c r="S97" s="355"/>
      <c r="T97" s="355"/>
      <c r="U97" s="355"/>
      <c r="V97" s="355"/>
      <c r="W97" s="355"/>
      <c r="X97" s="355"/>
      <c r="Y97" s="355"/>
      <c r="Z97" s="355"/>
    </row>
    <row r="98" spans="1:26" ht="15.75" customHeight="1">
      <c r="A98" s="348"/>
      <c r="B98" s="353"/>
      <c r="C98" s="363"/>
      <c r="D98" s="355"/>
      <c r="E98" s="355"/>
      <c r="F98" s="355"/>
      <c r="G98" s="355"/>
      <c r="H98" s="355"/>
      <c r="I98" s="355"/>
      <c r="J98" s="355"/>
      <c r="K98" s="355"/>
      <c r="L98" s="355"/>
      <c r="M98" s="355"/>
      <c r="N98" s="355"/>
      <c r="O98" s="355"/>
      <c r="P98" s="355"/>
      <c r="Q98" s="355"/>
      <c r="R98" s="355"/>
      <c r="S98" s="355"/>
      <c r="T98" s="355"/>
      <c r="U98" s="355"/>
      <c r="V98" s="355"/>
      <c r="W98" s="355"/>
      <c r="X98" s="355"/>
      <c r="Y98" s="355"/>
      <c r="Z98" s="355"/>
    </row>
    <row r="99" spans="1:26" ht="15.75" customHeight="1">
      <c r="A99" s="348"/>
      <c r="B99" s="353"/>
      <c r="C99" s="363"/>
      <c r="D99" s="355"/>
      <c r="E99" s="355"/>
      <c r="F99" s="355"/>
      <c r="G99" s="355"/>
      <c r="H99" s="355"/>
      <c r="I99" s="355"/>
      <c r="J99" s="355"/>
      <c r="K99" s="355"/>
      <c r="L99" s="355"/>
      <c r="M99" s="355"/>
      <c r="N99" s="355"/>
      <c r="O99" s="355"/>
      <c r="P99" s="355"/>
      <c r="Q99" s="355"/>
      <c r="R99" s="355"/>
      <c r="S99" s="355"/>
      <c r="T99" s="355"/>
      <c r="U99" s="355"/>
      <c r="V99" s="355"/>
      <c r="W99" s="355"/>
      <c r="X99" s="355"/>
      <c r="Y99" s="355"/>
      <c r="Z99" s="355"/>
    </row>
    <row r="100" spans="1:26" ht="15.75" customHeight="1">
      <c r="A100" s="348"/>
      <c r="B100" s="353"/>
      <c r="C100" s="363"/>
      <c r="D100" s="355"/>
      <c r="E100" s="355"/>
      <c r="F100" s="355"/>
      <c r="G100" s="355"/>
      <c r="H100" s="355"/>
      <c r="I100" s="355"/>
      <c r="J100" s="355"/>
      <c r="K100" s="355"/>
      <c r="L100" s="355"/>
      <c r="M100" s="355"/>
      <c r="N100" s="355"/>
      <c r="O100" s="355"/>
      <c r="P100" s="355"/>
      <c r="Q100" s="355"/>
      <c r="R100" s="355"/>
      <c r="S100" s="355"/>
      <c r="T100" s="355"/>
      <c r="U100" s="355"/>
      <c r="V100" s="355"/>
      <c r="W100" s="355"/>
      <c r="X100" s="355"/>
      <c r="Y100" s="355"/>
      <c r="Z100" s="355"/>
    </row>
    <row r="101" spans="1:26" ht="15.75" customHeight="1">
      <c r="A101" s="348"/>
      <c r="B101" s="353"/>
      <c r="C101" s="363"/>
      <c r="D101" s="355"/>
      <c r="E101" s="355"/>
      <c r="F101" s="355"/>
      <c r="G101" s="355"/>
      <c r="H101" s="355"/>
      <c r="I101" s="355"/>
      <c r="J101" s="355"/>
      <c r="K101" s="355"/>
      <c r="L101" s="355"/>
      <c r="M101" s="355"/>
      <c r="N101" s="355"/>
      <c r="O101" s="355"/>
      <c r="P101" s="355"/>
      <c r="Q101" s="355"/>
      <c r="R101" s="355"/>
      <c r="S101" s="355"/>
      <c r="T101" s="355"/>
      <c r="U101" s="355"/>
      <c r="V101" s="355"/>
      <c r="W101" s="355"/>
      <c r="X101" s="355"/>
      <c r="Y101" s="355"/>
      <c r="Z101" s="355"/>
    </row>
    <row r="102" spans="1:26" ht="15.75" customHeight="1">
      <c r="A102" s="348"/>
      <c r="B102" s="353"/>
      <c r="C102" s="363"/>
      <c r="D102" s="355"/>
      <c r="E102" s="355"/>
      <c r="F102" s="355"/>
      <c r="G102" s="355"/>
      <c r="H102" s="355"/>
      <c r="I102" s="355"/>
      <c r="J102" s="355"/>
      <c r="K102" s="355"/>
      <c r="L102" s="355"/>
      <c r="M102" s="355"/>
      <c r="N102" s="355"/>
      <c r="O102" s="355"/>
      <c r="P102" s="355"/>
      <c r="Q102" s="355"/>
      <c r="R102" s="355"/>
      <c r="S102" s="355"/>
      <c r="T102" s="355"/>
      <c r="U102" s="355"/>
      <c r="V102" s="355"/>
      <c r="W102" s="355"/>
      <c r="X102" s="355"/>
      <c r="Y102" s="355"/>
      <c r="Z102" s="355"/>
    </row>
    <row r="103" spans="1:26" ht="15.75" customHeight="1">
      <c r="A103" s="348"/>
      <c r="B103" s="353"/>
      <c r="C103" s="363"/>
      <c r="D103" s="355"/>
      <c r="E103" s="355"/>
      <c r="F103" s="355"/>
      <c r="G103" s="355"/>
      <c r="H103" s="355"/>
      <c r="I103" s="355"/>
      <c r="J103" s="355"/>
      <c r="K103" s="355"/>
      <c r="L103" s="355"/>
      <c r="M103" s="355"/>
      <c r="N103" s="355"/>
      <c r="O103" s="355"/>
      <c r="P103" s="355"/>
      <c r="Q103" s="355"/>
      <c r="R103" s="355"/>
      <c r="S103" s="355"/>
      <c r="T103" s="355"/>
      <c r="U103" s="355"/>
      <c r="V103" s="355"/>
      <c r="W103" s="355"/>
      <c r="X103" s="355"/>
      <c r="Y103" s="355"/>
      <c r="Z103" s="355"/>
    </row>
    <row r="104" spans="1:26" ht="15.75" customHeight="1">
      <c r="A104" s="348"/>
      <c r="B104" s="353"/>
      <c r="C104" s="363"/>
      <c r="D104" s="355"/>
      <c r="E104" s="355"/>
      <c r="F104" s="355"/>
      <c r="G104" s="355"/>
      <c r="H104" s="355"/>
      <c r="I104" s="355"/>
      <c r="J104" s="355"/>
      <c r="K104" s="355"/>
      <c r="L104" s="355"/>
      <c r="M104" s="355"/>
      <c r="N104" s="355"/>
      <c r="O104" s="355"/>
      <c r="P104" s="355"/>
      <c r="Q104" s="355"/>
      <c r="R104" s="355"/>
      <c r="S104" s="355"/>
      <c r="T104" s="355"/>
      <c r="U104" s="355"/>
      <c r="V104" s="355"/>
      <c r="W104" s="355"/>
      <c r="X104" s="355"/>
      <c r="Y104" s="355"/>
      <c r="Z104" s="355"/>
    </row>
    <row r="105" spans="1:26" ht="15.75" customHeight="1">
      <c r="A105" s="348"/>
      <c r="B105" s="353"/>
      <c r="C105" s="363"/>
      <c r="D105" s="355"/>
      <c r="E105" s="355"/>
      <c r="F105" s="355"/>
      <c r="G105" s="355"/>
      <c r="H105" s="355"/>
      <c r="I105" s="355"/>
      <c r="J105" s="355"/>
      <c r="K105" s="355"/>
      <c r="L105" s="355"/>
      <c r="M105" s="355"/>
      <c r="N105" s="355"/>
      <c r="O105" s="355"/>
      <c r="P105" s="355"/>
      <c r="Q105" s="355"/>
      <c r="R105" s="355"/>
      <c r="S105" s="355"/>
      <c r="T105" s="355"/>
      <c r="U105" s="355"/>
      <c r="V105" s="355"/>
      <c r="W105" s="355"/>
      <c r="X105" s="355"/>
      <c r="Y105" s="355"/>
      <c r="Z105" s="355"/>
    </row>
    <row r="106" spans="1:26" ht="15.75" customHeight="1">
      <c r="A106" s="348"/>
      <c r="B106" s="353"/>
      <c r="C106" s="363"/>
      <c r="D106" s="355"/>
      <c r="E106" s="355"/>
      <c r="F106" s="355"/>
      <c r="G106" s="355"/>
      <c r="H106" s="355"/>
      <c r="I106" s="355"/>
      <c r="J106" s="355"/>
      <c r="K106" s="355"/>
      <c r="L106" s="355"/>
      <c r="M106" s="355"/>
      <c r="N106" s="355"/>
      <c r="O106" s="355"/>
      <c r="P106" s="355"/>
      <c r="Q106" s="355"/>
      <c r="R106" s="355"/>
      <c r="S106" s="355"/>
      <c r="T106" s="355"/>
      <c r="U106" s="355"/>
      <c r="V106" s="355"/>
      <c r="W106" s="355"/>
      <c r="X106" s="355"/>
      <c r="Y106" s="355"/>
      <c r="Z106" s="355"/>
    </row>
    <row r="107" spans="1:26" ht="15.75" customHeight="1">
      <c r="A107" s="348"/>
      <c r="B107" s="353"/>
      <c r="C107" s="363"/>
      <c r="D107" s="355"/>
      <c r="E107" s="355"/>
      <c r="F107" s="355"/>
      <c r="G107" s="355"/>
      <c r="H107" s="355"/>
      <c r="I107" s="355"/>
      <c r="J107" s="355"/>
      <c r="K107" s="355"/>
      <c r="L107" s="355"/>
      <c r="M107" s="355"/>
      <c r="N107" s="355"/>
      <c r="O107" s="355"/>
      <c r="P107" s="355"/>
      <c r="Q107" s="355"/>
      <c r="R107" s="355"/>
      <c r="S107" s="355"/>
      <c r="T107" s="355"/>
      <c r="U107" s="355"/>
      <c r="V107" s="355"/>
      <c r="W107" s="355"/>
      <c r="X107" s="355"/>
      <c r="Y107" s="355"/>
      <c r="Z107" s="355"/>
    </row>
    <row r="108" spans="1:26" ht="15.75" customHeight="1">
      <c r="A108" s="348"/>
      <c r="B108" s="353"/>
      <c r="C108" s="363"/>
      <c r="D108" s="355"/>
      <c r="E108" s="355"/>
      <c r="F108" s="355"/>
      <c r="G108" s="355"/>
      <c r="H108" s="355"/>
      <c r="I108" s="355"/>
      <c r="J108" s="355"/>
      <c r="K108" s="355"/>
      <c r="L108" s="355"/>
      <c r="M108" s="355"/>
      <c r="N108" s="355"/>
      <c r="O108" s="355"/>
      <c r="P108" s="355"/>
      <c r="Q108" s="355"/>
      <c r="R108" s="355"/>
      <c r="S108" s="355"/>
      <c r="T108" s="355"/>
      <c r="U108" s="355"/>
      <c r="V108" s="355"/>
      <c r="W108" s="355"/>
      <c r="X108" s="355"/>
      <c r="Y108" s="355"/>
      <c r="Z108" s="355"/>
    </row>
    <row r="109" spans="1:26" ht="15.75" customHeight="1">
      <c r="A109" s="348"/>
      <c r="B109" s="353"/>
      <c r="C109" s="363"/>
      <c r="D109" s="355"/>
      <c r="E109" s="355"/>
      <c r="F109" s="355"/>
      <c r="G109" s="355"/>
      <c r="H109" s="355"/>
      <c r="I109" s="355"/>
      <c r="J109" s="355"/>
      <c r="K109" s="355"/>
      <c r="L109" s="355"/>
      <c r="M109" s="355"/>
      <c r="N109" s="355"/>
      <c r="O109" s="355"/>
      <c r="P109" s="355"/>
      <c r="Q109" s="355"/>
      <c r="R109" s="355"/>
      <c r="S109" s="355"/>
      <c r="T109" s="355"/>
      <c r="U109" s="355"/>
      <c r="V109" s="355"/>
      <c r="W109" s="355"/>
      <c r="X109" s="355"/>
      <c r="Y109" s="355"/>
      <c r="Z109" s="355"/>
    </row>
    <row r="110" spans="1:26" ht="15.75" customHeight="1">
      <c r="A110" s="348"/>
      <c r="B110" s="353"/>
      <c r="C110" s="363"/>
      <c r="D110" s="355"/>
      <c r="E110" s="355"/>
      <c r="F110" s="355"/>
      <c r="G110" s="355"/>
      <c r="H110" s="355"/>
      <c r="I110" s="355"/>
      <c r="J110" s="355"/>
      <c r="K110" s="355"/>
      <c r="L110" s="355"/>
      <c r="M110" s="355"/>
      <c r="N110" s="355"/>
      <c r="O110" s="355"/>
      <c r="P110" s="355"/>
      <c r="Q110" s="355"/>
      <c r="R110" s="355"/>
      <c r="S110" s="355"/>
      <c r="T110" s="355"/>
      <c r="U110" s="355"/>
      <c r="V110" s="355"/>
      <c r="W110" s="355"/>
      <c r="X110" s="355"/>
      <c r="Y110" s="355"/>
      <c r="Z110" s="355"/>
    </row>
    <row r="111" spans="1:26" ht="15.75" customHeight="1">
      <c r="A111" s="348"/>
      <c r="B111" s="353"/>
      <c r="C111" s="363"/>
      <c r="D111" s="355"/>
      <c r="E111" s="355"/>
      <c r="F111" s="355"/>
      <c r="G111" s="355"/>
      <c r="H111" s="355"/>
      <c r="I111" s="355"/>
      <c r="J111" s="355"/>
      <c r="K111" s="355"/>
      <c r="L111" s="355"/>
      <c r="M111" s="355"/>
      <c r="N111" s="355"/>
      <c r="O111" s="355"/>
      <c r="P111" s="355"/>
      <c r="Q111" s="355"/>
      <c r="R111" s="355"/>
      <c r="S111" s="355"/>
      <c r="T111" s="355"/>
      <c r="U111" s="355"/>
      <c r="V111" s="355"/>
      <c r="W111" s="355"/>
      <c r="X111" s="355"/>
      <c r="Y111" s="355"/>
      <c r="Z111" s="355"/>
    </row>
    <row r="112" spans="1:26" ht="15.75" customHeight="1">
      <c r="A112" s="348"/>
      <c r="B112" s="353"/>
      <c r="C112" s="363"/>
      <c r="D112" s="355"/>
      <c r="E112" s="355"/>
      <c r="F112" s="355"/>
      <c r="G112" s="355"/>
      <c r="H112" s="355"/>
      <c r="I112" s="355"/>
      <c r="J112" s="355"/>
      <c r="K112" s="355"/>
      <c r="L112" s="355"/>
      <c r="M112" s="355"/>
      <c r="N112" s="355"/>
      <c r="O112" s="355"/>
      <c r="P112" s="355"/>
      <c r="Q112" s="355"/>
      <c r="R112" s="355"/>
      <c r="S112" s="355"/>
      <c r="T112" s="355"/>
      <c r="U112" s="355"/>
      <c r="V112" s="355"/>
      <c r="W112" s="355"/>
      <c r="X112" s="355"/>
      <c r="Y112" s="355"/>
      <c r="Z112" s="355"/>
    </row>
    <row r="113" spans="1:26" ht="15.75" customHeight="1">
      <c r="A113" s="348"/>
      <c r="B113" s="353"/>
      <c r="C113" s="363"/>
      <c r="D113" s="355"/>
      <c r="E113" s="355"/>
      <c r="F113" s="355"/>
      <c r="G113" s="355"/>
      <c r="H113" s="355"/>
      <c r="I113" s="355"/>
      <c r="J113" s="355"/>
      <c r="K113" s="355"/>
      <c r="L113" s="355"/>
      <c r="M113" s="355"/>
      <c r="N113" s="355"/>
      <c r="O113" s="355"/>
      <c r="P113" s="355"/>
      <c r="Q113" s="355"/>
      <c r="R113" s="355"/>
      <c r="S113" s="355"/>
      <c r="T113" s="355"/>
      <c r="U113" s="355"/>
      <c r="V113" s="355"/>
      <c r="W113" s="355"/>
      <c r="X113" s="355"/>
      <c r="Y113" s="355"/>
      <c r="Z113" s="355"/>
    </row>
    <row r="114" spans="1:26" ht="15.75" customHeight="1">
      <c r="A114" s="348"/>
      <c r="B114" s="353"/>
      <c r="C114" s="363"/>
      <c r="D114" s="355"/>
      <c r="E114" s="355"/>
      <c r="F114" s="355"/>
      <c r="G114" s="355"/>
      <c r="H114" s="355"/>
      <c r="I114" s="355"/>
      <c r="J114" s="355"/>
      <c r="K114" s="355"/>
      <c r="L114" s="355"/>
      <c r="M114" s="355"/>
      <c r="N114" s="355"/>
      <c r="O114" s="355"/>
      <c r="P114" s="355"/>
      <c r="Q114" s="355"/>
      <c r="R114" s="355"/>
      <c r="S114" s="355"/>
      <c r="T114" s="355"/>
      <c r="U114" s="355"/>
      <c r="V114" s="355"/>
      <c r="W114" s="355"/>
      <c r="X114" s="355"/>
      <c r="Y114" s="355"/>
      <c r="Z114" s="355"/>
    </row>
    <row r="115" spans="1:26" ht="15.75" customHeight="1">
      <c r="A115" s="348"/>
      <c r="B115" s="353"/>
      <c r="C115" s="363"/>
      <c r="D115" s="355"/>
      <c r="E115" s="355"/>
      <c r="F115" s="355"/>
      <c r="G115" s="355"/>
      <c r="H115" s="355"/>
      <c r="I115" s="355"/>
      <c r="J115" s="355"/>
      <c r="K115" s="355"/>
      <c r="L115" s="355"/>
      <c r="M115" s="355"/>
      <c r="N115" s="355"/>
      <c r="O115" s="355"/>
      <c r="P115" s="355"/>
      <c r="Q115" s="355"/>
      <c r="R115" s="355"/>
      <c r="S115" s="355"/>
      <c r="T115" s="355"/>
      <c r="U115" s="355"/>
      <c r="V115" s="355"/>
      <c r="W115" s="355"/>
      <c r="X115" s="355"/>
      <c r="Y115" s="355"/>
      <c r="Z115" s="355"/>
    </row>
    <row r="116" spans="1:26" ht="15.75" customHeight="1">
      <c r="A116" s="348"/>
      <c r="B116" s="353"/>
      <c r="C116" s="363"/>
      <c r="D116" s="355"/>
      <c r="E116" s="355"/>
      <c r="F116" s="355"/>
      <c r="G116" s="355"/>
      <c r="H116" s="355"/>
      <c r="I116" s="355"/>
      <c r="J116" s="355"/>
      <c r="K116" s="355"/>
      <c r="L116" s="355"/>
      <c r="M116" s="355"/>
      <c r="N116" s="355"/>
      <c r="O116" s="355"/>
      <c r="P116" s="355"/>
      <c r="Q116" s="355"/>
      <c r="R116" s="355"/>
      <c r="S116" s="355"/>
      <c r="T116" s="355"/>
      <c r="U116" s="355"/>
      <c r="V116" s="355"/>
      <c r="W116" s="355"/>
      <c r="X116" s="355"/>
      <c r="Y116" s="355"/>
      <c r="Z116" s="355"/>
    </row>
    <row r="117" spans="1:26" ht="15.75" customHeight="1">
      <c r="A117" s="348"/>
      <c r="B117" s="353"/>
      <c r="C117" s="363"/>
      <c r="D117" s="355"/>
      <c r="E117" s="355"/>
      <c r="F117" s="355"/>
      <c r="G117" s="355"/>
      <c r="H117" s="355"/>
      <c r="I117" s="355"/>
      <c r="J117" s="355"/>
      <c r="K117" s="355"/>
      <c r="L117" s="355"/>
      <c r="M117" s="355"/>
      <c r="N117" s="355"/>
      <c r="O117" s="355"/>
      <c r="P117" s="355"/>
      <c r="Q117" s="355"/>
      <c r="R117" s="355"/>
      <c r="S117" s="355"/>
      <c r="T117" s="355"/>
      <c r="U117" s="355"/>
      <c r="V117" s="355"/>
      <c r="W117" s="355"/>
      <c r="X117" s="355"/>
      <c r="Y117" s="355"/>
      <c r="Z117" s="355"/>
    </row>
    <row r="118" spans="1:26" ht="15.75" customHeight="1">
      <c r="A118" s="348"/>
      <c r="B118" s="353"/>
      <c r="C118" s="363"/>
      <c r="D118" s="355"/>
      <c r="E118" s="355"/>
      <c r="F118" s="355"/>
      <c r="G118" s="355"/>
      <c r="H118" s="355"/>
      <c r="I118" s="355"/>
      <c r="J118" s="355"/>
      <c r="K118" s="355"/>
      <c r="L118" s="355"/>
      <c r="M118" s="355"/>
      <c r="N118" s="355"/>
      <c r="O118" s="355"/>
      <c r="P118" s="355"/>
      <c r="Q118" s="355"/>
      <c r="R118" s="355"/>
      <c r="S118" s="355"/>
      <c r="T118" s="355"/>
      <c r="U118" s="355"/>
      <c r="V118" s="355"/>
      <c r="W118" s="355"/>
      <c r="X118" s="355"/>
      <c r="Y118" s="355"/>
      <c r="Z118" s="355"/>
    </row>
    <row r="119" spans="1:26" ht="15.75" customHeight="1">
      <c r="A119" s="348"/>
      <c r="B119" s="353"/>
      <c r="C119" s="363"/>
      <c r="D119" s="355"/>
      <c r="E119" s="355"/>
      <c r="F119" s="355"/>
      <c r="G119" s="355"/>
      <c r="H119" s="355"/>
      <c r="I119" s="355"/>
      <c r="J119" s="355"/>
      <c r="K119" s="355"/>
      <c r="L119" s="355"/>
      <c r="M119" s="355"/>
      <c r="N119" s="355"/>
      <c r="O119" s="355"/>
      <c r="P119" s="355"/>
      <c r="Q119" s="355"/>
      <c r="R119" s="355"/>
      <c r="S119" s="355"/>
      <c r="T119" s="355"/>
      <c r="U119" s="355"/>
      <c r="V119" s="355"/>
      <c r="W119" s="355"/>
      <c r="X119" s="355"/>
      <c r="Y119" s="355"/>
      <c r="Z119" s="355"/>
    </row>
    <row r="120" spans="1:26" ht="15.75" customHeight="1">
      <c r="A120" s="348"/>
      <c r="B120" s="353"/>
      <c r="C120" s="363"/>
      <c r="D120" s="355"/>
      <c r="E120" s="355"/>
      <c r="F120" s="355"/>
      <c r="G120" s="355"/>
      <c r="H120" s="355"/>
      <c r="I120" s="355"/>
      <c r="J120" s="355"/>
      <c r="K120" s="355"/>
      <c r="L120" s="355"/>
      <c r="M120" s="355"/>
      <c r="N120" s="355"/>
      <c r="O120" s="355"/>
      <c r="P120" s="355"/>
      <c r="Q120" s="355"/>
      <c r="R120" s="355"/>
      <c r="S120" s="355"/>
      <c r="T120" s="355"/>
      <c r="U120" s="355"/>
      <c r="V120" s="355"/>
      <c r="W120" s="355"/>
      <c r="X120" s="355"/>
      <c r="Y120" s="355"/>
      <c r="Z120" s="355"/>
    </row>
    <row r="121" spans="1:26" ht="15.75" customHeight="1">
      <c r="A121" s="348"/>
      <c r="B121" s="353"/>
      <c r="C121" s="363"/>
      <c r="D121" s="355"/>
      <c r="E121" s="355"/>
      <c r="F121" s="355"/>
      <c r="G121" s="355"/>
      <c r="H121" s="355"/>
      <c r="I121" s="355"/>
      <c r="J121" s="355"/>
      <c r="K121" s="355"/>
      <c r="L121" s="355"/>
      <c r="M121" s="355"/>
      <c r="N121" s="355"/>
      <c r="O121" s="355"/>
      <c r="P121" s="355"/>
      <c r="Q121" s="355"/>
      <c r="R121" s="355"/>
      <c r="S121" s="355"/>
      <c r="T121" s="355"/>
      <c r="U121" s="355"/>
      <c r="V121" s="355"/>
      <c r="W121" s="355"/>
      <c r="X121" s="355"/>
      <c r="Y121" s="355"/>
      <c r="Z121" s="355"/>
    </row>
    <row r="122" spans="1:26" ht="15.75" customHeight="1">
      <c r="A122" s="348"/>
      <c r="B122" s="353"/>
      <c r="C122" s="363"/>
      <c r="D122" s="355"/>
      <c r="E122" s="355"/>
      <c r="F122" s="355"/>
      <c r="G122" s="355"/>
      <c r="H122" s="355"/>
      <c r="I122" s="355"/>
      <c r="J122" s="355"/>
      <c r="K122" s="355"/>
      <c r="L122" s="355"/>
      <c r="M122" s="355"/>
      <c r="N122" s="355"/>
      <c r="O122" s="355"/>
      <c r="P122" s="355"/>
      <c r="Q122" s="355"/>
      <c r="R122" s="355"/>
      <c r="S122" s="355"/>
      <c r="T122" s="355"/>
      <c r="U122" s="355"/>
      <c r="V122" s="355"/>
      <c r="W122" s="355"/>
      <c r="X122" s="355"/>
      <c r="Y122" s="355"/>
      <c r="Z122" s="355"/>
    </row>
    <row r="123" spans="1:26" ht="15.75" customHeight="1">
      <c r="A123" s="348"/>
      <c r="B123" s="353"/>
      <c r="C123" s="363"/>
      <c r="D123" s="355"/>
      <c r="E123" s="355"/>
      <c r="F123" s="355"/>
      <c r="G123" s="355"/>
      <c r="H123" s="355"/>
      <c r="I123" s="355"/>
      <c r="J123" s="355"/>
      <c r="K123" s="355"/>
      <c r="L123" s="355"/>
      <c r="M123" s="355"/>
      <c r="N123" s="355"/>
      <c r="O123" s="355"/>
      <c r="P123" s="355"/>
      <c r="Q123" s="355"/>
      <c r="R123" s="355"/>
      <c r="S123" s="355"/>
      <c r="T123" s="355"/>
      <c r="U123" s="355"/>
      <c r="V123" s="355"/>
      <c r="W123" s="355"/>
      <c r="X123" s="355"/>
      <c r="Y123" s="355"/>
      <c r="Z123" s="355"/>
    </row>
    <row r="124" spans="1:26" ht="15.75" customHeight="1">
      <c r="A124" s="348"/>
      <c r="B124" s="353"/>
      <c r="C124" s="363"/>
      <c r="D124" s="355"/>
      <c r="E124" s="355"/>
      <c r="F124" s="355"/>
      <c r="G124" s="355"/>
      <c r="H124" s="355"/>
      <c r="I124" s="355"/>
      <c r="J124" s="355"/>
      <c r="K124" s="355"/>
      <c r="L124" s="355"/>
      <c r="M124" s="355"/>
      <c r="N124" s="355"/>
      <c r="O124" s="355"/>
      <c r="P124" s="355"/>
      <c r="Q124" s="355"/>
      <c r="R124" s="355"/>
      <c r="S124" s="355"/>
      <c r="T124" s="355"/>
      <c r="U124" s="355"/>
      <c r="V124" s="355"/>
      <c r="W124" s="355"/>
      <c r="X124" s="355"/>
      <c r="Y124" s="355"/>
      <c r="Z124" s="355"/>
    </row>
    <row r="125" spans="1:26" ht="15.75" customHeight="1">
      <c r="A125" s="348"/>
      <c r="B125" s="353"/>
      <c r="C125" s="363"/>
      <c r="D125" s="355"/>
      <c r="E125" s="355"/>
      <c r="F125" s="355"/>
      <c r="G125" s="355"/>
      <c r="H125" s="355"/>
      <c r="I125" s="355"/>
      <c r="J125" s="355"/>
      <c r="K125" s="355"/>
      <c r="L125" s="355"/>
      <c r="M125" s="355"/>
      <c r="N125" s="355"/>
      <c r="O125" s="355"/>
      <c r="P125" s="355"/>
      <c r="Q125" s="355"/>
      <c r="R125" s="355"/>
      <c r="S125" s="355"/>
      <c r="T125" s="355"/>
      <c r="U125" s="355"/>
      <c r="V125" s="355"/>
      <c r="W125" s="355"/>
      <c r="X125" s="355"/>
      <c r="Y125" s="355"/>
      <c r="Z125" s="355"/>
    </row>
    <row r="126" spans="1:26" ht="15.75" customHeight="1">
      <c r="A126" s="348"/>
      <c r="B126" s="353"/>
      <c r="C126" s="363"/>
      <c r="D126" s="355"/>
      <c r="E126" s="355"/>
      <c r="F126" s="355"/>
      <c r="G126" s="355"/>
      <c r="H126" s="355"/>
      <c r="I126" s="355"/>
      <c r="J126" s="355"/>
      <c r="K126" s="355"/>
      <c r="L126" s="355"/>
      <c r="M126" s="355"/>
      <c r="N126" s="355"/>
      <c r="O126" s="355"/>
      <c r="P126" s="355"/>
      <c r="Q126" s="355"/>
      <c r="R126" s="355"/>
      <c r="S126" s="355"/>
      <c r="T126" s="355"/>
      <c r="U126" s="355"/>
      <c r="V126" s="355"/>
      <c r="W126" s="355"/>
      <c r="X126" s="355"/>
      <c r="Y126" s="355"/>
      <c r="Z126" s="355"/>
    </row>
    <row r="127" spans="1:26" ht="15.75" customHeight="1">
      <c r="A127" s="348"/>
      <c r="B127" s="353"/>
      <c r="C127" s="363"/>
      <c r="D127" s="355"/>
      <c r="E127" s="355"/>
      <c r="F127" s="355"/>
      <c r="G127" s="355"/>
      <c r="H127" s="355"/>
      <c r="I127" s="355"/>
      <c r="J127" s="355"/>
      <c r="K127" s="355"/>
      <c r="L127" s="355"/>
      <c r="M127" s="355"/>
      <c r="N127" s="355"/>
      <c r="O127" s="355"/>
      <c r="P127" s="355"/>
      <c r="Q127" s="355"/>
      <c r="R127" s="355"/>
      <c r="S127" s="355"/>
      <c r="T127" s="355"/>
      <c r="U127" s="355"/>
      <c r="V127" s="355"/>
      <c r="W127" s="355"/>
      <c r="X127" s="355"/>
      <c r="Y127" s="355"/>
      <c r="Z127" s="355"/>
    </row>
    <row r="128" spans="1:26" ht="15.75" customHeight="1">
      <c r="A128" s="348"/>
      <c r="B128" s="353"/>
      <c r="C128" s="363"/>
      <c r="D128" s="355"/>
      <c r="E128" s="355"/>
      <c r="F128" s="355"/>
      <c r="G128" s="355"/>
      <c r="H128" s="355"/>
      <c r="I128" s="355"/>
      <c r="J128" s="355"/>
      <c r="K128" s="355"/>
      <c r="L128" s="355"/>
      <c r="M128" s="355"/>
      <c r="N128" s="355"/>
      <c r="O128" s="355"/>
      <c r="P128" s="355"/>
      <c r="Q128" s="355"/>
      <c r="R128" s="355"/>
      <c r="S128" s="355"/>
      <c r="T128" s="355"/>
      <c r="U128" s="355"/>
      <c r="V128" s="355"/>
      <c r="W128" s="355"/>
      <c r="X128" s="355"/>
      <c r="Y128" s="355"/>
      <c r="Z128" s="355"/>
    </row>
    <row r="129" spans="1:26" ht="15.75" customHeight="1">
      <c r="A129" s="348"/>
      <c r="B129" s="353"/>
      <c r="C129" s="363"/>
      <c r="D129" s="355"/>
      <c r="E129" s="355"/>
      <c r="F129" s="355"/>
      <c r="G129" s="355"/>
      <c r="H129" s="355"/>
      <c r="I129" s="355"/>
      <c r="J129" s="355"/>
      <c r="K129" s="355"/>
      <c r="L129" s="355"/>
      <c r="M129" s="355"/>
      <c r="N129" s="355"/>
      <c r="O129" s="355"/>
      <c r="P129" s="355"/>
      <c r="Q129" s="355"/>
      <c r="R129" s="355"/>
      <c r="S129" s="355"/>
      <c r="T129" s="355"/>
      <c r="U129" s="355"/>
      <c r="V129" s="355"/>
      <c r="W129" s="355"/>
      <c r="X129" s="355"/>
      <c r="Y129" s="355"/>
      <c r="Z129" s="355"/>
    </row>
    <row r="130" spans="1:26" ht="15.75" customHeight="1">
      <c r="A130" s="348"/>
      <c r="B130" s="353"/>
      <c r="C130" s="363"/>
      <c r="D130" s="355"/>
      <c r="E130" s="355"/>
      <c r="F130" s="355"/>
      <c r="G130" s="355"/>
      <c r="H130" s="355"/>
      <c r="I130" s="355"/>
      <c r="J130" s="355"/>
      <c r="K130" s="355"/>
      <c r="L130" s="355"/>
      <c r="M130" s="355"/>
      <c r="N130" s="355"/>
      <c r="O130" s="355"/>
      <c r="P130" s="355"/>
      <c r="Q130" s="355"/>
      <c r="R130" s="355"/>
      <c r="S130" s="355"/>
      <c r="T130" s="355"/>
      <c r="U130" s="355"/>
      <c r="V130" s="355"/>
      <c r="W130" s="355"/>
      <c r="X130" s="355"/>
      <c r="Y130" s="355"/>
      <c r="Z130" s="355"/>
    </row>
    <row r="131" spans="1:26" ht="15.75" customHeight="1">
      <c r="A131" s="348"/>
      <c r="B131" s="353"/>
      <c r="C131" s="363"/>
      <c r="D131" s="355"/>
      <c r="E131" s="355"/>
      <c r="F131" s="355"/>
      <c r="G131" s="355"/>
      <c r="H131" s="355"/>
      <c r="I131" s="355"/>
      <c r="J131" s="355"/>
      <c r="K131" s="355"/>
      <c r="L131" s="355"/>
      <c r="M131" s="355"/>
      <c r="N131" s="355"/>
      <c r="O131" s="355"/>
      <c r="P131" s="355"/>
      <c r="Q131" s="355"/>
      <c r="R131" s="355"/>
      <c r="S131" s="355"/>
      <c r="T131" s="355"/>
      <c r="U131" s="355"/>
      <c r="V131" s="355"/>
      <c r="W131" s="355"/>
      <c r="X131" s="355"/>
      <c r="Y131" s="355"/>
      <c r="Z131" s="355"/>
    </row>
    <row r="132" spans="1:26" ht="15.75" customHeight="1">
      <c r="A132" s="348"/>
      <c r="B132" s="353"/>
      <c r="C132" s="363"/>
      <c r="D132" s="355"/>
      <c r="E132" s="355"/>
      <c r="F132" s="355"/>
      <c r="G132" s="355"/>
      <c r="H132" s="355"/>
      <c r="I132" s="355"/>
      <c r="J132" s="355"/>
      <c r="K132" s="355"/>
      <c r="L132" s="355"/>
      <c r="M132" s="355"/>
      <c r="N132" s="355"/>
      <c r="O132" s="355"/>
      <c r="P132" s="355"/>
      <c r="Q132" s="355"/>
      <c r="R132" s="355"/>
      <c r="S132" s="355"/>
      <c r="T132" s="355"/>
      <c r="U132" s="355"/>
      <c r="V132" s="355"/>
      <c r="W132" s="355"/>
      <c r="X132" s="355"/>
      <c r="Y132" s="355"/>
      <c r="Z132" s="355"/>
    </row>
    <row r="133" spans="1:26" ht="15.75" customHeight="1">
      <c r="A133" s="348"/>
      <c r="B133" s="353"/>
      <c r="C133" s="363"/>
      <c r="D133" s="355"/>
      <c r="E133" s="355"/>
      <c r="F133" s="355"/>
      <c r="G133" s="355"/>
      <c r="H133" s="355"/>
      <c r="I133" s="355"/>
      <c r="J133" s="355"/>
      <c r="K133" s="355"/>
      <c r="L133" s="355"/>
      <c r="M133" s="355"/>
      <c r="N133" s="355"/>
      <c r="O133" s="355"/>
      <c r="P133" s="355"/>
      <c r="Q133" s="355"/>
      <c r="R133" s="355"/>
      <c r="S133" s="355"/>
      <c r="T133" s="355"/>
      <c r="U133" s="355"/>
      <c r="V133" s="355"/>
      <c r="W133" s="355"/>
      <c r="X133" s="355"/>
      <c r="Y133" s="355"/>
      <c r="Z133" s="355"/>
    </row>
    <row r="134" spans="1:26" ht="15.75" customHeight="1">
      <c r="A134" s="348"/>
      <c r="B134" s="353"/>
      <c r="C134" s="363"/>
      <c r="D134" s="355"/>
      <c r="E134" s="355"/>
      <c r="F134" s="355"/>
      <c r="G134" s="355"/>
      <c r="H134" s="355"/>
      <c r="I134" s="355"/>
      <c r="J134" s="355"/>
      <c r="K134" s="355"/>
      <c r="L134" s="355"/>
      <c r="M134" s="355"/>
      <c r="N134" s="355"/>
      <c r="O134" s="355"/>
      <c r="P134" s="355"/>
      <c r="Q134" s="355"/>
      <c r="R134" s="355"/>
      <c r="S134" s="355"/>
      <c r="T134" s="355"/>
      <c r="U134" s="355"/>
      <c r="V134" s="355"/>
      <c r="W134" s="355"/>
      <c r="X134" s="355"/>
      <c r="Y134" s="355"/>
      <c r="Z134" s="355"/>
    </row>
    <row r="135" spans="1:26" ht="15.75" customHeight="1">
      <c r="A135" s="348"/>
      <c r="B135" s="353"/>
      <c r="C135" s="363"/>
      <c r="D135" s="355"/>
      <c r="E135" s="355"/>
      <c r="F135" s="355"/>
      <c r="G135" s="355"/>
      <c r="H135" s="355"/>
      <c r="I135" s="355"/>
      <c r="J135" s="355"/>
      <c r="K135" s="355"/>
      <c r="L135" s="355"/>
      <c r="M135" s="355"/>
      <c r="N135" s="355"/>
      <c r="O135" s="355"/>
      <c r="P135" s="355"/>
      <c r="Q135" s="355"/>
      <c r="R135" s="355"/>
      <c r="S135" s="355"/>
      <c r="T135" s="355"/>
      <c r="U135" s="355"/>
      <c r="V135" s="355"/>
      <c r="W135" s="355"/>
      <c r="X135" s="355"/>
      <c r="Y135" s="355"/>
      <c r="Z135" s="355"/>
    </row>
    <row r="136" spans="1:26" ht="15.75" customHeight="1">
      <c r="A136" s="348"/>
      <c r="B136" s="353"/>
      <c r="C136" s="363"/>
      <c r="D136" s="355"/>
      <c r="E136" s="355"/>
      <c r="F136" s="355"/>
      <c r="G136" s="355"/>
      <c r="H136" s="355"/>
      <c r="I136" s="355"/>
      <c r="J136" s="355"/>
      <c r="K136" s="355"/>
      <c r="L136" s="355"/>
      <c r="M136" s="355"/>
      <c r="N136" s="355"/>
      <c r="O136" s="355"/>
      <c r="P136" s="355"/>
      <c r="Q136" s="355"/>
      <c r="R136" s="355"/>
      <c r="S136" s="355"/>
      <c r="T136" s="355"/>
      <c r="U136" s="355"/>
      <c r="V136" s="355"/>
      <c r="W136" s="355"/>
      <c r="X136" s="355"/>
      <c r="Y136" s="355"/>
      <c r="Z136" s="355"/>
    </row>
    <row r="137" spans="1:26" ht="15.75" customHeight="1">
      <c r="A137" s="348"/>
      <c r="B137" s="353"/>
      <c r="C137" s="363"/>
      <c r="D137" s="355"/>
      <c r="E137" s="355"/>
      <c r="F137" s="355"/>
      <c r="G137" s="355"/>
      <c r="H137" s="355"/>
      <c r="I137" s="355"/>
      <c r="J137" s="355"/>
      <c r="K137" s="355"/>
      <c r="L137" s="355"/>
      <c r="M137" s="355"/>
      <c r="N137" s="355"/>
      <c r="O137" s="355"/>
      <c r="P137" s="355"/>
      <c r="Q137" s="355"/>
      <c r="R137" s="355"/>
      <c r="S137" s="355"/>
      <c r="T137" s="355"/>
      <c r="U137" s="355"/>
      <c r="V137" s="355"/>
      <c r="W137" s="355"/>
      <c r="X137" s="355"/>
      <c r="Y137" s="355"/>
      <c r="Z137" s="355"/>
    </row>
    <row r="138" spans="1:26" ht="15.75" customHeight="1">
      <c r="A138" s="348"/>
      <c r="B138" s="353"/>
      <c r="C138" s="363"/>
      <c r="D138" s="355"/>
      <c r="E138" s="355"/>
      <c r="F138" s="355"/>
      <c r="G138" s="355"/>
      <c r="H138" s="355"/>
      <c r="I138" s="355"/>
      <c r="J138" s="355"/>
      <c r="K138" s="355"/>
      <c r="L138" s="355"/>
      <c r="M138" s="355"/>
      <c r="N138" s="355"/>
      <c r="O138" s="355"/>
      <c r="P138" s="355"/>
      <c r="Q138" s="355"/>
      <c r="R138" s="355"/>
      <c r="S138" s="355"/>
      <c r="T138" s="355"/>
      <c r="U138" s="355"/>
      <c r="V138" s="355"/>
      <c r="W138" s="355"/>
      <c r="X138" s="355"/>
      <c r="Y138" s="355"/>
      <c r="Z138" s="355"/>
    </row>
    <row r="139" spans="1:26" ht="15.75" customHeight="1">
      <c r="A139" s="348"/>
      <c r="B139" s="353"/>
      <c r="C139" s="363"/>
      <c r="D139" s="355"/>
      <c r="E139" s="355"/>
      <c r="F139" s="355"/>
      <c r="G139" s="355"/>
      <c r="H139" s="355"/>
      <c r="I139" s="355"/>
      <c r="J139" s="355"/>
      <c r="K139" s="355"/>
      <c r="L139" s="355"/>
      <c r="M139" s="355"/>
      <c r="N139" s="355"/>
      <c r="O139" s="355"/>
      <c r="P139" s="355"/>
      <c r="Q139" s="355"/>
      <c r="R139" s="355"/>
      <c r="S139" s="355"/>
      <c r="T139" s="355"/>
      <c r="U139" s="355"/>
      <c r="V139" s="355"/>
      <c r="W139" s="355"/>
      <c r="X139" s="355"/>
      <c r="Y139" s="355"/>
      <c r="Z139" s="355"/>
    </row>
    <row r="140" spans="1:26" ht="15.75" customHeight="1">
      <c r="A140" s="348"/>
      <c r="B140" s="353"/>
      <c r="C140" s="363"/>
      <c r="D140" s="355"/>
      <c r="E140" s="355"/>
      <c r="F140" s="355"/>
      <c r="G140" s="355"/>
      <c r="H140" s="355"/>
      <c r="I140" s="355"/>
      <c r="J140" s="355"/>
      <c r="K140" s="355"/>
      <c r="L140" s="355"/>
      <c r="M140" s="355"/>
      <c r="N140" s="355"/>
      <c r="O140" s="355"/>
      <c r="P140" s="355"/>
      <c r="Q140" s="355"/>
      <c r="R140" s="355"/>
      <c r="S140" s="355"/>
      <c r="T140" s="355"/>
      <c r="U140" s="355"/>
      <c r="V140" s="355"/>
      <c r="W140" s="355"/>
      <c r="X140" s="355"/>
      <c r="Y140" s="355"/>
      <c r="Z140" s="355"/>
    </row>
    <row r="141" spans="1:26" ht="15.75" customHeight="1">
      <c r="A141" s="348"/>
      <c r="B141" s="353"/>
      <c r="C141" s="363"/>
      <c r="D141" s="355"/>
      <c r="E141" s="355"/>
      <c r="F141" s="355"/>
      <c r="G141" s="355"/>
      <c r="H141" s="355"/>
      <c r="I141" s="355"/>
      <c r="J141" s="355"/>
      <c r="K141" s="355"/>
      <c r="L141" s="355"/>
      <c r="M141" s="355"/>
      <c r="N141" s="355"/>
      <c r="O141" s="355"/>
      <c r="P141" s="355"/>
      <c r="Q141" s="355"/>
      <c r="R141" s="355"/>
      <c r="S141" s="355"/>
      <c r="T141" s="355"/>
      <c r="U141" s="355"/>
      <c r="V141" s="355"/>
      <c r="W141" s="355"/>
      <c r="X141" s="355"/>
      <c r="Y141" s="355"/>
      <c r="Z141" s="355"/>
    </row>
    <row r="142" spans="1:26" ht="15.75" customHeight="1">
      <c r="A142" s="348"/>
      <c r="B142" s="353"/>
      <c r="C142" s="363"/>
      <c r="D142" s="355"/>
      <c r="E142" s="355"/>
      <c r="F142" s="355"/>
      <c r="G142" s="355"/>
      <c r="H142" s="355"/>
      <c r="I142" s="355"/>
      <c r="J142" s="355"/>
      <c r="K142" s="355"/>
      <c r="L142" s="355"/>
      <c r="M142" s="355"/>
      <c r="N142" s="355"/>
      <c r="O142" s="355"/>
      <c r="P142" s="355"/>
      <c r="Q142" s="355"/>
      <c r="R142" s="355"/>
      <c r="S142" s="355"/>
      <c r="T142" s="355"/>
      <c r="U142" s="355"/>
      <c r="V142" s="355"/>
      <c r="W142" s="355"/>
      <c r="X142" s="355"/>
      <c r="Y142" s="355"/>
      <c r="Z142" s="355"/>
    </row>
    <row r="143" spans="1:26" ht="15.75" customHeight="1">
      <c r="A143" s="348"/>
      <c r="B143" s="353"/>
      <c r="C143" s="363"/>
      <c r="D143" s="355"/>
      <c r="E143" s="355"/>
      <c r="F143" s="355"/>
      <c r="G143" s="355"/>
      <c r="H143" s="355"/>
      <c r="I143" s="355"/>
      <c r="J143" s="355"/>
      <c r="K143" s="355"/>
      <c r="L143" s="355"/>
      <c r="M143" s="355"/>
      <c r="N143" s="355"/>
      <c r="O143" s="355"/>
      <c r="P143" s="355"/>
      <c r="Q143" s="355"/>
      <c r="R143" s="355"/>
      <c r="S143" s="355"/>
      <c r="T143" s="355"/>
      <c r="U143" s="355"/>
      <c r="V143" s="355"/>
      <c r="W143" s="355"/>
      <c r="X143" s="355"/>
      <c r="Y143" s="355"/>
      <c r="Z143" s="355"/>
    </row>
    <row r="144" spans="1:26" ht="15.75" customHeight="1">
      <c r="A144" s="348"/>
      <c r="B144" s="353"/>
      <c r="C144" s="363"/>
      <c r="D144" s="355"/>
      <c r="E144" s="355"/>
      <c r="F144" s="355"/>
      <c r="G144" s="355"/>
      <c r="H144" s="355"/>
      <c r="I144" s="355"/>
      <c r="J144" s="355"/>
      <c r="K144" s="355"/>
      <c r="L144" s="355"/>
      <c r="M144" s="355"/>
      <c r="N144" s="355"/>
      <c r="O144" s="355"/>
      <c r="P144" s="355"/>
      <c r="Q144" s="355"/>
      <c r="R144" s="355"/>
      <c r="S144" s="355"/>
      <c r="T144" s="355"/>
      <c r="U144" s="355"/>
      <c r="V144" s="355"/>
      <c r="W144" s="355"/>
      <c r="X144" s="355"/>
      <c r="Y144" s="355"/>
      <c r="Z144" s="355"/>
    </row>
    <row r="145" spans="1:26" ht="15.75" customHeight="1">
      <c r="A145" s="348"/>
      <c r="B145" s="353"/>
      <c r="C145" s="363"/>
      <c r="D145" s="355"/>
      <c r="E145" s="355"/>
      <c r="F145" s="355"/>
      <c r="G145" s="355"/>
      <c r="H145" s="355"/>
      <c r="I145" s="355"/>
      <c r="J145" s="355"/>
      <c r="K145" s="355"/>
      <c r="L145" s="355"/>
      <c r="M145" s="355"/>
      <c r="N145" s="355"/>
      <c r="O145" s="355"/>
      <c r="P145" s="355"/>
      <c r="Q145" s="355"/>
      <c r="R145" s="355"/>
      <c r="S145" s="355"/>
      <c r="T145" s="355"/>
      <c r="U145" s="355"/>
      <c r="V145" s="355"/>
      <c r="W145" s="355"/>
      <c r="X145" s="355"/>
      <c r="Y145" s="355"/>
      <c r="Z145" s="355"/>
    </row>
    <row r="146" spans="1:26" ht="15.75" customHeight="1">
      <c r="A146" s="348"/>
      <c r="B146" s="353"/>
      <c r="C146" s="363"/>
      <c r="D146" s="355"/>
      <c r="E146" s="355"/>
      <c r="F146" s="355"/>
      <c r="G146" s="355"/>
      <c r="H146" s="355"/>
      <c r="I146" s="355"/>
      <c r="J146" s="355"/>
      <c r="K146" s="355"/>
      <c r="L146" s="355"/>
      <c r="M146" s="355"/>
      <c r="N146" s="355"/>
      <c r="O146" s="355"/>
      <c r="P146" s="355"/>
      <c r="Q146" s="355"/>
      <c r="R146" s="355"/>
      <c r="S146" s="355"/>
      <c r="T146" s="355"/>
      <c r="U146" s="355"/>
      <c r="V146" s="355"/>
      <c r="W146" s="355"/>
      <c r="X146" s="355"/>
      <c r="Y146" s="355"/>
      <c r="Z146" s="355"/>
    </row>
    <row r="147" spans="1:26" ht="15.75" customHeight="1">
      <c r="A147" s="348"/>
      <c r="B147" s="353"/>
      <c r="C147" s="363"/>
      <c r="D147" s="355"/>
      <c r="E147" s="355"/>
      <c r="F147" s="355"/>
      <c r="G147" s="355"/>
      <c r="H147" s="355"/>
      <c r="I147" s="355"/>
      <c r="J147" s="355"/>
      <c r="K147" s="355"/>
      <c r="L147" s="355"/>
      <c r="M147" s="355"/>
      <c r="N147" s="355"/>
      <c r="O147" s="355"/>
      <c r="P147" s="355"/>
      <c r="Q147" s="355"/>
      <c r="R147" s="355"/>
      <c r="S147" s="355"/>
      <c r="T147" s="355"/>
      <c r="U147" s="355"/>
      <c r="V147" s="355"/>
      <c r="W147" s="355"/>
      <c r="X147" s="355"/>
      <c r="Y147" s="355"/>
      <c r="Z147" s="355"/>
    </row>
    <row r="148" spans="1:26" ht="15.75" customHeight="1">
      <c r="A148" s="348"/>
      <c r="B148" s="353"/>
      <c r="C148" s="363"/>
      <c r="D148" s="355"/>
      <c r="E148" s="355"/>
      <c r="F148" s="355"/>
      <c r="G148" s="355"/>
      <c r="H148" s="355"/>
      <c r="I148" s="355"/>
      <c r="J148" s="355"/>
      <c r="K148" s="355"/>
      <c r="L148" s="355"/>
      <c r="M148" s="355"/>
      <c r="N148" s="355"/>
      <c r="O148" s="355"/>
      <c r="P148" s="355"/>
      <c r="Q148" s="355"/>
      <c r="R148" s="355"/>
      <c r="S148" s="355"/>
      <c r="T148" s="355"/>
      <c r="U148" s="355"/>
      <c r="V148" s="355"/>
      <c r="W148" s="355"/>
      <c r="X148" s="355"/>
      <c r="Y148" s="355"/>
      <c r="Z148" s="355"/>
    </row>
    <row r="149" spans="1:26" ht="15.75" customHeight="1">
      <c r="A149" s="348"/>
      <c r="B149" s="353"/>
      <c r="C149" s="363"/>
      <c r="D149" s="355"/>
      <c r="E149" s="355"/>
      <c r="F149" s="355"/>
      <c r="G149" s="355"/>
      <c r="H149" s="355"/>
      <c r="I149" s="355"/>
      <c r="J149" s="355"/>
      <c r="K149" s="355"/>
      <c r="L149" s="355"/>
      <c r="M149" s="355"/>
      <c r="N149" s="355"/>
      <c r="O149" s="355"/>
      <c r="P149" s="355"/>
      <c r="Q149" s="355"/>
      <c r="R149" s="355"/>
      <c r="S149" s="355"/>
      <c r="T149" s="355"/>
      <c r="U149" s="355"/>
      <c r="V149" s="355"/>
      <c r="W149" s="355"/>
      <c r="X149" s="355"/>
      <c r="Y149" s="355"/>
      <c r="Z149" s="355"/>
    </row>
    <row r="150" spans="1:26" ht="15.75" customHeight="1">
      <c r="A150" s="348"/>
      <c r="B150" s="353"/>
      <c r="C150" s="363"/>
      <c r="D150" s="355"/>
      <c r="E150" s="355"/>
      <c r="F150" s="355"/>
      <c r="G150" s="355"/>
      <c r="H150" s="355"/>
      <c r="I150" s="355"/>
      <c r="J150" s="355"/>
      <c r="K150" s="355"/>
      <c r="L150" s="355"/>
      <c r="M150" s="355"/>
      <c r="N150" s="355"/>
      <c r="O150" s="355"/>
      <c r="P150" s="355"/>
      <c r="Q150" s="355"/>
      <c r="R150" s="355"/>
      <c r="S150" s="355"/>
      <c r="T150" s="355"/>
      <c r="U150" s="355"/>
      <c r="V150" s="355"/>
      <c r="W150" s="355"/>
      <c r="X150" s="355"/>
      <c r="Y150" s="355"/>
      <c r="Z150" s="355"/>
    </row>
    <row r="151" spans="1:26" ht="15.75" customHeight="1">
      <c r="A151" s="348"/>
      <c r="B151" s="353"/>
      <c r="C151" s="363"/>
      <c r="D151" s="355"/>
      <c r="E151" s="355"/>
      <c r="F151" s="355"/>
      <c r="G151" s="355"/>
      <c r="H151" s="355"/>
      <c r="I151" s="355"/>
      <c r="J151" s="355"/>
      <c r="K151" s="355"/>
      <c r="L151" s="355"/>
      <c r="M151" s="355"/>
      <c r="N151" s="355"/>
      <c r="O151" s="355"/>
      <c r="P151" s="355"/>
      <c r="Q151" s="355"/>
      <c r="R151" s="355"/>
      <c r="S151" s="355"/>
      <c r="T151" s="355"/>
      <c r="U151" s="355"/>
      <c r="V151" s="355"/>
      <c r="W151" s="355"/>
      <c r="X151" s="355"/>
      <c r="Y151" s="355"/>
      <c r="Z151" s="355"/>
    </row>
    <row r="152" spans="1:26" ht="15.75" customHeight="1">
      <c r="A152" s="348"/>
      <c r="B152" s="353"/>
      <c r="C152" s="363"/>
      <c r="D152" s="355"/>
      <c r="E152" s="355"/>
      <c r="F152" s="355"/>
      <c r="G152" s="355"/>
      <c r="H152" s="355"/>
      <c r="I152" s="355"/>
      <c r="J152" s="355"/>
      <c r="K152" s="355"/>
      <c r="L152" s="355"/>
      <c r="M152" s="355"/>
      <c r="N152" s="355"/>
      <c r="O152" s="355"/>
      <c r="P152" s="355"/>
      <c r="Q152" s="355"/>
      <c r="R152" s="355"/>
      <c r="S152" s="355"/>
      <c r="T152" s="355"/>
      <c r="U152" s="355"/>
      <c r="V152" s="355"/>
      <c r="W152" s="355"/>
      <c r="X152" s="355"/>
      <c r="Y152" s="355"/>
      <c r="Z152" s="355"/>
    </row>
    <row r="153" spans="1:26" ht="15.75" customHeight="1">
      <c r="A153" s="348"/>
      <c r="B153" s="353"/>
      <c r="C153" s="363"/>
      <c r="D153" s="355"/>
      <c r="E153" s="355"/>
      <c r="F153" s="355"/>
      <c r="G153" s="355"/>
      <c r="H153" s="355"/>
      <c r="I153" s="355"/>
      <c r="J153" s="355"/>
      <c r="K153" s="355"/>
      <c r="L153" s="355"/>
      <c r="M153" s="355"/>
      <c r="N153" s="355"/>
      <c r="O153" s="355"/>
      <c r="P153" s="355"/>
      <c r="Q153" s="355"/>
      <c r="R153" s="355"/>
      <c r="S153" s="355"/>
      <c r="T153" s="355"/>
      <c r="U153" s="355"/>
      <c r="V153" s="355"/>
      <c r="W153" s="355"/>
      <c r="X153" s="355"/>
      <c r="Y153" s="355"/>
      <c r="Z153" s="355"/>
    </row>
    <row r="154" spans="1:26" ht="15.75" customHeight="1">
      <c r="A154" s="348"/>
      <c r="B154" s="353"/>
      <c r="C154" s="363"/>
      <c r="D154" s="355"/>
      <c r="E154" s="355"/>
      <c r="F154" s="355"/>
      <c r="G154" s="355"/>
      <c r="H154" s="355"/>
      <c r="I154" s="355"/>
      <c r="J154" s="355"/>
      <c r="K154" s="355"/>
      <c r="L154" s="355"/>
      <c r="M154" s="355"/>
      <c r="N154" s="355"/>
      <c r="O154" s="355"/>
      <c r="P154" s="355"/>
      <c r="Q154" s="355"/>
      <c r="R154" s="355"/>
      <c r="S154" s="355"/>
      <c r="T154" s="355"/>
      <c r="U154" s="355"/>
      <c r="V154" s="355"/>
      <c r="W154" s="355"/>
      <c r="X154" s="355"/>
      <c r="Y154" s="355"/>
      <c r="Z154" s="355"/>
    </row>
    <row r="155" spans="1:26" ht="15.75" customHeight="1">
      <c r="A155" s="348"/>
      <c r="B155" s="353"/>
      <c r="C155" s="363"/>
      <c r="D155" s="355"/>
      <c r="E155" s="355"/>
      <c r="F155" s="355"/>
      <c r="G155" s="355"/>
      <c r="H155" s="355"/>
      <c r="I155" s="355"/>
      <c r="J155" s="355"/>
      <c r="K155" s="355"/>
      <c r="L155" s="355"/>
      <c r="M155" s="355"/>
      <c r="N155" s="355"/>
      <c r="O155" s="355"/>
      <c r="P155" s="355"/>
      <c r="Q155" s="355"/>
      <c r="R155" s="355"/>
      <c r="S155" s="355"/>
      <c r="T155" s="355"/>
      <c r="U155" s="355"/>
      <c r="V155" s="355"/>
      <c r="W155" s="355"/>
      <c r="X155" s="355"/>
      <c r="Y155" s="355"/>
      <c r="Z155" s="355"/>
    </row>
    <row r="156" spans="1:26" ht="15.75" customHeight="1">
      <c r="A156" s="348"/>
      <c r="B156" s="353"/>
      <c r="C156" s="363"/>
      <c r="D156" s="355"/>
      <c r="E156" s="355"/>
      <c r="F156" s="355"/>
      <c r="G156" s="355"/>
      <c r="H156" s="355"/>
      <c r="I156" s="355"/>
      <c r="J156" s="355"/>
      <c r="K156" s="355"/>
      <c r="L156" s="355"/>
      <c r="M156" s="355"/>
      <c r="N156" s="355"/>
      <c r="O156" s="355"/>
      <c r="P156" s="355"/>
      <c r="Q156" s="355"/>
      <c r="R156" s="355"/>
      <c r="S156" s="355"/>
      <c r="T156" s="355"/>
      <c r="U156" s="355"/>
      <c r="V156" s="355"/>
      <c r="W156" s="355"/>
      <c r="X156" s="355"/>
      <c r="Y156" s="355"/>
      <c r="Z156" s="355"/>
    </row>
    <row r="157" spans="1:26" ht="15.75" customHeight="1">
      <c r="A157" s="348"/>
      <c r="B157" s="353"/>
      <c r="C157" s="363"/>
      <c r="D157" s="355"/>
      <c r="E157" s="355"/>
      <c r="F157" s="355"/>
      <c r="G157" s="355"/>
      <c r="H157" s="355"/>
      <c r="I157" s="355"/>
      <c r="J157" s="355"/>
      <c r="K157" s="355"/>
      <c r="L157" s="355"/>
      <c r="M157" s="355"/>
      <c r="N157" s="355"/>
      <c r="O157" s="355"/>
      <c r="P157" s="355"/>
      <c r="Q157" s="355"/>
      <c r="R157" s="355"/>
      <c r="S157" s="355"/>
      <c r="T157" s="355"/>
      <c r="U157" s="355"/>
      <c r="V157" s="355"/>
      <c r="W157" s="355"/>
      <c r="X157" s="355"/>
      <c r="Y157" s="355"/>
      <c r="Z157" s="355"/>
    </row>
    <row r="158" spans="1:26" ht="15.75" customHeight="1">
      <c r="A158" s="348"/>
      <c r="B158" s="353"/>
      <c r="C158" s="363"/>
      <c r="D158" s="355"/>
      <c r="E158" s="355"/>
      <c r="F158" s="355"/>
      <c r="G158" s="355"/>
      <c r="H158" s="355"/>
      <c r="I158" s="355"/>
      <c r="J158" s="355"/>
      <c r="K158" s="355"/>
      <c r="L158" s="355"/>
      <c r="M158" s="355"/>
      <c r="N158" s="355"/>
      <c r="O158" s="355"/>
      <c r="P158" s="355"/>
      <c r="Q158" s="355"/>
      <c r="R158" s="355"/>
      <c r="S158" s="355"/>
      <c r="T158" s="355"/>
      <c r="U158" s="355"/>
      <c r="V158" s="355"/>
      <c r="W158" s="355"/>
      <c r="X158" s="355"/>
      <c r="Y158" s="355"/>
      <c r="Z158" s="355"/>
    </row>
    <row r="159" spans="1:26" ht="15.75" customHeight="1">
      <c r="A159" s="348"/>
      <c r="B159" s="353"/>
      <c r="C159" s="363"/>
      <c r="D159" s="355"/>
      <c r="E159" s="355"/>
      <c r="F159" s="355"/>
      <c r="G159" s="355"/>
      <c r="H159" s="355"/>
      <c r="I159" s="355"/>
      <c r="J159" s="355"/>
      <c r="K159" s="355"/>
      <c r="L159" s="355"/>
      <c r="M159" s="355"/>
      <c r="N159" s="355"/>
      <c r="O159" s="355"/>
      <c r="P159" s="355"/>
      <c r="Q159" s="355"/>
      <c r="R159" s="355"/>
      <c r="S159" s="355"/>
      <c r="T159" s="355"/>
      <c r="U159" s="355"/>
      <c r="V159" s="355"/>
      <c r="W159" s="355"/>
      <c r="X159" s="355"/>
      <c r="Y159" s="355"/>
      <c r="Z159" s="355"/>
    </row>
    <row r="160" spans="1:26" ht="15.75" customHeight="1">
      <c r="A160" s="348"/>
      <c r="B160" s="353"/>
      <c r="C160" s="363"/>
      <c r="D160" s="355"/>
      <c r="E160" s="355"/>
      <c r="F160" s="355"/>
      <c r="G160" s="355"/>
      <c r="H160" s="355"/>
      <c r="I160" s="355"/>
      <c r="J160" s="355"/>
      <c r="K160" s="355"/>
      <c r="L160" s="355"/>
      <c r="M160" s="355"/>
      <c r="N160" s="355"/>
      <c r="O160" s="355"/>
      <c r="P160" s="355"/>
      <c r="Q160" s="355"/>
      <c r="R160" s="355"/>
      <c r="S160" s="355"/>
      <c r="T160" s="355"/>
      <c r="U160" s="355"/>
      <c r="V160" s="355"/>
      <c r="W160" s="355"/>
      <c r="X160" s="355"/>
      <c r="Y160" s="355"/>
      <c r="Z160" s="355"/>
    </row>
    <row r="161" spans="1:26" ht="15.75" customHeight="1">
      <c r="A161" s="348"/>
      <c r="B161" s="353"/>
      <c r="C161" s="363"/>
      <c r="D161" s="355"/>
      <c r="E161" s="355"/>
      <c r="F161" s="355"/>
      <c r="G161" s="355"/>
      <c r="H161" s="355"/>
      <c r="I161" s="355"/>
      <c r="J161" s="355"/>
      <c r="K161" s="355"/>
      <c r="L161" s="355"/>
      <c r="M161" s="355"/>
      <c r="N161" s="355"/>
      <c r="O161" s="355"/>
      <c r="P161" s="355"/>
      <c r="Q161" s="355"/>
      <c r="R161" s="355"/>
      <c r="S161" s="355"/>
      <c r="T161" s="355"/>
      <c r="U161" s="355"/>
      <c r="V161" s="355"/>
      <c r="W161" s="355"/>
      <c r="X161" s="355"/>
      <c r="Y161" s="355"/>
      <c r="Z161" s="355"/>
    </row>
    <row r="162" spans="1:26" ht="15.75" customHeight="1">
      <c r="A162" s="348"/>
      <c r="B162" s="353"/>
      <c r="C162" s="363"/>
      <c r="D162" s="355"/>
      <c r="E162" s="355"/>
      <c r="F162" s="355"/>
      <c r="G162" s="355"/>
      <c r="H162" s="355"/>
      <c r="I162" s="355"/>
      <c r="J162" s="355"/>
      <c r="K162" s="355"/>
      <c r="L162" s="355"/>
      <c r="M162" s="355"/>
      <c r="N162" s="355"/>
      <c r="O162" s="355"/>
      <c r="P162" s="355"/>
      <c r="Q162" s="355"/>
      <c r="R162" s="355"/>
      <c r="S162" s="355"/>
      <c r="T162" s="355"/>
      <c r="U162" s="355"/>
      <c r="V162" s="355"/>
      <c r="W162" s="355"/>
      <c r="X162" s="355"/>
      <c r="Y162" s="355"/>
      <c r="Z162" s="355"/>
    </row>
    <row r="163" spans="1:26" ht="15.75" customHeight="1">
      <c r="A163" s="348"/>
      <c r="B163" s="353"/>
      <c r="C163" s="363"/>
      <c r="D163" s="355"/>
      <c r="E163" s="355"/>
      <c r="F163" s="355"/>
      <c r="G163" s="355"/>
      <c r="H163" s="355"/>
      <c r="I163" s="355"/>
      <c r="J163" s="355"/>
      <c r="K163" s="355"/>
      <c r="L163" s="355"/>
      <c r="M163" s="355"/>
      <c r="N163" s="355"/>
      <c r="O163" s="355"/>
      <c r="P163" s="355"/>
      <c r="Q163" s="355"/>
      <c r="R163" s="355"/>
      <c r="S163" s="355"/>
      <c r="T163" s="355"/>
      <c r="U163" s="355"/>
      <c r="V163" s="355"/>
      <c r="W163" s="355"/>
      <c r="X163" s="355"/>
      <c r="Y163" s="355"/>
      <c r="Z163" s="355"/>
    </row>
    <row r="164" spans="1:26" ht="15.75" customHeight="1">
      <c r="A164" s="348"/>
      <c r="B164" s="353"/>
      <c r="C164" s="363"/>
      <c r="D164" s="355"/>
      <c r="E164" s="355"/>
      <c r="F164" s="355"/>
      <c r="G164" s="355"/>
      <c r="H164" s="355"/>
      <c r="I164" s="355"/>
      <c r="J164" s="355"/>
      <c r="K164" s="355"/>
      <c r="L164" s="355"/>
      <c r="M164" s="355"/>
      <c r="N164" s="355"/>
      <c r="O164" s="355"/>
      <c r="P164" s="355"/>
      <c r="Q164" s="355"/>
      <c r="R164" s="355"/>
      <c r="S164" s="355"/>
      <c r="T164" s="355"/>
      <c r="U164" s="355"/>
      <c r="V164" s="355"/>
      <c r="W164" s="355"/>
      <c r="X164" s="355"/>
      <c r="Y164" s="355"/>
      <c r="Z164" s="355"/>
    </row>
    <row r="165" spans="1:26" ht="15.75" customHeight="1">
      <c r="A165" s="348"/>
      <c r="B165" s="353"/>
      <c r="C165" s="363"/>
      <c r="D165" s="355"/>
      <c r="E165" s="355"/>
      <c r="F165" s="355"/>
      <c r="G165" s="355"/>
      <c r="H165" s="355"/>
      <c r="I165" s="355"/>
      <c r="J165" s="355"/>
      <c r="K165" s="355"/>
      <c r="L165" s="355"/>
      <c r="M165" s="355"/>
      <c r="N165" s="355"/>
      <c r="O165" s="355"/>
      <c r="P165" s="355"/>
      <c r="Q165" s="355"/>
      <c r="R165" s="355"/>
      <c r="S165" s="355"/>
      <c r="T165" s="355"/>
      <c r="U165" s="355"/>
      <c r="V165" s="355"/>
      <c r="W165" s="355"/>
      <c r="X165" s="355"/>
      <c r="Y165" s="355"/>
      <c r="Z165" s="355"/>
    </row>
    <row r="166" spans="1:26" ht="15.75" customHeight="1">
      <c r="A166" s="348"/>
      <c r="B166" s="353"/>
      <c r="C166" s="363"/>
      <c r="D166" s="355"/>
      <c r="E166" s="355"/>
      <c r="F166" s="355"/>
      <c r="G166" s="355"/>
      <c r="H166" s="355"/>
      <c r="I166" s="355"/>
      <c r="J166" s="355"/>
      <c r="K166" s="355"/>
      <c r="L166" s="355"/>
      <c r="M166" s="355"/>
      <c r="N166" s="355"/>
      <c r="O166" s="355"/>
      <c r="P166" s="355"/>
      <c r="Q166" s="355"/>
      <c r="R166" s="355"/>
      <c r="S166" s="355"/>
      <c r="T166" s="355"/>
      <c r="U166" s="355"/>
      <c r="V166" s="355"/>
      <c r="W166" s="355"/>
      <c r="X166" s="355"/>
      <c r="Y166" s="355"/>
      <c r="Z166" s="355"/>
    </row>
    <row r="167" spans="1:26" ht="15.75" customHeight="1">
      <c r="A167" s="348"/>
      <c r="B167" s="353"/>
      <c r="C167" s="363"/>
      <c r="D167" s="355"/>
      <c r="E167" s="355"/>
      <c r="F167" s="355"/>
      <c r="G167" s="355"/>
      <c r="H167" s="355"/>
      <c r="I167" s="355"/>
      <c r="J167" s="355"/>
      <c r="K167" s="355"/>
      <c r="L167" s="355"/>
      <c r="M167" s="355"/>
      <c r="N167" s="355"/>
      <c r="O167" s="355"/>
      <c r="P167" s="355"/>
      <c r="Q167" s="355"/>
      <c r="R167" s="355"/>
      <c r="S167" s="355"/>
      <c r="T167" s="355"/>
      <c r="U167" s="355"/>
      <c r="V167" s="355"/>
      <c r="W167" s="355"/>
      <c r="X167" s="355"/>
      <c r="Y167" s="355"/>
      <c r="Z167" s="355"/>
    </row>
    <row r="168" spans="1:26" ht="15.75" customHeight="1">
      <c r="A168" s="348"/>
      <c r="B168" s="353"/>
      <c r="C168" s="363"/>
      <c r="D168" s="355"/>
      <c r="E168" s="355"/>
      <c r="F168" s="355"/>
      <c r="G168" s="355"/>
      <c r="H168" s="355"/>
      <c r="I168" s="355"/>
      <c r="J168" s="355"/>
      <c r="K168" s="355"/>
      <c r="L168" s="355"/>
      <c r="M168" s="355"/>
      <c r="N168" s="355"/>
      <c r="O168" s="355"/>
      <c r="P168" s="355"/>
      <c r="Q168" s="355"/>
      <c r="R168" s="355"/>
      <c r="S168" s="355"/>
      <c r="T168" s="355"/>
      <c r="U168" s="355"/>
      <c r="V168" s="355"/>
      <c r="W168" s="355"/>
      <c r="X168" s="355"/>
      <c r="Y168" s="355"/>
      <c r="Z168" s="355"/>
    </row>
    <row r="169" spans="1:26" ht="15.75" customHeight="1">
      <c r="A169" s="348"/>
      <c r="B169" s="353"/>
      <c r="C169" s="363"/>
      <c r="D169" s="355"/>
      <c r="E169" s="355"/>
      <c r="F169" s="355"/>
      <c r="G169" s="355"/>
      <c r="H169" s="355"/>
      <c r="I169" s="355"/>
      <c r="J169" s="355"/>
      <c r="K169" s="355"/>
      <c r="L169" s="355"/>
      <c r="M169" s="355"/>
      <c r="N169" s="355"/>
      <c r="O169" s="355"/>
      <c r="P169" s="355"/>
      <c r="Q169" s="355"/>
      <c r="R169" s="355"/>
      <c r="S169" s="355"/>
      <c r="T169" s="355"/>
      <c r="U169" s="355"/>
      <c r="V169" s="355"/>
      <c r="W169" s="355"/>
      <c r="X169" s="355"/>
      <c r="Y169" s="355"/>
      <c r="Z169" s="355"/>
    </row>
    <row r="170" spans="1:26" ht="15.75" customHeight="1">
      <c r="A170" s="348"/>
      <c r="B170" s="353"/>
      <c r="C170" s="363"/>
      <c r="D170" s="355"/>
      <c r="E170" s="355"/>
      <c r="F170" s="355"/>
      <c r="G170" s="355"/>
      <c r="H170" s="355"/>
      <c r="I170" s="355"/>
      <c r="J170" s="355"/>
      <c r="K170" s="355"/>
      <c r="L170" s="355"/>
      <c r="M170" s="355"/>
      <c r="N170" s="355"/>
      <c r="O170" s="355"/>
      <c r="P170" s="355"/>
      <c r="Q170" s="355"/>
      <c r="R170" s="355"/>
      <c r="S170" s="355"/>
      <c r="T170" s="355"/>
      <c r="U170" s="355"/>
      <c r="V170" s="355"/>
      <c r="W170" s="355"/>
      <c r="X170" s="355"/>
      <c r="Y170" s="355"/>
      <c r="Z170" s="355"/>
    </row>
    <row r="171" spans="1:26" ht="15.75" customHeight="1">
      <c r="A171" s="348"/>
      <c r="B171" s="353"/>
      <c r="C171" s="363"/>
      <c r="D171" s="355"/>
      <c r="E171" s="355"/>
      <c r="F171" s="355"/>
      <c r="G171" s="355"/>
      <c r="H171" s="355"/>
      <c r="I171" s="355"/>
      <c r="J171" s="355"/>
      <c r="K171" s="355"/>
      <c r="L171" s="355"/>
      <c r="M171" s="355"/>
      <c r="N171" s="355"/>
      <c r="O171" s="355"/>
      <c r="P171" s="355"/>
      <c r="Q171" s="355"/>
      <c r="R171" s="355"/>
      <c r="S171" s="355"/>
      <c r="T171" s="355"/>
      <c r="U171" s="355"/>
      <c r="V171" s="355"/>
      <c r="W171" s="355"/>
      <c r="X171" s="355"/>
      <c r="Y171" s="355"/>
      <c r="Z171" s="355"/>
    </row>
    <row r="172" spans="1:26" ht="15.75" customHeight="1">
      <c r="A172" s="348"/>
      <c r="B172" s="353"/>
      <c r="C172" s="363"/>
      <c r="D172" s="355"/>
      <c r="E172" s="355"/>
      <c r="F172" s="355"/>
      <c r="G172" s="355"/>
      <c r="H172" s="355"/>
      <c r="I172" s="355"/>
      <c r="J172" s="355"/>
      <c r="K172" s="355"/>
      <c r="L172" s="355"/>
      <c r="M172" s="355"/>
      <c r="N172" s="355"/>
      <c r="O172" s="355"/>
      <c r="P172" s="355"/>
      <c r="Q172" s="355"/>
      <c r="R172" s="355"/>
      <c r="S172" s="355"/>
      <c r="T172" s="355"/>
      <c r="U172" s="355"/>
      <c r="V172" s="355"/>
      <c r="W172" s="355"/>
      <c r="X172" s="355"/>
      <c r="Y172" s="355"/>
      <c r="Z172" s="355"/>
    </row>
    <row r="173" spans="1:26" ht="15.75" customHeight="1">
      <c r="A173" s="348"/>
      <c r="B173" s="353"/>
      <c r="C173" s="363"/>
      <c r="D173" s="355"/>
      <c r="E173" s="355"/>
      <c r="F173" s="355"/>
      <c r="G173" s="355"/>
      <c r="H173" s="355"/>
      <c r="I173" s="355"/>
      <c r="J173" s="355"/>
      <c r="K173" s="355"/>
      <c r="L173" s="355"/>
      <c r="M173" s="355"/>
      <c r="N173" s="355"/>
      <c r="O173" s="355"/>
      <c r="P173" s="355"/>
      <c r="Q173" s="355"/>
      <c r="R173" s="355"/>
      <c r="S173" s="355"/>
      <c r="T173" s="355"/>
      <c r="U173" s="355"/>
      <c r="V173" s="355"/>
      <c r="W173" s="355"/>
      <c r="X173" s="355"/>
      <c r="Y173" s="355"/>
      <c r="Z173" s="355"/>
    </row>
    <row r="174" spans="1:26" ht="15.75" customHeight="1">
      <c r="A174" s="348"/>
      <c r="B174" s="353"/>
      <c r="C174" s="363"/>
      <c r="D174" s="355"/>
      <c r="E174" s="355"/>
      <c r="F174" s="355"/>
      <c r="G174" s="355"/>
      <c r="H174" s="355"/>
      <c r="I174" s="355"/>
      <c r="J174" s="355"/>
      <c r="K174" s="355"/>
      <c r="L174" s="355"/>
      <c r="M174" s="355"/>
      <c r="N174" s="355"/>
      <c r="O174" s="355"/>
      <c r="P174" s="355"/>
      <c r="Q174" s="355"/>
      <c r="R174" s="355"/>
      <c r="S174" s="355"/>
      <c r="T174" s="355"/>
      <c r="U174" s="355"/>
      <c r="V174" s="355"/>
      <c r="W174" s="355"/>
      <c r="X174" s="355"/>
      <c r="Y174" s="355"/>
      <c r="Z174" s="355"/>
    </row>
    <row r="175" spans="1:26" ht="15.75" customHeight="1">
      <c r="A175" s="348"/>
      <c r="B175" s="353"/>
      <c r="C175" s="363"/>
      <c r="D175" s="355"/>
      <c r="E175" s="355"/>
      <c r="F175" s="355"/>
      <c r="G175" s="355"/>
      <c r="H175" s="355"/>
      <c r="I175" s="355"/>
      <c r="J175" s="355"/>
      <c r="K175" s="355"/>
      <c r="L175" s="355"/>
      <c r="M175" s="355"/>
      <c r="N175" s="355"/>
      <c r="O175" s="355"/>
      <c r="P175" s="355"/>
      <c r="Q175" s="355"/>
      <c r="R175" s="355"/>
      <c r="S175" s="355"/>
      <c r="T175" s="355"/>
      <c r="U175" s="355"/>
      <c r="V175" s="355"/>
      <c r="W175" s="355"/>
      <c r="X175" s="355"/>
      <c r="Y175" s="355"/>
      <c r="Z175" s="355"/>
    </row>
    <row r="176" spans="1:26" ht="15.75" customHeight="1">
      <c r="A176" s="348"/>
      <c r="B176" s="353"/>
      <c r="C176" s="363"/>
      <c r="D176" s="355"/>
      <c r="E176" s="355"/>
      <c r="F176" s="355"/>
      <c r="G176" s="355"/>
      <c r="H176" s="355"/>
      <c r="I176" s="355"/>
      <c r="J176" s="355"/>
      <c r="K176" s="355"/>
      <c r="L176" s="355"/>
      <c r="M176" s="355"/>
      <c r="N176" s="355"/>
      <c r="O176" s="355"/>
      <c r="P176" s="355"/>
      <c r="Q176" s="355"/>
      <c r="R176" s="355"/>
      <c r="S176" s="355"/>
      <c r="T176" s="355"/>
      <c r="U176" s="355"/>
      <c r="V176" s="355"/>
      <c r="W176" s="355"/>
      <c r="X176" s="355"/>
      <c r="Y176" s="355"/>
      <c r="Z176" s="355"/>
    </row>
    <row r="177" spans="1:26" ht="15.75" customHeight="1">
      <c r="A177" s="348"/>
      <c r="B177" s="353"/>
      <c r="C177" s="363"/>
      <c r="D177" s="355"/>
      <c r="E177" s="355"/>
      <c r="F177" s="355"/>
      <c r="G177" s="355"/>
      <c r="H177" s="355"/>
      <c r="I177" s="355"/>
      <c r="J177" s="355"/>
      <c r="K177" s="355"/>
      <c r="L177" s="355"/>
      <c r="M177" s="355"/>
      <c r="N177" s="355"/>
      <c r="O177" s="355"/>
      <c r="P177" s="355"/>
      <c r="Q177" s="355"/>
      <c r="R177" s="355"/>
      <c r="S177" s="355"/>
      <c r="T177" s="355"/>
      <c r="U177" s="355"/>
      <c r="V177" s="355"/>
      <c r="W177" s="355"/>
      <c r="X177" s="355"/>
      <c r="Y177" s="355"/>
      <c r="Z177" s="355"/>
    </row>
    <row r="178" spans="1:26" ht="15.75" customHeight="1">
      <c r="A178" s="348"/>
      <c r="B178" s="353"/>
      <c r="C178" s="363"/>
      <c r="D178" s="355"/>
      <c r="E178" s="355"/>
      <c r="F178" s="355"/>
      <c r="G178" s="355"/>
      <c r="H178" s="355"/>
      <c r="I178" s="355"/>
      <c r="J178" s="355"/>
      <c r="K178" s="355"/>
      <c r="L178" s="355"/>
      <c r="M178" s="355"/>
      <c r="N178" s="355"/>
      <c r="O178" s="355"/>
      <c r="P178" s="355"/>
      <c r="Q178" s="355"/>
      <c r="R178" s="355"/>
      <c r="S178" s="355"/>
      <c r="T178" s="355"/>
      <c r="U178" s="355"/>
      <c r="V178" s="355"/>
      <c r="W178" s="355"/>
      <c r="X178" s="355"/>
      <c r="Y178" s="355"/>
      <c r="Z178" s="355"/>
    </row>
    <row r="179" spans="1:26" ht="15.75" customHeight="1">
      <c r="A179" s="348"/>
      <c r="B179" s="353"/>
      <c r="C179" s="363"/>
      <c r="D179" s="355"/>
      <c r="E179" s="355"/>
      <c r="F179" s="355"/>
      <c r="G179" s="355"/>
      <c r="H179" s="355"/>
      <c r="I179" s="355"/>
      <c r="J179" s="355"/>
      <c r="K179" s="355"/>
      <c r="L179" s="355"/>
      <c r="M179" s="355"/>
      <c r="N179" s="355"/>
      <c r="O179" s="355"/>
      <c r="P179" s="355"/>
      <c r="Q179" s="355"/>
      <c r="R179" s="355"/>
      <c r="S179" s="355"/>
      <c r="T179" s="355"/>
      <c r="U179" s="355"/>
      <c r="V179" s="355"/>
      <c r="W179" s="355"/>
      <c r="X179" s="355"/>
      <c r="Y179" s="355"/>
      <c r="Z179" s="355"/>
    </row>
    <row r="180" spans="1:26" ht="15.75" customHeight="1">
      <c r="A180" s="348"/>
      <c r="B180" s="353"/>
      <c r="C180" s="363"/>
      <c r="D180" s="355"/>
      <c r="E180" s="355"/>
      <c r="F180" s="355"/>
      <c r="G180" s="355"/>
      <c r="H180" s="355"/>
      <c r="I180" s="355"/>
      <c r="J180" s="355"/>
      <c r="K180" s="355"/>
      <c r="L180" s="355"/>
      <c r="M180" s="355"/>
      <c r="N180" s="355"/>
      <c r="O180" s="355"/>
      <c r="P180" s="355"/>
      <c r="Q180" s="355"/>
      <c r="R180" s="355"/>
      <c r="S180" s="355"/>
      <c r="T180" s="355"/>
      <c r="U180" s="355"/>
      <c r="V180" s="355"/>
      <c r="W180" s="355"/>
      <c r="X180" s="355"/>
      <c r="Y180" s="355"/>
      <c r="Z180" s="355"/>
    </row>
    <row r="181" spans="1:26" ht="15.75" customHeight="1">
      <c r="A181" s="348"/>
      <c r="B181" s="353"/>
      <c r="C181" s="363"/>
      <c r="D181" s="355"/>
      <c r="E181" s="355"/>
      <c r="F181" s="355"/>
      <c r="G181" s="355"/>
      <c r="H181" s="355"/>
      <c r="I181" s="355"/>
      <c r="J181" s="355"/>
      <c r="K181" s="355"/>
      <c r="L181" s="355"/>
      <c r="M181" s="355"/>
      <c r="N181" s="355"/>
      <c r="O181" s="355"/>
      <c r="P181" s="355"/>
      <c r="Q181" s="355"/>
      <c r="R181" s="355"/>
      <c r="S181" s="355"/>
      <c r="T181" s="355"/>
      <c r="U181" s="355"/>
      <c r="V181" s="355"/>
      <c r="W181" s="355"/>
      <c r="X181" s="355"/>
      <c r="Y181" s="355"/>
      <c r="Z181" s="355"/>
    </row>
    <row r="182" spans="1:26" ht="15.75" customHeight="1">
      <c r="A182" s="348"/>
      <c r="B182" s="353"/>
      <c r="C182" s="363"/>
      <c r="D182" s="355"/>
      <c r="E182" s="355"/>
      <c r="F182" s="355"/>
      <c r="G182" s="355"/>
      <c r="H182" s="355"/>
      <c r="I182" s="355"/>
      <c r="J182" s="355"/>
      <c r="K182" s="355"/>
      <c r="L182" s="355"/>
      <c r="M182" s="355"/>
      <c r="N182" s="355"/>
      <c r="O182" s="355"/>
      <c r="P182" s="355"/>
      <c r="Q182" s="355"/>
      <c r="R182" s="355"/>
      <c r="S182" s="355"/>
      <c r="T182" s="355"/>
      <c r="U182" s="355"/>
      <c r="V182" s="355"/>
      <c r="W182" s="355"/>
      <c r="X182" s="355"/>
      <c r="Y182" s="355"/>
      <c r="Z182" s="355"/>
    </row>
    <row r="183" spans="1:26" ht="15.75" customHeight="1">
      <c r="A183" s="348"/>
      <c r="B183" s="353"/>
      <c r="C183" s="363"/>
      <c r="D183" s="355"/>
      <c r="E183" s="355"/>
      <c r="F183" s="355"/>
      <c r="G183" s="355"/>
      <c r="H183" s="355"/>
      <c r="I183" s="355"/>
      <c r="J183" s="355"/>
      <c r="K183" s="355"/>
      <c r="L183" s="355"/>
      <c r="M183" s="355"/>
      <c r="N183" s="355"/>
      <c r="O183" s="355"/>
      <c r="P183" s="355"/>
      <c r="Q183" s="355"/>
      <c r="R183" s="355"/>
      <c r="S183" s="355"/>
      <c r="T183" s="355"/>
      <c r="U183" s="355"/>
      <c r="V183" s="355"/>
      <c r="W183" s="355"/>
      <c r="X183" s="355"/>
      <c r="Y183" s="355"/>
      <c r="Z183" s="355"/>
    </row>
    <row r="184" spans="1:26" ht="15.75" customHeight="1">
      <c r="A184" s="348"/>
      <c r="B184" s="353"/>
      <c r="C184" s="363"/>
      <c r="D184" s="355"/>
      <c r="E184" s="355"/>
      <c r="F184" s="355"/>
      <c r="G184" s="355"/>
      <c r="H184" s="355"/>
      <c r="I184" s="355"/>
      <c r="J184" s="355"/>
      <c r="K184" s="355"/>
      <c r="L184" s="355"/>
      <c r="M184" s="355"/>
      <c r="N184" s="355"/>
      <c r="O184" s="355"/>
      <c r="P184" s="355"/>
      <c r="Q184" s="355"/>
      <c r="R184" s="355"/>
      <c r="S184" s="355"/>
      <c r="T184" s="355"/>
      <c r="U184" s="355"/>
      <c r="V184" s="355"/>
      <c r="W184" s="355"/>
      <c r="X184" s="355"/>
      <c r="Y184" s="355"/>
      <c r="Z184" s="355"/>
    </row>
    <row r="185" spans="1:26" ht="15.75" customHeight="1">
      <c r="A185" s="348"/>
      <c r="B185" s="353"/>
      <c r="C185" s="363"/>
      <c r="D185" s="355"/>
      <c r="E185" s="355"/>
      <c r="F185" s="355"/>
      <c r="G185" s="355"/>
      <c r="H185" s="355"/>
      <c r="I185" s="355"/>
      <c r="J185" s="355"/>
      <c r="K185" s="355"/>
      <c r="L185" s="355"/>
      <c r="M185" s="355"/>
      <c r="N185" s="355"/>
      <c r="O185" s="355"/>
      <c r="P185" s="355"/>
      <c r="Q185" s="355"/>
      <c r="R185" s="355"/>
      <c r="S185" s="355"/>
      <c r="T185" s="355"/>
      <c r="U185" s="355"/>
      <c r="V185" s="355"/>
      <c r="W185" s="355"/>
      <c r="X185" s="355"/>
      <c r="Y185" s="355"/>
      <c r="Z185" s="355"/>
    </row>
    <row r="186" spans="1:26" ht="15.75" customHeight="1">
      <c r="A186" s="348"/>
      <c r="B186" s="353"/>
      <c r="C186" s="363"/>
      <c r="D186" s="355"/>
      <c r="E186" s="355"/>
      <c r="F186" s="355"/>
      <c r="G186" s="355"/>
      <c r="H186" s="355"/>
      <c r="I186" s="355"/>
      <c r="J186" s="355"/>
      <c r="K186" s="355"/>
      <c r="L186" s="355"/>
      <c r="M186" s="355"/>
      <c r="N186" s="355"/>
      <c r="O186" s="355"/>
      <c r="P186" s="355"/>
      <c r="Q186" s="355"/>
      <c r="R186" s="355"/>
      <c r="S186" s="355"/>
      <c r="T186" s="355"/>
      <c r="U186" s="355"/>
      <c r="V186" s="355"/>
      <c r="W186" s="355"/>
      <c r="X186" s="355"/>
      <c r="Y186" s="355"/>
      <c r="Z186" s="355"/>
    </row>
    <row r="187" spans="1:26" ht="15.75" customHeight="1">
      <c r="A187" s="348"/>
      <c r="B187" s="353"/>
      <c r="C187" s="363"/>
      <c r="D187" s="355"/>
      <c r="E187" s="355"/>
      <c r="F187" s="355"/>
      <c r="G187" s="355"/>
      <c r="H187" s="355"/>
      <c r="I187" s="355"/>
      <c r="J187" s="355"/>
      <c r="K187" s="355"/>
      <c r="L187" s="355"/>
      <c r="M187" s="355"/>
      <c r="N187" s="355"/>
      <c r="O187" s="355"/>
      <c r="P187" s="355"/>
      <c r="Q187" s="355"/>
      <c r="R187" s="355"/>
      <c r="S187" s="355"/>
      <c r="T187" s="355"/>
      <c r="U187" s="355"/>
      <c r="V187" s="355"/>
      <c r="W187" s="355"/>
      <c r="X187" s="355"/>
      <c r="Y187" s="355"/>
      <c r="Z187" s="355"/>
    </row>
    <row r="188" spans="1:26" ht="15.75" customHeight="1">
      <c r="A188" s="348"/>
      <c r="B188" s="353"/>
      <c r="C188" s="363"/>
      <c r="D188" s="355"/>
      <c r="E188" s="355"/>
      <c r="F188" s="355"/>
      <c r="G188" s="355"/>
      <c r="H188" s="355"/>
      <c r="I188" s="355"/>
      <c r="J188" s="355"/>
      <c r="K188" s="355"/>
      <c r="L188" s="355"/>
      <c r="M188" s="355"/>
      <c r="N188" s="355"/>
      <c r="O188" s="355"/>
      <c r="P188" s="355"/>
      <c r="Q188" s="355"/>
      <c r="R188" s="355"/>
      <c r="S188" s="355"/>
      <c r="T188" s="355"/>
      <c r="U188" s="355"/>
      <c r="V188" s="355"/>
      <c r="W188" s="355"/>
      <c r="X188" s="355"/>
      <c r="Y188" s="355"/>
      <c r="Z188" s="355"/>
    </row>
    <row r="189" spans="1:26" ht="15.75" customHeight="1">
      <c r="A189" s="348"/>
      <c r="B189" s="353"/>
      <c r="C189" s="363"/>
      <c r="D189" s="355"/>
      <c r="E189" s="355"/>
      <c r="F189" s="355"/>
      <c r="G189" s="355"/>
      <c r="H189" s="355"/>
      <c r="I189" s="355"/>
      <c r="J189" s="355"/>
      <c r="K189" s="355"/>
      <c r="L189" s="355"/>
      <c r="M189" s="355"/>
      <c r="N189" s="355"/>
      <c r="O189" s="355"/>
      <c r="P189" s="355"/>
      <c r="Q189" s="355"/>
      <c r="R189" s="355"/>
      <c r="S189" s="355"/>
      <c r="T189" s="355"/>
      <c r="U189" s="355"/>
      <c r="V189" s="355"/>
      <c r="W189" s="355"/>
      <c r="X189" s="355"/>
      <c r="Y189" s="355"/>
      <c r="Z189" s="355"/>
    </row>
    <row r="190" spans="1:26" ht="15.75" customHeight="1">
      <c r="A190" s="348"/>
      <c r="B190" s="353"/>
      <c r="C190" s="363"/>
      <c r="D190" s="355"/>
      <c r="E190" s="355"/>
      <c r="F190" s="355"/>
      <c r="G190" s="355"/>
      <c r="H190" s="355"/>
      <c r="I190" s="355"/>
      <c r="J190" s="355"/>
      <c r="K190" s="355"/>
      <c r="L190" s="355"/>
      <c r="M190" s="355"/>
      <c r="N190" s="355"/>
      <c r="O190" s="355"/>
      <c r="P190" s="355"/>
      <c r="Q190" s="355"/>
      <c r="R190" s="355"/>
      <c r="S190" s="355"/>
      <c r="T190" s="355"/>
      <c r="U190" s="355"/>
      <c r="V190" s="355"/>
      <c r="W190" s="355"/>
      <c r="X190" s="355"/>
      <c r="Y190" s="355"/>
      <c r="Z190" s="355"/>
    </row>
    <row r="191" spans="1:26" ht="15.75" customHeight="1">
      <c r="A191" s="348"/>
      <c r="B191" s="353"/>
      <c r="C191" s="363"/>
      <c r="D191" s="355"/>
      <c r="E191" s="355"/>
      <c r="F191" s="355"/>
      <c r="G191" s="355"/>
      <c r="H191" s="355"/>
      <c r="I191" s="355"/>
      <c r="J191" s="355"/>
      <c r="K191" s="355"/>
      <c r="L191" s="355"/>
      <c r="M191" s="355"/>
      <c r="N191" s="355"/>
      <c r="O191" s="355"/>
      <c r="P191" s="355"/>
      <c r="Q191" s="355"/>
      <c r="R191" s="355"/>
      <c r="S191" s="355"/>
      <c r="T191" s="355"/>
      <c r="U191" s="355"/>
      <c r="V191" s="355"/>
      <c r="W191" s="355"/>
      <c r="X191" s="355"/>
      <c r="Y191" s="355"/>
      <c r="Z191" s="355"/>
    </row>
    <row r="192" spans="1:26" ht="15.75" customHeight="1">
      <c r="A192" s="348"/>
      <c r="B192" s="353"/>
      <c r="C192" s="363"/>
      <c r="D192" s="355"/>
      <c r="E192" s="355"/>
      <c r="F192" s="355"/>
      <c r="G192" s="355"/>
      <c r="H192" s="355"/>
      <c r="I192" s="355"/>
      <c r="J192" s="355"/>
      <c r="K192" s="355"/>
      <c r="L192" s="355"/>
      <c r="M192" s="355"/>
      <c r="N192" s="355"/>
      <c r="O192" s="355"/>
      <c r="P192" s="355"/>
      <c r="Q192" s="355"/>
      <c r="R192" s="355"/>
      <c r="S192" s="355"/>
      <c r="T192" s="355"/>
      <c r="U192" s="355"/>
      <c r="V192" s="355"/>
      <c r="W192" s="355"/>
      <c r="X192" s="355"/>
      <c r="Y192" s="355"/>
      <c r="Z192" s="355"/>
    </row>
    <row r="193" spans="1:26" ht="15.75" customHeight="1">
      <c r="A193" s="348"/>
      <c r="B193" s="353"/>
      <c r="C193" s="363"/>
      <c r="D193" s="355"/>
      <c r="E193" s="355"/>
      <c r="F193" s="355"/>
      <c r="G193" s="355"/>
      <c r="H193" s="355"/>
      <c r="I193" s="355"/>
      <c r="J193" s="355"/>
      <c r="K193" s="355"/>
      <c r="L193" s="355"/>
      <c r="M193" s="355"/>
      <c r="N193" s="355"/>
      <c r="O193" s="355"/>
      <c r="P193" s="355"/>
      <c r="Q193" s="355"/>
      <c r="R193" s="355"/>
      <c r="S193" s="355"/>
      <c r="T193" s="355"/>
      <c r="U193" s="355"/>
      <c r="V193" s="355"/>
      <c r="W193" s="355"/>
      <c r="X193" s="355"/>
      <c r="Y193" s="355"/>
      <c r="Z193" s="355"/>
    </row>
    <row r="194" spans="1:26" ht="15.75" customHeight="1">
      <c r="A194" s="348"/>
      <c r="B194" s="353"/>
      <c r="C194" s="363"/>
      <c r="D194" s="355"/>
      <c r="E194" s="355"/>
      <c r="F194" s="355"/>
      <c r="G194" s="355"/>
      <c r="H194" s="355"/>
      <c r="I194" s="355"/>
      <c r="J194" s="355"/>
      <c r="K194" s="355"/>
      <c r="L194" s="355"/>
      <c r="M194" s="355"/>
      <c r="N194" s="355"/>
      <c r="O194" s="355"/>
      <c r="P194" s="355"/>
      <c r="Q194" s="355"/>
      <c r="R194" s="355"/>
      <c r="S194" s="355"/>
      <c r="T194" s="355"/>
      <c r="U194" s="355"/>
      <c r="V194" s="355"/>
      <c r="W194" s="355"/>
      <c r="X194" s="355"/>
      <c r="Y194" s="355"/>
      <c r="Z194" s="355"/>
    </row>
    <row r="195" spans="1:26" ht="15.75" customHeight="1">
      <c r="A195" s="348"/>
      <c r="B195" s="353"/>
      <c r="C195" s="363"/>
      <c r="D195" s="355"/>
      <c r="E195" s="355"/>
      <c r="F195" s="355"/>
      <c r="G195" s="355"/>
      <c r="H195" s="355"/>
      <c r="I195" s="355"/>
      <c r="J195" s="355"/>
      <c r="K195" s="355"/>
      <c r="L195" s="355"/>
      <c r="M195" s="355"/>
      <c r="N195" s="355"/>
      <c r="O195" s="355"/>
      <c r="P195" s="355"/>
      <c r="Q195" s="355"/>
      <c r="R195" s="355"/>
      <c r="S195" s="355"/>
      <c r="T195" s="355"/>
      <c r="U195" s="355"/>
      <c r="V195" s="355"/>
      <c r="W195" s="355"/>
      <c r="X195" s="355"/>
      <c r="Y195" s="355"/>
      <c r="Z195" s="355"/>
    </row>
    <row r="196" spans="1:26" ht="15.75" customHeight="1">
      <c r="A196" s="348"/>
      <c r="B196" s="353"/>
      <c r="C196" s="363"/>
      <c r="D196" s="355"/>
      <c r="E196" s="355"/>
      <c r="F196" s="355"/>
      <c r="G196" s="355"/>
      <c r="H196" s="355"/>
      <c r="I196" s="355"/>
      <c r="J196" s="355"/>
      <c r="K196" s="355"/>
      <c r="L196" s="355"/>
      <c r="M196" s="355"/>
      <c r="N196" s="355"/>
      <c r="O196" s="355"/>
      <c r="P196" s="355"/>
      <c r="Q196" s="355"/>
      <c r="R196" s="355"/>
      <c r="S196" s="355"/>
      <c r="T196" s="355"/>
      <c r="U196" s="355"/>
      <c r="V196" s="355"/>
      <c r="W196" s="355"/>
      <c r="X196" s="355"/>
      <c r="Y196" s="355"/>
      <c r="Z196" s="355"/>
    </row>
    <row r="197" spans="1:26" ht="15.75" customHeight="1">
      <c r="A197" s="348"/>
      <c r="B197" s="353"/>
      <c r="C197" s="363"/>
      <c r="D197" s="355"/>
      <c r="E197" s="355"/>
      <c r="F197" s="355"/>
      <c r="G197" s="355"/>
      <c r="H197" s="355"/>
      <c r="I197" s="355"/>
      <c r="J197" s="355"/>
      <c r="K197" s="355"/>
      <c r="L197" s="355"/>
      <c r="M197" s="355"/>
      <c r="N197" s="355"/>
      <c r="O197" s="355"/>
      <c r="P197" s="355"/>
      <c r="Q197" s="355"/>
      <c r="R197" s="355"/>
      <c r="S197" s="355"/>
      <c r="T197" s="355"/>
      <c r="U197" s="355"/>
      <c r="V197" s="355"/>
      <c r="W197" s="355"/>
      <c r="X197" s="355"/>
      <c r="Y197" s="355"/>
      <c r="Z197" s="355"/>
    </row>
    <row r="198" spans="1:26" ht="15.75" customHeight="1">
      <c r="A198" s="348"/>
      <c r="B198" s="353"/>
      <c r="C198" s="363"/>
      <c r="D198" s="355"/>
      <c r="E198" s="355"/>
      <c r="F198" s="355"/>
      <c r="G198" s="355"/>
      <c r="H198" s="355"/>
      <c r="I198" s="355"/>
      <c r="J198" s="355"/>
      <c r="K198" s="355"/>
      <c r="L198" s="355"/>
      <c r="M198" s="355"/>
      <c r="N198" s="355"/>
      <c r="O198" s="355"/>
      <c r="P198" s="355"/>
      <c r="Q198" s="355"/>
      <c r="R198" s="355"/>
      <c r="S198" s="355"/>
      <c r="T198" s="355"/>
      <c r="U198" s="355"/>
      <c r="V198" s="355"/>
      <c r="W198" s="355"/>
      <c r="X198" s="355"/>
      <c r="Y198" s="355"/>
      <c r="Z198" s="355"/>
    </row>
    <row r="199" spans="1:26" ht="15.75" customHeight="1">
      <c r="A199" s="348"/>
      <c r="B199" s="353"/>
      <c r="C199" s="363"/>
      <c r="D199" s="355"/>
      <c r="E199" s="355"/>
      <c r="F199" s="355"/>
      <c r="G199" s="355"/>
      <c r="H199" s="355"/>
      <c r="I199" s="355"/>
      <c r="J199" s="355"/>
      <c r="K199" s="355"/>
      <c r="L199" s="355"/>
      <c r="M199" s="355"/>
      <c r="N199" s="355"/>
      <c r="O199" s="355"/>
      <c r="P199" s="355"/>
      <c r="Q199" s="355"/>
      <c r="R199" s="355"/>
      <c r="S199" s="355"/>
      <c r="T199" s="355"/>
      <c r="U199" s="355"/>
      <c r="V199" s="355"/>
      <c r="W199" s="355"/>
      <c r="X199" s="355"/>
      <c r="Y199" s="355"/>
      <c r="Z199" s="355"/>
    </row>
    <row r="200" spans="1:26" ht="15.75" customHeight="1">
      <c r="A200" s="348"/>
      <c r="B200" s="353"/>
      <c r="C200" s="363"/>
      <c r="D200" s="355"/>
      <c r="E200" s="355"/>
      <c r="F200" s="355"/>
      <c r="G200" s="355"/>
      <c r="H200" s="355"/>
      <c r="I200" s="355"/>
      <c r="J200" s="355"/>
      <c r="K200" s="355"/>
      <c r="L200" s="355"/>
      <c r="M200" s="355"/>
      <c r="N200" s="355"/>
      <c r="O200" s="355"/>
      <c r="P200" s="355"/>
      <c r="Q200" s="355"/>
      <c r="R200" s="355"/>
      <c r="S200" s="355"/>
      <c r="T200" s="355"/>
      <c r="U200" s="355"/>
      <c r="V200" s="355"/>
      <c r="W200" s="355"/>
      <c r="X200" s="355"/>
      <c r="Y200" s="355"/>
      <c r="Z200" s="355"/>
    </row>
    <row r="201" spans="1:26" ht="15.75" customHeight="1">
      <c r="A201" s="348"/>
      <c r="B201" s="353"/>
      <c r="C201" s="363"/>
      <c r="D201" s="355"/>
      <c r="E201" s="355"/>
      <c r="F201" s="355"/>
      <c r="G201" s="355"/>
      <c r="H201" s="355"/>
      <c r="I201" s="355"/>
      <c r="J201" s="355"/>
      <c r="K201" s="355"/>
      <c r="L201" s="355"/>
      <c r="M201" s="355"/>
      <c r="N201" s="355"/>
      <c r="O201" s="355"/>
      <c r="P201" s="355"/>
      <c r="Q201" s="355"/>
      <c r="R201" s="355"/>
      <c r="S201" s="355"/>
      <c r="T201" s="355"/>
      <c r="U201" s="355"/>
      <c r="V201" s="355"/>
      <c r="W201" s="355"/>
      <c r="X201" s="355"/>
      <c r="Y201" s="355"/>
      <c r="Z201" s="355"/>
    </row>
    <row r="202" spans="1:26" ht="15.75" customHeight="1">
      <c r="A202" s="348"/>
      <c r="B202" s="353"/>
      <c r="C202" s="363"/>
      <c r="D202" s="355"/>
      <c r="E202" s="355"/>
      <c r="F202" s="355"/>
      <c r="G202" s="355"/>
      <c r="H202" s="355"/>
      <c r="I202" s="355"/>
      <c r="J202" s="355"/>
      <c r="K202" s="355"/>
      <c r="L202" s="355"/>
      <c r="M202" s="355"/>
      <c r="N202" s="355"/>
      <c r="O202" s="355"/>
      <c r="P202" s="355"/>
      <c r="Q202" s="355"/>
      <c r="R202" s="355"/>
      <c r="S202" s="355"/>
      <c r="T202" s="355"/>
      <c r="U202" s="355"/>
      <c r="V202" s="355"/>
      <c r="W202" s="355"/>
      <c r="X202" s="355"/>
      <c r="Y202" s="355"/>
      <c r="Z202" s="355"/>
    </row>
    <row r="203" spans="1:26" ht="15.75" customHeight="1">
      <c r="A203" s="348"/>
      <c r="B203" s="353"/>
      <c r="C203" s="363"/>
      <c r="D203" s="355"/>
      <c r="E203" s="355"/>
      <c r="F203" s="355"/>
      <c r="G203" s="355"/>
      <c r="H203" s="355"/>
      <c r="I203" s="355"/>
      <c r="J203" s="355"/>
      <c r="K203" s="355"/>
      <c r="L203" s="355"/>
      <c r="M203" s="355"/>
      <c r="N203" s="355"/>
      <c r="O203" s="355"/>
      <c r="P203" s="355"/>
      <c r="Q203" s="355"/>
      <c r="R203" s="355"/>
      <c r="S203" s="355"/>
      <c r="T203" s="355"/>
      <c r="U203" s="355"/>
      <c r="V203" s="355"/>
      <c r="W203" s="355"/>
      <c r="X203" s="355"/>
      <c r="Y203" s="355"/>
      <c r="Z203" s="355"/>
    </row>
    <row r="204" spans="1:26" ht="15.75" customHeight="1">
      <c r="A204" s="348"/>
      <c r="B204" s="353"/>
      <c r="C204" s="363"/>
      <c r="D204" s="355"/>
      <c r="E204" s="355"/>
      <c r="F204" s="355"/>
      <c r="G204" s="355"/>
      <c r="H204" s="355"/>
      <c r="I204" s="355"/>
      <c r="J204" s="355"/>
      <c r="K204" s="355"/>
      <c r="L204" s="355"/>
      <c r="M204" s="355"/>
      <c r="N204" s="355"/>
      <c r="O204" s="355"/>
      <c r="P204" s="355"/>
      <c r="Q204" s="355"/>
      <c r="R204" s="355"/>
      <c r="S204" s="355"/>
      <c r="T204" s="355"/>
      <c r="U204" s="355"/>
      <c r="V204" s="355"/>
      <c r="W204" s="355"/>
      <c r="X204" s="355"/>
      <c r="Y204" s="355"/>
      <c r="Z204" s="355"/>
    </row>
    <row r="205" spans="1:26" ht="15.75" customHeight="1">
      <c r="A205" s="348"/>
      <c r="B205" s="353"/>
      <c r="C205" s="363"/>
      <c r="D205" s="355"/>
      <c r="E205" s="355"/>
      <c r="F205" s="355"/>
      <c r="G205" s="355"/>
      <c r="H205" s="355"/>
      <c r="I205" s="355"/>
      <c r="J205" s="355"/>
      <c r="K205" s="355"/>
      <c r="L205" s="355"/>
      <c r="M205" s="355"/>
      <c r="N205" s="355"/>
      <c r="O205" s="355"/>
      <c r="P205" s="355"/>
      <c r="Q205" s="355"/>
      <c r="R205" s="355"/>
      <c r="S205" s="355"/>
      <c r="T205" s="355"/>
      <c r="U205" s="355"/>
      <c r="V205" s="355"/>
      <c r="W205" s="355"/>
      <c r="X205" s="355"/>
      <c r="Y205" s="355"/>
      <c r="Z205" s="355"/>
    </row>
    <row r="206" spans="1:26" ht="15.75" customHeight="1">
      <c r="A206" s="348"/>
      <c r="B206" s="353"/>
      <c r="C206" s="363"/>
      <c r="D206" s="355"/>
      <c r="E206" s="355"/>
      <c r="F206" s="355"/>
      <c r="G206" s="355"/>
      <c r="H206" s="355"/>
      <c r="I206" s="355"/>
      <c r="J206" s="355"/>
      <c r="K206" s="355"/>
      <c r="L206" s="355"/>
      <c r="M206" s="355"/>
      <c r="N206" s="355"/>
      <c r="O206" s="355"/>
      <c r="P206" s="355"/>
      <c r="Q206" s="355"/>
      <c r="R206" s="355"/>
      <c r="S206" s="355"/>
      <c r="T206" s="355"/>
      <c r="U206" s="355"/>
      <c r="V206" s="355"/>
      <c r="W206" s="355"/>
      <c r="X206" s="355"/>
      <c r="Y206" s="355"/>
      <c r="Z206" s="355"/>
    </row>
    <row r="207" spans="1:26" ht="15.75" customHeight="1">
      <c r="A207" s="348"/>
      <c r="B207" s="353"/>
      <c r="C207" s="363"/>
      <c r="D207" s="355"/>
      <c r="E207" s="355"/>
      <c r="F207" s="355"/>
      <c r="G207" s="355"/>
      <c r="H207" s="355"/>
      <c r="I207" s="355"/>
      <c r="J207" s="355"/>
      <c r="K207" s="355"/>
      <c r="L207" s="355"/>
      <c r="M207" s="355"/>
      <c r="N207" s="355"/>
      <c r="O207" s="355"/>
      <c r="P207" s="355"/>
      <c r="Q207" s="355"/>
      <c r="R207" s="355"/>
      <c r="S207" s="355"/>
      <c r="T207" s="355"/>
      <c r="U207" s="355"/>
      <c r="V207" s="355"/>
      <c r="W207" s="355"/>
      <c r="X207" s="355"/>
      <c r="Y207" s="355"/>
      <c r="Z207" s="355"/>
    </row>
    <row r="208" spans="1:26" ht="15.75" customHeight="1">
      <c r="A208" s="348"/>
      <c r="B208" s="353"/>
      <c r="C208" s="363"/>
      <c r="D208" s="355"/>
      <c r="E208" s="355"/>
      <c r="F208" s="355"/>
      <c r="G208" s="355"/>
      <c r="H208" s="355"/>
      <c r="I208" s="355"/>
      <c r="J208" s="355"/>
      <c r="K208" s="355"/>
      <c r="L208" s="355"/>
      <c r="M208" s="355"/>
      <c r="N208" s="355"/>
      <c r="O208" s="355"/>
      <c r="P208" s="355"/>
      <c r="Q208" s="355"/>
      <c r="R208" s="355"/>
      <c r="S208" s="355"/>
      <c r="T208" s="355"/>
      <c r="U208" s="355"/>
      <c r="V208" s="355"/>
      <c r="W208" s="355"/>
      <c r="X208" s="355"/>
      <c r="Y208" s="355"/>
      <c r="Z208" s="355"/>
    </row>
    <row r="209" spans="1:26" ht="15.75" customHeight="1">
      <c r="A209" s="348"/>
      <c r="B209" s="353"/>
      <c r="C209" s="363"/>
      <c r="D209" s="355"/>
      <c r="E209" s="355"/>
      <c r="F209" s="355"/>
      <c r="G209" s="355"/>
      <c r="H209" s="355"/>
      <c r="I209" s="355"/>
      <c r="J209" s="355"/>
      <c r="K209" s="355"/>
      <c r="L209" s="355"/>
      <c r="M209" s="355"/>
      <c r="N209" s="355"/>
      <c r="O209" s="355"/>
      <c r="P209" s="355"/>
      <c r="Q209" s="355"/>
      <c r="R209" s="355"/>
      <c r="S209" s="355"/>
      <c r="T209" s="355"/>
      <c r="U209" s="355"/>
      <c r="V209" s="355"/>
      <c r="W209" s="355"/>
      <c r="X209" s="355"/>
      <c r="Y209" s="355"/>
      <c r="Z209" s="355"/>
    </row>
    <row r="210" spans="1:26" ht="15.75" customHeight="1">
      <c r="A210" s="348"/>
      <c r="B210" s="353"/>
      <c r="C210" s="363"/>
      <c r="D210" s="355"/>
      <c r="E210" s="355"/>
      <c r="F210" s="355"/>
      <c r="G210" s="355"/>
      <c r="H210" s="355"/>
      <c r="I210" s="355"/>
      <c r="J210" s="355"/>
      <c r="K210" s="355"/>
      <c r="L210" s="355"/>
      <c r="M210" s="355"/>
      <c r="N210" s="355"/>
      <c r="O210" s="355"/>
      <c r="P210" s="355"/>
      <c r="Q210" s="355"/>
      <c r="R210" s="355"/>
      <c r="S210" s="355"/>
      <c r="T210" s="355"/>
      <c r="U210" s="355"/>
      <c r="V210" s="355"/>
      <c r="W210" s="355"/>
      <c r="X210" s="355"/>
      <c r="Y210" s="355"/>
      <c r="Z210" s="355"/>
    </row>
    <row r="211" spans="1:26" ht="15.75" customHeight="1">
      <c r="A211" s="348"/>
      <c r="B211" s="353"/>
      <c r="C211" s="363"/>
      <c r="D211" s="355"/>
      <c r="E211" s="355"/>
      <c r="F211" s="355"/>
      <c r="G211" s="355"/>
      <c r="H211" s="355"/>
      <c r="I211" s="355"/>
      <c r="J211" s="355"/>
      <c r="K211" s="355"/>
      <c r="L211" s="355"/>
      <c r="M211" s="355"/>
      <c r="N211" s="355"/>
      <c r="O211" s="355"/>
      <c r="P211" s="355"/>
      <c r="Q211" s="355"/>
      <c r="R211" s="355"/>
      <c r="S211" s="355"/>
      <c r="T211" s="355"/>
      <c r="U211" s="355"/>
      <c r="V211" s="355"/>
      <c r="W211" s="355"/>
      <c r="X211" s="355"/>
      <c r="Y211" s="355"/>
      <c r="Z211" s="355"/>
    </row>
    <row r="212" spans="1:26" ht="15.75" customHeight="1">
      <c r="A212" s="348"/>
      <c r="B212" s="353"/>
      <c r="C212" s="363"/>
      <c r="D212" s="355"/>
      <c r="E212" s="355"/>
      <c r="F212" s="355"/>
      <c r="G212" s="355"/>
      <c r="H212" s="355"/>
      <c r="I212" s="355"/>
      <c r="J212" s="355"/>
      <c r="K212" s="355"/>
      <c r="L212" s="355"/>
      <c r="M212" s="355"/>
      <c r="N212" s="355"/>
      <c r="O212" s="355"/>
      <c r="P212" s="355"/>
      <c r="Q212" s="355"/>
      <c r="R212" s="355"/>
      <c r="S212" s="355"/>
      <c r="T212" s="355"/>
      <c r="U212" s="355"/>
      <c r="V212" s="355"/>
      <c r="W212" s="355"/>
      <c r="X212" s="355"/>
      <c r="Y212" s="355"/>
      <c r="Z212" s="355"/>
    </row>
    <row r="213" spans="1:26" ht="15.75" customHeight="1">
      <c r="A213" s="348"/>
      <c r="B213" s="353"/>
      <c r="C213" s="363"/>
      <c r="D213" s="355"/>
      <c r="E213" s="355"/>
      <c r="F213" s="355"/>
      <c r="G213" s="355"/>
      <c r="H213" s="355"/>
      <c r="I213" s="355"/>
      <c r="J213" s="355"/>
      <c r="K213" s="355"/>
      <c r="L213" s="355"/>
      <c r="M213" s="355"/>
      <c r="N213" s="355"/>
      <c r="O213" s="355"/>
      <c r="P213" s="355"/>
      <c r="Q213" s="355"/>
      <c r="R213" s="355"/>
      <c r="S213" s="355"/>
      <c r="T213" s="355"/>
      <c r="U213" s="355"/>
      <c r="V213" s="355"/>
      <c r="W213" s="355"/>
      <c r="X213" s="355"/>
      <c r="Y213" s="355"/>
      <c r="Z213" s="355"/>
    </row>
    <row r="214" spans="1:26" ht="15.75" customHeight="1">
      <c r="A214" s="348"/>
      <c r="B214" s="353"/>
      <c r="C214" s="363"/>
      <c r="D214" s="355"/>
      <c r="E214" s="355"/>
      <c r="F214" s="355"/>
      <c r="G214" s="355"/>
      <c r="H214" s="355"/>
      <c r="I214" s="355"/>
      <c r="J214" s="355"/>
      <c r="K214" s="355"/>
      <c r="L214" s="355"/>
      <c r="M214" s="355"/>
      <c r="N214" s="355"/>
      <c r="O214" s="355"/>
      <c r="P214" s="355"/>
      <c r="Q214" s="355"/>
      <c r="R214" s="355"/>
      <c r="S214" s="355"/>
      <c r="T214" s="355"/>
      <c r="U214" s="355"/>
      <c r="V214" s="355"/>
      <c r="W214" s="355"/>
      <c r="X214" s="355"/>
      <c r="Y214" s="355"/>
      <c r="Z214" s="355"/>
    </row>
    <row r="215" spans="1:26" ht="15.75" customHeight="1">
      <c r="A215" s="348"/>
      <c r="B215" s="353"/>
      <c r="C215" s="363"/>
      <c r="D215" s="355"/>
      <c r="E215" s="355"/>
      <c r="F215" s="355"/>
      <c r="G215" s="355"/>
      <c r="H215" s="355"/>
      <c r="I215" s="355"/>
      <c r="J215" s="355"/>
      <c r="K215" s="355"/>
      <c r="L215" s="355"/>
      <c r="M215" s="355"/>
      <c r="N215" s="355"/>
      <c r="O215" s="355"/>
      <c r="P215" s="355"/>
      <c r="Q215" s="355"/>
      <c r="R215" s="355"/>
      <c r="S215" s="355"/>
      <c r="T215" s="355"/>
      <c r="U215" s="355"/>
      <c r="V215" s="355"/>
      <c r="W215" s="355"/>
      <c r="X215" s="355"/>
      <c r="Y215" s="355"/>
      <c r="Z215" s="355"/>
    </row>
    <row r="216" spans="1:26" ht="15.75" customHeight="1">
      <c r="A216" s="348"/>
      <c r="B216" s="353"/>
      <c r="C216" s="363"/>
      <c r="D216" s="355"/>
      <c r="E216" s="355"/>
      <c r="F216" s="355"/>
      <c r="G216" s="355"/>
      <c r="H216" s="355"/>
      <c r="I216" s="355"/>
      <c r="J216" s="355"/>
      <c r="K216" s="355"/>
      <c r="L216" s="355"/>
      <c r="M216" s="355"/>
      <c r="N216" s="355"/>
      <c r="O216" s="355"/>
      <c r="P216" s="355"/>
      <c r="Q216" s="355"/>
      <c r="R216" s="355"/>
      <c r="S216" s="355"/>
      <c r="T216" s="355"/>
      <c r="U216" s="355"/>
      <c r="V216" s="355"/>
      <c r="W216" s="355"/>
      <c r="X216" s="355"/>
      <c r="Y216" s="355"/>
      <c r="Z216" s="355"/>
    </row>
    <row r="217" spans="1:26" ht="15.75" customHeight="1">
      <c r="A217" s="348"/>
      <c r="B217" s="353"/>
      <c r="C217" s="363"/>
      <c r="D217" s="355"/>
      <c r="E217" s="355"/>
      <c r="F217" s="355"/>
      <c r="G217" s="355"/>
      <c r="H217" s="355"/>
      <c r="I217" s="355"/>
      <c r="J217" s="355"/>
      <c r="K217" s="355"/>
      <c r="L217" s="355"/>
      <c r="M217" s="355"/>
      <c r="N217" s="355"/>
      <c r="O217" s="355"/>
      <c r="P217" s="355"/>
      <c r="Q217" s="355"/>
      <c r="R217" s="355"/>
      <c r="S217" s="355"/>
      <c r="T217" s="355"/>
      <c r="U217" s="355"/>
      <c r="V217" s="355"/>
      <c r="W217" s="355"/>
      <c r="X217" s="355"/>
      <c r="Y217" s="355"/>
      <c r="Z217" s="355"/>
    </row>
    <row r="218" spans="1:26" ht="15.75" customHeight="1">
      <c r="A218" s="348"/>
      <c r="B218" s="353"/>
      <c r="C218" s="363"/>
      <c r="D218" s="355"/>
      <c r="E218" s="355"/>
      <c r="F218" s="355"/>
      <c r="G218" s="355"/>
      <c r="H218" s="355"/>
      <c r="I218" s="355"/>
      <c r="J218" s="355"/>
      <c r="K218" s="355"/>
      <c r="L218" s="355"/>
      <c r="M218" s="355"/>
      <c r="N218" s="355"/>
      <c r="O218" s="355"/>
      <c r="P218" s="355"/>
      <c r="Q218" s="355"/>
      <c r="R218" s="355"/>
      <c r="S218" s="355"/>
      <c r="T218" s="355"/>
      <c r="U218" s="355"/>
      <c r="V218" s="355"/>
      <c r="W218" s="355"/>
      <c r="X218" s="355"/>
      <c r="Y218" s="355"/>
      <c r="Z218" s="355"/>
    </row>
    <row r="219" spans="1:26" ht="15.75" customHeight="1">
      <c r="A219" s="348"/>
      <c r="B219" s="353"/>
      <c r="C219" s="363"/>
      <c r="D219" s="355"/>
      <c r="E219" s="355"/>
      <c r="F219" s="355"/>
      <c r="G219" s="355"/>
      <c r="H219" s="355"/>
      <c r="I219" s="355"/>
      <c r="J219" s="355"/>
      <c r="K219" s="355"/>
      <c r="L219" s="355"/>
      <c r="M219" s="355"/>
      <c r="N219" s="355"/>
      <c r="O219" s="355"/>
      <c r="P219" s="355"/>
      <c r="Q219" s="355"/>
      <c r="R219" s="355"/>
      <c r="S219" s="355"/>
      <c r="T219" s="355"/>
      <c r="U219" s="355"/>
      <c r="V219" s="355"/>
      <c r="W219" s="355"/>
      <c r="X219" s="355"/>
      <c r="Y219" s="355"/>
      <c r="Z219" s="355"/>
    </row>
    <row r="220" spans="1:26" ht="15.75" customHeight="1">
      <c r="A220" s="348"/>
      <c r="B220" s="353"/>
      <c r="C220" s="363"/>
      <c r="D220" s="355"/>
      <c r="E220" s="355"/>
      <c r="F220" s="355"/>
      <c r="G220" s="355"/>
      <c r="H220" s="355"/>
      <c r="I220" s="355"/>
      <c r="J220" s="355"/>
      <c r="K220" s="355"/>
      <c r="L220" s="355"/>
      <c r="M220" s="355"/>
      <c r="N220" s="355"/>
      <c r="O220" s="355"/>
      <c r="P220" s="355"/>
      <c r="Q220" s="355"/>
      <c r="R220" s="355"/>
      <c r="S220" s="355"/>
      <c r="T220" s="355"/>
      <c r="U220" s="355"/>
      <c r="V220" s="355"/>
      <c r="W220" s="355"/>
      <c r="X220" s="355"/>
      <c r="Y220" s="355"/>
      <c r="Z220" s="355"/>
    </row>
    <row r="221" spans="1:26" ht="15.75" customHeight="1">
      <c r="A221" s="348"/>
      <c r="B221" s="353"/>
      <c r="C221" s="363"/>
      <c r="D221" s="355"/>
      <c r="E221" s="355"/>
      <c r="F221" s="355"/>
      <c r="G221" s="355"/>
      <c r="H221" s="355"/>
      <c r="I221" s="355"/>
      <c r="J221" s="355"/>
      <c r="K221" s="355"/>
      <c r="L221" s="355"/>
      <c r="M221" s="355"/>
      <c r="N221" s="355"/>
      <c r="O221" s="355"/>
      <c r="P221" s="355"/>
      <c r="Q221" s="355"/>
      <c r="R221" s="355"/>
      <c r="S221" s="355"/>
      <c r="T221" s="355"/>
      <c r="U221" s="355"/>
      <c r="V221" s="355"/>
      <c r="W221" s="355"/>
      <c r="X221" s="355"/>
      <c r="Y221" s="355"/>
      <c r="Z221" s="355"/>
    </row>
    <row r="222" spans="1:26" ht="15.75" customHeight="1">
      <c r="A222" s="348"/>
      <c r="B222" s="353"/>
      <c r="C222" s="363"/>
      <c r="D222" s="355"/>
      <c r="E222" s="355"/>
      <c r="F222" s="355"/>
      <c r="G222" s="355"/>
      <c r="H222" s="355"/>
      <c r="I222" s="355"/>
      <c r="J222" s="355"/>
      <c r="K222" s="355"/>
      <c r="L222" s="355"/>
      <c r="M222" s="355"/>
      <c r="N222" s="355"/>
      <c r="O222" s="355"/>
      <c r="P222" s="355"/>
      <c r="Q222" s="355"/>
      <c r="R222" s="355"/>
      <c r="S222" s="355"/>
      <c r="T222" s="355"/>
      <c r="U222" s="355"/>
      <c r="V222" s="355"/>
      <c r="W222" s="355"/>
      <c r="X222" s="355"/>
      <c r="Y222" s="355"/>
      <c r="Z222" s="355"/>
    </row>
    <row r="223" spans="1:26" ht="15.75" customHeight="1">
      <c r="A223" s="348"/>
      <c r="B223" s="353"/>
      <c r="C223" s="363"/>
      <c r="D223" s="355"/>
      <c r="E223" s="355"/>
      <c r="F223" s="355"/>
      <c r="G223" s="355"/>
      <c r="H223" s="355"/>
      <c r="I223" s="355"/>
      <c r="J223" s="355"/>
      <c r="K223" s="355"/>
      <c r="L223" s="355"/>
      <c r="M223" s="355"/>
      <c r="N223" s="355"/>
      <c r="O223" s="355"/>
      <c r="P223" s="355"/>
      <c r="Q223" s="355"/>
      <c r="R223" s="355"/>
      <c r="S223" s="355"/>
      <c r="T223" s="355"/>
      <c r="U223" s="355"/>
      <c r="V223" s="355"/>
      <c r="W223" s="355"/>
      <c r="X223" s="355"/>
      <c r="Y223" s="355"/>
      <c r="Z223" s="355"/>
    </row>
    <row r="224" spans="1:26" ht="15.75" customHeight="1">
      <c r="A224" s="348"/>
      <c r="B224" s="353"/>
      <c r="C224" s="363"/>
      <c r="D224" s="355"/>
      <c r="E224" s="355"/>
      <c r="F224" s="355"/>
      <c r="G224" s="355"/>
      <c r="H224" s="355"/>
      <c r="I224" s="355"/>
      <c r="J224" s="355"/>
      <c r="K224" s="355"/>
      <c r="L224" s="355"/>
      <c r="M224" s="355"/>
      <c r="N224" s="355"/>
      <c r="O224" s="355"/>
      <c r="P224" s="355"/>
      <c r="Q224" s="355"/>
      <c r="R224" s="355"/>
      <c r="S224" s="355"/>
      <c r="T224" s="355"/>
      <c r="U224" s="355"/>
      <c r="V224" s="355"/>
      <c r="W224" s="355"/>
      <c r="X224" s="355"/>
      <c r="Y224" s="355"/>
      <c r="Z224" s="355"/>
    </row>
    <row r="225" spans="1:26" ht="15.75" customHeight="1">
      <c r="A225" s="348"/>
      <c r="B225" s="353"/>
      <c r="C225" s="363"/>
      <c r="D225" s="355"/>
      <c r="E225" s="355"/>
      <c r="F225" s="355"/>
      <c r="G225" s="355"/>
      <c r="H225" s="355"/>
      <c r="I225" s="355"/>
      <c r="J225" s="355"/>
      <c r="K225" s="355"/>
      <c r="L225" s="355"/>
      <c r="M225" s="355"/>
      <c r="N225" s="355"/>
      <c r="O225" s="355"/>
      <c r="P225" s="355"/>
      <c r="Q225" s="355"/>
      <c r="R225" s="355"/>
      <c r="S225" s="355"/>
      <c r="T225" s="355"/>
      <c r="U225" s="355"/>
      <c r="V225" s="355"/>
      <c r="W225" s="355"/>
      <c r="X225" s="355"/>
      <c r="Y225" s="355"/>
      <c r="Z225" s="355"/>
    </row>
    <row r="226" spans="1:26" ht="15.75" customHeight="1">
      <c r="A226" s="348"/>
      <c r="B226" s="353"/>
      <c r="C226" s="363"/>
      <c r="D226" s="355"/>
      <c r="E226" s="355"/>
      <c r="F226" s="355"/>
      <c r="G226" s="355"/>
      <c r="H226" s="355"/>
      <c r="I226" s="355"/>
      <c r="J226" s="355"/>
      <c r="K226" s="355"/>
      <c r="L226" s="355"/>
      <c r="M226" s="355"/>
      <c r="N226" s="355"/>
      <c r="O226" s="355"/>
      <c r="P226" s="355"/>
      <c r="Q226" s="355"/>
      <c r="R226" s="355"/>
      <c r="S226" s="355"/>
      <c r="T226" s="355"/>
      <c r="U226" s="355"/>
      <c r="V226" s="355"/>
      <c r="W226" s="355"/>
      <c r="X226" s="355"/>
      <c r="Y226" s="355"/>
      <c r="Z226" s="355"/>
    </row>
    <row r="227" spans="1:26" ht="15.75" customHeight="1">
      <c r="A227" s="348"/>
      <c r="B227" s="353"/>
      <c r="C227" s="363"/>
      <c r="D227" s="355"/>
      <c r="E227" s="355"/>
      <c r="F227" s="355"/>
      <c r="G227" s="355"/>
      <c r="H227" s="355"/>
      <c r="I227" s="355"/>
      <c r="J227" s="355"/>
      <c r="K227" s="355"/>
      <c r="L227" s="355"/>
      <c r="M227" s="355"/>
      <c r="N227" s="355"/>
      <c r="O227" s="355"/>
      <c r="P227" s="355"/>
      <c r="Q227" s="355"/>
      <c r="R227" s="355"/>
      <c r="S227" s="355"/>
      <c r="T227" s="355"/>
      <c r="U227" s="355"/>
      <c r="V227" s="355"/>
      <c r="W227" s="355"/>
      <c r="X227" s="355"/>
      <c r="Y227" s="355"/>
      <c r="Z227" s="355"/>
    </row>
    <row r="228" spans="1:26" ht="15.75" customHeight="1">
      <c r="A228" s="348"/>
      <c r="B228" s="353"/>
      <c r="C228" s="363"/>
      <c r="D228" s="355"/>
      <c r="E228" s="355"/>
      <c r="F228" s="355"/>
      <c r="G228" s="355"/>
      <c r="H228" s="355"/>
      <c r="I228" s="355"/>
      <c r="J228" s="355"/>
      <c r="K228" s="355"/>
      <c r="L228" s="355"/>
      <c r="M228" s="355"/>
      <c r="N228" s="355"/>
      <c r="O228" s="355"/>
      <c r="P228" s="355"/>
      <c r="Q228" s="355"/>
      <c r="R228" s="355"/>
      <c r="S228" s="355"/>
      <c r="T228" s="355"/>
      <c r="U228" s="355"/>
      <c r="V228" s="355"/>
      <c r="W228" s="355"/>
      <c r="X228" s="355"/>
      <c r="Y228" s="355"/>
      <c r="Z228" s="355"/>
    </row>
    <row r="229" spans="1:26" ht="15.75" customHeight="1">
      <c r="A229" s="348"/>
      <c r="B229" s="353"/>
      <c r="C229" s="363"/>
      <c r="D229" s="355"/>
      <c r="E229" s="355"/>
      <c r="F229" s="355"/>
      <c r="G229" s="355"/>
      <c r="H229" s="355"/>
      <c r="I229" s="355"/>
      <c r="J229" s="355"/>
      <c r="K229" s="355"/>
      <c r="L229" s="355"/>
      <c r="M229" s="355"/>
      <c r="N229" s="355"/>
      <c r="O229" s="355"/>
      <c r="P229" s="355"/>
      <c r="Q229" s="355"/>
      <c r="R229" s="355"/>
      <c r="S229" s="355"/>
      <c r="T229" s="355"/>
      <c r="U229" s="355"/>
      <c r="V229" s="355"/>
      <c r="W229" s="355"/>
      <c r="X229" s="355"/>
      <c r="Y229" s="355"/>
      <c r="Z229" s="355"/>
    </row>
    <row r="230" spans="1:26" ht="15.75" customHeight="1">
      <c r="A230" s="348"/>
      <c r="B230" s="353"/>
      <c r="C230" s="363"/>
      <c r="D230" s="355"/>
      <c r="E230" s="355"/>
      <c r="F230" s="355"/>
      <c r="G230" s="355"/>
      <c r="H230" s="355"/>
      <c r="I230" s="355"/>
      <c r="J230" s="355"/>
      <c r="K230" s="355"/>
      <c r="L230" s="355"/>
      <c r="M230" s="355"/>
      <c r="N230" s="355"/>
      <c r="O230" s="355"/>
      <c r="P230" s="355"/>
      <c r="Q230" s="355"/>
      <c r="R230" s="355"/>
      <c r="S230" s="355"/>
      <c r="T230" s="355"/>
      <c r="U230" s="355"/>
      <c r="V230" s="355"/>
      <c r="W230" s="355"/>
      <c r="X230" s="355"/>
      <c r="Y230" s="355"/>
      <c r="Z230" s="355"/>
    </row>
    <row r="231" spans="1:26" ht="15.75" customHeight="1">
      <c r="A231" s="348"/>
      <c r="B231" s="353"/>
      <c r="C231" s="363"/>
      <c r="D231" s="355"/>
      <c r="E231" s="355"/>
      <c r="F231" s="355"/>
      <c r="G231" s="355"/>
      <c r="H231" s="355"/>
      <c r="I231" s="355"/>
      <c r="J231" s="355"/>
      <c r="K231" s="355"/>
      <c r="L231" s="355"/>
      <c r="M231" s="355"/>
      <c r="N231" s="355"/>
      <c r="O231" s="355"/>
      <c r="P231" s="355"/>
      <c r="Q231" s="355"/>
      <c r="R231" s="355"/>
      <c r="S231" s="355"/>
      <c r="T231" s="355"/>
      <c r="U231" s="355"/>
      <c r="V231" s="355"/>
      <c r="W231" s="355"/>
      <c r="X231" s="355"/>
      <c r="Y231" s="355"/>
      <c r="Z231" s="355"/>
    </row>
    <row r="232" spans="1:26" ht="15.75" customHeight="1">
      <c r="A232" s="348"/>
      <c r="B232" s="353"/>
      <c r="C232" s="363"/>
      <c r="D232" s="355"/>
      <c r="E232" s="355"/>
      <c r="F232" s="355"/>
      <c r="G232" s="355"/>
      <c r="H232" s="355"/>
      <c r="I232" s="355"/>
      <c r="J232" s="355"/>
      <c r="K232" s="355"/>
      <c r="L232" s="355"/>
      <c r="M232" s="355"/>
      <c r="N232" s="355"/>
      <c r="O232" s="355"/>
      <c r="P232" s="355"/>
      <c r="Q232" s="355"/>
      <c r="R232" s="355"/>
      <c r="S232" s="355"/>
      <c r="T232" s="355"/>
      <c r="U232" s="355"/>
      <c r="V232" s="355"/>
      <c r="W232" s="355"/>
      <c r="X232" s="355"/>
      <c r="Y232" s="355"/>
      <c r="Z232" s="355"/>
    </row>
    <row r="233" spans="1:26" ht="15.75" customHeight="1">
      <c r="A233" s="348"/>
      <c r="B233" s="353"/>
      <c r="C233" s="363"/>
      <c r="D233" s="355"/>
      <c r="E233" s="355"/>
      <c r="F233" s="355"/>
      <c r="G233" s="355"/>
      <c r="H233" s="355"/>
      <c r="I233" s="355"/>
      <c r="J233" s="355"/>
      <c r="K233" s="355"/>
      <c r="L233" s="355"/>
      <c r="M233" s="355"/>
      <c r="N233" s="355"/>
      <c r="O233" s="355"/>
      <c r="P233" s="355"/>
      <c r="Q233" s="355"/>
      <c r="R233" s="355"/>
      <c r="S233" s="355"/>
      <c r="T233" s="355"/>
      <c r="U233" s="355"/>
      <c r="V233" s="355"/>
      <c r="W233" s="355"/>
      <c r="X233" s="355"/>
      <c r="Y233" s="355"/>
      <c r="Z233" s="355"/>
    </row>
    <row r="234" spans="1:26" ht="15.75" customHeight="1">
      <c r="A234" s="348"/>
      <c r="B234" s="353"/>
      <c r="C234" s="363"/>
      <c r="D234" s="355"/>
      <c r="E234" s="355"/>
      <c r="F234" s="355"/>
      <c r="G234" s="355"/>
      <c r="H234" s="355"/>
      <c r="I234" s="355"/>
      <c r="J234" s="355"/>
      <c r="K234" s="355"/>
      <c r="L234" s="355"/>
      <c r="M234" s="355"/>
      <c r="N234" s="355"/>
      <c r="O234" s="355"/>
      <c r="P234" s="355"/>
      <c r="Q234" s="355"/>
      <c r="R234" s="355"/>
      <c r="S234" s="355"/>
      <c r="T234" s="355"/>
      <c r="U234" s="355"/>
      <c r="V234" s="355"/>
      <c r="W234" s="355"/>
      <c r="X234" s="355"/>
      <c r="Y234" s="355"/>
      <c r="Z234" s="355"/>
    </row>
    <row r="235" spans="1:26" ht="15.75" customHeight="1">
      <c r="A235" s="348"/>
      <c r="B235" s="353"/>
      <c r="C235" s="363"/>
      <c r="D235" s="355"/>
      <c r="E235" s="355"/>
      <c r="F235" s="355"/>
      <c r="G235" s="355"/>
      <c r="H235" s="355"/>
      <c r="I235" s="355"/>
      <c r="J235" s="355"/>
      <c r="K235" s="355"/>
      <c r="L235" s="355"/>
      <c r="M235" s="355"/>
      <c r="N235" s="355"/>
      <c r="O235" s="355"/>
      <c r="P235" s="355"/>
      <c r="Q235" s="355"/>
      <c r="R235" s="355"/>
      <c r="S235" s="355"/>
      <c r="T235" s="355"/>
      <c r="U235" s="355"/>
      <c r="V235" s="355"/>
      <c r="W235" s="355"/>
      <c r="X235" s="355"/>
      <c r="Y235" s="355"/>
      <c r="Z235" s="355"/>
    </row>
    <row r="236" spans="1:26" ht="15.75" customHeight="1">
      <c r="A236" s="348"/>
      <c r="B236" s="353"/>
      <c r="C236" s="363"/>
      <c r="D236" s="355"/>
      <c r="E236" s="355"/>
      <c r="F236" s="355"/>
      <c r="G236" s="355"/>
      <c r="H236" s="355"/>
      <c r="I236" s="355"/>
      <c r="J236" s="355"/>
      <c r="K236" s="355"/>
      <c r="L236" s="355"/>
      <c r="M236" s="355"/>
      <c r="N236" s="355"/>
      <c r="O236" s="355"/>
      <c r="P236" s="355"/>
      <c r="Q236" s="355"/>
      <c r="R236" s="355"/>
      <c r="S236" s="355"/>
      <c r="T236" s="355"/>
      <c r="U236" s="355"/>
      <c r="V236" s="355"/>
      <c r="W236" s="355"/>
      <c r="X236" s="355"/>
      <c r="Y236" s="355"/>
      <c r="Z236" s="355"/>
    </row>
    <row r="237" spans="1:26" ht="15.75" customHeight="1">
      <c r="A237" s="348"/>
      <c r="B237" s="353"/>
      <c r="C237" s="363"/>
      <c r="D237" s="355"/>
      <c r="E237" s="355"/>
      <c r="F237" s="355"/>
      <c r="G237" s="355"/>
      <c r="H237" s="355"/>
      <c r="I237" s="355"/>
      <c r="J237" s="355"/>
      <c r="K237" s="355"/>
      <c r="L237" s="355"/>
      <c r="M237" s="355"/>
      <c r="N237" s="355"/>
      <c r="O237" s="355"/>
      <c r="P237" s="355"/>
      <c r="Q237" s="355"/>
      <c r="R237" s="355"/>
      <c r="S237" s="355"/>
      <c r="T237" s="355"/>
      <c r="U237" s="355"/>
      <c r="V237" s="355"/>
      <c r="W237" s="355"/>
      <c r="X237" s="355"/>
      <c r="Y237" s="355"/>
      <c r="Z237" s="355"/>
    </row>
    <row r="238" spans="1:26" ht="15.75" customHeight="1">
      <c r="A238" s="348"/>
      <c r="B238" s="353"/>
      <c r="C238" s="363"/>
      <c r="D238" s="355"/>
      <c r="E238" s="355"/>
      <c r="F238" s="355"/>
      <c r="G238" s="355"/>
      <c r="H238" s="355"/>
      <c r="I238" s="355"/>
      <c r="J238" s="355"/>
      <c r="K238" s="355"/>
      <c r="L238" s="355"/>
      <c r="M238" s="355"/>
      <c r="N238" s="355"/>
      <c r="O238" s="355"/>
      <c r="P238" s="355"/>
      <c r="Q238" s="355"/>
      <c r="R238" s="355"/>
      <c r="S238" s="355"/>
      <c r="T238" s="355"/>
      <c r="U238" s="355"/>
      <c r="V238" s="355"/>
      <c r="W238" s="355"/>
      <c r="X238" s="355"/>
      <c r="Y238" s="355"/>
      <c r="Z238" s="355"/>
    </row>
    <row r="239" spans="1:26" ht="15.75" customHeight="1">
      <c r="A239" s="348"/>
      <c r="B239" s="353"/>
      <c r="C239" s="363"/>
      <c r="D239" s="355"/>
      <c r="E239" s="355"/>
      <c r="F239" s="355"/>
      <c r="G239" s="355"/>
      <c r="H239" s="355"/>
      <c r="I239" s="355"/>
      <c r="J239" s="355"/>
      <c r="K239" s="355"/>
      <c r="L239" s="355"/>
      <c r="M239" s="355"/>
      <c r="N239" s="355"/>
      <c r="O239" s="355"/>
      <c r="P239" s="355"/>
      <c r="Q239" s="355"/>
      <c r="R239" s="355"/>
      <c r="S239" s="355"/>
      <c r="T239" s="355"/>
      <c r="U239" s="355"/>
      <c r="V239" s="355"/>
      <c r="W239" s="355"/>
      <c r="X239" s="355"/>
      <c r="Y239" s="355"/>
      <c r="Z239" s="355"/>
    </row>
    <row r="240" spans="1:26" ht="15.75" customHeight="1">
      <c r="A240" s="348"/>
      <c r="B240" s="353"/>
      <c r="C240" s="363"/>
      <c r="D240" s="355"/>
      <c r="E240" s="355"/>
      <c r="F240" s="355"/>
      <c r="G240" s="355"/>
      <c r="H240" s="355"/>
      <c r="I240" s="355"/>
      <c r="J240" s="355"/>
      <c r="K240" s="355"/>
      <c r="L240" s="355"/>
      <c r="M240" s="355"/>
      <c r="N240" s="355"/>
      <c r="O240" s="355"/>
      <c r="P240" s="355"/>
      <c r="Q240" s="355"/>
      <c r="R240" s="355"/>
      <c r="S240" s="355"/>
      <c r="T240" s="355"/>
      <c r="U240" s="355"/>
      <c r="V240" s="355"/>
      <c r="W240" s="355"/>
      <c r="X240" s="355"/>
      <c r="Y240" s="355"/>
      <c r="Z240" s="355"/>
    </row>
    <row r="241" spans="1:26" ht="15.75" customHeight="1">
      <c r="A241" s="348"/>
      <c r="B241" s="353"/>
      <c r="C241" s="363"/>
      <c r="D241" s="355"/>
      <c r="E241" s="355"/>
      <c r="F241" s="355"/>
      <c r="G241" s="355"/>
      <c r="H241" s="355"/>
      <c r="I241" s="355"/>
      <c r="J241" s="355"/>
      <c r="K241" s="355"/>
      <c r="L241" s="355"/>
      <c r="M241" s="355"/>
      <c r="N241" s="355"/>
      <c r="O241" s="355"/>
      <c r="P241" s="355"/>
      <c r="Q241" s="355"/>
      <c r="R241" s="355"/>
      <c r="S241" s="355"/>
      <c r="T241" s="355"/>
      <c r="U241" s="355"/>
      <c r="V241" s="355"/>
      <c r="W241" s="355"/>
      <c r="X241" s="355"/>
      <c r="Y241" s="355"/>
      <c r="Z241" s="355"/>
    </row>
    <row r="242" spans="1:26" ht="15.75" customHeight="1">
      <c r="A242" s="348"/>
      <c r="B242" s="353"/>
      <c r="C242" s="363"/>
      <c r="D242" s="355"/>
      <c r="E242" s="355"/>
      <c r="F242" s="355"/>
      <c r="G242" s="355"/>
      <c r="H242" s="355"/>
      <c r="I242" s="355"/>
      <c r="J242" s="355"/>
      <c r="K242" s="355"/>
      <c r="L242" s="355"/>
      <c r="M242" s="355"/>
      <c r="N242" s="355"/>
      <c r="O242" s="355"/>
      <c r="P242" s="355"/>
      <c r="Q242" s="355"/>
      <c r="R242" s="355"/>
      <c r="S242" s="355"/>
      <c r="T242" s="355"/>
      <c r="U242" s="355"/>
      <c r="V242" s="355"/>
      <c r="W242" s="355"/>
      <c r="X242" s="355"/>
      <c r="Y242" s="355"/>
      <c r="Z242" s="355"/>
    </row>
    <row r="243" spans="1:26" ht="15.75" customHeight="1">
      <c r="A243" s="348"/>
      <c r="B243" s="353"/>
      <c r="C243" s="363"/>
      <c r="D243" s="355"/>
      <c r="E243" s="355"/>
      <c r="F243" s="355"/>
      <c r="G243" s="355"/>
      <c r="H243" s="355"/>
      <c r="I243" s="355"/>
      <c r="J243" s="355"/>
      <c r="K243" s="355"/>
      <c r="L243" s="355"/>
      <c r="M243" s="355"/>
      <c r="N243" s="355"/>
      <c r="O243" s="355"/>
      <c r="P243" s="355"/>
      <c r="Q243" s="355"/>
      <c r="R243" s="355"/>
      <c r="S243" s="355"/>
      <c r="T243" s="355"/>
      <c r="U243" s="355"/>
      <c r="V243" s="355"/>
      <c r="W243" s="355"/>
      <c r="X243" s="355"/>
      <c r="Y243" s="355"/>
      <c r="Z243" s="355"/>
    </row>
    <row r="244" spans="1:26" ht="15.75" customHeight="1">
      <c r="A244" s="348"/>
      <c r="B244" s="353"/>
      <c r="C244" s="363"/>
      <c r="D244" s="355"/>
      <c r="E244" s="355"/>
      <c r="F244" s="355"/>
      <c r="G244" s="355"/>
      <c r="H244" s="355"/>
      <c r="I244" s="355"/>
      <c r="J244" s="355"/>
      <c r="K244" s="355"/>
      <c r="L244" s="355"/>
      <c r="M244" s="355"/>
      <c r="N244" s="355"/>
      <c r="O244" s="355"/>
      <c r="P244" s="355"/>
      <c r="Q244" s="355"/>
      <c r="R244" s="355"/>
      <c r="S244" s="355"/>
      <c r="T244" s="355"/>
      <c r="U244" s="355"/>
      <c r="V244" s="355"/>
      <c r="W244" s="355"/>
      <c r="X244" s="355"/>
      <c r="Y244" s="355"/>
      <c r="Z244" s="355"/>
    </row>
    <row r="245" spans="1:26" ht="15.75" customHeight="1">
      <c r="A245" s="348"/>
      <c r="B245" s="353"/>
      <c r="C245" s="363"/>
      <c r="D245" s="355"/>
      <c r="E245" s="355"/>
      <c r="F245" s="355"/>
      <c r="G245" s="355"/>
      <c r="H245" s="355"/>
      <c r="I245" s="355"/>
      <c r="J245" s="355"/>
      <c r="K245" s="355"/>
      <c r="L245" s="355"/>
      <c r="M245" s="355"/>
      <c r="N245" s="355"/>
      <c r="O245" s="355"/>
      <c r="P245" s="355"/>
      <c r="Q245" s="355"/>
      <c r="R245" s="355"/>
      <c r="S245" s="355"/>
      <c r="T245" s="355"/>
      <c r="U245" s="355"/>
      <c r="V245" s="355"/>
      <c r="W245" s="355"/>
      <c r="X245" s="355"/>
      <c r="Y245" s="355"/>
      <c r="Z245" s="355"/>
    </row>
    <row r="246" spans="1:26" ht="15.75" customHeight="1">
      <c r="A246" s="348"/>
      <c r="B246" s="353"/>
      <c r="C246" s="363"/>
      <c r="D246" s="355"/>
      <c r="E246" s="355"/>
      <c r="F246" s="355"/>
      <c r="G246" s="355"/>
      <c r="H246" s="355"/>
      <c r="I246" s="355"/>
      <c r="J246" s="355"/>
      <c r="K246" s="355"/>
      <c r="L246" s="355"/>
      <c r="M246" s="355"/>
      <c r="N246" s="355"/>
      <c r="O246" s="355"/>
      <c r="P246" s="355"/>
      <c r="Q246" s="355"/>
      <c r="R246" s="355"/>
      <c r="S246" s="355"/>
      <c r="T246" s="355"/>
      <c r="U246" s="355"/>
      <c r="V246" s="355"/>
      <c r="W246" s="355"/>
      <c r="X246" s="355"/>
      <c r="Y246" s="355"/>
      <c r="Z246" s="355"/>
    </row>
    <row r="247" spans="1:26" ht="15.75" customHeight="1">
      <c r="A247" s="348"/>
      <c r="B247" s="353"/>
      <c r="C247" s="363"/>
      <c r="D247" s="355"/>
      <c r="E247" s="355"/>
      <c r="F247" s="355"/>
      <c r="G247" s="355"/>
      <c r="H247" s="355"/>
      <c r="I247" s="355"/>
      <c r="J247" s="355"/>
      <c r="K247" s="355"/>
      <c r="L247" s="355"/>
      <c r="M247" s="355"/>
      <c r="N247" s="355"/>
      <c r="O247" s="355"/>
      <c r="P247" s="355"/>
      <c r="Q247" s="355"/>
      <c r="R247" s="355"/>
      <c r="S247" s="355"/>
      <c r="T247" s="355"/>
      <c r="U247" s="355"/>
      <c r="V247" s="355"/>
      <c r="W247" s="355"/>
      <c r="X247" s="355"/>
      <c r="Y247" s="355"/>
      <c r="Z247" s="355"/>
    </row>
    <row r="248" spans="1:26" ht="15.75" customHeight="1">
      <c r="A248" s="348"/>
      <c r="B248" s="353"/>
      <c r="C248" s="363"/>
      <c r="D248" s="355"/>
      <c r="E248" s="355"/>
      <c r="F248" s="355"/>
      <c r="G248" s="355"/>
      <c r="H248" s="355"/>
      <c r="I248" s="355"/>
      <c r="J248" s="355"/>
      <c r="K248" s="355"/>
      <c r="L248" s="355"/>
      <c r="M248" s="355"/>
      <c r="N248" s="355"/>
      <c r="O248" s="355"/>
      <c r="P248" s="355"/>
      <c r="Q248" s="355"/>
      <c r="R248" s="355"/>
      <c r="S248" s="355"/>
      <c r="T248" s="355"/>
      <c r="U248" s="355"/>
      <c r="V248" s="355"/>
      <c r="W248" s="355"/>
      <c r="X248" s="355"/>
      <c r="Y248" s="355"/>
      <c r="Z248" s="355"/>
    </row>
    <row r="249" spans="1:26" ht="15.75" customHeight="1">
      <c r="A249" s="348"/>
      <c r="B249" s="353"/>
      <c r="C249" s="363"/>
      <c r="D249" s="355"/>
      <c r="E249" s="355"/>
      <c r="F249" s="355"/>
      <c r="G249" s="355"/>
      <c r="H249" s="355"/>
      <c r="I249" s="355"/>
      <c r="J249" s="355"/>
      <c r="K249" s="355"/>
      <c r="L249" s="355"/>
      <c r="M249" s="355"/>
      <c r="N249" s="355"/>
      <c r="O249" s="355"/>
      <c r="P249" s="355"/>
      <c r="Q249" s="355"/>
      <c r="R249" s="355"/>
      <c r="S249" s="355"/>
      <c r="T249" s="355"/>
      <c r="U249" s="355"/>
      <c r="V249" s="355"/>
      <c r="W249" s="355"/>
      <c r="X249" s="355"/>
      <c r="Y249" s="355"/>
      <c r="Z249" s="355"/>
    </row>
    <row r="250" spans="1:26" ht="15.75" customHeight="1">
      <c r="A250" s="348"/>
      <c r="B250" s="353"/>
      <c r="C250" s="363"/>
      <c r="D250" s="355"/>
      <c r="E250" s="355"/>
      <c r="F250" s="355"/>
      <c r="G250" s="355"/>
      <c r="H250" s="355"/>
      <c r="I250" s="355"/>
      <c r="J250" s="355"/>
      <c r="K250" s="355"/>
      <c r="L250" s="355"/>
      <c r="M250" s="355"/>
      <c r="N250" s="355"/>
      <c r="O250" s="355"/>
      <c r="P250" s="355"/>
      <c r="Q250" s="355"/>
      <c r="R250" s="355"/>
      <c r="S250" s="355"/>
      <c r="T250" s="355"/>
      <c r="U250" s="355"/>
      <c r="V250" s="355"/>
      <c r="W250" s="355"/>
      <c r="X250" s="355"/>
      <c r="Y250" s="355"/>
      <c r="Z250" s="355"/>
    </row>
    <row r="251" spans="1:26" ht="15.75" customHeight="1">
      <c r="A251" s="348"/>
      <c r="B251" s="353"/>
      <c r="C251" s="363"/>
      <c r="D251" s="355"/>
      <c r="E251" s="355"/>
      <c r="F251" s="355"/>
      <c r="G251" s="355"/>
      <c r="H251" s="355"/>
      <c r="I251" s="355"/>
      <c r="J251" s="355"/>
      <c r="K251" s="355"/>
      <c r="L251" s="355"/>
      <c r="M251" s="355"/>
      <c r="N251" s="355"/>
      <c r="O251" s="355"/>
      <c r="P251" s="355"/>
      <c r="Q251" s="355"/>
      <c r="R251" s="355"/>
      <c r="S251" s="355"/>
      <c r="T251" s="355"/>
      <c r="U251" s="355"/>
      <c r="V251" s="355"/>
      <c r="W251" s="355"/>
      <c r="X251" s="355"/>
      <c r="Y251" s="355"/>
      <c r="Z251" s="355"/>
    </row>
    <row r="252" spans="1:26" ht="15.75" customHeight="1">
      <c r="A252" s="348"/>
      <c r="B252" s="353"/>
      <c r="C252" s="363"/>
      <c r="D252" s="355"/>
      <c r="E252" s="355"/>
      <c r="F252" s="355"/>
      <c r="G252" s="355"/>
      <c r="H252" s="355"/>
      <c r="I252" s="355"/>
      <c r="J252" s="355"/>
      <c r="K252" s="355"/>
      <c r="L252" s="355"/>
      <c r="M252" s="355"/>
      <c r="N252" s="355"/>
      <c r="O252" s="355"/>
      <c r="P252" s="355"/>
      <c r="Q252" s="355"/>
      <c r="R252" s="355"/>
      <c r="S252" s="355"/>
      <c r="T252" s="355"/>
      <c r="U252" s="355"/>
      <c r="V252" s="355"/>
      <c r="W252" s="355"/>
      <c r="X252" s="355"/>
      <c r="Y252" s="355"/>
      <c r="Z252" s="355"/>
    </row>
    <row r="253" spans="1:26" ht="15.75" customHeight="1">
      <c r="A253" s="348"/>
      <c r="B253" s="353"/>
      <c r="C253" s="363"/>
      <c r="D253" s="355"/>
      <c r="E253" s="355"/>
      <c r="F253" s="355"/>
      <c r="G253" s="355"/>
      <c r="H253" s="355"/>
      <c r="I253" s="355"/>
      <c r="J253" s="355"/>
      <c r="K253" s="355"/>
      <c r="L253" s="355"/>
      <c r="M253" s="355"/>
      <c r="N253" s="355"/>
      <c r="O253" s="355"/>
      <c r="P253" s="355"/>
      <c r="Q253" s="355"/>
      <c r="R253" s="355"/>
      <c r="S253" s="355"/>
      <c r="T253" s="355"/>
      <c r="U253" s="355"/>
      <c r="V253" s="355"/>
      <c r="W253" s="355"/>
      <c r="X253" s="355"/>
      <c r="Y253" s="355"/>
      <c r="Z253" s="355"/>
    </row>
    <row r="254" spans="1:26" ht="15.75" customHeight="1">
      <c r="A254" s="348"/>
      <c r="B254" s="353"/>
      <c r="C254" s="363"/>
      <c r="D254" s="355"/>
      <c r="E254" s="355"/>
      <c r="F254" s="355"/>
      <c r="G254" s="355"/>
      <c r="H254" s="355"/>
      <c r="I254" s="355"/>
      <c r="J254" s="355"/>
      <c r="K254" s="355"/>
      <c r="L254" s="355"/>
      <c r="M254" s="355"/>
      <c r="N254" s="355"/>
      <c r="O254" s="355"/>
      <c r="P254" s="355"/>
      <c r="Q254" s="355"/>
      <c r="R254" s="355"/>
      <c r="S254" s="355"/>
      <c r="T254" s="355"/>
      <c r="U254" s="355"/>
      <c r="V254" s="355"/>
      <c r="W254" s="355"/>
      <c r="X254" s="355"/>
      <c r="Y254" s="355"/>
      <c r="Z254" s="355"/>
    </row>
    <row r="255" spans="1:26" ht="15.75" customHeight="1">
      <c r="A255" s="348"/>
      <c r="B255" s="353"/>
      <c r="C255" s="363"/>
      <c r="D255" s="355"/>
      <c r="E255" s="355"/>
      <c r="F255" s="355"/>
      <c r="G255" s="355"/>
      <c r="H255" s="355"/>
      <c r="I255" s="355"/>
      <c r="J255" s="355"/>
      <c r="K255" s="355"/>
      <c r="L255" s="355"/>
      <c r="M255" s="355"/>
      <c r="N255" s="355"/>
      <c r="O255" s="355"/>
      <c r="P255" s="355"/>
      <c r="Q255" s="355"/>
      <c r="R255" s="355"/>
      <c r="S255" s="355"/>
      <c r="T255" s="355"/>
      <c r="U255" s="355"/>
      <c r="V255" s="355"/>
      <c r="W255" s="355"/>
      <c r="X255" s="355"/>
      <c r="Y255" s="355"/>
      <c r="Z255" s="355"/>
    </row>
    <row r="256" spans="1:26" ht="15.75" customHeight="1">
      <c r="A256" s="348"/>
      <c r="B256" s="353"/>
      <c r="C256" s="363"/>
      <c r="D256" s="355"/>
      <c r="E256" s="355"/>
      <c r="F256" s="355"/>
      <c r="G256" s="355"/>
      <c r="H256" s="355"/>
      <c r="I256" s="355"/>
      <c r="J256" s="355"/>
      <c r="K256" s="355"/>
      <c r="L256" s="355"/>
      <c r="M256" s="355"/>
      <c r="N256" s="355"/>
      <c r="O256" s="355"/>
      <c r="P256" s="355"/>
      <c r="Q256" s="355"/>
      <c r="R256" s="355"/>
      <c r="S256" s="355"/>
      <c r="T256" s="355"/>
      <c r="U256" s="355"/>
      <c r="V256" s="355"/>
      <c r="W256" s="355"/>
      <c r="X256" s="355"/>
      <c r="Y256" s="355"/>
      <c r="Z256" s="355"/>
    </row>
    <row r="257" spans="1:26" ht="15.75" customHeight="1">
      <c r="A257" s="348"/>
      <c r="B257" s="353"/>
      <c r="C257" s="363"/>
      <c r="D257" s="355"/>
      <c r="E257" s="355"/>
      <c r="F257" s="355"/>
      <c r="G257" s="355"/>
      <c r="H257" s="355"/>
      <c r="I257" s="355"/>
      <c r="J257" s="355"/>
      <c r="K257" s="355"/>
      <c r="L257" s="355"/>
      <c r="M257" s="355"/>
      <c r="N257" s="355"/>
      <c r="O257" s="355"/>
      <c r="P257" s="355"/>
      <c r="Q257" s="355"/>
      <c r="R257" s="355"/>
      <c r="S257" s="355"/>
      <c r="T257" s="355"/>
      <c r="U257" s="355"/>
      <c r="V257" s="355"/>
      <c r="W257" s="355"/>
      <c r="X257" s="355"/>
      <c r="Y257" s="355"/>
      <c r="Z257" s="355"/>
    </row>
    <row r="258" spans="1:26" ht="15.75" customHeight="1">
      <c r="A258" s="348"/>
      <c r="B258" s="353"/>
      <c r="C258" s="363"/>
      <c r="D258" s="355"/>
      <c r="E258" s="355"/>
      <c r="F258" s="355"/>
      <c r="G258" s="355"/>
      <c r="H258" s="355"/>
      <c r="I258" s="355"/>
      <c r="J258" s="355"/>
      <c r="K258" s="355"/>
      <c r="L258" s="355"/>
      <c r="M258" s="355"/>
      <c r="N258" s="355"/>
      <c r="O258" s="355"/>
      <c r="P258" s="355"/>
      <c r="Q258" s="355"/>
      <c r="R258" s="355"/>
      <c r="S258" s="355"/>
      <c r="T258" s="355"/>
      <c r="U258" s="355"/>
      <c r="V258" s="355"/>
      <c r="W258" s="355"/>
      <c r="X258" s="355"/>
      <c r="Y258" s="355"/>
      <c r="Z258" s="355"/>
    </row>
    <row r="259" spans="1:26" ht="15.75" customHeight="1">
      <c r="A259" s="348"/>
      <c r="B259" s="353"/>
      <c r="C259" s="363"/>
      <c r="D259" s="355"/>
      <c r="E259" s="355"/>
      <c r="F259" s="355"/>
      <c r="G259" s="355"/>
      <c r="H259" s="355"/>
      <c r="I259" s="355"/>
      <c r="J259" s="355"/>
      <c r="K259" s="355"/>
      <c r="L259" s="355"/>
      <c r="M259" s="355"/>
      <c r="N259" s="355"/>
      <c r="O259" s="355"/>
      <c r="P259" s="355"/>
      <c r="Q259" s="355"/>
      <c r="R259" s="355"/>
      <c r="S259" s="355"/>
      <c r="T259" s="355"/>
      <c r="U259" s="355"/>
      <c r="V259" s="355"/>
      <c r="W259" s="355"/>
      <c r="X259" s="355"/>
      <c r="Y259" s="355"/>
      <c r="Z259" s="355"/>
    </row>
    <row r="260" spans="1:26" ht="15.75" customHeight="1">
      <c r="A260" s="348"/>
      <c r="B260" s="353"/>
      <c r="C260" s="363"/>
      <c r="D260" s="355"/>
      <c r="E260" s="355"/>
      <c r="F260" s="355"/>
      <c r="G260" s="355"/>
      <c r="H260" s="355"/>
      <c r="I260" s="355"/>
      <c r="J260" s="355"/>
      <c r="K260" s="355"/>
      <c r="L260" s="355"/>
      <c r="M260" s="355"/>
      <c r="N260" s="355"/>
      <c r="O260" s="355"/>
      <c r="P260" s="355"/>
      <c r="Q260" s="355"/>
      <c r="R260" s="355"/>
      <c r="S260" s="355"/>
      <c r="T260" s="355"/>
      <c r="U260" s="355"/>
      <c r="V260" s="355"/>
      <c r="W260" s="355"/>
      <c r="X260" s="355"/>
      <c r="Y260" s="355"/>
      <c r="Z260" s="355"/>
    </row>
    <row r="261" spans="1:26" ht="15.75" customHeight="1">
      <c r="A261" s="348"/>
      <c r="B261" s="353"/>
      <c r="C261" s="363"/>
      <c r="D261" s="355"/>
      <c r="E261" s="355"/>
      <c r="F261" s="355"/>
      <c r="G261" s="355"/>
      <c r="H261" s="355"/>
      <c r="I261" s="355"/>
      <c r="J261" s="355"/>
      <c r="K261" s="355"/>
      <c r="L261" s="355"/>
      <c r="M261" s="355"/>
      <c r="N261" s="355"/>
      <c r="O261" s="355"/>
      <c r="P261" s="355"/>
      <c r="Q261" s="355"/>
      <c r="R261" s="355"/>
      <c r="S261" s="355"/>
      <c r="T261" s="355"/>
      <c r="U261" s="355"/>
      <c r="V261" s="355"/>
      <c r="W261" s="355"/>
      <c r="X261" s="355"/>
      <c r="Y261" s="355"/>
      <c r="Z261" s="355"/>
    </row>
    <row r="262" spans="1:26" ht="15.75" customHeight="1">
      <c r="A262" s="348"/>
      <c r="B262" s="353"/>
      <c r="C262" s="363"/>
      <c r="D262" s="355"/>
      <c r="E262" s="355"/>
      <c r="F262" s="355"/>
      <c r="G262" s="355"/>
      <c r="H262" s="355"/>
      <c r="I262" s="355"/>
      <c r="J262" s="355"/>
      <c r="K262" s="355"/>
      <c r="L262" s="355"/>
      <c r="M262" s="355"/>
      <c r="N262" s="355"/>
      <c r="O262" s="355"/>
      <c r="P262" s="355"/>
      <c r="Q262" s="355"/>
      <c r="R262" s="355"/>
      <c r="S262" s="355"/>
      <c r="T262" s="355"/>
      <c r="U262" s="355"/>
      <c r="V262" s="355"/>
      <c r="W262" s="355"/>
      <c r="X262" s="355"/>
      <c r="Y262" s="355"/>
      <c r="Z262" s="355"/>
    </row>
    <row r="263" spans="1:26" ht="15.75" customHeight="1">
      <c r="A263" s="348"/>
      <c r="B263" s="353"/>
      <c r="C263" s="363"/>
      <c r="D263" s="355"/>
      <c r="E263" s="355"/>
      <c r="F263" s="355"/>
      <c r="G263" s="355"/>
      <c r="H263" s="355"/>
      <c r="I263" s="355"/>
      <c r="J263" s="355"/>
      <c r="K263" s="355"/>
      <c r="L263" s="355"/>
      <c r="M263" s="355"/>
      <c r="N263" s="355"/>
      <c r="O263" s="355"/>
      <c r="P263" s="355"/>
      <c r="Q263" s="355"/>
      <c r="R263" s="355"/>
      <c r="S263" s="355"/>
      <c r="T263" s="355"/>
      <c r="U263" s="355"/>
      <c r="V263" s="355"/>
      <c r="W263" s="355"/>
      <c r="X263" s="355"/>
      <c r="Y263" s="355"/>
      <c r="Z263" s="355"/>
    </row>
    <row r="264" spans="1:26" ht="15.75" customHeight="1">
      <c r="A264" s="348"/>
      <c r="B264" s="353"/>
      <c r="C264" s="363"/>
      <c r="D264" s="355"/>
      <c r="E264" s="355"/>
      <c r="F264" s="355"/>
      <c r="G264" s="355"/>
      <c r="H264" s="355"/>
      <c r="I264" s="355"/>
      <c r="J264" s="355"/>
      <c r="K264" s="355"/>
      <c r="L264" s="355"/>
      <c r="M264" s="355"/>
      <c r="N264" s="355"/>
      <c r="O264" s="355"/>
      <c r="P264" s="355"/>
      <c r="Q264" s="355"/>
      <c r="R264" s="355"/>
      <c r="S264" s="355"/>
      <c r="T264" s="355"/>
      <c r="U264" s="355"/>
      <c r="V264" s="355"/>
      <c r="W264" s="355"/>
      <c r="X264" s="355"/>
      <c r="Y264" s="355"/>
      <c r="Z264" s="355"/>
    </row>
    <row r="265" spans="1:26" ht="15.75" customHeight="1">
      <c r="A265" s="348"/>
      <c r="B265" s="353"/>
      <c r="C265" s="363"/>
      <c r="D265" s="355"/>
      <c r="E265" s="355"/>
      <c r="F265" s="355"/>
      <c r="G265" s="355"/>
      <c r="H265" s="355"/>
      <c r="I265" s="355"/>
      <c r="J265" s="355"/>
      <c r="K265" s="355"/>
      <c r="L265" s="355"/>
      <c r="M265" s="355"/>
      <c r="N265" s="355"/>
      <c r="O265" s="355"/>
      <c r="P265" s="355"/>
      <c r="Q265" s="355"/>
      <c r="R265" s="355"/>
      <c r="S265" s="355"/>
      <c r="T265" s="355"/>
      <c r="U265" s="355"/>
      <c r="V265" s="355"/>
      <c r="W265" s="355"/>
      <c r="X265" s="355"/>
      <c r="Y265" s="355"/>
      <c r="Z265" s="355"/>
    </row>
    <row r="266" spans="1:26" ht="15.75" customHeight="1">
      <c r="A266" s="348"/>
      <c r="B266" s="353"/>
      <c r="C266" s="363"/>
      <c r="D266" s="355"/>
      <c r="E266" s="355"/>
      <c r="F266" s="355"/>
      <c r="G266" s="355"/>
      <c r="H266" s="355"/>
      <c r="I266" s="355"/>
      <c r="J266" s="355"/>
      <c r="K266" s="355"/>
      <c r="L266" s="355"/>
      <c r="M266" s="355"/>
      <c r="N266" s="355"/>
      <c r="O266" s="355"/>
      <c r="P266" s="355"/>
      <c r="Q266" s="355"/>
      <c r="R266" s="355"/>
      <c r="S266" s="355"/>
      <c r="T266" s="355"/>
      <c r="U266" s="355"/>
      <c r="V266" s="355"/>
      <c r="W266" s="355"/>
      <c r="X266" s="355"/>
      <c r="Y266" s="355"/>
      <c r="Z266" s="355"/>
    </row>
    <row r="267" spans="1:26" ht="15.75" customHeight="1">
      <c r="A267" s="348"/>
      <c r="B267" s="353"/>
      <c r="C267" s="363"/>
      <c r="D267" s="355"/>
      <c r="E267" s="355"/>
      <c r="F267" s="355"/>
      <c r="G267" s="355"/>
      <c r="H267" s="355"/>
      <c r="I267" s="355"/>
      <c r="J267" s="355"/>
      <c r="K267" s="355"/>
      <c r="L267" s="355"/>
      <c r="M267" s="355"/>
      <c r="N267" s="355"/>
      <c r="O267" s="355"/>
      <c r="P267" s="355"/>
      <c r="Q267" s="355"/>
      <c r="R267" s="355"/>
      <c r="S267" s="355"/>
      <c r="T267" s="355"/>
      <c r="U267" s="355"/>
      <c r="V267" s="355"/>
      <c r="W267" s="355"/>
      <c r="X267" s="355"/>
      <c r="Y267" s="355"/>
      <c r="Z267" s="355"/>
    </row>
    <row r="268" spans="1:26" ht="15.75" customHeight="1">
      <c r="A268" s="348"/>
      <c r="B268" s="353"/>
      <c r="C268" s="363"/>
      <c r="D268" s="355"/>
      <c r="E268" s="355"/>
      <c r="F268" s="355"/>
      <c r="G268" s="355"/>
      <c r="H268" s="355"/>
      <c r="I268" s="355"/>
      <c r="J268" s="355"/>
      <c r="K268" s="355"/>
      <c r="L268" s="355"/>
      <c r="M268" s="355"/>
      <c r="N268" s="355"/>
      <c r="O268" s="355"/>
      <c r="P268" s="355"/>
      <c r="Q268" s="355"/>
      <c r="R268" s="355"/>
      <c r="S268" s="355"/>
      <c r="T268" s="355"/>
      <c r="U268" s="355"/>
      <c r="V268" s="355"/>
      <c r="W268" s="355"/>
      <c r="X268" s="355"/>
      <c r="Y268" s="355"/>
      <c r="Z268" s="355"/>
    </row>
    <row r="269" spans="1:26" ht="15.75" customHeight="1">
      <c r="A269" s="348"/>
      <c r="B269" s="353"/>
      <c r="C269" s="363"/>
      <c r="D269" s="355"/>
      <c r="E269" s="355"/>
      <c r="F269" s="355"/>
      <c r="G269" s="355"/>
      <c r="H269" s="355"/>
      <c r="I269" s="355"/>
      <c r="J269" s="355"/>
      <c r="K269" s="355"/>
      <c r="L269" s="355"/>
      <c r="M269" s="355"/>
      <c r="N269" s="355"/>
      <c r="O269" s="355"/>
      <c r="P269" s="355"/>
      <c r="Q269" s="355"/>
      <c r="R269" s="355"/>
      <c r="S269" s="355"/>
      <c r="T269" s="355"/>
      <c r="U269" s="355"/>
      <c r="V269" s="355"/>
      <c r="W269" s="355"/>
      <c r="X269" s="355"/>
      <c r="Y269" s="355"/>
      <c r="Z269" s="355"/>
    </row>
    <row r="270" spans="1:26" ht="15.75" customHeight="1">
      <c r="A270" s="348"/>
      <c r="B270" s="353"/>
      <c r="C270" s="363"/>
      <c r="D270" s="355"/>
      <c r="E270" s="355"/>
      <c r="F270" s="355"/>
      <c r="G270" s="355"/>
      <c r="H270" s="355"/>
      <c r="I270" s="355"/>
      <c r="J270" s="355"/>
      <c r="K270" s="355"/>
      <c r="L270" s="355"/>
      <c r="M270" s="355"/>
      <c r="N270" s="355"/>
      <c r="O270" s="355"/>
      <c r="P270" s="355"/>
      <c r="Q270" s="355"/>
      <c r="R270" s="355"/>
      <c r="S270" s="355"/>
      <c r="T270" s="355"/>
      <c r="U270" s="355"/>
      <c r="V270" s="355"/>
      <c r="W270" s="355"/>
      <c r="X270" s="355"/>
      <c r="Y270" s="355"/>
      <c r="Z270" s="355"/>
    </row>
    <row r="271" spans="1:26" ht="15.75" customHeight="1">
      <c r="A271" s="348"/>
      <c r="B271" s="353"/>
      <c r="C271" s="363"/>
      <c r="D271" s="355"/>
      <c r="E271" s="355"/>
      <c r="F271" s="355"/>
      <c r="G271" s="355"/>
      <c r="H271" s="355"/>
      <c r="I271" s="355"/>
      <c r="J271" s="355"/>
      <c r="K271" s="355"/>
      <c r="L271" s="355"/>
      <c r="M271" s="355"/>
      <c r="N271" s="355"/>
      <c r="O271" s="355"/>
      <c r="P271" s="355"/>
      <c r="Q271" s="355"/>
      <c r="R271" s="355"/>
      <c r="S271" s="355"/>
      <c r="T271" s="355"/>
      <c r="U271" s="355"/>
      <c r="V271" s="355"/>
      <c r="W271" s="355"/>
      <c r="X271" s="355"/>
      <c r="Y271" s="355"/>
      <c r="Z271" s="355"/>
    </row>
    <row r="272" spans="1:26" ht="15.75" customHeight="1">
      <c r="A272" s="348"/>
      <c r="B272" s="353"/>
      <c r="C272" s="363"/>
      <c r="D272" s="355"/>
      <c r="E272" s="355"/>
      <c r="F272" s="355"/>
      <c r="G272" s="355"/>
      <c r="H272" s="355"/>
      <c r="I272" s="355"/>
      <c r="J272" s="355"/>
      <c r="K272" s="355"/>
      <c r="L272" s="355"/>
      <c r="M272" s="355"/>
      <c r="N272" s="355"/>
      <c r="O272" s="355"/>
      <c r="P272" s="355"/>
      <c r="Q272" s="355"/>
      <c r="R272" s="355"/>
      <c r="S272" s="355"/>
      <c r="T272" s="355"/>
      <c r="U272" s="355"/>
      <c r="V272" s="355"/>
      <c r="W272" s="355"/>
      <c r="X272" s="355"/>
      <c r="Y272" s="355"/>
      <c r="Z272" s="355"/>
    </row>
    <row r="273" spans="1:26" ht="15.75" customHeight="1">
      <c r="A273" s="348"/>
      <c r="B273" s="353"/>
      <c r="C273" s="363"/>
      <c r="D273" s="355"/>
      <c r="E273" s="355"/>
      <c r="F273" s="355"/>
      <c r="G273" s="355"/>
      <c r="H273" s="355"/>
      <c r="I273" s="355"/>
      <c r="J273" s="355"/>
      <c r="K273" s="355"/>
      <c r="L273" s="355"/>
      <c r="M273" s="355"/>
      <c r="N273" s="355"/>
      <c r="O273" s="355"/>
      <c r="P273" s="355"/>
      <c r="Q273" s="355"/>
      <c r="R273" s="355"/>
      <c r="S273" s="355"/>
      <c r="T273" s="355"/>
      <c r="U273" s="355"/>
      <c r="V273" s="355"/>
      <c r="W273" s="355"/>
      <c r="X273" s="355"/>
      <c r="Y273" s="355"/>
      <c r="Z273" s="355"/>
    </row>
    <row r="274" spans="1:26" ht="15.75" customHeight="1">
      <c r="A274" s="348"/>
      <c r="B274" s="353"/>
      <c r="C274" s="363"/>
      <c r="D274" s="355"/>
      <c r="E274" s="355"/>
      <c r="F274" s="355"/>
      <c r="G274" s="355"/>
      <c r="H274" s="355"/>
      <c r="I274" s="355"/>
      <c r="J274" s="355"/>
      <c r="K274" s="355"/>
      <c r="L274" s="355"/>
      <c r="M274" s="355"/>
      <c r="N274" s="355"/>
      <c r="O274" s="355"/>
      <c r="P274" s="355"/>
      <c r="Q274" s="355"/>
      <c r="R274" s="355"/>
      <c r="S274" s="355"/>
      <c r="T274" s="355"/>
      <c r="U274" s="355"/>
      <c r="V274" s="355"/>
      <c r="W274" s="355"/>
      <c r="X274" s="355"/>
      <c r="Y274" s="355"/>
      <c r="Z274" s="355"/>
    </row>
    <row r="275" spans="1:26" ht="15.75" customHeight="1">
      <c r="A275" s="348"/>
      <c r="B275" s="353"/>
      <c r="C275" s="363"/>
      <c r="D275" s="355"/>
      <c r="E275" s="355"/>
      <c r="F275" s="355"/>
      <c r="G275" s="355"/>
      <c r="H275" s="355"/>
      <c r="I275" s="355"/>
      <c r="J275" s="355"/>
      <c r="K275" s="355"/>
      <c r="L275" s="355"/>
      <c r="M275" s="355"/>
      <c r="N275" s="355"/>
      <c r="O275" s="355"/>
      <c r="P275" s="355"/>
      <c r="Q275" s="355"/>
      <c r="R275" s="355"/>
      <c r="S275" s="355"/>
      <c r="T275" s="355"/>
      <c r="U275" s="355"/>
      <c r="V275" s="355"/>
      <c r="W275" s="355"/>
      <c r="X275" s="355"/>
      <c r="Y275" s="355"/>
      <c r="Z275" s="355"/>
    </row>
    <row r="276" spans="1:26" ht="15.75" customHeight="1">
      <c r="A276" s="348"/>
      <c r="B276" s="353"/>
      <c r="C276" s="363"/>
      <c r="D276" s="355"/>
      <c r="E276" s="355"/>
      <c r="F276" s="355"/>
      <c r="G276" s="355"/>
      <c r="H276" s="355"/>
      <c r="I276" s="355"/>
      <c r="J276" s="355"/>
      <c r="K276" s="355"/>
      <c r="L276" s="355"/>
      <c r="M276" s="355"/>
      <c r="N276" s="355"/>
      <c r="O276" s="355"/>
      <c r="P276" s="355"/>
      <c r="Q276" s="355"/>
      <c r="R276" s="355"/>
      <c r="S276" s="355"/>
      <c r="T276" s="355"/>
      <c r="U276" s="355"/>
      <c r="V276" s="355"/>
      <c r="W276" s="355"/>
      <c r="X276" s="355"/>
      <c r="Y276" s="355"/>
      <c r="Z276" s="355"/>
    </row>
    <row r="277" spans="1:26" ht="15.75" customHeight="1">
      <c r="A277" s="348"/>
      <c r="B277" s="353"/>
      <c r="C277" s="363"/>
      <c r="D277" s="355"/>
      <c r="E277" s="355"/>
      <c r="F277" s="355"/>
      <c r="G277" s="355"/>
      <c r="H277" s="355"/>
      <c r="I277" s="355"/>
      <c r="J277" s="355"/>
      <c r="K277" s="355"/>
      <c r="L277" s="355"/>
      <c r="M277" s="355"/>
      <c r="N277" s="355"/>
      <c r="O277" s="355"/>
      <c r="P277" s="355"/>
      <c r="Q277" s="355"/>
      <c r="R277" s="355"/>
      <c r="S277" s="355"/>
      <c r="T277" s="355"/>
      <c r="U277" s="355"/>
      <c r="V277" s="355"/>
      <c r="W277" s="355"/>
      <c r="X277" s="355"/>
      <c r="Y277" s="355"/>
      <c r="Z277" s="355"/>
    </row>
    <row r="278" spans="1:26" ht="15.75" customHeight="1">
      <c r="A278" s="348"/>
      <c r="B278" s="353"/>
      <c r="C278" s="363"/>
      <c r="D278" s="355"/>
      <c r="E278" s="355"/>
      <c r="F278" s="355"/>
      <c r="G278" s="355"/>
      <c r="H278" s="355"/>
      <c r="I278" s="355"/>
      <c r="J278" s="355"/>
      <c r="K278" s="355"/>
      <c r="L278" s="355"/>
      <c r="M278" s="355"/>
      <c r="N278" s="355"/>
      <c r="O278" s="355"/>
      <c r="P278" s="355"/>
      <c r="Q278" s="355"/>
      <c r="R278" s="355"/>
      <c r="S278" s="355"/>
      <c r="T278" s="355"/>
      <c r="U278" s="355"/>
      <c r="V278" s="355"/>
      <c r="W278" s="355"/>
      <c r="X278" s="355"/>
      <c r="Y278" s="355"/>
      <c r="Z278" s="355"/>
    </row>
    <row r="279" spans="1:26" ht="15.75" customHeight="1">
      <c r="A279" s="348"/>
      <c r="B279" s="353"/>
      <c r="C279" s="363"/>
      <c r="D279" s="355"/>
      <c r="E279" s="355"/>
      <c r="F279" s="355"/>
      <c r="G279" s="355"/>
      <c r="H279" s="355"/>
      <c r="I279" s="355"/>
      <c r="J279" s="355"/>
      <c r="K279" s="355"/>
      <c r="L279" s="355"/>
      <c r="M279" s="355"/>
      <c r="N279" s="355"/>
      <c r="O279" s="355"/>
      <c r="P279" s="355"/>
      <c r="Q279" s="355"/>
      <c r="R279" s="355"/>
      <c r="S279" s="355"/>
      <c r="T279" s="355"/>
      <c r="U279" s="355"/>
      <c r="V279" s="355"/>
      <c r="W279" s="355"/>
      <c r="X279" s="355"/>
      <c r="Y279" s="355"/>
      <c r="Z279" s="355"/>
    </row>
    <row r="280" spans="1:26" ht="15.75" customHeight="1">
      <c r="A280" s="348"/>
      <c r="B280" s="353"/>
      <c r="C280" s="363"/>
      <c r="D280" s="355"/>
      <c r="E280" s="355"/>
      <c r="F280" s="355"/>
      <c r="G280" s="355"/>
      <c r="H280" s="355"/>
      <c r="I280" s="355"/>
      <c r="J280" s="355"/>
      <c r="K280" s="355"/>
      <c r="L280" s="355"/>
      <c r="M280" s="355"/>
      <c r="N280" s="355"/>
      <c r="O280" s="355"/>
      <c r="P280" s="355"/>
      <c r="Q280" s="355"/>
      <c r="R280" s="355"/>
      <c r="S280" s="355"/>
      <c r="T280" s="355"/>
      <c r="U280" s="355"/>
      <c r="V280" s="355"/>
      <c r="W280" s="355"/>
      <c r="X280" s="355"/>
      <c r="Y280" s="355"/>
      <c r="Z280" s="355"/>
    </row>
    <row r="281" spans="1:26" ht="15.75" customHeight="1">
      <c r="A281" s="348"/>
      <c r="B281" s="353"/>
      <c r="C281" s="363"/>
      <c r="D281" s="355"/>
      <c r="E281" s="355"/>
      <c r="F281" s="355"/>
      <c r="G281" s="355"/>
      <c r="H281" s="355"/>
      <c r="I281" s="355"/>
      <c r="J281" s="355"/>
      <c r="K281" s="355"/>
      <c r="L281" s="355"/>
      <c r="M281" s="355"/>
      <c r="N281" s="355"/>
      <c r="O281" s="355"/>
      <c r="P281" s="355"/>
      <c r="Q281" s="355"/>
      <c r="R281" s="355"/>
      <c r="S281" s="355"/>
      <c r="T281" s="355"/>
      <c r="U281" s="355"/>
      <c r="V281" s="355"/>
      <c r="W281" s="355"/>
      <c r="X281" s="355"/>
      <c r="Y281" s="355"/>
      <c r="Z281" s="355"/>
    </row>
    <row r="282" spans="1:26" ht="15.75" customHeight="1">
      <c r="A282" s="348"/>
      <c r="B282" s="353"/>
      <c r="C282" s="363"/>
      <c r="D282" s="355"/>
      <c r="E282" s="355"/>
      <c r="F282" s="355"/>
      <c r="G282" s="355"/>
      <c r="H282" s="355"/>
      <c r="I282" s="355"/>
      <c r="J282" s="355"/>
      <c r="K282" s="355"/>
      <c r="L282" s="355"/>
      <c r="M282" s="355"/>
      <c r="N282" s="355"/>
      <c r="O282" s="355"/>
      <c r="P282" s="355"/>
      <c r="Q282" s="355"/>
      <c r="R282" s="355"/>
      <c r="S282" s="355"/>
      <c r="T282" s="355"/>
      <c r="U282" s="355"/>
      <c r="V282" s="355"/>
      <c r="W282" s="355"/>
      <c r="X282" s="355"/>
      <c r="Y282" s="355"/>
      <c r="Z282" s="355"/>
    </row>
    <row r="283" spans="1:26" ht="15.75" customHeight="1">
      <c r="A283" s="348"/>
      <c r="B283" s="353"/>
      <c r="C283" s="363"/>
      <c r="D283" s="355"/>
      <c r="E283" s="355"/>
      <c r="F283" s="355"/>
      <c r="G283" s="355"/>
      <c r="H283" s="355"/>
      <c r="I283" s="355"/>
      <c r="J283" s="355"/>
      <c r="K283" s="355"/>
      <c r="L283" s="355"/>
      <c r="M283" s="355"/>
      <c r="N283" s="355"/>
      <c r="O283" s="355"/>
      <c r="P283" s="355"/>
      <c r="Q283" s="355"/>
      <c r="R283" s="355"/>
      <c r="S283" s="355"/>
      <c r="T283" s="355"/>
      <c r="U283" s="355"/>
      <c r="V283" s="355"/>
      <c r="W283" s="355"/>
      <c r="X283" s="355"/>
      <c r="Y283" s="355"/>
      <c r="Z283" s="355"/>
    </row>
    <row r="284" spans="1:26" ht="15.75" customHeight="1">
      <c r="A284" s="348"/>
      <c r="B284" s="353"/>
      <c r="C284" s="363"/>
      <c r="D284" s="355"/>
      <c r="E284" s="355"/>
      <c r="F284" s="355"/>
      <c r="G284" s="355"/>
      <c r="H284" s="355"/>
      <c r="I284" s="355"/>
      <c r="J284" s="355"/>
      <c r="K284" s="355"/>
      <c r="L284" s="355"/>
      <c r="M284" s="355"/>
      <c r="N284" s="355"/>
      <c r="O284" s="355"/>
      <c r="P284" s="355"/>
      <c r="Q284" s="355"/>
      <c r="R284" s="355"/>
      <c r="S284" s="355"/>
      <c r="T284" s="355"/>
      <c r="U284" s="355"/>
      <c r="V284" s="355"/>
      <c r="W284" s="355"/>
      <c r="X284" s="355"/>
      <c r="Y284" s="355"/>
      <c r="Z284" s="355"/>
    </row>
    <row r="285" spans="1:26" ht="15.75" customHeight="1">
      <c r="A285" s="348"/>
      <c r="B285" s="353"/>
      <c r="C285" s="363"/>
      <c r="D285" s="355"/>
      <c r="E285" s="355"/>
      <c r="F285" s="355"/>
      <c r="G285" s="355"/>
      <c r="H285" s="355"/>
      <c r="I285" s="355"/>
      <c r="J285" s="355"/>
      <c r="K285" s="355"/>
      <c r="L285" s="355"/>
      <c r="M285" s="355"/>
      <c r="N285" s="355"/>
      <c r="O285" s="355"/>
      <c r="P285" s="355"/>
      <c r="Q285" s="355"/>
      <c r="R285" s="355"/>
      <c r="S285" s="355"/>
      <c r="T285" s="355"/>
      <c r="U285" s="355"/>
      <c r="V285" s="355"/>
      <c r="W285" s="355"/>
      <c r="X285" s="355"/>
      <c r="Y285" s="355"/>
      <c r="Z285" s="355"/>
    </row>
    <row r="286" spans="1:26" ht="15.75" customHeight="1">
      <c r="A286" s="348"/>
      <c r="B286" s="353"/>
      <c r="C286" s="363"/>
      <c r="D286" s="355"/>
      <c r="E286" s="355"/>
      <c r="F286" s="355"/>
      <c r="G286" s="355"/>
      <c r="H286" s="355"/>
      <c r="I286" s="355"/>
      <c r="J286" s="355"/>
      <c r="K286" s="355"/>
      <c r="L286" s="355"/>
      <c r="M286" s="355"/>
      <c r="N286" s="355"/>
      <c r="O286" s="355"/>
      <c r="P286" s="355"/>
      <c r="Q286" s="355"/>
      <c r="R286" s="355"/>
      <c r="S286" s="355"/>
      <c r="T286" s="355"/>
      <c r="U286" s="355"/>
      <c r="V286" s="355"/>
      <c r="W286" s="355"/>
      <c r="X286" s="355"/>
      <c r="Y286" s="355"/>
      <c r="Z286" s="355"/>
    </row>
    <row r="287" spans="1:26" ht="15.75" customHeight="1">
      <c r="A287" s="348"/>
      <c r="B287" s="353"/>
      <c r="C287" s="363"/>
      <c r="D287" s="355"/>
      <c r="E287" s="355"/>
      <c r="F287" s="355"/>
      <c r="G287" s="355"/>
      <c r="H287" s="355"/>
      <c r="I287" s="355"/>
      <c r="J287" s="355"/>
      <c r="K287" s="355"/>
      <c r="L287" s="355"/>
      <c r="M287" s="355"/>
      <c r="N287" s="355"/>
      <c r="O287" s="355"/>
      <c r="P287" s="355"/>
      <c r="Q287" s="355"/>
      <c r="R287" s="355"/>
      <c r="S287" s="355"/>
      <c r="T287" s="355"/>
      <c r="U287" s="355"/>
      <c r="V287" s="355"/>
      <c r="W287" s="355"/>
      <c r="X287" s="355"/>
      <c r="Y287" s="355"/>
      <c r="Z287" s="355"/>
    </row>
    <row r="288" spans="1:26" ht="15.75" customHeight="1">
      <c r="A288" s="348"/>
      <c r="B288" s="353"/>
      <c r="C288" s="363"/>
      <c r="D288" s="355"/>
      <c r="E288" s="355"/>
      <c r="F288" s="355"/>
      <c r="G288" s="355"/>
      <c r="H288" s="355"/>
      <c r="I288" s="355"/>
      <c r="J288" s="355"/>
      <c r="K288" s="355"/>
      <c r="L288" s="355"/>
      <c r="M288" s="355"/>
      <c r="N288" s="355"/>
      <c r="O288" s="355"/>
      <c r="P288" s="355"/>
      <c r="Q288" s="355"/>
      <c r="R288" s="355"/>
      <c r="S288" s="355"/>
      <c r="T288" s="355"/>
      <c r="U288" s="355"/>
      <c r="V288" s="355"/>
      <c r="W288" s="355"/>
      <c r="X288" s="355"/>
      <c r="Y288" s="355"/>
      <c r="Z288" s="355"/>
    </row>
    <row r="289" spans="1:26" ht="15.75" customHeight="1">
      <c r="A289" s="348"/>
      <c r="B289" s="353"/>
      <c r="C289" s="363"/>
      <c r="D289" s="355"/>
      <c r="E289" s="355"/>
      <c r="F289" s="355"/>
      <c r="G289" s="355"/>
      <c r="H289" s="355"/>
      <c r="I289" s="355"/>
      <c r="J289" s="355"/>
      <c r="K289" s="355"/>
      <c r="L289" s="355"/>
      <c r="M289" s="355"/>
      <c r="N289" s="355"/>
      <c r="O289" s="355"/>
      <c r="P289" s="355"/>
      <c r="Q289" s="355"/>
      <c r="R289" s="355"/>
      <c r="S289" s="355"/>
      <c r="T289" s="355"/>
      <c r="U289" s="355"/>
      <c r="V289" s="355"/>
      <c r="W289" s="355"/>
      <c r="X289" s="355"/>
      <c r="Y289" s="355"/>
      <c r="Z289" s="355"/>
    </row>
    <row r="290" spans="1:26" ht="15.75" customHeight="1">
      <c r="A290" s="348"/>
      <c r="B290" s="353"/>
      <c r="C290" s="363"/>
      <c r="D290" s="355"/>
      <c r="E290" s="355"/>
      <c r="F290" s="355"/>
      <c r="G290" s="355"/>
      <c r="H290" s="355"/>
      <c r="I290" s="355"/>
      <c r="J290" s="355"/>
      <c r="K290" s="355"/>
      <c r="L290" s="355"/>
      <c r="M290" s="355"/>
      <c r="N290" s="355"/>
      <c r="O290" s="355"/>
      <c r="P290" s="355"/>
      <c r="Q290" s="355"/>
      <c r="R290" s="355"/>
      <c r="S290" s="355"/>
      <c r="T290" s="355"/>
      <c r="U290" s="355"/>
      <c r="V290" s="355"/>
      <c r="W290" s="355"/>
      <c r="X290" s="355"/>
      <c r="Y290" s="355"/>
      <c r="Z290" s="355"/>
    </row>
    <row r="291" spans="1:26" ht="15.75" customHeight="1">
      <c r="A291" s="348"/>
      <c r="B291" s="353"/>
      <c r="C291" s="363"/>
      <c r="D291" s="355"/>
      <c r="E291" s="355"/>
      <c r="F291" s="355"/>
      <c r="G291" s="355"/>
      <c r="H291" s="355"/>
      <c r="I291" s="355"/>
      <c r="J291" s="355"/>
      <c r="K291" s="355"/>
      <c r="L291" s="355"/>
      <c r="M291" s="355"/>
      <c r="N291" s="355"/>
      <c r="O291" s="355"/>
      <c r="P291" s="355"/>
      <c r="Q291" s="355"/>
      <c r="R291" s="355"/>
      <c r="S291" s="355"/>
      <c r="T291" s="355"/>
      <c r="U291" s="355"/>
      <c r="V291" s="355"/>
      <c r="W291" s="355"/>
      <c r="X291" s="355"/>
      <c r="Y291" s="355"/>
      <c r="Z291" s="355"/>
    </row>
    <row r="292" spans="1:26" ht="15.75" customHeight="1">
      <c r="A292" s="348"/>
      <c r="B292" s="353"/>
      <c r="C292" s="363"/>
      <c r="D292" s="355"/>
      <c r="E292" s="355"/>
      <c r="F292" s="355"/>
      <c r="G292" s="355"/>
      <c r="H292" s="355"/>
      <c r="I292" s="355"/>
      <c r="J292" s="355"/>
      <c r="K292" s="355"/>
      <c r="L292" s="355"/>
      <c r="M292" s="355"/>
      <c r="N292" s="355"/>
      <c r="O292" s="355"/>
      <c r="P292" s="355"/>
      <c r="Q292" s="355"/>
      <c r="R292" s="355"/>
      <c r="S292" s="355"/>
      <c r="T292" s="355"/>
      <c r="U292" s="355"/>
      <c r="V292" s="355"/>
      <c r="W292" s="355"/>
      <c r="X292" s="355"/>
      <c r="Y292" s="355"/>
      <c r="Z292" s="355"/>
    </row>
    <row r="293" spans="1:26" ht="15.75" customHeight="1">
      <c r="A293" s="348"/>
      <c r="B293" s="353"/>
      <c r="C293" s="363"/>
      <c r="D293" s="355"/>
      <c r="E293" s="355"/>
      <c r="F293" s="355"/>
      <c r="G293" s="355"/>
      <c r="H293" s="355"/>
      <c r="I293" s="355"/>
      <c r="J293" s="355"/>
      <c r="K293" s="355"/>
      <c r="L293" s="355"/>
      <c r="M293" s="355"/>
      <c r="N293" s="355"/>
      <c r="O293" s="355"/>
      <c r="P293" s="355"/>
      <c r="Q293" s="355"/>
      <c r="R293" s="355"/>
      <c r="S293" s="355"/>
      <c r="T293" s="355"/>
      <c r="U293" s="355"/>
      <c r="V293" s="355"/>
      <c r="W293" s="355"/>
      <c r="X293" s="355"/>
      <c r="Y293" s="355"/>
      <c r="Z293" s="355"/>
    </row>
    <row r="294" spans="1:26" ht="15.75" customHeight="1">
      <c r="A294" s="348"/>
      <c r="B294" s="353"/>
      <c r="C294" s="363"/>
      <c r="D294" s="355"/>
      <c r="E294" s="355"/>
      <c r="F294" s="355"/>
      <c r="G294" s="355"/>
      <c r="H294" s="355"/>
      <c r="I294" s="355"/>
      <c r="J294" s="355"/>
      <c r="K294" s="355"/>
      <c r="L294" s="355"/>
      <c r="M294" s="355"/>
      <c r="N294" s="355"/>
      <c r="O294" s="355"/>
      <c r="P294" s="355"/>
      <c r="Q294" s="355"/>
      <c r="R294" s="355"/>
      <c r="S294" s="355"/>
      <c r="T294" s="355"/>
      <c r="U294" s="355"/>
      <c r="V294" s="355"/>
      <c r="W294" s="355"/>
      <c r="X294" s="355"/>
      <c r="Y294" s="355"/>
      <c r="Z294" s="355"/>
    </row>
    <row r="295" spans="1:26" ht="15.75" customHeight="1">
      <c r="A295" s="348"/>
      <c r="B295" s="353"/>
      <c r="C295" s="363"/>
      <c r="D295" s="355"/>
      <c r="E295" s="355"/>
      <c r="F295" s="355"/>
      <c r="G295" s="355"/>
      <c r="H295" s="355"/>
      <c r="I295" s="355"/>
      <c r="J295" s="355"/>
      <c r="K295" s="355"/>
      <c r="L295" s="355"/>
      <c r="M295" s="355"/>
      <c r="N295" s="355"/>
      <c r="O295" s="355"/>
      <c r="P295" s="355"/>
      <c r="Q295" s="355"/>
      <c r="R295" s="355"/>
      <c r="S295" s="355"/>
      <c r="T295" s="355"/>
      <c r="U295" s="355"/>
      <c r="V295" s="355"/>
      <c r="W295" s="355"/>
      <c r="X295" s="355"/>
      <c r="Y295" s="355"/>
      <c r="Z295" s="355"/>
    </row>
    <row r="296" spans="1:26" ht="15.75" customHeight="1">
      <c r="A296" s="348"/>
      <c r="B296" s="353"/>
      <c r="C296" s="363"/>
      <c r="D296" s="355"/>
      <c r="E296" s="355"/>
      <c r="F296" s="355"/>
      <c r="G296" s="355"/>
      <c r="H296" s="355"/>
      <c r="I296" s="355"/>
      <c r="J296" s="355"/>
      <c r="K296" s="355"/>
      <c r="L296" s="355"/>
      <c r="M296" s="355"/>
      <c r="N296" s="355"/>
      <c r="O296" s="355"/>
      <c r="P296" s="355"/>
      <c r="Q296" s="355"/>
      <c r="R296" s="355"/>
      <c r="S296" s="355"/>
      <c r="T296" s="355"/>
      <c r="U296" s="355"/>
      <c r="V296" s="355"/>
      <c r="W296" s="355"/>
      <c r="X296" s="355"/>
      <c r="Y296" s="355"/>
      <c r="Z296" s="355"/>
    </row>
    <row r="297" spans="1:26" ht="15.75" customHeight="1">
      <c r="A297" s="348"/>
      <c r="B297" s="353"/>
      <c r="C297" s="363"/>
      <c r="D297" s="355"/>
      <c r="E297" s="355"/>
      <c r="F297" s="355"/>
      <c r="G297" s="355"/>
      <c r="H297" s="355"/>
      <c r="I297" s="355"/>
      <c r="J297" s="355"/>
      <c r="K297" s="355"/>
      <c r="L297" s="355"/>
      <c r="M297" s="355"/>
      <c r="N297" s="355"/>
      <c r="O297" s="355"/>
      <c r="P297" s="355"/>
      <c r="Q297" s="355"/>
      <c r="R297" s="355"/>
      <c r="S297" s="355"/>
      <c r="T297" s="355"/>
      <c r="U297" s="355"/>
      <c r="V297" s="355"/>
      <c r="W297" s="355"/>
      <c r="X297" s="355"/>
      <c r="Y297" s="355"/>
      <c r="Z297" s="355"/>
    </row>
    <row r="298" spans="1:26" ht="15.75" customHeight="1">
      <c r="A298" s="348"/>
      <c r="B298" s="353"/>
      <c r="C298" s="363"/>
      <c r="D298" s="355"/>
      <c r="E298" s="355"/>
      <c r="F298" s="355"/>
      <c r="G298" s="355"/>
      <c r="H298" s="355"/>
      <c r="I298" s="355"/>
      <c r="J298" s="355"/>
      <c r="K298" s="355"/>
      <c r="L298" s="355"/>
      <c r="M298" s="355"/>
      <c r="N298" s="355"/>
      <c r="O298" s="355"/>
      <c r="P298" s="355"/>
      <c r="Q298" s="355"/>
      <c r="R298" s="355"/>
      <c r="S298" s="355"/>
      <c r="T298" s="355"/>
      <c r="U298" s="355"/>
      <c r="V298" s="355"/>
      <c r="W298" s="355"/>
      <c r="X298" s="355"/>
      <c r="Y298" s="355"/>
      <c r="Z298" s="355"/>
    </row>
    <row r="299" spans="1:26" ht="15.75" customHeight="1">
      <c r="A299" s="348"/>
      <c r="B299" s="353"/>
      <c r="C299" s="363"/>
      <c r="D299" s="355"/>
      <c r="E299" s="355"/>
      <c r="F299" s="355"/>
      <c r="G299" s="355"/>
      <c r="H299" s="355"/>
      <c r="I299" s="355"/>
      <c r="J299" s="355"/>
      <c r="K299" s="355"/>
      <c r="L299" s="355"/>
      <c r="M299" s="355"/>
      <c r="N299" s="355"/>
      <c r="O299" s="355"/>
      <c r="P299" s="355"/>
      <c r="Q299" s="355"/>
      <c r="R299" s="355"/>
      <c r="S299" s="355"/>
      <c r="T299" s="355"/>
      <c r="U299" s="355"/>
      <c r="V299" s="355"/>
      <c r="W299" s="355"/>
      <c r="X299" s="355"/>
      <c r="Y299" s="355"/>
      <c r="Z299" s="355"/>
    </row>
    <row r="300" spans="1:26" ht="15.75" customHeight="1">
      <c r="A300" s="348"/>
      <c r="B300" s="353"/>
      <c r="C300" s="363"/>
      <c r="D300" s="355"/>
      <c r="E300" s="355"/>
      <c r="F300" s="355"/>
      <c r="G300" s="355"/>
      <c r="H300" s="355"/>
      <c r="I300" s="355"/>
      <c r="J300" s="355"/>
      <c r="K300" s="355"/>
      <c r="L300" s="355"/>
      <c r="M300" s="355"/>
      <c r="N300" s="355"/>
      <c r="O300" s="355"/>
      <c r="P300" s="355"/>
      <c r="Q300" s="355"/>
      <c r="R300" s="355"/>
      <c r="S300" s="355"/>
      <c r="T300" s="355"/>
      <c r="U300" s="355"/>
      <c r="V300" s="355"/>
      <c r="W300" s="355"/>
      <c r="X300" s="355"/>
      <c r="Y300" s="355"/>
      <c r="Z300" s="355"/>
    </row>
    <row r="301" spans="1:26" ht="15.75" customHeight="1">
      <c r="A301" s="348"/>
      <c r="B301" s="353"/>
      <c r="C301" s="363"/>
      <c r="D301" s="355"/>
      <c r="E301" s="355"/>
      <c r="F301" s="355"/>
      <c r="G301" s="355"/>
      <c r="H301" s="355"/>
      <c r="I301" s="355"/>
      <c r="J301" s="355"/>
      <c r="K301" s="355"/>
      <c r="L301" s="355"/>
      <c r="M301" s="355"/>
      <c r="N301" s="355"/>
      <c r="O301" s="355"/>
      <c r="P301" s="355"/>
      <c r="Q301" s="355"/>
      <c r="R301" s="355"/>
      <c r="S301" s="355"/>
      <c r="T301" s="355"/>
      <c r="U301" s="355"/>
      <c r="V301" s="355"/>
      <c r="W301" s="355"/>
      <c r="X301" s="355"/>
      <c r="Y301" s="355"/>
      <c r="Z301" s="355"/>
    </row>
    <row r="302" spans="1:26" ht="15.75" customHeight="1">
      <c r="A302" s="348"/>
      <c r="B302" s="353"/>
      <c r="C302" s="363"/>
      <c r="D302" s="355"/>
      <c r="E302" s="355"/>
      <c r="F302" s="355"/>
      <c r="G302" s="355"/>
      <c r="H302" s="355"/>
      <c r="I302" s="355"/>
      <c r="J302" s="355"/>
      <c r="K302" s="355"/>
      <c r="L302" s="355"/>
      <c r="M302" s="355"/>
      <c r="N302" s="355"/>
      <c r="O302" s="355"/>
      <c r="P302" s="355"/>
      <c r="Q302" s="355"/>
      <c r="R302" s="355"/>
      <c r="S302" s="355"/>
      <c r="T302" s="355"/>
      <c r="U302" s="355"/>
      <c r="V302" s="355"/>
      <c r="W302" s="355"/>
      <c r="X302" s="355"/>
      <c r="Y302" s="355"/>
      <c r="Z302" s="355"/>
    </row>
    <row r="303" spans="1:26" ht="15.75" customHeight="1">
      <c r="A303" s="348"/>
      <c r="B303" s="353"/>
      <c r="C303" s="363"/>
      <c r="D303" s="355"/>
      <c r="E303" s="355"/>
      <c r="F303" s="355"/>
      <c r="G303" s="355"/>
      <c r="H303" s="355"/>
      <c r="I303" s="355"/>
      <c r="J303" s="355"/>
      <c r="K303" s="355"/>
      <c r="L303" s="355"/>
      <c r="M303" s="355"/>
      <c r="N303" s="355"/>
      <c r="O303" s="355"/>
      <c r="P303" s="355"/>
      <c r="Q303" s="355"/>
      <c r="R303" s="355"/>
      <c r="S303" s="355"/>
      <c r="T303" s="355"/>
      <c r="U303" s="355"/>
      <c r="V303" s="355"/>
      <c r="W303" s="355"/>
      <c r="X303" s="355"/>
      <c r="Y303" s="355"/>
      <c r="Z303" s="355"/>
    </row>
    <row r="304" spans="1:26" ht="15.75" customHeight="1">
      <c r="A304" s="348"/>
      <c r="B304" s="353"/>
      <c r="C304" s="363"/>
      <c r="D304" s="355"/>
      <c r="E304" s="355"/>
      <c r="F304" s="355"/>
      <c r="G304" s="355"/>
      <c r="H304" s="355"/>
      <c r="I304" s="355"/>
      <c r="J304" s="355"/>
      <c r="K304" s="355"/>
      <c r="L304" s="355"/>
      <c r="M304" s="355"/>
      <c r="N304" s="355"/>
      <c r="O304" s="355"/>
      <c r="P304" s="355"/>
      <c r="Q304" s="355"/>
      <c r="R304" s="355"/>
      <c r="S304" s="355"/>
      <c r="T304" s="355"/>
      <c r="U304" s="355"/>
      <c r="V304" s="355"/>
      <c r="W304" s="355"/>
      <c r="X304" s="355"/>
      <c r="Y304" s="355"/>
      <c r="Z304" s="355"/>
    </row>
    <row r="305" spans="1:26" ht="15.75" customHeight="1">
      <c r="A305" s="348"/>
      <c r="B305" s="353"/>
      <c r="C305" s="363"/>
      <c r="D305" s="355"/>
      <c r="E305" s="355"/>
      <c r="F305" s="355"/>
      <c r="G305" s="355"/>
      <c r="H305" s="355"/>
      <c r="I305" s="355"/>
      <c r="J305" s="355"/>
      <c r="K305" s="355"/>
      <c r="L305" s="355"/>
      <c r="M305" s="355"/>
      <c r="N305" s="355"/>
      <c r="O305" s="355"/>
      <c r="P305" s="355"/>
      <c r="Q305" s="355"/>
      <c r="R305" s="355"/>
      <c r="S305" s="355"/>
      <c r="T305" s="355"/>
      <c r="U305" s="355"/>
      <c r="V305" s="355"/>
      <c r="W305" s="355"/>
      <c r="X305" s="355"/>
      <c r="Y305" s="355"/>
      <c r="Z305" s="355"/>
    </row>
    <row r="306" spans="1:26" ht="15.75" customHeight="1">
      <c r="A306" s="348"/>
      <c r="B306" s="353"/>
      <c r="C306" s="363"/>
      <c r="D306" s="355"/>
      <c r="E306" s="355"/>
      <c r="F306" s="355"/>
      <c r="G306" s="355"/>
      <c r="H306" s="355"/>
      <c r="I306" s="355"/>
      <c r="J306" s="355"/>
      <c r="K306" s="355"/>
      <c r="L306" s="355"/>
      <c r="M306" s="355"/>
      <c r="N306" s="355"/>
      <c r="O306" s="355"/>
      <c r="P306" s="355"/>
      <c r="Q306" s="355"/>
      <c r="R306" s="355"/>
      <c r="S306" s="355"/>
      <c r="T306" s="355"/>
      <c r="U306" s="355"/>
      <c r="V306" s="355"/>
      <c r="W306" s="355"/>
      <c r="X306" s="355"/>
      <c r="Y306" s="355"/>
      <c r="Z306" s="355"/>
    </row>
    <row r="307" spans="1:26" ht="15.75" customHeight="1">
      <c r="A307" s="348"/>
      <c r="B307" s="353"/>
      <c r="C307" s="363"/>
      <c r="D307" s="355"/>
      <c r="E307" s="355"/>
      <c r="F307" s="355"/>
      <c r="G307" s="355"/>
      <c r="H307" s="355"/>
      <c r="I307" s="355"/>
      <c r="J307" s="355"/>
      <c r="K307" s="355"/>
      <c r="L307" s="355"/>
      <c r="M307" s="355"/>
      <c r="N307" s="355"/>
      <c r="O307" s="355"/>
      <c r="P307" s="355"/>
      <c r="Q307" s="355"/>
      <c r="R307" s="355"/>
      <c r="S307" s="355"/>
      <c r="T307" s="355"/>
      <c r="U307" s="355"/>
      <c r="V307" s="355"/>
      <c r="W307" s="355"/>
      <c r="X307" s="355"/>
      <c r="Y307" s="355"/>
      <c r="Z307" s="355"/>
    </row>
    <row r="308" spans="1:26" ht="15.75" customHeight="1">
      <c r="A308" s="348"/>
      <c r="B308" s="353"/>
      <c r="C308" s="363"/>
      <c r="D308" s="355"/>
      <c r="E308" s="355"/>
      <c r="F308" s="355"/>
      <c r="G308" s="355"/>
      <c r="H308" s="355"/>
      <c r="I308" s="355"/>
      <c r="J308" s="355"/>
      <c r="K308" s="355"/>
      <c r="L308" s="355"/>
      <c r="M308" s="355"/>
      <c r="N308" s="355"/>
      <c r="O308" s="355"/>
      <c r="P308" s="355"/>
      <c r="Q308" s="355"/>
      <c r="R308" s="355"/>
      <c r="S308" s="355"/>
      <c r="T308" s="355"/>
      <c r="U308" s="355"/>
      <c r="V308" s="355"/>
      <c r="W308" s="355"/>
      <c r="X308" s="355"/>
      <c r="Y308" s="355"/>
      <c r="Z308" s="355"/>
    </row>
    <row r="309" spans="1:26" ht="15.75" customHeight="1">
      <c r="A309" s="348"/>
      <c r="B309" s="353"/>
      <c r="C309" s="363"/>
      <c r="D309" s="355"/>
      <c r="E309" s="355"/>
      <c r="F309" s="355"/>
      <c r="G309" s="355"/>
      <c r="H309" s="355"/>
      <c r="I309" s="355"/>
      <c r="J309" s="355"/>
      <c r="K309" s="355"/>
      <c r="L309" s="355"/>
      <c r="M309" s="355"/>
      <c r="N309" s="355"/>
      <c r="O309" s="355"/>
      <c r="P309" s="355"/>
      <c r="Q309" s="355"/>
      <c r="R309" s="355"/>
      <c r="S309" s="355"/>
      <c r="T309" s="355"/>
      <c r="U309" s="355"/>
      <c r="V309" s="355"/>
      <c r="W309" s="355"/>
      <c r="X309" s="355"/>
      <c r="Y309" s="355"/>
      <c r="Z309" s="355"/>
    </row>
    <row r="310" spans="1:26" ht="15.75" customHeight="1">
      <c r="A310" s="348"/>
      <c r="B310" s="353"/>
      <c r="C310" s="363"/>
      <c r="D310" s="355"/>
      <c r="E310" s="355"/>
      <c r="F310" s="355"/>
      <c r="G310" s="355"/>
      <c r="H310" s="355"/>
      <c r="I310" s="355"/>
      <c r="J310" s="355"/>
      <c r="K310" s="355"/>
      <c r="L310" s="355"/>
      <c r="M310" s="355"/>
      <c r="N310" s="355"/>
      <c r="O310" s="355"/>
      <c r="P310" s="355"/>
      <c r="Q310" s="355"/>
      <c r="R310" s="355"/>
      <c r="S310" s="355"/>
      <c r="T310" s="355"/>
      <c r="U310" s="355"/>
      <c r="V310" s="355"/>
      <c r="W310" s="355"/>
      <c r="X310" s="355"/>
      <c r="Y310" s="355"/>
      <c r="Z310" s="355"/>
    </row>
    <row r="311" spans="1:26" ht="15.75" customHeight="1">
      <c r="A311" s="348"/>
      <c r="B311" s="353"/>
      <c r="C311" s="363"/>
      <c r="D311" s="355"/>
      <c r="E311" s="355"/>
      <c r="F311" s="355"/>
      <c r="G311" s="355"/>
      <c r="H311" s="355"/>
      <c r="I311" s="355"/>
      <c r="J311" s="355"/>
      <c r="K311" s="355"/>
      <c r="L311" s="355"/>
      <c r="M311" s="355"/>
      <c r="N311" s="355"/>
      <c r="O311" s="355"/>
      <c r="P311" s="355"/>
      <c r="Q311" s="355"/>
      <c r="R311" s="355"/>
      <c r="S311" s="355"/>
      <c r="T311" s="355"/>
      <c r="U311" s="355"/>
      <c r="V311" s="355"/>
      <c r="W311" s="355"/>
      <c r="X311" s="355"/>
      <c r="Y311" s="355"/>
      <c r="Z311" s="355"/>
    </row>
    <row r="312" spans="1:26" ht="15.75" customHeight="1">
      <c r="A312" s="348"/>
      <c r="B312" s="353"/>
      <c r="C312" s="363"/>
      <c r="D312" s="355"/>
      <c r="E312" s="355"/>
      <c r="F312" s="355"/>
      <c r="G312" s="355"/>
      <c r="H312" s="355"/>
      <c r="I312" s="355"/>
      <c r="J312" s="355"/>
      <c r="K312" s="355"/>
      <c r="L312" s="355"/>
      <c r="M312" s="355"/>
      <c r="N312" s="355"/>
      <c r="O312" s="355"/>
      <c r="P312" s="355"/>
      <c r="Q312" s="355"/>
      <c r="R312" s="355"/>
      <c r="S312" s="355"/>
      <c r="T312" s="355"/>
      <c r="U312" s="355"/>
      <c r="V312" s="355"/>
      <c r="W312" s="355"/>
      <c r="X312" s="355"/>
      <c r="Y312" s="355"/>
      <c r="Z312" s="355"/>
    </row>
    <row r="313" spans="1:26" ht="15.75" customHeight="1">
      <c r="A313" s="348"/>
      <c r="B313" s="353"/>
      <c r="C313" s="363"/>
      <c r="D313" s="355"/>
      <c r="E313" s="355"/>
      <c r="F313" s="355"/>
      <c r="G313" s="355"/>
      <c r="H313" s="355"/>
      <c r="I313" s="355"/>
      <c r="J313" s="355"/>
      <c r="K313" s="355"/>
      <c r="L313" s="355"/>
      <c r="M313" s="355"/>
      <c r="N313" s="355"/>
      <c r="O313" s="355"/>
      <c r="P313" s="355"/>
      <c r="Q313" s="355"/>
      <c r="R313" s="355"/>
      <c r="S313" s="355"/>
      <c r="T313" s="355"/>
      <c r="U313" s="355"/>
      <c r="V313" s="355"/>
      <c r="W313" s="355"/>
      <c r="X313" s="355"/>
      <c r="Y313" s="355"/>
      <c r="Z313" s="355"/>
    </row>
    <row r="314" spans="1:26" ht="15.75" customHeight="1">
      <c r="A314" s="348"/>
      <c r="B314" s="353"/>
      <c r="C314" s="363"/>
      <c r="D314" s="355"/>
      <c r="E314" s="355"/>
      <c r="F314" s="355"/>
      <c r="G314" s="355"/>
      <c r="H314" s="355"/>
      <c r="I314" s="355"/>
      <c r="J314" s="355"/>
      <c r="K314" s="355"/>
      <c r="L314" s="355"/>
      <c r="M314" s="355"/>
      <c r="N314" s="355"/>
      <c r="O314" s="355"/>
      <c r="P314" s="355"/>
      <c r="Q314" s="355"/>
      <c r="R314" s="355"/>
      <c r="S314" s="355"/>
      <c r="T314" s="355"/>
      <c r="U314" s="355"/>
      <c r="V314" s="355"/>
      <c r="W314" s="355"/>
      <c r="X314" s="355"/>
      <c r="Y314" s="355"/>
      <c r="Z314" s="355"/>
    </row>
    <row r="315" spans="1:26" ht="15.75" customHeight="1">
      <c r="A315" s="348"/>
      <c r="B315" s="353"/>
      <c r="C315" s="363"/>
      <c r="D315" s="355"/>
      <c r="E315" s="355"/>
      <c r="F315" s="355"/>
      <c r="G315" s="355"/>
      <c r="H315" s="355"/>
      <c r="I315" s="355"/>
      <c r="J315" s="355"/>
      <c r="K315" s="355"/>
      <c r="L315" s="355"/>
      <c r="M315" s="355"/>
      <c r="N315" s="355"/>
      <c r="O315" s="355"/>
      <c r="P315" s="355"/>
      <c r="Q315" s="355"/>
      <c r="R315" s="355"/>
      <c r="S315" s="355"/>
      <c r="T315" s="355"/>
      <c r="U315" s="355"/>
      <c r="V315" s="355"/>
      <c r="W315" s="355"/>
      <c r="X315" s="355"/>
      <c r="Y315" s="355"/>
      <c r="Z315" s="355"/>
    </row>
    <row r="316" spans="1:26" ht="15.75" customHeight="1">
      <c r="A316" s="348"/>
      <c r="B316" s="353"/>
      <c r="C316" s="363"/>
      <c r="D316" s="355"/>
      <c r="E316" s="355"/>
      <c r="F316" s="355"/>
      <c r="G316" s="355"/>
      <c r="H316" s="355"/>
      <c r="I316" s="355"/>
      <c r="J316" s="355"/>
      <c r="K316" s="355"/>
      <c r="L316" s="355"/>
      <c r="M316" s="355"/>
      <c r="N316" s="355"/>
      <c r="O316" s="355"/>
      <c r="P316" s="355"/>
      <c r="Q316" s="355"/>
      <c r="R316" s="355"/>
      <c r="S316" s="355"/>
      <c r="T316" s="355"/>
      <c r="U316" s="355"/>
      <c r="V316" s="355"/>
      <c r="W316" s="355"/>
      <c r="X316" s="355"/>
      <c r="Y316" s="355"/>
      <c r="Z316" s="355"/>
    </row>
    <row r="317" spans="1:26" ht="15.75" customHeight="1">
      <c r="A317" s="348"/>
      <c r="B317" s="353"/>
      <c r="C317" s="363"/>
      <c r="D317" s="355"/>
      <c r="E317" s="355"/>
      <c r="F317" s="355"/>
      <c r="G317" s="355"/>
      <c r="H317" s="355"/>
      <c r="I317" s="355"/>
      <c r="J317" s="355"/>
      <c r="K317" s="355"/>
      <c r="L317" s="355"/>
      <c r="M317" s="355"/>
      <c r="N317" s="355"/>
      <c r="O317" s="355"/>
      <c r="P317" s="355"/>
      <c r="Q317" s="355"/>
      <c r="R317" s="355"/>
      <c r="S317" s="355"/>
      <c r="T317" s="355"/>
      <c r="U317" s="355"/>
      <c r="V317" s="355"/>
      <c r="W317" s="355"/>
      <c r="X317" s="355"/>
      <c r="Y317" s="355"/>
      <c r="Z317" s="355"/>
    </row>
    <row r="318" spans="1:26" ht="15.75" customHeight="1">
      <c r="A318" s="348"/>
      <c r="B318" s="353"/>
      <c r="C318" s="363"/>
      <c r="D318" s="355"/>
      <c r="E318" s="355"/>
      <c r="F318" s="355"/>
      <c r="G318" s="355"/>
      <c r="H318" s="355"/>
      <c r="I318" s="355"/>
      <c r="J318" s="355"/>
      <c r="K318" s="355"/>
      <c r="L318" s="355"/>
      <c r="M318" s="355"/>
      <c r="N318" s="355"/>
      <c r="O318" s="355"/>
      <c r="P318" s="355"/>
      <c r="Q318" s="355"/>
      <c r="R318" s="355"/>
      <c r="S318" s="355"/>
      <c r="T318" s="355"/>
      <c r="U318" s="355"/>
      <c r="V318" s="355"/>
      <c r="W318" s="355"/>
      <c r="X318" s="355"/>
      <c r="Y318" s="355"/>
      <c r="Z318" s="355"/>
    </row>
    <row r="319" spans="1:26" ht="15.75" customHeight="1">
      <c r="A319" s="348"/>
      <c r="B319" s="353"/>
      <c r="C319" s="363"/>
      <c r="D319" s="355"/>
      <c r="E319" s="355"/>
      <c r="F319" s="355"/>
      <c r="G319" s="355"/>
      <c r="H319" s="355"/>
      <c r="I319" s="355"/>
      <c r="J319" s="355"/>
      <c r="K319" s="355"/>
      <c r="L319" s="355"/>
      <c r="M319" s="355"/>
      <c r="N319" s="355"/>
      <c r="O319" s="355"/>
      <c r="P319" s="355"/>
      <c r="Q319" s="355"/>
      <c r="R319" s="355"/>
      <c r="S319" s="355"/>
      <c r="T319" s="355"/>
      <c r="U319" s="355"/>
      <c r="V319" s="355"/>
      <c r="W319" s="355"/>
      <c r="X319" s="355"/>
      <c r="Y319" s="355"/>
      <c r="Z319" s="355"/>
    </row>
    <row r="320" spans="1:26" ht="15.75" customHeight="1">
      <c r="A320" s="348"/>
      <c r="B320" s="353"/>
      <c r="C320" s="363"/>
      <c r="D320" s="355"/>
      <c r="E320" s="355"/>
      <c r="F320" s="355"/>
      <c r="G320" s="355"/>
      <c r="H320" s="355"/>
      <c r="I320" s="355"/>
      <c r="J320" s="355"/>
      <c r="K320" s="355"/>
      <c r="L320" s="355"/>
      <c r="M320" s="355"/>
      <c r="N320" s="355"/>
      <c r="O320" s="355"/>
      <c r="P320" s="355"/>
      <c r="Q320" s="355"/>
      <c r="R320" s="355"/>
      <c r="S320" s="355"/>
      <c r="T320" s="355"/>
      <c r="U320" s="355"/>
      <c r="V320" s="355"/>
      <c r="W320" s="355"/>
      <c r="X320" s="355"/>
      <c r="Y320" s="355"/>
      <c r="Z320" s="355"/>
    </row>
    <row r="321" spans="1:26" ht="15.75" customHeight="1">
      <c r="A321" s="348"/>
      <c r="B321" s="353"/>
      <c r="C321" s="363"/>
      <c r="D321" s="355"/>
      <c r="E321" s="355"/>
      <c r="F321" s="355"/>
      <c r="G321" s="355"/>
      <c r="H321" s="355"/>
      <c r="I321" s="355"/>
      <c r="J321" s="355"/>
      <c r="K321" s="355"/>
      <c r="L321" s="355"/>
      <c r="M321" s="355"/>
      <c r="N321" s="355"/>
      <c r="O321" s="355"/>
      <c r="P321" s="355"/>
      <c r="Q321" s="355"/>
      <c r="R321" s="355"/>
      <c r="S321" s="355"/>
      <c r="T321" s="355"/>
      <c r="U321" s="355"/>
      <c r="V321" s="355"/>
      <c r="W321" s="355"/>
      <c r="X321" s="355"/>
      <c r="Y321" s="355"/>
      <c r="Z321" s="355"/>
    </row>
    <row r="322" spans="1:26" ht="15.75" customHeight="1">
      <c r="A322" s="348"/>
      <c r="B322" s="353"/>
      <c r="C322" s="363"/>
      <c r="D322" s="355"/>
      <c r="E322" s="355"/>
      <c r="F322" s="355"/>
      <c r="G322" s="355"/>
      <c r="H322" s="355"/>
      <c r="I322" s="355"/>
      <c r="J322" s="355"/>
      <c r="K322" s="355"/>
      <c r="L322" s="355"/>
      <c r="M322" s="355"/>
      <c r="N322" s="355"/>
      <c r="O322" s="355"/>
      <c r="P322" s="355"/>
      <c r="Q322" s="355"/>
      <c r="R322" s="355"/>
      <c r="S322" s="355"/>
      <c r="T322" s="355"/>
      <c r="U322" s="355"/>
      <c r="V322" s="355"/>
      <c r="W322" s="355"/>
      <c r="X322" s="355"/>
      <c r="Y322" s="355"/>
      <c r="Z322" s="355"/>
    </row>
    <row r="323" spans="1:26" ht="15.75" customHeight="1">
      <c r="A323" s="348"/>
      <c r="B323" s="353"/>
      <c r="C323" s="363"/>
      <c r="D323" s="355"/>
      <c r="E323" s="355"/>
      <c r="F323" s="355"/>
      <c r="G323" s="355"/>
      <c r="H323" s="355"/>
      <c r="I323" s="355"/>
      <c r="J323" s="355"/>
      <c r="K323" s="355"/>
      <c r="L323" s="355"/>
      <c r="M323" s="355"/>
      <c r="N323" s="355"/>
      <c r="O323" s="355"/>
      <c r="P323" s="355"/>
      <c r="Q323" s="355"/>
      <c r="R323" s="355"/>
      <c r="S323" s="355"/>
      <c r="T323" s="355"/>
      <c r="U323" s="355"/>
      <c r="V323" s="355"/>
      <c r="W323" s="355"/>
      <c r="X323" s="355"/>
      <c r="Y323" s="355"/>
      <c r="Z323" s="355"/>
    </row>
    <row r="324" spans="1:26" ht="15.75" customHeight="1">
      <c r="A324" s="348"/>
      <c r="B324" s="353"/>
      <c r="C324" s="363"/>
      <c r="D324" s="355"/>
      <c r="E324" s="355"/>
      <c r="F324" s="355"/>
      <c r="G324" s="355"/>
      <c r="H324" s="355"/>
      <c r="I324" s="355"/>
      <c r="J324" s="355"/>
      <c r="K324" s="355"/>
      <c r="L324" s="355"/>
      <c r="M324" s="355"/>
      <c r="N324" s="355"/>
      <c r="O324" s="355"/>
      <c r="P324" s="355"/>
      <c r="Q324" s="355"/>
      <c r="R324" s="355"/>
      <c r="S324" s="355"/>
      <c r="T324" s="355"/>
      <c r="U324" s="355"/>
      <c r="V324" s="355"/>
      <c r="W324" s="355"/>
      <c r="X324" s="355"/>
      <c r="Y324" s="355"/>
      <c r="Z324" s="355"/>
    </row>
    <row r="325" spans="1:26" ht="15.75" customHeight="1">
      <c r="A325" s="348"/>
      <c r="B325" s="353"/>
      <c r="C325" s="363"/>
      <c r="D325" s="355"/>
      <c r="E325" s="355"/>
      <c r="F325" s="355"/>
      <c r="G325" s="355"/>
      <c r="H325" s="355"/>
      <c r="I325" s="355"/>
      <c r="J325" s="355"/>
      <c r="K325" s="355"/>
      <c r="L325" s="355"/>
      <c r="M325" s="355"/>
      <c r="N325" s="355"/>
      <c r="O325" s="355"/>
      <c r="P325" s="355"/>
      <c r="Q325" s="355"/>
      <c r="R325" s="355"/>
      <c r="S325" s="355"/>
      <c r="T325" s="355"/>
      <c r="U325" s="355"/>
      <c r="V325" s="355"/>
      <c r="W325" s="355"/>
      <c r="X325" s="355"/>
      <c r="Y325" s="355"/>
      <c r="Z325" s="355"/>
    </row>
    <row r="326" spans="1:26" ht="15.75" customHeight="1">
      <c r="A326" s="348"/>
      <c r="B326" s="353"/>
      <c r="C326" s="363"/>
      <c r="D326" s="355"/>
      <c r="E326" s="355"/>
      <c r="F326" s="355"/>
      <c r="G326" s="355"/>
      <c r="H326" s="355"/>
      <c r="I326" s="355"/>
      <c r="J326" s="355"/>
      <c r="K326" s="355"/>
      <c r="L326" s="355"/>
      <c r="M326" s="355"/>
      <c r="N326" s="355"/>
      <c r="O326" s="355"/>
      <c r="P326" s="355"/>
      <c r="Q326" s="355"/>
      <c r="R326" s="355"/>
      <c r="S326" s="355"/>
      <c r="T326" s="355"/>
      <c r="U326" s="355"/>
      <c r="V326" s="355"/>
      <c r="W326" s="355"/>
      <c r="X326" s="355"/>
      <c r="Y326" s="355"/>
      <c r="Z326" s="355"/>
    </row>
    <row r="327" spans="1:26" ht="15.75" customHeight="1">
      <c r="A327" s="348"/>
      <c r="B327" s="353"/>
      <c r="C327" s="363"/>
      <c r="D327" s="355"/>
      <c r="E327" s="355"/>
      <c r="F327" s="355"/>
      <c r="G327" s="355"/>
      <c r="H327" s="355"/>
      <c r="I327" s="355"/>
      <c r="J327" s="355"/>
      <c r="K327" s="355"/>
      <c r="L327" s="355"/>
      <c r="M327" s="355"/>
      <c r="N327" s="355"/>
      <c r="O327" s="355"/>
      <c r="P327" s="355"/>
      <c r="Q327" s="355"/>
      <c r="R327" s="355"/>
      <c r="S327" s="355"/>
      <c r="T327" s="355"/>
      <c r="U327" s="355"/>
      <c r="V327" s="355"/>
      <c r="W327" s="355"/>
      <c r="X327" s="355"/>
      <c r="Y327" s="355"/>
      <c r="Z327" s="355"/>
    </row>
    <row r="328" spans="1:26" ht="15.75" customHeight="1">
      <c r="A328" s="348"/>
      <c r="B328" s="353"/>
      <c r="C328" s="363"/>
      <c r="D328" s="355"/>
      <c r="E328" s="355"/>
      <c r="F328" s="355"/>
      <c r="G328" s="355"/>
      <c r="H328" s="355"/>
      <c r="I328" s="355"/>
      <c r="J328" s="355"/>
      <c r="K328" s="355"/>
      <c r="L328" s="355"/>
      <c r="M328" s="355"/>
      <c r="N328" s="355"/>
      <c r="O328" s="355"/>
      <c r="P328" s="355"/>
      <c r="Q328" s="355"/>
      <c r="R328" s="355"/>
      <c r="S328" s="355"/>
      <c r="T328" s="355"/>
      <c r="U328" s="355"/>
      <c r="V328" s="355"/>
      <c r="W328" s="355"/>
      <c r="X328" s="355"/>
      <c r="Y328" s="355"/>
      <c r="Z328" s="355"/>
    </row>
    <row r="329" spans="1:26" ht="15.75" customHeight="1">
      <c r="A329" s="348"/>
      <c r="B329" s="353"/>
      <c r="C329" s="363"/>
      <c r="D329" s="355"/>
      <c r="E329" s="355"/>
      <c r="F329" s="355"/>
      <c r="G329" s="355"/>
      <c r="H329" s="355"/>
      <c r="I329" s="355"/>
      <c r="J329" s="355"/>
      <c r="K329" s="355"/>
      <c r="L329" s="355"/>
      <c r="M329" s="355"/>
      <c r="N329" s="355"/>
      <c r="O329" s="355"/>
      <c r="P329" s="355"/>
      <c r="Q329" s="355"/>
      <c r="R329" s="355"/>
      <c r="S329" s="355"/>
      <c r="T329" s="355"/>
      <c r="U329" s="355"/>
      <c r="V329" s="355"/>
      <c r="W329" s="355"/>
      <c r="X329" s="355"/>
      <c r="Y329" s="355"/>
      <c r="Z329" s="355"/>
    </row>
    <row r="330" spans="1:26" ht="15.75" customHeight="1">
      <c r="A330" s="348"/>
      <c r="B330" s="353"/>
      <c r="C330" s="363"/>
      <c r="D330" s="355"/>
      <c r="E330" s="355"/>
      <c r="F330" s="355"/>
      <c r="G330" s="355"/>
      <c r="H330" s="355"/>
      <c r="I330" s="355"/>
      <c r="J330" s="355"/>
      <c r="K330" s="355"/>
      <c r="L330" s="355"/>
      <c r="M330" s="355"/>
      <c r="N330" s="355"/>
      <c r="O330" s="355"/>
      <c r="P330" s="355"/>
      <c r="Q330" s="355"/>
      <c r="R330" s="355"/>
      <c r="S330" s="355"/>
      <c r="T330" s="355"/>
      <c r="U330" s="355"/>
      <c r="V330" s="355"/>
      <c r="W330" s="355"/>
      <c r="X330" s="355"/>
      <c r="Y330" s="355"/>
      <c r="Z330" s="355"/>
    </row>
    <row r="331" spans="1:26" ht="15.75" customHeight="1">
      <c r="A331" s="348"/>
      <c r="B331" s="353"/>
      <c r="C331" s="363"/>
      <c r="D331" s="355"/>
      <c r="E331" s="355"/>
      <c r="F331" s="355"/>
      <c r="G331" s="355"/>
      <c r="H331" s="355"/>
      <c r="I331" s="355"/>
      <c r="J331" s="355"/>
      <c r="K331" s="355"/>
      <c r="L331" s="355"/>
      <c r="M331" s="355"/>
      <c r="N331" s="355"/>
      <c r="O331" s="355"/>
      <c r="P331" s="355"/>
      <c r="Q331" s="355"/>
      <c r="R331" s="355"/>
      <c r="S331" s="355"/>
      <c r="T331" s="355"/>
      <c r="U331" s="355"/>
      <c r="V331" s="355"/>
      <c r="W331" s="355"/>
      <c r="X331" s="355"/>
      <c r="Y331" s="355"/>
      <c r="Z331" s="355"/>
    </row>
    <row r="332" spans="1:26" ht="15.75" customHeight="1">
      <c r="A332" s="348"/>
      <c r="B332" s="353"/>
      <c r="C332" s="363"/>
      <c r="D332" s="355"/>
      <c r="E332" s="355"/>
      <c r="F332" s="355"/>
      <c r="G332" s="355"/>
      <c r="H332" s="355"/>
      <c r="I332" s="355"/>
      <c r="J332" s="355"/>
      <c r="K332" s="355"/>
      <c r="L332" s="355"/>
      <c r="M332" s="355"/>
      <c r="N332" s="355"/>
      <c r="O332" s="355"/>
      <c r="P332" s="355"/>
      <c r="Q332" s="355"/>
      <c r="R332" s="355"/>
      <c r="S332" s="355"/>
      <c r="T332" s="355"/>
      <c r="U332" s="355"/>
      <c r="V332" s="355"/>
      <c r="W332" s="355"/>
      <c r="X332" s="355"/>
      <c r="Y332" s="355"/>
      <c r="Z332" s="355"/>
    </row>
    <row r="333" spans="1:26" ht="15.75" customHeight="1">
      <c r="A333" s="348"/>
      <c r="B333" s="353"/>
      <c r="C333" s="363"/>
      <c r="D333" s="355"/>
      <c r="E333" s="355"/>
      <c r="F333" s="355"/>
      <c r="G333" s="355"/>
      <c r="H333" s="355"/>
      <c r="I333" s="355"/>
      <c r="J333" s="355"/>
      <c r="K333" s="355"/>
      <c r="L333" s="355"/>
      <c r="M333" s="355"/>
      <c r="N333" s="355"/>
      <c r="O333" s="355"/>
      <c r="P333" s="355"/>
      <c r="Q333" s="355"/>
      <c r="R333" s="355"/>
      <c r="S333" s="355"/>
      <c r="T333" s="355"/>
      <c r="U333" s="355"/>
      <c r="V333" s="355"/>
      <c r="W333" s="355"/>
      <c r="X333" s="355"/>
      <c r="Y333" s="355"/>
      <c r="Z333" s="355"/>
    </row>
    <row r="334" spans="1:26" ht="15.75" customHeight="1">
      <c r="A334" s="348"/>
      <c r="B334" s="353"/>
      <c r="C334" s="363"/>
      <c r="D334" s="355"/>
      <c r="E334" s="355"/>
      <c r="F334" s="355"/>
      <c r="G334" s="355"/>
      <c r="H334" s="355"/>
      <c r="I334" s="355"/>
      <c r="J334" s="355"/>
      <c r="K334" s="355"/>
      <c r="L334" s="355"/>
      <c r="M334" s="355"/>
      <c r="N334" s="355"/>
      <c r="O334" s="355"/>
      <c r="P334" s="355"/>
      <c r="Q334" s="355"/>
      <c r="R334" s="355"/>
      <c r="S334" s="355"/>
      <c r="T334" s="355"/>
      <c r="U334" s="355"/>
      <c r="V334" s="355"/>
      <c r="W334" s="355"/>
      <c r="X334" s="355"/>
      <c r="Y334" s="355"/>
      <c r="Z334" s="355"/>
    </row>
    <row r="335" spans="1:26" ht="15.75" customHeight="1">
      <c r="A335" s="348"/>
      <c r="B335" s="353"/>
      <c r="C335" s="363"/>
      <c r="D335" s="355"/>
      <c r="E335" s="355"/>
      <c r="F335" s="355"/>
      <c r="G335" s="355"/>
      <c r="H335" s="355"/>
      <c r="I335" s="355"/>
      <c r="J335" s="355"/>
      <c r="K335" s="355"/>
      <c r="L335" s="355"/>
      <c r="M335" s="355"/>
      <c r="N335" s="355"/>
      <c r="O335" s="355"/>
      <c r="P335" s="355"/>
      <c r="Q335" s="355"/>
      <c r="R335" s="355"/>
      <c r="S335" s="355"/>
      <c r="T335" s="355"/>
      <c r="U335" s="355"/>
      <c r="V335" s="355"/>
      <c r="W335" s="355"/>
      <c r="X335" s="355"/>
      <c r="Y335" s="355"/>
      <c r="Z335" s="355"/>
    </row>
    <row r="336" spans="1:26" ht="15.75" customHeight="1">
      <c r="A336" s="348"/>
      <c r="B336" s="353"/>
      <c r="C336" s="363"/>
      <c r="D336" s="355"/>
      <c r="E336" s="355"/>
      <c r="F336" s="355"/>
      <c r="G336" s="355"/>
      <c r="H336" s="355"/>
      <c r="I336" s="355"/>
      <c r="J336" s="355"/>
      <c r="K336" s="355"/>
      <c r="L336" s="355"/>
      <c r="M336" s="355"/>
      <c r="N336" s="355"/>
      <c r="O336" s="355"/>
      <c r="P336" s="355"/>
      <c r="Q336" s="355"/>
      <c r="R336" s="355"/>
      <c r="S336" s="355"/>
      <c r="T336" s="355"/>
      <c r="U336" s="355"/>
      <c r="V336" s="355"/>
      <c r="W336" s="355"/>
      <c r="X336" s="355"/>
      <c r="Y336" s="355"/>
      <c r="Z336" s="355"/>
    </row>
    <row r="337" spans="1:26" ht="15.75" customHeight="1">
      <c r="A337" s="348"/>
      <c r="B337" s="353"/>
      <c r="C337" s="363"/>
      <c r="D337" s="355"/>
      <c r="E337" s="355"/>
      <c r="F337" s="355"/>
      <c r="G337" s="355"/>
      <c r="H337" s="355"/>
      <c r="I337" s="355"/>
      <c r="J337" s="355"/>
      <c r="K337" s="355"/>
      <c r="L337" s="355"/>
      <c r="M337" s="355"/>
      <c r="N337" s="355"/>
      <c r="O337" s="355"/>
      <c r="P337" s="355"/>
      <c r="Q337" s="355"/>
      <c r="R337" s="355"/>
      <c r="S337" s="355"/>
      <c r="T337" s="355"/>
      <c r="U337" s="355"/>
      <c r="V337" s="355"/>
      <c r="W337" s="355"/>
      <c r="X337" s="355"/>
      <c r="Y337" s="355"/>
      <c r="Z337" s="355"/>
    </row>
    <row r="338" spans="1:26" ht="15.75" customHeight="1">
      <c r="A338" s="348"/>
      <c r="B338" s="353"/>
      <c r="C338" s="363"/>
      <c r="D338" s="355"/>
      <c r="E338" s="355"/>
      <c r="F338" s="355"/>
      <c r="G338" s="355"/>
      <c r="H338" s="355"/>
      <c r="I338" s="355"/>
      <c r="J338" s="355"/>
      <c r="K338" s="355"/>
      <c r="L338" s="355"/>
      <c r="M338" s="355"/>
      <c r="N338" s="355"/>
      <c r="O338" s="355"/>
      <c r="P338" s="355"/>
      <c r="Q338" s="355"/>
      <c r="R338" s="355"/>
      <c r="S338" s="355"/>
      <c r="T338" s="355"/>
      <c r="U338" s="355"/>
      <c r="V338" s="355"/>
      <c r="W338" s="355"/>
      <c r="X338" s="355"/>
      <c r="Y338" s="355"/>
      <c r="Z338" s="355"/>
    </row>
    <row r="339" spans="1:26" ht="15.75" customHeight="1">
      <c r="A339" s="348"/>
      <c r="B339" s="353"/>
      <c r="C339" s="363"/>
      <c r="D339" s="355"/>
      <c r="E339" s="355"/>
      <c r="F339" s="355"/>
      <c r="G339" s="355"/>
      <c r="H339" s="355"/>
      <c r="I339" s="355"/>
      <c r="J339" s="355"/>
      <c r="K339" s="355"/>
      <c r="L339" s="355"/>
      <c r="M339" s="355"/>
      <c r="N339" s="355"/>
      <c r="O339" s="355"/>
      <c r="P339" s="355"/>
      <c r="Q339" s="355"/>
      <c r="R339" s="355"/>
      <c r="S339" s="355"/>
      <c r="T339" s="355"/>
      <c r="U339" s="355"/>
      <c r="V339" s="355"/>
      <c r="W339" s="355"/>
      <c r="X339" s="355"/>
      <c r="Y339" s="355"/>
      <c r="Z339" s="355"/>
    </row>
    <row r="340" spans="1:26" ht="15.75" customHeight="1">
      <c r="A340" s="348"/>
      <c r="B340" s="353"/>
      <c r="C340" s="363"/>
      <c r="D340" s="355"/>
      <c r="E340" s="355"/>
      <c r="F340" s="355"/>
      <c r="G340" s="355"/>
      <c r="H340" s="355"/>
      <c r="I340" s="355"/>
      <c r="J340" s="355"/>
      <c r="K340" s="355"/>
      <c r="L340" s="355"/>
      <c r="M340" s="355"/>
      <c r="N340" s="355"/>
      <c r="O340" s="355"/>
      <c r="P340" s="355"/>
      <c r="Q340" s="355"/>
      <c r="R340" s="355"/>
      <c r="S340" s="355"/>
      <c r="T340" s="355"/>
      <c r="U340" s="355"/>
      <c r="V340" s="355"/>
      <c r="W340" s="355"/>
      <c r="X340" s="355"/>
      <c r="Y340" s="355"/>
      <c r="Z340" s="355"/>
    </row>
    <row r="341" spans="1:26" ht="15.75" customHeight="1">
      <c r="A341" s="348"/>
      <c r="B341" s="353"/>
      <c r="C341" s="363"/>
      <c r="D341" s="355"/>
      <c r="E341" s="355"/>
      <c r="F341" s="355"/>
      <c r="G341" s="355"/>
      <c r="H341" s="355"/>
      <c r="I341" s="355"/>
      <c r="J341" s="355"/>
      <c r="K341" s="355"/>
      <c r="L341" s="355"/>
      <c r="M341" s="355"/>
      <c r="N341" s="355"/>
      <c r="O341" s="355"/>
      <c r="P341" s="355"/>
      <c r="Q341" s="355"/>
      <c r="R341" s="355"/>
      <c r="S341" s="355"/>
      <c r="T341" s="355"/>
      <c r="U341" s="355"/>
      <c r="V341" s="355"/>
      <c r="W341" s="355"/>
      <c r="X341" s="355"/>
      <c r="Y341" s="355"/>
      <c r="Z341" s="355"/>
    </row>
    <row r="342" spans="1:26" ht="15.75" customHeight="1">
      <c r="A342" s="348"/>
      <c r="B342" s="353"/>
      <c r="C342" s="363"/>
      <c r="D342" s="355"/>
      <c r="E342" s="355"/>
      <c r="F342" s="355"/>
      <c r="G342" s="355"/>
      <c r="H342" s="355"/>
      <c r="I342" s="355"/>
      <c r="J342" s="355"/>
      <c r="K342" s="355"/>
      <c r="L342" s="355"/>
      <c r="M342" s="355"/>
      <c r="N342" s="355"/>
      <c r="O342" s="355"/>
      <c r="P342" s="355"/>
      <c r="Q342" s="355"/>
      <c r="R342" s="355"/>
      <c r="S342" s="355"/>
      <c r="T342" s="355"/>
      <c r="U342" s="355"/>
      <c r="V342" s="355"/>
      <c r="W342" s="355"/>
      <c r="X342" s="355"/>
      <c r="Y342" s="355"/>
      <c r="Z342" s="355"/>
    </row>
    <row r="343" spans="1:26" ht="15.75" customHeight="1">
      <c r="A343" s="348"/>
      <c r="B343" s="353"/>
      <c r="C343" s="363"/>
      <c r="D343" s="355"/>
      <c r="E343" s="355"/>
      <c r="F343" s="355"/>
      <c r="G343" s="355"/>
      <c r="H343" s="355"/>
      <c r="I343" s="355"/>
      <c r="J343" s="355"/>
      <c r="K343" s="355"/>
      <c r="L343" s="355"/>
      <c r="M343" s="355"/>
      <c r="N343" s="355"/>
      <c r="O343" s="355"/>
      <c r="P343" s="355"/>
      <c r="Q343" s="355"/>
      <c r="R343" s="355"/>
      <c r="S343" s="355"/>
      <c r="T343" s="355"/>
      <c r="U343" s="355"/>
      <c r="V343" s="355"/>
      <c r="W343" s="355"/>
      <c r="X343" s="355"/>
      <c r="Y343" s="355"/>
      <c r="Z343" s="355"/>
    </row>
    <row r="344" spans="1:26" ht="15.75" customHeight="1">
      <c r="A344" s="348"/>
      <c r="B344" s="353"/>
      <c r="C344" s="363"/>
      <c r="D344" s="355"/>
      <c r="E344" s="355"/>
      <c r="F344" s="355"/>
      <c r="G344" s="355"/>
      <c r="H344" s="355"/>
      <c r="I344" s="355"/>
      <c r="J344" s="355"/>
      <c r="K344" s="355"/>
      <c r="L344" s="355"/>
      <c r="M344" s="355"/>
      <c r="N344" s="355"/>
      <c r="O344" s="355"/>
      <c r="P344" s="355"/>
      <c r="Q344" s="355"/>
      <c r="R344" s="355"/>
      <c r="S344" s="355"/>
      <c r="T344" s="355"/>
      <c r="U344" s="355"/>
      <c r="V344" s="355"/>
      <c r="W344" s="355"/>
      <c r="X344" s="355"/>
      <c r="Y344" s="355"/>
      <c r="Z344" s="355"/>
    </row>
    <row r="345" spans="1:26" ht="15.75" customHeight="1">
      <c r="A345" s="348"/>
      <c r="B345" s="353"/>
      <c r="C345" s="363"/>
      <c r="D345" s="355"/>
      <c r="E345" s="355"/>
      <c r="F345" s="355"/>
      <c r="G345" s="355"/>
      <c r="H345" s="355"/>
      <c r="I345" s="355"/>
      <c r="J345" s="355"/>
      <c r="K345" s="355"/>
      <c r="L345" s="355"/>
      <c r="M345" s="355"/>
      <c r="N345" s="355"/>
      <c r="O345" s="355"/>
      <c r="P345" s="355"/>
      <c r="Q345" s="355"/>
      <c r="R345" s="355"/>
      <c r="S345" s="355"/>
      <c r="T345" s="355"/>
      <c r="U345" s="355"/>
      <c r="V345" s="355"/>
      <c r="W345" s="355"/>
      <c r="X345" s="355"/>
      <c r="Y345" s="355"/>
      <c r="Z345" s="355"/>
    </row>
    <row r="346" spans="1:26" ht="15.75" customHeight="1">
      <c r="A346" s="348"/>
      <c r="B346" s="353"/>
      <c r="C346" s="363"/>
      <c r="D346" s="355"/>
      <c r="E346" s="355"/>
      <c r="F346" s="355"/>
      <c r="G346" s="355"/>
      <c r="H346" s="355"/>
      <c r="I346" s="355"/>
      <c r="J346" s="355"/>
      <c r="K346" s="355"/>
      <c r="L346" s="355"/>
      <c r="M346" s="355"/>
      <c r="N346" s="355"/>
      <c r="O346" s="355"/>
      <c r="P346" s="355"/>
      <c r="Q346" s="355"/>
      <c r="R346" s="355"/>
      <c r="S346" s="355"/>
      <c r="T346" s="355"/>
      <c r="U346" s="355"/>
      <c r="V346" s="355"/>
      <c r="W346" s="355"/>
      <c r="X346" s="355"/>
      <c r="Y346" s="355"/>
      <c r="Z346" s="355"/>
    </row>
    <row r="347" spans="1:26" ht="15.75" customHeight="1">
      <c r="A347" s="348"/>
      <c r="B347" s="353"/>
      <c r="C347" s="363"/>
      <c r="D347" s="355"/>
      <c r="E347" s="355"/>
      <c r="F347" s="355"/>
      <c r="G347" s="355"/>
      <c r="H347" s="355"/>
      <c r="I347" s="355"/>
      <c r="J347" s="355"/>
      <c r="K347" s="355"/>
      <c r="L347" s="355"/>
      <c r="M347" s="355"/>
      <c r="N347" s="355"/>
      <c r="O347" s="355"/>
      <c r="P347" s="355"/>
      <c r="Q347" s="355"/>
      <c r="R347" s="355"/>
      <c r="S347" s="355"/>
      <c r="T347" s="355"/>
      <c r="U347" s="355"/>
      <c r="V347" s="355"/>
      <c r="W347" s="355"/>
      <c r="X347" s="355"/>
      <c r="Y347" s="355"/>
      <c r="Z347" s="355"/>
    </row>
    <row r="348" spans="1:26" ht="15.75" customHeight="1">
      <c r="A348" s="348"/>
      <c r="B348" s="353"/>
      <c r="C348" s="363"/>
      <c r="D348" s="355"/>
      <c r="E348" s="355"/>
      <c r="F348" s="355"/>
      <c r="G348" s="355"/>
      <c r="H348" s="355"/>
      <c r="I348" s="355"/>
      <c r="J348" s="355"/>
      <c r="K348" s="355"/>
      <c r="L348" s="355"/>
      <c r="M348" s="355"/>
      <c r="N348" s="355"/>
      <c r="O348" s="355"/>
      <c r="P348" s="355"/>
      <c r="Q348" s="355"/>
      <c r="R348" s="355"/>
      <c r="S348" s="355"/>
      <c r="T348" s="355"/>
      <c r="U348" s="355"/>
      <c r="V348" s="355"/>
      <c r="W348" s="355"/>
      <c r="X348" s="355"/>
      <c r="Y348" s="355"/>
      <c r="Z348" s="355"/>
    </row>
    <row r="349" spans="1:26" ht="15.75" customHeight="1">
      <c r="A349" s="348"/>
      <c r="B349" s="353"/>
      <c r="C349" s="363"/>
      <c r="D349" s="355"/>
      <c r="E349" s="355"/>
      <c r="F349" s="355"/>
      <c r="G349" s="355"/>
      <c r="H349" s="355"/>
      <c r="I349" s="355"/>
      <c r="J349" s="355"/>
      <c r="K349" s="355"/>
      <c r="L349" s="355"/>
      <c r="M349" s="355"/>
      <c r="N349" s="355"/>
      <c r="O349" s="355"/>
      <c r="P349" s="355"/>
      <c r="Q349" s="355"/>
      <c r="R349" s="355"/>
      <c r="S349" s="355"/>
      <c r="T349" s="355"/>
      <c r="U349" s="355"/>
      <c r="V349" s="355"/>
      <c r="W349" s="355"/>
      <c r="X349" s="355"/>
      <c r="Y349" s="355"/>
      <c r="Z349" s="355"/>
    </row>
    <row r="350" spans="1:26" ht="15.75" customHeight="1">
      <c r="A350" s="348"/>
      <c r="B350" s="353"/>
      <c r="C350" s="363"/>
      <c r="D350" s="355"/>
      <c r="E350" s="355"/>
      <c r="F350" s="355"/>
      <c r="G350" s="355"/>
      <c r="H350" s="355"/>
      <c r="I350" s="355"/>
      <c r="J350" s="355"/>
      <c r="K350" s="355"/>
      <c r="L350" s="355"/>
      <c r="M350" s="355"/>
      <c r="N350" s="355"/>
      <c r="O350" s="355"/>
      <c r="P350" s="355"/>
      <c r="Q350" s="355"/>
      <c r="R350" s="355"/>
      <c r="S350" s="355"/>
      <c r="T350" s="355"/>
      <c r="U350" s="355"/>
      <c r="V350" s="355"/>
      <c r="W350" s="355"/>
      <c r="X350" s="355"/>
      <c r="Y350" s="355"/>
      <c r="Z350" s="355"/>
    </row>
    <row r="351" spans="1:26" ht="15.75" customHeight="1">
      <c r="A351" s="348"/>
      <c r="B351" s="353"/>
      <c r="C351" s="363"/>
      <c r="D351" s="355"/>
      <c r="E351" s="355"/>
      <c r="F351" s="355"/>
      <c r="G351" s="355"/>
      <c r="H351" s="355"/>
      <c r="I351" s="355"/>
      <c r="J351" s="355"/>
      <c r="K351" s="355"/>
      <c r="L351" s="355"/>
      <c r="M351" s="355"/>
      <c r="N351" s="355"/>
      <c r="O351" s="355"/>
      <c r="P351" s="355"/>
      <c r="Q351" s="355"/>
      <c r="R351" s="355"/>
      <c r="S351" s="355"/>
      <c r="T351" s="355"/>
      <c r="U351" s="355"/>
      <c r="V351" s="355"/>
      <c r="W351" s="355"/>
      <c r="X351" s="355"/>
      <c r="Y351" s="355"/>
      <c r="Z351" s="355"/>
    </row>
    <row r="352" spans="1:26" ht="15.75" customHeight="1">
      <c r="A352" s="348"/>
      <c r="B352" s="353"/>
      <c r="C352" s="363"/>
      <c r="D352" s="355"/>
      <c r="E352" s="355"/>
      <c r="F352" s="355"/>
      <c r="G352" s="355"/>
      <c r="H352" s="355"/>
      <c r="I352" s="355"/>
      <c r="J352" s="355"/>
      <c r="K352" s="355"/>
      <c r="L352" s="355"/>
      <c r="M352" s="355"/>
      <c r="N352" s="355"/>
      <c r="O352" s="355"/>
      <c r="P352" s="355"/>
      <c r="Q352" s="355"/>
      <c r="R352" s="355"/>
      <c r="S352" s="355"/>
      <c r="T352" s="355"/>
      <c r="U352" s="355"/>
      <c r="V352" s="355"/>
      <c r="W352" s="355"/>
      <c r="X352" s="355"/>
      <c r="Y352" s="355"/>
      <c r="Z352" s="355"/>
    </row>
    <row r="353" spans="1:26" ht="15.75" customHeight="1">
      <c r="A353" s="348"/>
      <c r="B353" s="353"/>
      <c r="C353" s="363"/>
      <c r="D353" s="355"/>
      <c r="E353" s="355"/>
      <c r="F353" s="355"/>
      <c r="G353" s="355"/>
      <c r="H353" s="355"/>
      <c r="I353" s="355"/>
      <c r="J353" s="355"/>
      <c r="K353" s="355"/>
      <c r="L353" s="355"/>
      <c r="M353" s="355"/>
      <c r="N353" s="355"/>
      <c r="O353" s="355"/>
      <c r="P353" s="355"/>
      <c r="Q353" s="355"/>
      <c r="R353" s="355"/>
      <c r="S353" s="355"/>
      <c r="T353" s="355"/>
      <c r="U353" s="355"/>
      <c r="V353" s="355"/>
      <c r="W353" s="355"/>
      <c r="X353" s="355"/>
      <c r="Y353" s="355"/>
      <c r="Z353" s="355"/>
    </row>
    <row r="354" spans="1:26" ht="15.75" customHeight="1">
      <c r="A354" s="348"/>
      <c r="B354" s="353"/>
      <c r="C354" s="363"/>
      <c r="D354" s="355"/>
      <c r="E354" s="355"/>
      <c r="F354" s="355"/>
      <c r="G354" s="355"/>
      <c r="H354" s="355"/>
      <c r="I354" s="355"/>
      <c r="J354" s="355"/>
      <c r="K354" s="355"/>
      <c r="L354" s="355"/>
      <c r="M354" s="355"/>
      <c r="N354" s="355"/>
      <c r="O354" s="355"/>
      <c r="P354" s="355"/>
      <c r="Q354" s="355"/>
      <c r="R354" s="355"/>
      <c r="S354" s="355"/>
      <c r="T354" s="355"/>
      <c r="U354" s="355"/>
      <c r="V354" s="355"/>
      <c r="W354" s="355"/>
      <c r="X354" s="355"/>
      <c r="Y354" s="355"/>
      <c r="Z354" s="355"/>
    </row>
    <row r="355" spans="1:26" ht="15.75" customHeight="1">
      <c r="A355" s="348"/>
      <c r="B355" s="353"/>
      <c r="C355" s="363"/>
      <c r="D355" s="355"/>
      <c r="E355" s="355"/>
      <c r="F355" s="355"/>
      <c r="G355" s="355"/>
      <c r="H355" s="355"/>
      <c r="I355" s="355"/>
      <c r="J355" s="355"/>
      <c r="K355" s="355"/>
      <c r="L355" s="355"/>
      <c r="M355" s="355"/>
      <c r="N355" s="355"/>
      <c r="O355" s="355"/>
      <c r="P355" s="355"/>
      <c r="Q355" s="355"/>
      <c r="R355" s="355"/>
      <c r="S355" s="355"/>
      <c r="T355" s="355"/>
      <c r="U355" s="355"/>
      <c r="V355" s="355"/>
      <c r="W355" s="355"/>
      <c r="X355" s="355"/>
      <c r="Y355" s="355"/>
      <c r="Z355" s="355"/>
    </row>
    <row r="356" spans="1:26" ht="15.75" customHeight="1">
      <c r="A356" s="348"/>
      <c r="B356" s="353"/>
      <c r="C356" s="363"/>
      <c r="D356" s="355"/>
      <c r="E356" s="355"/>
      <c r="F356" s="355"/>
      <c r="G356" s="355"/>
      <c r="H356" s="355"/>
      <c r="I356" s="355"/>
      <c r="J356" s="355"/>
      <c r="K356" s="355"/>
      <c r="L356" s="355"/>
      <c r="M356" s="355"/>
      <c r="N356" s="355"/>
      <c r="O356" s="355"/>
      <c r="P356" s="355"/>
      <c r="Q356" s="355"/>
      <c r="R356" s="355"/>
      <c r="S356" s="355"/>
      <c r="T356" s="355"/>
      <c r="U356" s="355"/>
      <c r="V356" s="355"/>
      <c r="W356" s="355"/>
      <c r="X356" s="355"/>
      <c r="Y356" s="355"/>
      <c r="Z356" s="355"/>
    </row>
    <row r="357" spans="1:26" ht="15.75" customHeight="1">
      <c r="A357" s="348"/>
      <c r="B357" s="353"/>
      <c r="C357" s="363"/>
      <c r="D357" s="355"/>
      <c r="E357" s="355"/>
      <c r="F357" s="355"/>
      <c r="G357" s="355"/>
      <c r="H357" s="355"/>
      <c r="I357" s="355"/>
      <c r="J357" s="355"/>
      <c r="K357" s="355"/>
      <c r="L357" s="355"/>
      <c r="M357" s="355"/>
      <c r="N357" s="355"/>
      <c r="O357" s="355"/>
      <c r="P357" s="355"/>
      <c r="Q357" s="355"/>
      <c r="R357" s="355"/>
      <c r="S357" s="355"/>
      <c r="T357" s="355"/>
      <c r="U357" s="355"/>
      <c r="V357" s="355"/>
      <c r="W357" s="355"/>
      <c r="X357" s="355"/>
      <c r="Y357" s="355"/>
      <c r="Z357" s="355"/>
    </row>
    <row r="358" spans="1:26" ht="15.75" customHeight="1">
      <c r="A358" s="348"/>
      <c r="B358" s="353"/>
      <c r="C358" s="363"/>
      <c r="D358" s="355"/>
      <c r="E358" s="355"/>
      <c r="F358" s="355"/>
      <c r="G358" s="355"/>
      <c r="H358" s="355"/>
      <c r="I358" s="355"/>
      <c r="J358" s="355"/>
      <c r="K358" s="355"/>
      <c r="L358" s="355"/>
      <c r="M358" s="355"/>
      <c r="N358" s="355"/>
      <c r="O358" s="355"/>
      <c r="P358" s="355"/>
      <c r="Q358" s="355"/>
      <c r="R358" s="355"/>
      <c r="S358" s="355"/>
      <c r="T358" s="355"/>
      <c r="U358" s="355"/>
      <c r="V358" s="355"/>
      <c r="W358" s="355"/>
      <c r="X358" s="355"/>
      <c r="Y358" s="355"/>
      <c r="Z358" s="355"/>
    </row>
    <row r="359" spans="1:26" ht="15.75" customHeight="1">
      <c r="A359" s="348"/>
      <c r="B359" s="353"/>
      <c r="C359" s="363"/>
      <c r="D359" s="355"/>
      <c r="E359" s="355"/>
      <c r="F359" s="355"/>
      <c r="G359" s="355"/>
      <c r="H359" s="355"/>
      <c r="I359" s="355"/>
      <c r="J359" s="355"/>
      <c r="K359" s="355"/>
      <c r="L359" s="355"/>
      <c r="M359" s="355"/>
      <c r="N359" s="355"/>
      <c r="O359" s="355"/>
      <c r="P359" s="355"/>
      <c r="Q359" s="355"/>
      <c r="R359" s="355"/>
      <c r="S359" s="355"/>
      <c r="T359" s="355"/>
      <c r="U359" s="355"/>
      <c r="V359" s="355"/>
      <c r="W359" s="355"/>
      <c r="X359" s="355"/>
      <c r="Y359" s="355"/>
      <c r="Z359" s="355"/>
    </row>
    <row r="360" spans="1:26" ht="15.75" customHeight="1">
      <c r="A360" s="348"/>
      <c r="B360" s="353"/>
      <c r="C360" s="363"/>
      <c r="D360" s="355"/>
      <c r="E360" s="355"/>
      <c r="F360" s="355"/>
      <c r="G360" s="355"/>
      <c r="H360" s="355"/>
      <c r="I360" s="355"/>
      <c r="J360" s="355"/>
      <c r="K360" s="355"/>
      <c r="L360" s="355"/>
      <c r="M360" s="355"/>
      <c r="N360" s="355"/>
      <c r="O360" s="355"/>
      <c r="P360" s="355"/>
      <c r="Q360" s="355"/>
      <c r="R360" s="355"/>
      <c r="S360" s="355"/>
      <c r="T360" s="355"/>
      <c r="U360" s="355"/>
      <c r="V360" s="355"/>
      <c r="W360" s="355"/>
      <c r="X360" s="355"/>
      <c r="Y360" s="355"/>
      <c r="Z360" s="355"/>
    </row>
    <row r="361" spans="1:26" ht="15.75" customHeight="1">
      <c r="A361" s="348"/>
      <c r="B361" s="353"/>
      <c r="C361" s="363"/>
      <c r="D361" s="355"/>
      <c r="E361" s="355"/>
      <c r="F361" s="355"/>
      <c r="G361" s="355"/>
      <c r="H361" s="355"/>
      <c r="I361" s="355"/>
      <c r="J361" s="355"/>
      <c r="K361" s="355"/>
      <c r="L361" s="355"/>
      <c r="M361" s="355"/>
      <c r="N361" s="355"/>
      <c r="O361" s="355"/>
      <c r="P361" s="355"/>
      <c r="Q361" s="355"/>
      <c r="R361" s="355"/>
      <c r="S361" s="355"/>
      <c r="T361" s="355"/>
      <c r="U361" s="355"/>
      <c r="V361" s="355"/>
      <c r="W361" s="355"/>
      <c r="X361" s="355"/>
      <c r="Y361" s="355"/>
      <c r="Z361" s="355"/>
    </row>
    <row r="362" spans="1:26" ht="15.75" customHeight="1">
      <c r="A362" s="348"/>
      <c r="B362" s="353"/>
      <c r="C362" s="363"/>
      <c r="D362" s="355"/>
      <c r="E362" s="355"/>
      <c r="F362" s="355"/>
      <c r="G362" s="355"/>
      <c r="H362" s="355"/>
      <c r="I362" s="355"/>
      <c r="J362" s="355"/>
      <c r="K362" s="355"/>
      <c r="L362" s="355"/>
      <c r="M362" s="355"/>
      <c r="N362" s="355"/>
      <c r="O362" s="355"/>
      <c r="P362" s="355"/>
      <c r="Q362" s="355"/>
      <c r="R362" s="355"/>
      <c r="S362" s="355"/>
      <c r="T362" s="355"/>
      <c r="U362" s="355"/>
      <c r="V362" s="355"/>
      <c r="W362" s="355"/>
      <c r="X362" s="355"/>
      <c r="Y362" s="355"/>
      <c r="Z362" s="355"/>
    </row>
    <row r="363" spans="1:26" ht="15.75" customHeight="1">
      <c r="A363" s="348"/>
      <c r="B363" s="353"/>
      <c r="C363" s="363"/>
      <c r="D363" s="355"/>
      <c r="E363" s="355"/>
      <c r="F363" s="355"/>
      <c r="G363" s="355"/>
      <c r="H363" s="355"/>
      <c r="I363" s="355"/>
      <c r="J363" s="355"/>
      <c r="K363" s="355"/>
      <c r="L363" s="355"/>
      <c r="M363" s="355"/>
      <c r="N363" s="355"/>
      <c r="O363" s="355"/>
      <c r="P363" s="355"/>
      <c r="Q363" s="355"/>
      <c r="R363" s="355"/>
      <c r="S363" s="355"/>
      <c r="T363" s="355"/>
      <c r="U363" s="355"/>
      <c r="V363" s="355"/>
      <c r="W363" s="355"/>
      <c r="X363" s="355"/>
      <c r="Y363" s="355"/>
      <c r="Z363" s="355"/>
    </row>
    <row r="364" spans="1:26" ht="15.75" customHeight="1">
      <c r="A364" s="348"/>
      <c r="B364" s="353"/>
      <c r="C364" s="363"/>
      <c r="D364" s="355"/>
      <c r="E364" s="355"/>
      <c r="F364" s="355"/>
      <c r="G364" s="355"/>
      <c r="H364" s="355"/>
      <c r="I364" s="355"/>
      <c r="J364" s="355"/>
      <c r="K364" s="355"/>
      <c r="L364" s="355"/>
      <c r="M364" s="355"/>
      <c r="N364" s="355"/>
      <c r="O364" s="355"/>
      <c r="P364" s="355"/>
      <c r="Q364" s="355"/>
      <c r="R364" s="355"/>
      <c r="S364" s="355"/>
      <c r="T364" s="355"/>
      <c r="U364" s="355"/>
      <c r="V364" s="355"/>
      <c r="W364" s="355"/>
      <c r="X364" s="355"/>
      <c r="Y364" s="355"/>
      <c r="Z364" s="355"/>
    </row>
    <row r="365" spans="1:26" ht="15.75" customHeight="1">
      <c r="A365" s="348"/>
      <c r="B365" s="353"/>
      <c r="C365" s="363"/>
      <c r="D365" s="355"/>
      <c r="E365" s="355"/>
      <c r="F365" s="355"/>
      <c r="G365" s="355"/>
      <c r="H365" s="355"/>
      <c r="I365" s="355"/>
      <c r="J365" s="355"/>
      <c r="K365" s="355"/>
      <c r="L365" s="355"/>
      <c r="M365" s="355"/>
      <c r="N365" s="355"/>
      <c r="O365" s="355"/>
      <c r="P365" s="355"/>
      <c r="Q365" s="355"/>
      <c r="R365" s="355"/>
      <c r="S365" s="355"/>
      <c r="T365" s="355"/>
      <c r="U365" s="355"/>
      <c r="V365" s="355"/>
      <c r="W365" s="355"/>
      <c r="X365" s="355"/>
      <c r="Y365" s="355"/>
      <c r="Z365" s="355"/>
    </row>
    <row r="366" spans="1:26" ht="15.75" customHeight="1">
      <c r="A366" s="348"/>
      <c r="B366" s="353"/>
      <c r="C366" s="363"/>
      <c r="D366" s="355"/>
      <c r="E366" s="355"/>
      <c r="F366" s="355"/>
      <c r="G366" s="355"/>
      <c r="H366" s="355"/>
      <c r="I366" s="355"/>
      <c r="J366" s="355"/>
      <c r="K366" s="355"/>
      <c r="L366" s="355"/>
      <c r="M366" s="355"/>
      <c r="N366" s="355"/>
      <c r="O366" s="355"/>
      <c r="P366" s="355"/>
      <c r="Q366" s="355"/>
      <c r="R366" s="355"/>
      <c r="S366" s="355"/>
      <c r="T366" s="355"/>
      <c r="U366" s="355"/>
      <c r="V366" s="355"/>
      <c r="W366" s="355"/>
      <c r="X366" s="355"/>
      <c r="Y366" s="355"/>
      <c r="Z366" s="355"/>
    </row>
    <row r="367" spans="1:26" ht="15.75" customHeight="1">
      <c r="A367" s="348"/>
      <c r="B367" s="353"/>
      <c r="C367" s="363"/>
      <c r="D367" s="355"/>
      <c r="E367" s="355"/>
      <c r="F367" s="355"/>
      <c r="G367" s="355"/>
      <c r="H367" s="355"/>
      <c r="I367" s="355"/>
      <c r="J367" s="355"/>
      <c r="K367" s="355"/>
      <c r="L367" s="355"/>
      <c r="M367" s="355"/>
      <c r="N367" s="355"/>
      <c r="O367" s="355"/>
      <c r="P367" s="355"/>
      <c r="Q367" s="355"/>
      <c r="R367" s="355"/>
      <c r="S367" s="355"/>
      <c r="T367" s="355"/>
      <c r="U367" s="355"/>
      <c r="V367" s="355"/>
      <c r="W367" s="355"/>
      <c r="X367" s="355"/>
      <c r="Y367" s="355"/>
      <c r="Z367" s="355"/>
    </row>
    <row r="368" spans="1:26" ht="15.75" customHeight="1">
      <c r="A368" s="348"/>
      <c r="B368" s="353"/>
      <c r="C368" s="363"/>
      <c r="D368" s="355"/>
      <c r="E368" s="355"/>
      <c r="F368" s="355"/>
      <c r="G368" s="355"/>
      <c r="H368" s="355"/>
      <c r="I368" s="355"/>
      <c r="J368" s="355"/>
      <c r="K368" s="355"/>
      <c r="L368" s="355"/>
      <c r="M368" s="355"/>
      <c r="N368" s="355"/>
      <c r="O368" s="355"/>
      <c r="P368" s="355"/>
      <c r="Q368" s="355"/>
      <c r="R368" s="355"/>
      <c r="S368" s="355"/>
      <c r="T368" s="355"/>
      <c r="U368" s="355"/>
      <c r="V368" s="355"/>
      <c r="W368" s="355"/>
      <c r="X368" s="355"/>
      <c r="Y368" s="355"/>
      <c r="Z368" s="355"/>
    </row>
    <row r="369" spans="1:26" ht="15.75" customHeight="1">
      <c r="A369" s="348"/>
      <c r="B369" s="353"/>
      <c r="C369" s="363"/>
      <c r="D369" s="355"/>
      <c r="E369" s="355"/>
      <c r="F369" s="355"/>
      <c r="G369" s="355"/>
      <c r="H369" s="355"/>
      <c r="I369" s="355"/>
      <c r="J369" s="355"/>
      <c r="K369" s="355"/>
      <c r="L369" s="355"/>
      <c r="M369" s="355"/>
      <c r="N369" s="355"/>
      <c r="O369" s="355"/>
      <c r="P369" s="355"/>
      <c r="Q369" s="355"/>
      <c r="R369" s="355"/>
      <c r="S369" s="355"/>
      <c r="T369" s="355"/>
      <c r="U369" s="355"/>
      <c r="V369" s="355"/>
      <c r="W369" s="355"/>
      <c r="X369" s="355"/>
      <c r="Y369" s="355"/>
      <c r="Z369" s="355"/>
    </row>
    <row r="370" spans="1:26" ht="15.75" customHeight="1">
      <c r="A370" s="348"/>
      <c r="B370" s="353"/>
      <c r="C370" s="363"/>
      <c r="D370" s="355"/>
      <c r="E370" s="355"/>
      <c r="F370" s="355"/>
      <c r="G370" s="355"/>
      <c r="H370" s="355"/>
      <c r="I370" s="355"/>
      <c r="J370" s="355"/>
      <c r="K370" s="355"/>
      <c r="L370" s="355"/>
      <c r="M370" s="355"/>
      <c r="N370" s="355"/>
      <c r="O370" s="355"/>
      <c r="P370" s="355"/>
      <c r="Q370" s="355"/>
      <c r="R370" s="355"/>
      <c r="S370" s="355"/>
      <c r="T370" s="355"/>
      <c r="U370" s="355"/>
      <c r="V370" s="355"/>
      <c r="W370" s="355"/>
      <c r="X370" s="355"/>
      <c r="Y370" s="355"/>
      <c r="Z370" s="355"/>
    </row>
    <row r="371" spans="1:26" ht="15.75" customHeight="1">
      <c r="A371" s="348"/>
      <c r="B371" s="353"/>
      <c r="C371" s="363"/>
      <c r="D371" s="355"/>
      <c r="E371" s="355"/>
      <c r="F371" s="355"/>
      <c r="G371" s="355"/>
      <c r="H371" s="355"/>
      <c r="I371" s="355"/>
      <c r="J371" s="355"/>
      <c r="K371" s="355"/>
      <c r="L371" s="355"/>
      <c r="M371" s="355"/>
      <c r="N371" s="355"/>
      <c r="O371" s="355"/>
      <c r="P371" s="355"/>
      <c r="Q371" s="355"/>
      <c r="R371" s="355"/>
      <c r="S371" s="355"/>
      <c r="T371" s="355"/>
      <c r="U371" s="355"/>
      <c r="V371" s="355"/>
      <c r="W371" s="355"/>
      <c r="X371" s="355"/>
      <c r="Y371" s="355"/>
      <c r="Z371" s="355"/>
    </row>
    <row r="372" spans="1:26" ht="15.75" customHeight="1">
      <c r="A372" s="348"/>
      <c r="B372" s="353"/>
      <c r="C372" s="363"/>
      <c r="D372" s="355"/>
      <c r="E372" s="355"/>
      <c r="F372" s="355"/>
      <c r="G372" s="355"/>
      <c r="H372" s="355"/>
      <c r="I372" s="355"/>
      <c r="J372" s="355"/>
      <c r="K372" s="355"/>
      <c r="L372" s="355"/>
      <c r="M372" s="355"/>
      <c r="N372" s="355"/>
      <c r="O372" s="355"/>
      <c r="P372" s="355"/>
      <c r="Q372" s="355"/>
      <c r="R372" s="355"/>
      <c r="S372" s="355"/>
      <c r="T372" s="355"/>
      <c r="U372" s="355"/>
      <c r="V372" s="355"/>
      <c r="W372" s="355"/>
      <c r="X372" s="355"/>
      <c r="Y372" s="355"/>
      <c r="Z372" s="355"/>
    </row>
    <row r="373" spans="1:26" ht="15.75" customHeight="1">
      <c r="A373" s="348"/>
      <c r="B373" s="353"/>
      <c r="C373" s="363"/>
      <c r="D373" s="355"/>
      <c r="E373" s="355"/>
      <c r="F373" s="355"/>
      <c r="G373" s="355"/>
      <c r="H373" s="355"/>
      <c r="I373" s="355"/>
      <c r="J373" s="355"/>
      <c r="K373" s="355"/>
      <c r="L373" s="355"/>
      <c r="M373" s="355"/>
      <c r="N373" s="355"/>
      <c r="O373" s="355"/>
      <c r="P373" s="355"/>
      <c r="Q373" s="355"/>
      <c r="R373" s="355"/>
      <c r="S373" s="355"/>
      <c r="T373" s="355"/>
      <c r="U373" s="355"/>
      <c r="V373" s="355"/>
      <c r="W373" s="355"/>
      <c r="X373" s="355"/>
      <c r="Y373" s="355"/>
      <c r="Z373" s="355"/>
    </row>
    <row r="374" spans="1:26" ht="15.75" customHeight="1">
      <c r="A374" s="348"/>
      <c r="B374" s="353"/>
      <c r="C374" s="363"/>
      <c r="D374" s="355"/>
      <c r="E374" s="355"/>
      <c r="F374" s="355"/>
      <c r="G374" s="355"/>
      <c r="H374" s="355"/>
      <c r="I374" s="355"/>
      <c r="J374" s="355"/>
      <c r="K374" s="355"/>
      <c r="L374" s="355"/>
      <c r="M374" s="355"/>
      <c r="N374" s="355"/>
      <c r="O374" s="355"/>
      <c r="P374" s="355"/>
      <c r="Q374" s="355"/>
      <c r="R374" s="355"/>
      <c r="S374" s="355"/>
      <c r="T374" s="355"/>
      <c r="U374" s="355"/>
      <c r="V374" s="355"/>
      <c r="W374" s="355"/>
      <c r="X374" s="355"/>
      <c r="Y374" s="355"/>
      <c r="Z374" s="355"/>
    </row>
    <row r="375" spans="1:26" ht="15.75" customHeight="1">
      <c r="A375" s="348"/>
      <c r="B375" s="353"/>
      <c r="C375" s="363"/>
      <c r="D375" s="355"/>
      <c r="E375" s="355"/>
      <c r="F375" s="355"/>
      <c r="G375" s="355"/>
      <c r="H375" s="355"/>
      <c r="I375" s="355"/>
      <c r="J375" s="355"/>
      <c r="K375" s="355"/>
      <c r="L375" s="355"/>
      <c r="M375" s="355"/>
      <c r="N375" s="355"/>
      <c r="O375" s="355"/>
      <c r="P375" s="355"/>
      <c r="Q375" s="355"/>
      <c r="R375" s="355"/>
      <c r="S375" s="355"/>
      <c r="T375" s="355"/>
      <c r="U375" s="355"/>
      <c r="V375" s="355"/>
      <c r="W375" s="355"/>
      <c r="X375" s="355"/>
      <c r="Y375" s="355"/>
      <c r="Z375" s="355"/>
    </row>
    <row r="376" spans="1:26" ht="15.75" customHeight="1">
      <c r="A376" s="348"/>
      <c r="B376" s="353"/>
      <c r="C376" s="363"/>
      <c r="D376" s="355"/>
      <c r="E376" s="355"/>
      <c r="F376" s="355"/>
      <c r="G376" s="355"/>
      <c r="H376" s="355"/>
      <c r="I376" s="355"/>
      <c r="J376" s="355"/>
      <c r="K376" s="355"/>
      <c r="L376" s="355"/>
      <c r="M376" s="355"/>
      <c r="N376" s="355"/>
      <c r="O376" s="355"/>
      <c r="P376" s="355"/>
      <c r="Q376" s="355"/>
      <c r="R376" s="355"/>
      <c r="S376" s="355"/>
      <c r="T376" s="355"/>
      <c r="U376" s="355"/>
      <c r="V376" s="355"/>
      <c r="W376" s="355"/>
      <c r="X376" s="355"/>
      <c r="Y376" s="355"/>
      <c r="Z376" s="355"/>
    </row>
    <row r="377" spans="1:26" ht="15.75" customHeight="1">
      <c r="A377" s="348"/>
      <c r="B377" s="353"/>
      <c r="C377" s="363"/>
      <c r="D377" s="355"/>
      <c r="E377" s="355"/>
      <c r="F377" s="355"/>
      <c r="G377" s="355"/>
      <c r="H377" s="355"/>
      <c r="I377" s="355"/>
      <c r="J377" s="355"/>
      <c r="K377" s="355"/>
      <c r="L377" s="355"/>
      <c r="M377" s="355"/>
      <c r="N377" s="355"/>
      <c r="O377" s="355"/>
      <c r="P377" s="355"/>
      <c r="Q377" s="355"/>
      <c r="R377" s="355"/>
      <c r="S377" s="355"/>
      <c r="T377" s="355"/>
      <c r="U377" s="355"/>
      <c r="V377" s="355"/>
      <c r="W377" s="355"/>
      <c r="X377" s="355"/>
      <c r="Y377" s="355"/>
      <c r="Z377" s="355"/>
    </row>
    <row r="378" spans="1:26" ht="15.75" customHeight="1">
      <c r="A378" s="348"/>
      <c r="B378" s="353"/>
      <c r="C378" s="363"/>
      <c r="D378" s="355"/>
      <c r="E378" s="355"/>
      <c r="F378" s="355"/>
      <c r="G378" s="355"/>
      <c r="H378" s="355"/>
      <c r="I378" s="355"/>
      <c r="J378" s="355"/>
      <c r="K378" s="355"/>
      <c r="L378" s="355"/>
      <c r="M378" s="355"/>
      <c r="N378" s="355"/>
      <c r="O378" s="355"/>
      <c r="P378" s="355"/>
      <c r="Q378" s="355"/>
      <c r="R378" s="355"/>
      <c r="S378" s="355"/>
      <c r="T378" s="355"/>
      <c r="U378" s="355"/>
      <c r="V378" s="355"/>
      <c r="W378" s="355"/>
      <c r="X378" s="355"/>
      <c r="Y378" s="355"/>
      <c r="Z378" s="355"/>
    </row>
    <row r="379" spans="1:26" ht="15.75" customHeight="1">
      <c r="A379" s="348"/>
      <c r="B379" s="353"/>
      <c r="C379" s="363"/>
      <c r="D379" s="355"/>
      <c r="E379" s="355"/>
      <c r="F379" s="355"/>
      <c r="G379" s="355"/>
      <c r="H379" s="355"/>
      <c r="I379" s="355"/>
      <c r="J379" s="355"/>
      <c r="K379" s="355"/>
      <c r="L379" s="355"/>
      <c r="M379" s="355"/>
      <c r="N379" s="355"/>
      <c r="O379" s="355"/>
      <c r="P379" s="355"/>
      <c r="Q379" s="355"/>
      <c r="R379" s="355"/>
      <c r="S379" s="355"/>
      <c r="T379" s="355"/>
      <c r="U379" s="355"/>
      <c r="V379" s="355"/>
      <c r="W379" s="355"/>
      <c r="X379" s="355"/>
      <c r="Y379" s="355"/>
      <c r="Z379" s="355"/>
    </row>
    <row r="380" spans="1:26" ht="15.75" customHeight="1">
      <c r="A380" s="348"/>
      <c r="B380" s="353"/>
      <c r="C380" s="363"/>
      <c r="D380" s="355"/>
      <c r="E380" s="355"/>
      <c r="F380" s="355"/>
      <c r="G380" s="355"/>
      <c r="H380" s="355"/>
      <c r="I380" s="355"/>
      <c r="J380" s="355"/>
      <c r="K380" s="355"/>
      <c r="L380" s="355"/>
      <c r="M380" s="355"/>
      <c r="N380" s="355"/>
      <c r="O380" s="355"/>
      <c r="P380" s="355"/>
      <c r="Q380" s="355"/>
      <c r="R380" s="355"/>
      <c r="S380" s="355"/>
      <c r="T380" s="355"/>
      <c r="U380" s="355"/>
      <c r="V380" s="355"/>
      <c r="W380" s="355"/>
      <c r="X380" s="355"/>
      <c r="Y380" s="355"/>
      <c r="Z380" s="355"/>
    </row>
    <row r="381" spans="1:26" ht="15.75" customHeight="1">
      <c r="A381" s="348"/>
      <c r="B381" s="353"/>
      <c r="C381" s="363"/>
      <c r="D381" s="355"/>
      <c r="E381" s="355"/>
      <c r="F381" s="355"/>
      <c r="G381" s="355"/>
      <c r="H381" s="355"/>
      <c r="I381" s="355"/>
      <c r="J381" s="355"/>
      <c r="K381" s="355"/>
      <c r="L381" s="355"/>
      <c r="M381" s="355"/>
      <c r="N381" s="355"/>
      <c r="O381" s="355"/>
      <c r="P381" s="355"/>
      <c r="Q381" s="355"/>
      <c r="R381" s="355"/>
      <c r="S381" s="355"/>
      <c r="T381" s="355"/>
      <c r="U381" s="355"/>
      <c r="V381" s="355"/>
      <c r="W381" s="355"/>
      <c r="X381" s="355"/>
      <c r="Y381" s="355"/>
      <c r="Z381" s="355"/>
    </row>
    <row r="382" spans="1:26" ht="15.75" customHeight="1">
      <c r="A382" s="348"/>
      <c r="B382" s="353"/>
      <c r="C382" s="363"/>
      <c r="D382" s="355"/>
      <c r="E382" s="355"/>
      <c r="F382" s="355"/>
      <c r="G382" s="355"/>
      <c r="H382" s="355"/>
      <c r="I382" s="355"/>
      <c r="J382" s="355"/>
      <c r="K382" s="355"/>
      <c r="L382" s="355"/>
      <c r="M382" s="355"/>
      <c r="N382" s="355"/>
      <c r="O382" s="355"/>
      <c r="P382" s="355"/>
      <c r="Q382" s="355"/>
      <c r="R382" s="355"/>
      <c r="S382" s="355"/>
      <c r="T382" s="355"/>
      <c r="U382" s="355"/>
      <c r="V382" s="355"/>
      <c r="W382" s="355"/>
      <c r="X382" s="355"/>
      <c r="Y382" s="355"/>
      <c r="Z382" s="355"/>
    </row>
    <row r="383" spans="1:26" ht="15.75" customHeight="1">
      <c r="A383" s="348"/>
      <c r="B383" s="353"/>
      <c r="C383" s="363"/>
      <c r="D383" s="355"/>
      <c r="E383" s="355"/>
      <c r="F383" s="355"/>
      <c r="G383" s="355"/>
      <c r="H383" s="355"/>
      <c r="I383" s="355"/>
      <c r="J383" s="355"/>
      <c r="K383" s="355"/>
      <c r="L383" s="355"/>
      <c r="M383" s="355"/>
      <c r="N383" s="355"/>
      <c r="O383" s="355"/>
      <c r="P383" s="355"/>
      <c r="Q383" s="355"/>
      <c r="R383" s="355"/>
      <c r="S383" s="355"/>
      <c r="T383" s="355"/>
      <c r="U383" s="355"/>
      <c r="V383" s="355"/>
      <c r="W383" s="355"/>
      <c r="X383" s="355"/>
      <c r="Y383" s="355"/>
      <c r="Z383" s="355"/>
    </row>
    <row r="384" spans="1:26" ht="15.75" customHeight="1">
      <c r="A384" s="348"/>
      <c r="B384" s="353"/>
      <c r="C384" s="363"/>
      <c r="D384" s="355"/>
      <c r="E384" s="355"/>
      <c r="F384" s="355"/>
      <c r="G384" s="355"/>
      <c r="H384" s="355"/>
      <c r="I384" s="355"/>
      <c r="J384" s="355"/>
      <c r="K384" s="355"/>
      <c r="L384" s="355"/>
      <c r="M384" s="355"/>
      <c r="N384" s="355"/>
      <c r="O384" s="355"/>
      <c r="P384" s="355"/>
      <c r="Q384" s="355"/>
      <c r="R384" s="355"/>
      <c r="S384" s="355"/>
      <c r="T384" s="355"/>
      <c r="U384" s="355"/>
      <c r="V384" s="355"/>
      <c r="W384" s="355"/>
      <c r="X384" s="355"/>
      <c r="Y384" s="355"/>
      <c r="Z384" s="355"/>
    </row>
    <row r="385" spans="1:26" ht="15.75" customHeight="1">
      <c r="A385" s="348"/>
      <c r="B385" s="353"/>
      <c r="C385" s="363"/>
      <c r="D385" s="355"/>
      <c r="E385" s="355"/>
      <c r="F385" s="355"/>
      <c r="G385" s="355"/>
      <c r="H385" s="355"/>
      <c r="I385" s="355"/>
      <c r="J385" s="355"/>
      <c r="K385" s="355"/>
      <c r="L385" s="355"/>
      <c r="M385" s="355"/>
      <c r="N385" s="355"/>
      <c r="O385" s="355"/>
      <c r="P385" s="355"/>
      <c r="Q385" s="355"/>
      <c r="R385" s="355"/>
      <c r="S385" s="355"/>
      <c r="T385" s="355"/>
      <c r="U385" s="355"/>
      <c r="V385" s="355"/>
      <c r="W385" s="355"/>
      <c r="X385" s="355"/>
      <c r="Y385" s="355"/>
      <c r="Z385" s="355"/>
    </row>
    <row r="386" spans="1:26" ht="15.75" customHeight="1">
      <c r="A386" s="348"/>
      <c r="B386" s="353"/>
      <c r="C386" s="363"/>
      <c r="D386" s="355"/>
      <c r="E386" s="355"/>
      <c r="F386" s="355"/>
      <c r="G386" s="355"/>
      <c r="H386" s="355"/>
      <c r="I386" s="355"/>
      <c r="J386" s="355"/>
      <c r="K386" s="355"/>
      <c r="L386" s="355"/>
      <c r="M386" s="355"/>
      <c r="N386" s="355"/>
      <c r="O386" s="355"/>
      <c r="P386" s="355"/>
      <c r="Q386" s="355"/>
      <c r="R386" s="355"/>
      <c r="S386" s="355"/>
      <c r="T386" s="355"/>
      <c r="U386" s="355"/>
      <c r="V386" s="355"/>
      <c r="W386" s="355"/>
      <c r="X386" s="355"/>
      <c r="Y386" s="355"/>
      <c r="Z386" s="355"/>
    </row>
    <row r="387" spans="1:26" ht="15.75" customHeight="1">
      <c r="A387" s="348"/>
      <c r="B387" s="353"/>
      <c r="C387" s="363"/>
      <c r="D387" s="355"/>
      <c r="E387" s="355"/>
      <c r="F387" s="355"/>
      <c r="G387" s="355"/>
      <c r="H387" s="355"/>
      <c r="I387" s="355"/>
      <c r="J387" s="355"/>
      <c r="K387" s="355"/>
      <c r="L387" s="355"/>
      <c r="M387" s="355"/>
      <c r="N387" s="355"/>
      <c r="O387" s="355"/>
      <c r="P387" s="355"/>
      <c r="Q387" s="355"/>
      <c r="R387" s="355"/>
      <c r="S387" s="355"/>
      <c r="T387" s="355"/>
      <c r="U387" s="355"/>
      <c r="V387" s="355"/>
      <c r="W387" s="355"/>
      <c r="X387" s="355"/>
      <c r="Y387" s="355"/>
      <c r="Z387" s="355"/>
    </row>
    <row r="388" spans="1:26" ht="15.75" customHeight="1">
      <c r="A388" s="348"/>
      <c r="B388" s="353"/>
      <c r="C388" s="363"/>
      <c r="D388" s="355"/>
      <c r="E388" s="355"/>
      <c r="F388" s="355"/>
      <c r="G388" s="355"/>
      <c r="H388" s="355"/>
      <c r="I388" s="355"/>
      <c r="J388" s="355"/>
      <c r="K388" s="355"/>
      <c r="L388" s="355"/>
      <c r="M388" s="355"/>
      <c r="N388" s="355"/>
      <c r="O388" s="355"/>
      <c r="P388" s="355"/>
      <c r="Q388" s="355"/>
      <c r="R388" s="355"/>
      <c r="S388" s="355"/>
      <c r="T388" s="355"/>
      <c r="U388" s="355"/>
      <c r="V388" s="355"/>
      <c r="W388" s="355"/>
      <c r="X388" s="355"/>
      <c r="Y388" s="355"/>
      <c r="Z388" s="355"/>
    </row>
    <row r="389" spans="1:26" ht="15.75" customHeight="1">
      <c r="A389" s="348"/>
      <c r="B389" s="353"/>
      <c r="C389" s="363"/>
      <c r="D389" s="355"/>
      <c r="E389" s="355"/>
      <c r="F389" s="355"/>
      <c r="G389" s="355"/>
      <c r="H389" s="355"/>
      <c r="I389" s="355"/>
      <c r="J389" s="355"/>
      <c r="K389" s="355"/>
      <c r="L389" s="355"/>
      <c r="M389" s="355"/>
      <c r="N389" s="355"/>
      <c r="O389" s="355"/>
      <c r="P389" s="355"/>
      <c r="Q389" s="355"/>
      <c r="R389" s="355"/>
      <c r="S389" s="355"/>
      <c r="T389" s="355"/>
      <c r="U389" s="355"/>
      <c r="V389" s="355"/>
      <c r="W389" s="355"/>
      <c r="X389" s="355"/>
      <c r="Y389" s="355"/>
      <c r="Z389" s="355"/>
    </row>
    <row r="390" spans="1:26" ht="15.75" customHeight="1">
      <c r="A390" s="348"/>
      <c r="B390" s="353"/>
      <c r="C390" s="363"/>
      <c r="D390" s="355"/>
      <c r="E390" s="355"/>
      <c r="F390" s="355"/>
      <c r="G390" s="355"/>
      <c r="H390" s="355"/>
      <c r="I390" s="355"/>
      <c r="J390" s="355"/>
      <c r="K390" s="355"/>
      <c r="L390" s="355"/>
      <c r="M390" s="355"/>
      <c r="N390" s="355"/>
      <c r="O390" s="355"/>
      <c r="P390" s="355"/>
      <c r="Q390" s="355"/>
      <c r="R390" s="355"/>
      <c r="S390" s="355"/>
      <c r="T390" s="355"/>
      <c r="U390" s="355"/>
      <c r="V390" s="355"/>
      <c r="W390" s="355"/>
      <c r="X390" s="355"/>
      <c r="Y390" s="355"/>
      <c r="Z390" s="355"/>
    </row>
    <row r="391" spans="1:26" ht="15.75" customHeight="1">
      <c r="A391" s="348"/>
      <c r="B391" s="353"/>
      <c r="C391" s="363"/>
      <c r="D391" s="355"/>
      <c r="E391" s="355"/>
      <c r="F391" s="355"/>
      <c r="G391" s="355"/>
      <c r="H391" s="355"/>
      <c r="I391" s="355"/>
      <c r="J391" s="355"/>
      <c r="K391" s="355"/>
      <c r="L391" s="355"/>
      <c r="M391" s="355"/>
      <c r="N391" s="355"/>
      <c r="O391" s="355"/>
      <c r="P391" s="355"/>
      <c r="Q391" s="355"/>
      <c r="R391" s="355"/>
      <c r="S391" s="355"/>
      <c r="T391" s="355"/>
      <c r="U391" s="355"/>
      <c r="V391" s="355"/>
      <c r="W391" s="355"/>
      <c r="X391" s="355"/>
      <c r="Y391" s="355"/>
      <c r="Z391" s="355"/>
    </row>
    <row r="392" spans="1:26" ht="15.75" customHeight="1">
      <c r="A392" s="348"/>
      <c r="B392" s="353"/>
      <c r="C392" s="363"/>
      <c r="D392" s="355"/>
      <c r="E392" s="355"/>
      <c r="F392" s="355"/>
      <c r="G392" s="355"/>
      <c r="H392" s="355"/>
      <c r="I392" s="355"/>
      <c r="J392" s="355"/>
      <c r="K392" s="355"/>
      <c r="L392" s="355"/>
      <c r="M392" s="355"/>
      <c r="N392" s="355"/>
      <c r="O392" s="355"/>
      <c r="P392" s="355"/>
      <c r="Q392" s="355"/>
      <c r="R392" s="355"/>
      <c r="S392" s="355"/>
      <c r="T392" s="355"/>
      <c r="U392" s="355"/>
      <c r="V392" s="355"/>
      <c r="W392" s="355"/>
      <c r="X392" s="355"/>
      <c r="Y392" s="355"/>
      <c r="Z392" s="355"/>
    </row>
    <row r="393" spans="1:26" ht="15.75" customHeight="1">
      <c r="A393" s="348"/>
      <c r="B393" s="353"/>
      <c r="C393" s="363"/>
      <c r="D393" s="355"/>
      <c r="E393" s="355"/>
      <c r="F393" s="355"/>
      <c r="G393" s="355"/>
      <c r="H393" s="355"/>
      <c r="I393" s="355"/>
      <c r="J393" s="355"/>
      <c r="K393" s="355"/>
      <c r="L393" s="355"/>
      <c r="M393" s="355"/>
      <c r="N393" s="355"/>
      <c r="O393" s="355"/>
      <c r="P393" s="355"/>
      <c r="Q393" s="355"/>
      <c r="R393" s="355"/>
      <c r="S393" s="355"/>
      <c r="T393" s="355"/>
      <c r="U393" s="355"/>
      <c r="V393" s="355"/>
      <c r="W393" s="355"/>
      <c r="X393" s="355"/>
      <c r="Y393" s="355"/>
      <c r="Z393" s="355"/>
    </row>
    <row r="394" spans="1:26" ht="15.75" customHeight="1">
      <c r="A394" s="348"/>
      <c r="B394" s="353"/>
      <c r="C394" s="363"/>
      <c r="D394" s="355"/>
      <c r="E394" s="355"/>
      <c r="F394" s="355"/>
      <c r="G394" s="355"/>
      <c r="H394" s="355"/>
      <c r="I394" s="355"/>
      <c r="J394" s="355"/>
      <c r="K394" s="355"/>
      <c r="L394" s="355"/>
      <c r="M394" s="355"/>
      <c r="N394" s="355"/>
      <c r="O394" s="355"/>
      <c r="P394" s="355"/>
      <c r="Q394" s="355"/>
      <c r="R394" s="355"/>
      <c r="S394" s="355"/>
      <c r="T394" s="355"/>
      <c r="U394" s="355"/>
      <c r="V394" s="355"/>
      <c r="W394" s="355"/>
      <c r="X394" s="355"/>
      <c r="Y394" s="355"/>
      <c r="Z394" s="355"/>
    </row>
    <row r="395" spans="1:26" ht="15.75" customHeight="1">
      <c r="A395" s="348"/>
      <c r="B395" s="353"/>
      <c r="C395" s="363"/>
      <c r="D395" s="355"/>
      <c r="E395" s="355"/>
      <c r="F395" s="355"/>
      <c r="G395" s="355"/>
      <c r="H395" s="355"/>
      <c r="I395" s="355"/>
      <c r="J395" s="355"/>
      <c r="K395" s="355"/>
      <c r="L395" s="355"/>
      <c r="M395" s="355"/>
      <c r="N395" s="355"/>
      <c r="O395" s="355"/>
      <c r="P395" s="355"/>
      <c r="Q395" s="355"/>
      <c r="R395" s="355"/>
      <c r="S395" s="355"/>
      <c r="T395" s="355"/>
      <c r="U395" s="355"/>
      <c r="V395" s="355"/>
      <c r="W395" s="355"/>
      <c r="X395" s="355"/>
      <c r="Y395" s="355"/>
      <c r="Z395" s="355"/>
    </row>
    <row r="396" spans="1:26" ht="15.75" customHeight="1">
      <c r="A396" s="348"/>
      <c r="B396" s="353"/>
      <c r="C396" s="363"/>
      <c r="D396" s="355"/>
      <c r="E396" s="355"/>
      <c r="F396" s="355"/>
      <c r="G396" s="355"/>
      <c r="H396" s="355"/>
      <c r="I396" s="355"/>
      <c r="J396" s="355"/>
      <c r="K396" s="355"/>
      <c r="L396" s="355"/>
      <c r="M396" s="355"/>
      <c r="N396" s="355"/>
      <c r="O396" s="355"/>
      <c r="P396" s="355"/>
      <c r="Q396" s="355"/>
      <c r="R396" s="355"/>
      <c r="S396" s="355"/>
      <c r="T396" s="355"/>
      <c r="U396" s="355"/>
      <c r="V396" s="355"/>
      <c r="W396" s="355"/>
      <c r="X396" s="355"/>
      <c r="Y396" s="355"/>
      <c r="Z396" s="355"/>
    </row>
    <row r="397" spans="1:26" ht="15.75" customHeight="1">
      <c r="A397" s="348"/>
      <c r="B397" s="353"/>
      <c r="C397" s="363"/>
      <c r="D397" s="355"/>
      <c r="E397" s="355"/>
      <c r="F397" s="355"/>
      <c r="G397" s="355"/>
      <c r="H397" s="355"/>
      <c r="I397" s="355"/>
      <c r="J397" s="355"/>
      <c r="K397" s="355"/>
      <c r="L397" s="355"/>
      <c r="M397" s="355"/>
      <c r="N397" s="355"/>
      <c r="O397" s="355"/>
      <c r="P397" s="355"/>
      <c r="Q397" s="355"/>
      <c r="R397" s="355"/>
      <c r="S397" s="355"/>
      <c r="T397" s="355"/>
      <c r="U397" s="355"/>
      <c r="V397" s="355"/>
      <c r="W397" s="355"/>
      <c r="X397" s="355"/>
      <c r="Y397" s="355"/>
      <c r="Z397" s="355"/>
    </row>
    <row r="398" spans="1:26" ht="15.75" customHeight="1">
      <c r="A398" s="348"/>
      <c r="B398" s="353"/>
      <c r="C398" s="363"/>
      <c r="D398" s="355"/>
      <c r="E398" s="355"/>
      <c r="F398" s="355"/>
      <c r="G398" s="355"/>
      <c r="H398" s="355"/>
      <c r="I398" s="355"/>
      <c r="J398" s="355"/>
      <c r="K398" s="355"/>
      <c r="L398" s="355"/>
      <c r="M398" s="355"/>
      <c r="N398" s="355"/>
      <c r="O398" s="355"/>
      <c r="P398" s="355"/>
      <c r="Q398" s="355"/>
      <c r="R398" s="355"/>
      <c r="S398" s="355"/>
      <c r="T398" s="355"/>
      <c r="U398" s="355"/>
      <c r="V398" s="355"/>
      <c r="W398" s="355"/>
      <c r="X398" s="355"/>
      <c r="Y398" s="355"/>
      <c r="Z398" s="355"/>
    </row>
    <row r="399" spans="1:26" ht="15.75" customHeight="1">
      <c r="A399" s="348"/>
      <c r="B399" s="353"/>
      <c r="C399" s="363"/>
      <c r="D399" s="355"/>
      <c r="E399" s="355"/>
      <c r="F399" s="355"/>
      <c r="G399" s="355"/>
      <c r="H399" s="355"/>
      <c r="I399" s="355"/>
      <c r="J399" s="355"/>
      <c r="K399" s="355"/>
      <c r="L399" s="355"/>
      <c r="M399" s="355"/>
      <c r="N399" s="355"/>
      <c r="O399" s="355"/>
      <c r="P399" s="355"/>
      <c r="Q399" s="355"/>
      <c r="R399" s="355"/>
      <c r="S399" s="355"/>
      <c r="T399" s="355"/>
      <c r="U399" s="355"/>
      <c r="V399" s="355"/>
      <c r="W399" s="355"/>
      <c r="X399" s="355"/>
      <c r="Y399" s="355"/>
      <c r="Z399" s="355"/>
    </row>
    <row r="400" spans="1:26" ht="15.75" customHeight="1">
      <c r="A400" s="348"/>
      <c r="B400" s="353"/>
      <c r="C400" s="363"/>
      <c r="D400" s="355"/>
      <c r="E400" s="355"/>
      <c r="F400" s="355"/>
      <c r="G400" s="355"/>
      <c r="H400" s="355"/>
      <c r="I400" s="355"/>
      <c r="J400" s="355"/>
      <c r="K400" s="355"/>
      <c r="L400" s="355"/>
      <c r="M400" s="355"/>
      <c r="N400" s="355"/>
      <c r="O400" s="355"/>
      <c r="P400" s="355"/>
      <c r="Q400" s="355"/>
      <c r="R400" s="355"/>
      <c r="S400" s="355"/>
      <c r="T400" s="355"/>
      <c r="U400" s="355"/>
      <c r="V400" s="355"/>
      <c r="W400" s="355"/>
      <c r="X400" s="355"/>
      <c r="Y400" s="355"/>
      <c r="Z400" s="355"/>
    </row>
    <row r="401" spans="1:26" ht="15.75" customHeight="1">
      <c r="A401" s="348"/>
      <c r="B401" s="353"/>
      <c r="C401" s="363"/>
      <c r="D401" s="355"/>
      <c r="E401" s="355"/>
      <c r="F401" s="355"/>
      <c r="G401" s="355"/>
      <c r="H401" s="355"/>
      <c r="I401" s="355"/>
      <c r="J401" s="355"/>
      <c r="K401" s="355"/>
      <c r="L401" s="355"/>
      <c r="M401" s="355"/>
      <c r="N401" s="355"/>
      <c r="O401" s="355"/>
      <c r="P401" s="355"/>
      <c r="Q401" s="355"/>
      <c r="R401" s="355"/>
      <c r="S401" s="355"/>
      <c r="T401" s="355"/>
      <c r="U401" s="355"/>
      <c r="V401" s="355"/>
      <c r="W401" s="355"/>
      <c r="X401" s="355"/>
      <c r="Y401" s="355"/>
      <c r="Z401" s="355"/>
    </row>
    <row r="402" spans="1:26" ht="15.75" customHeight="1">
      <c r="A402" s="348"/>
      <c r="B402" s="353"/>
      <c r="C402" s="363"/>
      <c r="D402" s="355"/>
      <c r="E402" s="355"/>
      <c r="F402" s="355"/>
      <c r="G402" s="355"/>
      <c r="H402" s="355"/>
      <c r="I402" s="355"/>
      <c r="J402" s="355"/>
      <c r="K402" s="355"/>
      <c r="L402" s="355"/>
      <c r="M402" s="355"/>
      <c r="N402" s="355"/>
      <c r="O402" s="355"/>
      <c r="P402" s="355"/>
      <c r="Q402" s="355"/>
      <c r="R402" s="355"/>
      <c r="S402" s="355"/>
      <c r="T402" s="355"/>
      <c r="U402" s="355"/>
      <c r="V402" s="355"/>
      <c r="W402" s="355"/>
      <c r="X402" s="355"/>
      <c r="Y402" s="355"/>
      <c r="Z402" s="355"/>
    </row>
    <row r="403" spans="1:26" ht="15.75" customHeight="1">
      <c r="A403" s="348"/>
      <c r="B403" s="353"/>
      <c r="C403" s="363"/>
      <c r="D403" s="355"/>
      <c r="E403" s="355"/>
      <c r="F403" s="355"/>
      <c r="G403" s="355"/>
      <c r="H403" s="355"/>
      <c r="I403" s="355"/>
      <c r="J403" s="355"/>
      <c r="K403" s="355"/>
      <c r="L403" s="355"/>
      <c r="M403" s="355"/>
      <c r="N403" s="355"/>
      <c r="O403" s="355"/>
      <c r="P403" s="355"/>
      <c r="Q403" s="355"/>
      <c r="R403" s="355"/>
      <c r="S403" s="355"/>
      <c r="T403" s="355"/>
      <c r="U403" s="355"/>
      <c r="V403" s="355"/>
      <c r="W403" s="355"/>
      <c r="X403" s="355"/>
      <c r="Y403" s="355"/>
      <c r="Z403" s="355"/>
    </row>
    <row r="404" spans="1:26" ht="15.75" customHeight="1">
      <c r="A404" s="348"/>
      <c r="B404" s="353"/>
      <c r="C404" s="363"/>
      <c r="D404" s="355"/>
      <c r="E404" s="355"/>
      <c r="F404" s="355"/>
      <c r="G404" s="355"/>
      <c r="H404" s="355"/>
      <c r="I404" s="355"/>
      <c r="J404" s="355"/>
      <c r="K404" s="355"/>
      <c r="L404" s="355"/>
      <c r="M404" s="355"/>
      <c r="N404" s="355"/>
      <c r="O404" s="355"/>
      <c r="P404" s="355"/>
      <c r="Q404" s="355"/>
      <c r="R404" s="355"/>
      <c r="S404" s="355"/>
      <c r="T404" s="355"/>
      <c r="U404" s="355"/>
      <c r="V404" s="355"/>
      <c r="W404" s="355"/>
      <c r="X404" s="355"/>
      <c r="Y404" s="355"/>
      <c r="Z404" s="355"/>
    </row>
    <row r="405" spans="1:26" ht="15.75" customHeight="1">
      <c r="A405" s="348"/>
      <c r="B405" s="353"/>
      <c r="C405" s="363"/>
      <c r="D405" s="355"/>
      <c r="E405" s="355"/>
      <c r="F405" s="355"/>
      <c r="G405" s="355"/>
      <c r="H405" s="355"/>
      <c r="I405" s="355"/>
      <c r="J405" s="355"/>
      <c r="K405" s="355"/>
      <c r="L405" s="355"/>
      <c r="M405" s="355"/>
      <c r="N405" s="355"/>
      <c r="O405" s="355"/>
      <c r="P405" s="355"/>
      <c r="Q405" s="355"/>
      <c r="R405" s="355"/>
      <c r="S405" s="355"/>
      <c r="T405" s="355"/>
      <c r="U405" s="355"/>
      <c r="V405" s="355"/>
      <c r="W405" s="355"/>
      <c r="X405" s="355"/>
      <c r="Y405" s="355"/>
      <c r="Z405" s="355"/>
    </row>
    <row r="406" spans="1:26" ht="15.75" customHeight="1">
      <c r="A406" s="348"/>
      <c r="B406" s="353"/>
      <c r="C406" s="363"/>
      <c r="D406" s="355"/>
      <c r="E406" s="355"/>
      <c r="F406" s="355"/>
      <c r="G406" s="355"/>
      <c r="H406" s="355"/>
      <c r="I406" s="355"/>
      <c r="J406" s="355"/>
      <c r="K406" s="355"/>
      <c r="L406" s="355"/>
      <c r="M406" s="355"/>
      <c r="N406" s="355"/>
      <c r="O406" s="355"/>
      <c r="P406" s="355"/>
      <c r="Q406" s="355"/>
      <c r="R406" s="355"/>
      <c r="S406" s="355"/>
      <c r="T406" s="355"/>
      <c r="U406" s="355"/>
      <c r="V406" s="355"/>
      <c r="W406" s="355"/>
      <c r="X406" s="355"/>
      <c r="Y406" s="355"/>
      <c r="Z406" s="355"/>
    </row>
    <row r="407" spans="1:26" ht="15.75" customHeight="1">
      <c r="A407" s="348"/>
      <c r="B407" s="353"/>
      <c r="C407" s="363"/>
      <c r="D407" s="355"/>
      <c r="E407" s="355"/>
      <c r="F407" s="355"/>
      <c r="G407" s="355"/>
      <c r="H407" s="355"/>
      <c r="I407" s="355"/>
      <c r="J407" s="355"/>
      <c r="K407" s="355"/>
      <c r="L407" s="355"/>
      <c r="M407" s="355"/>
      <c r="N407" s="355"/>
      <c r="O407" s="355"/>
      <c r="P407" s="355"/>
      <c r="Q407" s="355"/>
      <c r="R407" s="355"/>
      <c r="S407" s="355"/>
      <c r="T407" s="355"/>
      <c r="U407" s="355"/>
      <c r="V407" s="355"/>
      <c r="W407" s="355"/>
      <c r="X407" s="355"/>
      <c r="Y407" s="355"/>
      <c r="Z407" s="355"/>
    </row>
    <row r="408" spans="1:26" ht="15.75" customHeight="1">
      <c r="A408" s="348"/>
      <c r="B408" s="353"/>
      <c r="C408" s="363"/>
      <c r="D408" s="355"/>
      <c r="E408" s="355"/>
      <c r="F408" s="355"/>
      <c r="G408" s="355"/>
      <c r="H408" s="355"/>
      <c r="I408" s="355"/>
      <c r="J408" s="355"/>
      <c r="K408" s="355"/>
      <c r="L408" s="355"/>
      <c r="M408" s="355"/>
      <c r="N408" s="355"/>
      <c r="O408" s="355"/>
      <c r="P408" s="355"/>
      <c r="Q408" s="355"/>
      <c r="R408" s="355"/>
      <c r="S408" s="355"/>
      <c r="T408" s="355"/>
      <c r="U408" s="355"/>
      <c r="V408" s="355"/>
      <c r="W408" s="355"/>
      <c r="X408" s="355"/>
      <c r="Y408" s="355"/>
      <c r="Z408" s="355"/>
    </row>
    <row r="409" spans="1:26" ht="15.75" customHeight="1">
      <c r="A409" s="348"/>
      <c r="B409" s="353"/>
      <c r="C409" s="363"/>
      <c r="D409" s="355"/>
      <c r="E409" s="355"/>
      <c r="F409" s="355"/>
      <c r="G409" s="355"/>
      <c r="H409" s="355"/>
      <c r="I409" s="355"/>
      <c r="J409" s="355"/>
      <c r="K409" s="355"/>
      <c r="L409" s="355"/>
      <c r="M409" s="355"/>
      <c r="N409" s="355"/>
      <c r="O409" s="355"/>
      <c r="P409" s="355"/>
      <c r="Q409" s="355"/>
      <c r="R409" s="355"/>
      <c r="S409" s="355"/>
      <c r="T409" s="355"/>
      <c r="U409" s="355"/>
      <c r="V409" s="355"/>
      <c r="W409" s="355"/>
      <c r="X409" s="355"/>
      <c r="Y409" s="355"/>
      <c r="Z409" s="355"/>
    </row>
    <row r="410" spans="1:26" ht="15.75" customHeight="1">
      <c r="A410" s="348"/>
      <c r="B410" s="353"/>
      <c r="C410" s="363"/>
      <c r="D410" s="355"/>
      <c r="E410" s="355"/>
      <c r="F410" s="355"/>
      <c r="G410" s="355"/>
      <c r="H410" s="355"/>
      <c r="I410" s="355"/>
      <c r="J410" s="355"/>
      <c r="K410" s="355"/>
      <c r="L410" s="355"/>
      <c r="M410" s="355"/>
      <c r="N410" s="355"/>
      <c r="O410" s="355"/>
      <c r="P410" s="355"/>
      <c r="Q410" s="355"/>
      <c r="R410" s="355"/>
      <c r="S410" s="355"/>
      <c r="T410" s="355"/>
      <c r="U410" s="355"/>
      <c r="V410" s="355"/>
      <c r="W410" s="355"/>
      <c r="X410" s="355"/>
      <c r="Y410" s="355"/>
      <c r="Z410" s="355"/>
    </row>
    <row r="411" spans="1:26" ht="15.75" customHeight="1">
      <c r="A411" s="348"/>
      <c r="B411" s="353"/>
      <c r="C411" s="363"/>
      <c r="D411" s="355"/>
      <c r="E411" s="355"/>
      <c r="F411" s="355"/>
      <c r="G411" s="355"/>
      <c r="H411" s="355"/>
      <c r="I411" s="355"/>
      <c r="J411" s="355"/>
      <c r="K411" s="355"/>
      <c r="L411" s="355"/>
      <c r="M411" s="355"/>
      <c r="N411" s="355"/>
      <c r="O411" s="355"/>
      <c r="P411" s="355"/>
      <c r="Q411" s="355"/>
      <c r="R411" s="355"/>
      <c r="S411" s="355"/>
      <c r="T411" s="355"/>
      <c r="U411" s="355"/>
      <c r="V411" s="355"/>
      <c r="W411" s="355"/>
      <c r="X411" s="355"/>
      <c r="Y411" s="355"/>
      <c r="Z411" s="355"/>
    </row>
    <row r="412" spans="1:26" ht="15.75" customHeight="1">
      <c r="A412" s="348"/>
      <c r="B412" s="353"/>
      <c r="C412" s="363"/>
      <c r="D412" s="355"/>
      <c r="E412" s="355"/>
      <c r="F412" s="355"/>
      <c r="G412" s="355"/>
      <c r="H412" s="355"/>
      <c r="I412" s="355"/>
      <c r="J412" s="355"/>
      <c r="K412" s="355"/>
      <c r="L412" s="355"/>
      <c r="M412" s="355"/>
      <c r="N412" s="355"/>
      <c r="O412" s="355"/>
      <c r="P412" s="355"/>
      <c r="Q412" s="355"/>
      <c r="R412" s="355"/>
      <c r="S412" s="355"/>
      <c r="T412" s="355"/>
      <c r="U412" s="355"/>
      <c r="V412" s="355"/>
      <c r="W412" s="355"/>
      <c r="X412" s="355"/>
      <c r="Y412" s="355"/>
      <c r="Z412" s="355"/>
    </row>
    <row r="413" spans="1:26" ht="15.75" customHeight="1">
      <c r="A413" s="348"/>
      <c r="B413" s="353"/>
      <c r="C413" s="363"/>
      <c r="D413" s="355"/>
      <c r="E413" s="355"/>
      <c r="F413" s="355"/>
      <c r="G413" s="355"/>
      <c r="H413" s="355"/>
      <c r="I413" s="355"/>
      <c r="J413" s="355"/>
      <c r="K413" s="355"/>
      <c r="L413" s="355"/>
      <c r="M413" s="355"/>
      <c r="N413" s="355"/>
      <c r="O413" s="355"/>
      <c r="P413" s="355"/>
      <c r="Q413" s="355"/>
      <c r="R413" s="355"/>
      <c r="S413" s="355"/>
      <c r="T413" s="355"/>
      <c r="U413" s="355"/>
      <c r="V413" s="355"/>
      <c r="W413" s="355"/>
      <c r="X413" s="355"/>
      <c r="Y413" s="355"/>
      <c r="Z413" s="355"/>
    </row>
    <row r="414" spans="1:26" ht="15.75" customHeight="1">
      <c r="A414" s="348"/>
      <c r="B414" s="353"/>
      <c r="C414" s="363"/>
      <c r="D414" s="355"/>
      <c r="E414" s="355"/>
      <c r="F414" s="355"/>
      <c r="G414" s="355"/>
      <c r="H414" s="355"/>
      <c r="I414" s="355"/>
      <c r="J414" s="355"/>
      <c r="K414" s="355"/>
      <c r="L414" s="355"/>
      <c r="M414" s="355"/>
      <c r="N414" s="355"/>
      <c r="O414" s="355"/>
      <c r="P414" s="355"/>
      <c r="Q414" s="355"/>
      <c r="R414" s="355"/>
      <c r="S414" s="355"/>
      <c r="T414" s="355"/>
      <c r="U414" s="355"/>
      <c r="V414" s="355"/>
      <c r="W414" s="355"/>
      <c r="X414" s="355"/>
      <c r="Y414" s="355"/>
      <c r="Z414" s="355"/>
    </row>
    <row r="415" spans="1:26" ht="15.75" customHeight="1">
      <c r="A415" s="348"/>
      <c r="B415" s="353"/>
      <c r="C415" s="363"/>
      <c r="D415" s="355"/>
      <c r="E415" s="355"/>
      <c r="F415" s="355"/>
      <c r="G415" s="355"/>
      <c r="H415" s="355"/>
      <c r="I415" s="355"/>
      <c r="J415" s="355"/>
      <c r="K415" s="355"/>
      <c r="L415" s="355"/>
      <c r="M415" s="355"/>
      <c r="N415" s="355"/>
      <c r="O415" s="355"/>
      <c r="P415" s="355"/>
      <c r="Q415" s="355"/>
      <c r="R415" s="355"/>
      <c r="S415" s="355"/>
      <c r="T415" s="355"/>
      <c r="U415" s="355"/>
      <c r="V415" s="355"/>
      <c r="W415" s="355"/>
      <c r="X415" s="355"/>
      <c r="Y415" s="355"/>
      <c r="Z415" s="355"/>
    </row>
    <row r="416" spans="1:26" ht="15.75" customHeight="1">
      <c r="A416" s="348"/>
      <c r="B416" s="353"/>
      <c r="C416" s="363"/>
      <c r="D416" s="355"/>
      <c r="E416" s="355"/>
      <c r="F416" s="355"/>
      <c r="G416" s="355"/>
      <c r="H416" s="355"/>
      <c r="I416" s="355"/>
      <c r="J416" s="355"/>
      <c r="K416" s="355"/>
      <c r="L416" s="355"/>
      <c r="M416" s="355"/>
      <c r="N416" s="355"/>
      <c r="O416" s="355"/>
      <c r="P416" s="355"/>
      <c r="Q416" s="355"/>
      <c r="R416" s="355"/>
      <c r="S416" s="355"/>
      <c r="T416" s="355"/>
      <c r="U416" s="355"/>
      <c r="V416" s="355"/>
      <c r="W416" s="355"/>
      <c r="X416" s="355"/>
      <c r="Y416" s="355"/>
      <c r="Z416" s="355"/>
    </row>
    <row r="417" spans="1:26" ht="15.75" customHeight="1">
      <c r="A417" s="348"/>
      <c r="B417" s="353"/>
      <c r="C417" s="363"/>
      <c r="D417" s="355"/>
      <c r="E417" s="355"/>
      <c r="F417" s="355"/>
      <c r="G417" s="355"/>
      <c r="H417" s="355"/>
      <c r="I417" s="355"/>
      <c r="J417" s="355"/>
      <c r="K417" s="355"/>
      <c r="L417" s="355"/>
      <c r="M417" s="355"/>
      <c r="N417" s="355"/>
      <c r="O417" s="355"/>
      <c r="P417" s="355"/>
      <c r="Q417" s="355"/>
      <c r="R417" s="355"/>
      <c r="S417" s="355"/>
      <c r="T417" s="355"/>
      <c r="U417" s="355"/>
      <c r="V417" s="355"/>
      <c r="W417" s="355"/>
      <c r="X417" s="355"/>
      <c r="Y417" s="355"/>
      <c r="Z417" s="355"/>
    </row>
    <row r="418" spans="1:26" ht="15.75" customHeight="1">
      <c r="A418" s="348"/>
      <c r="B418" s="353"/>
      <c r="C418" s="363"/>
      <c r="D418" s="355"/>
      <c r="E418" s="355"/>
      <c r="F418" s="355"/>
      <c r="G418" s="355"/>
      <c r="H418" s="355"/>
      <c r="I418" s="355"/>
      <c r="J418" s="355"/>
      <c r="K418" s="355"/>
      <c r="L418" s="355"/>
      <c r="M418" s="355"/>
      <c r="N418" s="355"/>
      <c r="O418" s="355"/>
      <c r="P418" s="355"/>
      <c r="Q418" s="355"/>
      <c r="R418" s="355"/>
      <c r="S418" s="355"/>
      <c r="T418" s="355"/>
      <c r="U418" s="355"/>
      <c r="V418" s="355"/>
      <c r="W418" s="355"/>
      <c r="X418" s="355"/>
      <c r="Y418" s="355"/>
      <c r="Z418" s="355"/>
    </row>
    <row r="419" spans="1:26" ht="15.75" customHeight="1">
      <c r="A419" s="348"/>
      <c r="B419" s="353"/>
      <c r="C419" s="363"/>
      <c r="D419" s="355"/>
      <c r="E419" s="355"/>
      <c r="F419" s="355"/>
      <c r="G419" s="355"/>
      <c r="H419" s="355"/>
      <c r="I419" s="355"/>
      <c r="J419" s="355"/>
      <c r="K419" s="355"/>
      <c r="L419" s="355"/>
      <c r="M419" s="355"/>
      <c r="N419" s="355"/>
      <c r="O419" s="355"/>
      <c r="P419" s="355"/>
      <c r="Q419" s="355"/>
      <c r="R419" s="355"/>
      <c r="S419" s="355"/>
      <c r="T419" s="355"/>
      <c r="U419" s="355"/>
      <c r="V419" s="355"/>
      <c r="W419" s="355"/>
      <c r="X419" s="355"/>
      <c r="Y419" s="355"/>
      <c r="Z419" s="355"/>
    </row>
    <row r="420" spans="1:26" ht="15.75" customHeight="1">
      <c r="A420" s="348"/>
      <c r="B420" s="353"/>
      <c r="C420" s="363"/>
      <c r="D420" s="355"/>
      <c r="E420" s="355"/>
      <c r="F420" s="355"/>
      <c r="G420" s="355"/>
      <c r="H420" s="355"/>
      <c r="I420" s="355"/>
      <c r="J420" s="355"/>
      <c r="K420" s="355"/>
      <c r="L420" s="355"/>
      <c r="M420" s="355"/>
      <c r="N420" s="355"/>
      <c r="O420" s="355"/>
      <c r="P420" s="355"/>
      <c r="Q420" s="355"/>
      <c r="R420" s="355"/>
      <c r="S420" s="355"/>
      <c r="T420" s="355"/>
      <c r="U420" s="355"/>
      <c r="V420" s="355"/>
      <c r="W420" s="355"/>
      <c r="X420" s="355"/>
      <c r="Y420" s="355"/>
      <c r="Z420" s="355"/>
    </row>
    <row r="421" spans="1:26" ht="15.75" customHeight="1">
      <c r="A421" s="348"/>
      <c r="B421" s="353"/>
      <c r="C421" s="363"/>
      <c r="D421" s="355"/>
      <c r="E421" s="355"/>
      <c r="F421" s="355"/>
      <c r="G421" s="355"/>
      <c r="H421" s="355"/>
      <c r="I421" s="355"/>
      <c r="J421" s="355"/>
      <c r="K421" s="355"/>
      <c r="L421" s="355"/>
      <c r="M421" s="355"/>
      <c r="N421" s="355"/>
      <c r="O421" s="355"/>
      <c r="P421" s="355"/>
      <c r="Q421" s="355"/>
      <c r="R421" s="355"/>
      <c r="S421" s="355"/>
      <c r="T421" s="355"/>
      <c r="U421" s="355"/>
      <c r="V421" s="355"/>
      <c r="W421" s="355"/>
      <c r="X421" s="355"/>
      <c r="Y421" s="355"/>
      <c r="Z421" s="355"/>
    </row>
    <row r="422" spans="1:26" ht="15.75" customHeight="1">
      <c r="A422" s="348"/>
      <c r="B422" s="353"/>
      <c r="C422" s="363"/>
      <c r="D422" s="355"/>
      <c r="E422" s="355"/>
      <c r="F422" s="355"/>
      <c r="G422" s="355"/>
      <c r="H422" s="355"/>
      <c r="I422" s="355"/>
      <c r="J422" s="355"/>
      <c r="K422" s="355"/>
      <c r="L422" s="355"/>
      <c r="M422" s="355"/>
      <c r="N422" s="355"/>
      <c r="O422" s="355"/>
      <c r="P422" s="355"/>
      <c r="Q422" s="355"/>
      <c r="R422" s="355"/>
      <c r="S422" s="355"/>
      <c r="T422" s="355"/>
      <c r="U422" s="355"/>
      <c r="V422" s="355"/>
      <c r="W422" s="355"/>
      <c r="X422" s="355"/>
      <c r="Y422" s="355"/>
      <c r="Z422" s="355"/>
    </row>
    <row r="423" spans="1:26" ht="15.75" customHeight="1">
      <c r="A423" s="348"/>
      <c r="B423" s="353"/>
      <c r="C423" s="363"/>
      <c r="D423" s="355"/>
      <c r="E423" s="355"/>
      <c r="F423" s="355"/>
      <c r="G423" s="355"/>
      <c r="H423" s="355"/>
      <c r="I423" s="355"/>
      <c r="J423" s="355"/>
      <c r="K423" s="355"/>
      <c r="L423" s="355"/>
      <c r="M423" s="355"/>
      <c r="N423" s="355"/>
      <c r="O423" s="355"/>
      <c r="P423" s="355"/>
      <c r="Q423" s="355"/>
      <c r="R423" s="355"/>
      <c r="S423" s="355"/>
      <c r="T423" s="355"/>
      <c r="U423" s="355"/>
      <c r="V423" s="355"/>
      <c r="W423" s="355"/>
      <c r="X423" s="355"/>
      <c r="Y423" s="355"/>
      <c r="Z423" s="355"/>
    </row>
    <row r="424" spans="1:26" ht="15.75" customHeight="1">
      <c r="A424" s="348"/>
      <c r="B424" s="353"/>
      <c r="C424" s="363"/>
      <c r="D424" s="355"/>
      <c r="E424" s="355"/>
      <c r="F424" s="355"/>
      <c r="G424" s="355"/>
      <c r="H424" s="355"/>
      <c r="I424" s="355"/>
      <c r="J424" s="355"/>
      <c r="K424" s="355"/>
      <c r="L424" s="355"/>
      <c r="M424" s="355"/>
      <c r="N424" s="355"/>
      <c r="O424" s="355"/>
      <c r="P424" s="355"/>
      <c r="Q424" s="355"/>
      <c r="R424" s="355"/>
      <c r="S424" s="355"/>
      <c r="T424" s="355"/>
      <c r="U424" s="355"/>
      <c r="V424" s="355"/>
      <c r="W424" s="355"/>
      <c r="X424" s="355"/>
      <c r="Y424" s="355"/>
      <c r="Z424" s="355"/>
    </row>
    <row r="425" spans="1:26" ht="15.75" customHeight="1">
      <c r="A425" s="348"/>
      <c r="B425" s="353"/>
      <c r="C425" s="363"/>
      <c r="D425" s="355"/>
      <c r="E425" s="355"/>
      <c r="F425" s="355"/>
      <c r="G425" s="355"/>
      <c r="H425" s="355"/>
      <c r="I425" s="355"/>
      <c r="J425" s="355"/>
      <c r="K425" s="355"/>
      <c r="L425" s="355"/>
      <c r="M425" s="355"/>
      <c r="N425" s="355"/>
      <c r="O425" s="355"/>
      <c r="P425" s="355"/>
      <c r="Q425" s="355"/>
      <c r="R425" s="355"/>
      <c r="S425" s="355"/>
      <c r="T425" s="355"/>
      <c r="U425" s="355"/>
      <c r="V425" s="355"/>
      <c r="W425" s="355"/>
      <c r="X425" s="355"/>
      <c r="Y425" s="355"/>
      <c r="Z425" s="355"/>
    </row>
    <row r="426" spans="1:26" ht="15.75" customHeight="1">
      <c r="A426" s="348"/>
      <c r="B426" s="353"/>
      <c r="C426" s="363"/>
      <c r="D426" s="355"/>
      <c r="E426" s="355"/>
      <c r="F426" s="355"/>
      <c r="G426" s="355"/>
      <c r="H426" s="355"/>
      <c r="I426" s="355"/>
      <c r="J426" s="355"/>
      <c r="K426" s="355"/>
      <c r="L426" s="355"/>
      <c r="M426" s="355"/>
      <c r="N426" s="355"/>
      <c r="O426" s="355"/>
      <c r="P426" s="355"/>
      <c r="Q426" s="355"/>
      <c r="R426" s="355"/>
      <c r="S426" s="355"/>
      <c r="T426" s="355"/>
      <c r="U426" s="355"/>
      <c r="V426" s="355"/>
      <c r="W426" s="355"/>
      <c r="X426" s="355"/>
      <c r="Y426" s="355"/>
      <c r="Z426" s="355"/>
    </row>
    <row r="427" spans="1:26" ht="15.75" customHeight="1">
      <c r="A427" s="348"/>
      <c r="B427" s="353"/>
      <c r="C427" s="363"/>
      <c r="D427" s="355"/>
      <c r="E427" s="355"/>
      <c r="F427" s="355"/>
      <c r="G427" s="355"/>
      <c r="H427" s="355"/>
      <c r="I427" s="355"/>
      <c r="J427" s="355"/>
      <c r="K427" s="355"/>
      <c r="L427" s="355"/>
      <c r="M427" s="355"/>
      <c r="N427" s="355"/>
      <c r="O427" s="355"/>
      <c r="P427" s="355"/>
      <c r="Q427" s="355"/>
      <c r="R427" s="355"/>
      <c r="S427" s="355"/>
      <c r="T427" s="355"/>
      <c r="U427" s="355"/>
      <c r="V427" s="355"/>
      <c r="W427" s="355"/>
      <c r="X427" s="355"/>
      <c r="Y427" s="355"/>
      <c r="Z427" s="355"/>
    </row>
    <row r="428" spans="1:26" ht="15.75" customHeight="1">
      <c r="A428" s="348"/>
      <c r="B428" s="353"/>
      <c r="C428" s="363"/>
      <c r="D428" s="355"/>
      <c r="E428" s="355"/>
      <c r="F428" s="355"/>
      <c r="G428" s="355"/>
      <c r="H428" s="355"/>
      <c r="I428" s="355"/>
      <c r="J428" s="355"/>
      <c r="K428" s="355"/>
      <c r="L428" s="355"/>
      <c r="M428" s="355"/>
      <c r="N428" s="355"/>
      <c r="O428" s="355"/>
      <c r="P428" s="355"/>
      <c r="Q428" s="355"/>
      <c r="R428" s="355"/>
      <c r="S428" s="355"/>
      <c r="T428" s="355"/>
      <c r="U428" s="355"/>
      <c r="V428" s="355"/>
      <c r="W428" s="355"/>
      <c r="X428" s="355"/>
      <c r="Y428" s="355"/>
      <c r="Z428" s="355"/>
    </row>
    <row r="429" spans="1:26" ht="15.75" customHeight="1">
      <c r="A429" s="348"/>
      <c r="B429" s="353"/>
      <c r="C429" s="363"/>
      <c r="D429" s="355"/>
      <c r="E429" s="355"/>
      <c r="F429" s="355"/>
      <c r="G429" s="355"/>
      <c r="H429" s="355"/>
      <c r="I429" s="355"/>
      <c r="J429" s="355"/>
      <c r="K429" s="355"/>
      <c r="L429" s="355"/>
      <c r="M429" s="355"/>
      <c r="N429" s="355"/>
      <c r="O429" s="355"/>
      <c r="P429" s="355"/>
      <c r="Q429" s="355"/>
      <c r="R429" s="355"/>
      <c r="S429" s="355"/>
      <c r="T429" s="355"/>
      <c r="U429" s="355"/>
      <c r="V429" s="355"/>
      <c r="W429" s="355"/>
      <c r="X429" s="355"/>
      <c r="Y429" s="355"/>
      <c r="Z429" s="355"/>
    </row>
    <row r="430" spans="1:26" ht="15.75" customHeight="1">
      <c r="A430" s="348"/>
      <c r="B430" s="353"/>
      <c r="C430" s="363"/>
      <c r="D430" s="355"/>
      <c r="E430" s="355"/>
      <c r="F430" s="355"/>
      <c r="G430" s="355"/>
      <c r="H430" s="355"/>
      <c r="I430" s="355"/>
      <c r="J430" s="355"/>
      <c r="K430" s="355"/>
      <c r="L430" s="355"/>
      <c r="M430" s="355"/>
      <c r="N430" s="355"/>
      <c r="O430" s="355"/>
      <c r="P430" s="355"/>
      <c r="Q430" s="355"/>
      <c r="R430" s="355"/>
      <c r="S430" s="355"/>
      <c r="T430" s="355"/>
      <c r="U430" s="355"/>
      <c r="V430" s="355"/>
      <c r="W430" s="355"/>
      <c r="X430" s="355"/>
      <c r="Y430" s="355"/>
      <c r="Z430" s="355"/>
    </row>
    <row r="431" spans="1:26" ht="15.75" customHeight="1">
      <c r="A431" s="348"/>
      <c r="B431" s="353"/>
      <c r="C431" s="363"/>
      <c r="D431" s="355"/>
      <c r="E431" s="355"/>
      <c r="F431" s="355"/>
      <c r="G431" s="355"/>
      <c r="H431" s="355"/>
      <c r="I431" s="355"/>
      <c r="J431" s="355"/>
      <c r="K431" s="355"/>
      <c r="L431" s="355"/>
      <c r="M431" s="355"/>
      <c r="N431" s="355"/>
      <c r="O431" s="355"/>
      <c r="P431" s="355"/>
      <c r="Q431" s="355"/>
      <c r="R431" s="355"/>
      <c r="S431" s="355"/>
      <c r="T431" s="355"/>
      <c r="U431" s="355"/>
      <c r="V431" s="355"/>
      <c r="W431" s="355"/>
      <c r="X431" s="355"/>
      <c r="Y431" s="355"/>
      <c r="Z431" s="355"/>
    </row>
    <row r="432" spans="1:26" ht="15.75" customHeight="1">
      <c r="A432" s="348"/>
      <c r="B432" s="353"/>
      <c r="C432" s="363"/>
      <c r="D432" s="355"/>
      <c r="E432" s="355"/>
      <c r="F432" s="355"/>
      <c r="G432" s="355"/>
      <c r="H432" s="355"/>
      <c r="I432" s="355"/>
      <c r="J432" s="355"/>
      <c r="K432" s="355"/>
      <c r="L432" s="355"/>
      <c r="M432" s="355"/>
      <c r="N432" s="355"/>
      <c r="O432" s="355"/>
      <c r="P432" s="355"/>
      <c r="Q432" s="355"/>
      <c r="R432" s="355"/>
      <c r="S432" s="355"/>
      <c r="T432" s="355"/>
      <c r="U432" s="355"/>
      <c r="V432" s="355"/>
      <c r="W432" s="355"/>
      <c r="X432" s="355"/>
      <c r="Y432" s="355"/>
      <c r="Z432" s="355"/>
    </row>
    <row r="433" spans="1:26" ht="15.75" customHeight="1">
      <c r="A433" s="348"/>
      <c r="B433" s="353"/>
      <c r="C433" s="363"/>
      <c r="D433" s="355"/>
      <c r="E433" s="355"/>
      <c r="F433" s="355"/>
      <c r="G433" s="355"/>
      <c r="H433" s="355"/>
      <c r="I433" s="355"/>
      <c r="J433" s="355"/>
      <c r="K433" s="355"/>
      <c r="L433" s="355"/>
      <c r="M433" s="355"/>
      <c r="N433" s="355"/>
      <c r="O433" s="355"/>
      <c r="P433" s="355"/>
      <c r="Q433" s="355"/>
      <c r="R433" s="355"/>
      <c r="S433" s="355"/>
      <c r="T433" s="355"/>
      <c r="U433" s="355"/>
      <c r="V433" s="355"/>
      <c r="W433" s="355"/>
      <c r="X433" s="355"/>
      <c r="Y433" s="355"/>
      <c r="Z433" s="355"/>
    </row>
    <row r="434" spans="1:26" ht="15.75" customHeight="1">
      <c r="A434" s="348"/>
      <c r="B434" s="353"/>
      <c r="C434" s="363"/>
      <c r="D434" s="355"/>
      <c r="E434" s="355"/>
      <c r="F434" s="355"/>
      <c r="G434" s="355"/>
      <c r="H434" s="355"/>
      <c r="I434" s="355"/>
      <c r="J434" s="355"/>
      <c r="K434" s="355"/>
      <c r="L434" s="355"/>
      <c r="M434" s="355"/>
      <c r="N434" s="355"/>
      <c r="O434" s="355"/>
      <c r="P434" s="355"/>
      <c r="Q434" s="355"/>
      <c r="R434" s="355"/>
      <c r="S434" s="355"/>
      <c r="T434" s="355"/>
      <c r="U434" s="355"/>
      <c r="V434" s="355"/>
      <c r="W434" s="355"/>
      <c r="X434" s="355"/>
      <c r="Y434" s="355"/>
      <c r="Z434" s="355"/>
    </row>
    <row r="435" spans="1:26" ht="15.75" customHeight="1">
      <c r="A435" s="348"/>
      <c r="B435" s="353"/>
      <c r="C435" s="363"/>
      <c r="D435" s="355"/>
      <c r="E435" s="355"/>
      <c r="F435" s="355"/>
      <c r="G435" s="355"/>
      <c r="H435" s="355"/>
      <c r="I435" s="355"/>
      <c r="J435" s="355"/>
      <c r="K435" s="355"/>
      <c r="L435" s="355"/>
      <c r="M435" s="355"/>
      <c r="N435" s="355"/>
      <c r="O435" s="355"/>
      <c r="P435" s="355"/>
      <c r="Q435" s="355"/>
      <c r="R435" s="355"/>
      <c r="S435" s="355"/>
      <c r="T435" s="355"/>
      <c r="U435" s="355"/>
      <c r="V435" s="355"/>
      <c r="W435" s="355"/>
      <c r="X435" s="355"/>
      <c r="Y435" s="355"/>
      <c r="Z435" s="355"/>
    </row>
    <row r="436" spans="1:26" ht="15.75" customHeight="1">
      <c r="A436" s="348"/>
      <c r="B436" s="353"/>
      <c r="C436" s="363"/>
      <c r="D436" s="355"/>
      <c r="E436" s="355"/>
      <c r="F436" s="355"/>
      <c r="G436" s="355"/>
      <c r="H436" s="355"/>
      <c r="I436" s="355"/>
      <c r="J436" s="355"/>
      <c r="K436" s="355"/>
      <c r="L436" s="355"/>
      <c r="M436" s="355"/>
      <c r="N436" s="355"/>
      <c r="O436" s="355"/>
      <c r="P436" s="355"/>
      <c r="Q436" s="355"/>
      <c r="R436" s="355"/>
      <c r="S436" s="355"/>
      <c r="T436" s="355"/>
      <c r="U436" s="355"/>
      <c r="V436" s="355"/>
      <c r="W436" s="355"/>
      <c r="X436" s="355"/>
      <c r="Y436" s="355"/>
      <c r="Z436" s="355"/>
    </row>
    <row r="437" spans="1:26" ht="15.75" customHeight="1">
      <c r="A437" s="348"/>
      <c r="B437" s="353"/>
      <c r="C437" s="363"/>
      <c r="D437" s="355"/>
      <c r="E437" s="355"/>
      <c r="F437" s="355"/>
      <c r="G437" s="355"/>
      <c r="H437" s="355"/>
      <c r="I437" s="355"/>
      <c r="J437" s="355"/>
      <c r="K437" s="355"/>
      <c r="L437" s="355"/>
      <c r="M437" s="355"/>
      <c r="N437" s="355"/>
      <c r="O437" s="355"/>
      <c r="P437" s="355"/>
      <c r="Q437" s="355"/>
      <c r="R437" s="355"/>
      <c r="S437" s="355"/>
      <c r="T437" s="355"/>
      <c r="U437" s="355"/>
      <c r="V437" s="355"/>
      <c r="W437" s="355"/>
      <c r="X437" s="355"/>
      <c r="Y437" s="355"/>
      <c r="Z437" s="355"/>
    </row>
    <row r="438" spans="1:26" ht="15.75" customHeight="1">
      <c r="A438" s="348"/>
      <c r="B438" s="353"/>
      <c r="C438" s="363"/>
      <c r="D438" s="355"/>
      <c r="E438" s="355"/>
      <c r="F438" s="355"/>
      <c r="G438" s="355"/>
      <c r="H438" s="355"/>
      <c r="I438" s="355"/>
      <c r="J438" s="355"/>
      <c r="K438" s="355"/>
      <c r="L438" s="355"/>
      <c r="M438" s="355"/>
      <c r="N438" s="355"/>
      <c r="O438" s="355"/>
      <c r="P438" s="355"/>
      <c r="Q438" s="355"/>
      <c r="R438" s="355"/>
      <c r="S438" s="355"/>
      <c r="T438" s="355"/>
      <c r="U438" s="355"/>
      <c r="V438" s="355"/>
      <c r="W438" s="355"/>
      <c r="X438" s="355"/>
      <c r="Y438" s="355"/>
      <c r="Z438" s="355"/>
    </row>
    <row r="439" spans="1:26" ht="15.75" customHeight="1">
      <c r="A439" s="348"/>
      <c r="B439" s="353"/>
      <c r="C439" s="363"/>
      <c r="D439" s="355"/>
      <c r="E439" s="355"/>
      <c r="F439" s="355"/>
      <c r="G439" s="355"/>
      <c r="H439" s="355"/>
      <c r="I439" s="355"/>
      <c r="J439" s="355"/>
      <c r="K439" s="355"/>
      <c r="L439" s="355"/>
      <c r="M439" s="355"/>
      <c r="N439" s="355"/>
      <c r="O439" s="355"/>
      <c r="P439" s="355"/>
      <c r="Q439" s="355"/>
      <c r="R439" s="355"/>
      <c r="S439" s="355"/>
      <c r="T439" s="355"/>
      <c r="U439" s="355"/>
      <c r="V439" s="355"/>
      <c r="W439" s="355"/>
      <c r="X439" s="355"/>
      <c r="Y439" s="355"/>
      <c r="Z439" s="355"/>
    </row>
    <row r="440" spans="1:26" ht="15.75" customHeight="1">
      <c r="A440" s="348"/>
      <c r="B440" s="353"/>
      <c r="C440" s="363"/>
      <c r="D440" s="355"/>
      <c r="E440" s="355"/>
      <c r="F440" s="355"/>
      <c r="G440" s="355"/>
      <c r="H440" s="355"/>
      <c r="I440" s="355"/>
      <c r="J440" s="355"/>
      <c r="K440" s="355"/>
      <c r="L440" s="355"/>
      <c r="M440" s="355"/>
      <c r="N440" s="355"/>
      <c r="O440" s="355"/>
      <c r="P440" s="355"/>
      <c r="Q440" s="355"/>
      <c r="R440" s="355"/>
      <c r="S440" s="355"/>
      <c r="T440" s="355"/>
      <c r="U440" s="355"/>
      <c r="V440" s="355"/>
      <c r="W440" s="355"/>
      <c r="X440" s="355"/>
      <c r="Y440" s="355"/>
      <c r="Z440" s="355"/>
    </row>
    <row r="441" spans="1:26" ht="15.75" customHeight="1">
      <c r="A441" s="348"/>
      <c r="B441" s="353"/>
      <c r="C441" s="363"/>
      <c r="D441" s="355"/>
      <c r="E441" s="355"/>
      <c r="F441" s="355"/>
      <c r="G441" s="355"/>
      <c r="H441" s="355"/>
      <c r="I441" s="355"/>
      <c r="J441" s="355"/>
      <c r="K441" s="355"/>
      <c r="L441" s="355"/>
      <c r="M441" s="355"/>
      <c r="N441" s="355"/>
      <c r="O441" s="355"/>
      <c r="P441" s="355"/>
      <c r="Q441" s="355"/>
      <c r="R441" s="355"/>
      <c r="S441" s="355"/>
      <c r="T441" s="355"/>
      <c r="U441" s="355"/>
      <c r="V441" s="355"/>
      <c r="W441" s="355"/>
      <c r="X441" s="355"/>
      <c r="Y441" s="355"/>
      <c r="Z441" s="355"/>
    </row>
    <row r="442" spans="1:26" ht="15.75" customHeight="1">
      <c r="A442" s="348"/>
      <c r="B442" s="353"/>
      <c r="C442" s="363"/>
      <c r="D442" s="355"/>
      <c r="E442" s="355"/>
      <c r="F442" s="355"/>
      <c r="G442" s="355"/>
      <c r="H442" s="355"/>
      <c r="I442" s="355"/>
      <c r="J442" s="355"/>
      <c r="K442" s="355"/>
      <c r="L442" s="355"/>
      <c r="M442" s="355"/>
      <c r="N442" s="355"/>
      <c r="O442" s="355"/>
      <c r="P442" s="355"/>
      <c r="Q442" s="355"/>
      <c r="R442" s="355"/>
      <c r="S442" s="355"/>
      <c r="T442" s="355"/>
      <c r="U442" s="355"/>
      <c r="V442" s="355"/>
      <c r="W442" s="355"/>
      <c r="X442" s="355"/>
      <c r="Y442" s="355"/>
      <c r="Z442" s="355"/>
    </row>
    <row r="443" spans="1:26" ht="15.75" customHeight="1">
      <c r="A443" s="348"/>
      <c r="B443" s="353"/>
      <c r="C443" s="363"/>
      <c r="D443" s="355"/>
      <c r="E443" s="355"/>
      <c r="F443" s="355"/>
      <c r="G443" s="355"/>
      <c r="H443" s="355"/>
      <c r="I443" s="355"/>
      <c r="J443" s="355"/>
      <c r="K443" s="355"/>
      <c r="L443" s="355"/>
      <c r="M443" s="355"/>
      <c r="N443" s="355"/>
      <c r="O443" s="355"/>
      <c r="P443" s="355"/>
      <c r="Q443" s="355"/>
      <c r="R443" s="355"/>
      <c r="S443" s="355"/>
      <c r="T443" s="355"/>
      <c r="U443" s="355"/>
      <c r="V443" s="355"/>
      <c r="W443" s="355"/>
      <c r="X443" s="355"/>
      <c r="Y443" s="355"/>
      <c r="Z443" s="355"/>
    </row>
    <row r="444" spans="1:26" ht="15.75" customHeight="1">
      <c r="A444" s="348"/>
      <c r="B444" s="353"/>
      <c r="C444" s="363"/>
      <c r="D444" s="355"/>
      <c r="E444" s="355"/>
      <c r="F444" s="355"/>
      <c r="G444" s="355"/>
      <c r="H444" s="355"/>
      <c r="I444" s="355"/>
      <c r="J444" s="355"/>
      <c r="K444" s="355"/>
      <c r="L444" s="355"/>
      <c r="M444" s="355"/>
      <c r="N444" s="355"/>
      <c r="O444" s="355"/>
      <c r="P444" s="355"/>
      <c r="Q444" s="355"/>
      <c r="R444" s="355"/>
      <c r="S444" s="355"/>
      <c r="T444" s="355"/>
      <c r="U444" s="355"/>
      <c r="V444" s="355"/>
      <c r="W444" s="355"/>
      <c r="X444" s="355"/>
      <c r="Y444" s="355"/>
      <c r="Z444" s="355"/>
    </row>
    <row r="445" spans="1:26" ht="15.75" customHeight="1">
      <c r="A445" s="348"/>
      <c r="B445" s="353"/>
      <c r="C445" s="363"/>
      <c r="D445" s="355"/>
      <c r="E445" s="355"/>
      <c r="F445" s="355"/>
      <c r="G445" s="355"/>
      <c r="H445" s="355"/>
      <c r="I445" s="355"/>
      <c r="J445" s="355"/>
      <c r="K445" s="355"/>
      <c r="L445" s="355"/>
      <c r="M445" s="355"/>
      <c r="N445" s="355"/>
      <c r="O445" s="355"/>
      <c r="P445" s="355"/>
      <c r="Q445" s="355"/>
      <c r="R445" s="355"/>
      <c r="S445" s="355"/>
      <c r="T445" s="355"/>
      <c r="U445" s="355"/>
      <c r="V445" s="355"/>
      <c r="W445" s="355"/>
      <c r="X445" s="355"/>
      <c r="Y445" s="355"/>
      <c r="Z445" s="355"/>
    </row>
    <row r="446" spans="1:26" ht="15.75" customHeight="1">
      <c r="A446" s="348"/>
      <c r="B446" s="353"/>
      <c r="C446" s="363"/>
      <c r="D446" s="355"/>
      <c r="E446" s="355"/>
      <c r="F446" s="355"/>
      <c r="G446" s="355"/>
      <c r="H446" s="355"/>
      <c r="I446" s="355"/>
      <c r="J446" s="355"/>
      <c r="K446" s="355"/>
      <c r="L446" s="355"/>
      <c r="M446" s="355"/>
      <c r="N446" s="355"/>
      <c r="O446" s="355"/>
      <c r="P446" s="355"/>
      <c r="Q446" s="355"/>
      <c r="R446" s="355"/>
      <c r="S446" s="355"/>
      <c r="T446" s="355"/>
      <c r="U446" s="355"/>
      <c r="V446" s="355"/>
      <c r="W446" s="355"/>
      <c r="X446" s="355"/>
      <c r="Y446" s="355"/>
      <c r="Z446" s="355"/>
    </row>
    <row r="447" spans="1:26" ht="15.75" customHeight="1">
      <c r="A447" s="348"/>
      <c r="B447" s="353"/>
      <c r="C447" s="363"/>
      <c r="D447" s="355"/>
      <c r="E447" s="355"/>
      <c r="F447" s="355"/>
      <c r="G447" s="355"/>
      <c r="H447" s="355"/>
      <c r="I447" s="355"/>
      <c r="J447" s="355"/>
      <c r="K447" s="355"/>
      <c r="L447" s="355"/>
      <c r="M447" s="355"/>
      <c r="N447" s="355"/>
      <c r="O447" s="355"/>
      <c r="P447" s="355"/>
      <c r="Q447" s="355"/>
      <c r="R447" s="355"/>
      <c r="S447" s="355"/>
      <c r="T447" s="355"/>
      <c r="U447" s="355"/>
      <c r="V447" s="355"/>
      <c r="W447" s="355"/>
      <c r="X447" s="355"/>
      <c r="Y447" s="355"/>
      <c r="Z447" s="355"/>
    </row>
    <row r="448" spans="1:26" ht="15.75" customHeight="1">
      <c r="A448" s="348"/>
      <c r="B448" s="353"/>
      <c r="C448" s="363"/>
      <c r="D448" s="355"/>
      <c r="E448" s="355"/>
      <c r="F448" s="355"/>
      <c r="G448" s="355"/>
      <c r="H448" s="355"/>
      <c r="I448" s="355"/>
      <c r="J448" s="355"/>
      <c r="K448" s="355"/>
      <c r="L448" s="355"/>
      <c r="M448" s="355"/>
      <c r="N448" s="355"/>
      <c r="O448" s="355"/>
      <c r="P448" s="355"/>
      <c r="Q448" s="355"/>
      <c r="R448" s="355"/>
      <c r="S448" s="355"/>
      <c r="T448" s="355"/>
      <c r="U448" s="355"/>
      <c r="V448" s="355"/>
      <c r="W448" s="355"/>
      <c r="X448" s="355"/>
      <c r="Y448" s="355"/>
      <c r="Z448" s="355"/>
    </row>
    <row r="449" spans="1:26" ht="15.75" customHeight="1">
      <c r="A449" s="348"/>
      <c r="B449" s="353"/>
      <c r="C449" s="363"/>
      <c r="D449" s="355"/>
      <c r="E449" s="355"/>
      <c r="F449" s="355"/>
      <c r="G449" s="355"/>
      <c r="H449" s="355"/>
      <c r="I449" s="355"/>
      <c r="J449" s="355"/>
      <c r="K449" s="355"/>
      <c r="L449" s="355"/>
      <c r="M449" s="355"/>
      <c r="N449" s="355"/>
      <c r="O449" s="355"/>
      <c r="P449" s="355"/>
      <c r="Q449" s="355"/>
      <c r="R449" s="355"/>
      <c r="S449" s="355"/>
      <c r="T449" s="355"/>
      <c r="U449" s="355"/>
      <c r="V449" s="355"/>
      <c r="W449" s="355"/>
      <c r="X449" s="355"/>
      <c r="Y449" s="355"/>
      <c r="Z449" s="355"/>
    </row>
    <row r="450" spans="1:26" ht="15.75" customHeight="1">
      <c r="A450" s="348"/>
      <c r="B450" s="353"/>
      <c r="C450" s="363"/>
      <c r="D450" s="355"/>
      <c r="E450" s="355"/>
      <c r="F450" s="355"/>
      <c r="G450" s="355"/>
      <c r="H450" s="355"/>
      <c r="I450" s="355"/>
      <c r="J450" s="355"/>
      <c r="K450" s="355"/>
      <c r="L450" s="355"/>
      <c r="M450" s="355"/>
      <c r="N450" s="355"/>
      <c r="O450" s="355"/>
      <c r="P450" s="355"/>
      <c r="Q450" s="355"/>
      <c r="R450" s="355"/>
      <c r="S450" s="355"/>
      <c r="T450" s="355"/>
      <c r="U450" s="355"/>
      <c r="V450" s="355"/>
      <c r="W450" s="355"/>
      <c r="X450" s="355"/>
      <c r="Y450" s="355"/>
      <c r="Z450" s="355"/>
    </row>
    <row r="451" spans="1:26" ht="15.75" customHeight="1">
      <c r="A451" s="348"/>
      <c r="B451" s="353"/>
      <c r="C451" s="363"/>
      <c r="D451" s="355"/>
      <c r="E451" s="355"/>
      <c r="F451" s="355"/>
      <c r="G451" s="355"/>
      <c r="H451" s="355"/>
      <c r="I451" s="355"/>
      <c r="J451" s="355"/>
      <c r="K451" s="355"/>
      <c r="L451" s="355"/>
      <c r="M451" s="355"/>
      <c r="N451" s="355"/>
      <c r="O451" s="355"/>
      <c r="P451" s="355"/>
      <c r="Q451" s="355"/>
      <c r="R451" s="355"/>
      <c r="S451" s="355"/>
      <c r="T451" s="355"/>
      <c r="U451" s="355"/>
      <c r="V451" s="355"/>
      <c r="W451" s="355"/>
      <c r="X451" s="355"/>
      <c r="Y451" s="355"/>
      <c r="Z451" s="355"/>
    </row>
    <row r="452" spans="1:26" ht="15.75" customHeight="1">
      <c r="A452" s="348"/>
      <c r="B452" s="353"/>
      <c r="C452" s="363"/>
      <c r="D452" s="355"/>
      <c r="E452" s="355"/>
      <c r="F452" s="355"/>
      <c r="G452" s="355"/>
      <c r="H452" s="355"/>
      <c r="I452" s="355"/>
      <c r="J452" s="355"/>
      <c r="K452" s="355"/>
      <c r="L452" s="355"/>
      <c r="M452" s="355"/>
      <c r="N452" s="355"/>
      <c r="O452" s="355"/>
      <c r="P452" s="355"/>
      <c r="Q452" s="355"/>
      <c r="R452" s="355"/>
      <c r="S452" s="355"/>
      <c r="T452" s="355"/>
      <c r="U452" s="355"/>
      <c r="V452" s="355"/>
      <c r="W452" s="355"/>
      <c r="X452" s="355"/>
      <c r="Y452" s="355"/>
      <c r="Z452" s="355"/>
    </row>
    <row r="453" spans="1:26" ht="15.75" customHeight="1">
      <c r="A453" s="348"/>
      <c r="B453" s="353"/>
      <c r="C453" s="363"/>
      <c r="D453" s="355"/>
      <c r="E453" s="355"/>
      <c r="F453" s="355"/>
      <c r="G453" s="355"/>
      <c r="H453" s="355"/>
      <c r="I453" s="355"/>
      <c r="J453" s="355"/>
      <c r="K453" s="355"/>
      <c r="L453" s="355"/>
      <c r="M453" s="355"/>
      <c r="N453" s="355"/>
      <c r="O453" s="355"/>
      <c r="P453" s="355"/>
      <c r="Q453" s="355"/>
      <c r="R453" s="355"/>
      <c r="S453" s="355"/>
      <c r="T453" s="355"/>
      <c r="U453" s="355"/>
      <c r="V453" s="355"/>
      <c r="W453" s="355"/>
      <c r="X453" s="355"/>
      <c r="Y453" s="355"/>
      <c r="Z453" s="355"/>
    </row>
    <row r="454" spans="1:26" ht="15.75" customHeight="1">
      <c r="A454" s="348"/>
      <c r="B454" s="353"/>
      <c r="C454" s="363"/>
      <c r="D454" s="355"/>
      <c r="E454" s="355"/>
      <c r="F454" s="355"/>
      <c r="G454" s="355"/>
      <c r="H454" s="355"/>
      <c r="I454" s="355"/>
      <c r="J454" s="355"/>
      <c r="K454" s="355"/>
      <c r="L454" s="355"/>
      <c r="M454" s="355"/>
      <c r="N454" s="355"/>
      <c r="O454" s="355"/>
      <c r="P454" s="355"/>
      <c r="Q454" s="355"/>
      <c r="R454" s="355"/>
      <c r="S454" s="355"/>
      <c r="T454" s="355"/>
      <c r="U454" s="355"/>
      <c r="V454" s="355"/>
      <c r="W454" s="355"/>
      <c r="X454" s="355"/>
      <c r="Y454" s="355"/>
      <c r="Z454" s="355"/>
    </row>
    <row r="455" spans="1:26" ht="15.75" customHeight="1">
      <c r="A455" s="348"/>
      <c r="B455" s="353"/>
      <c r="C455" s="363"/>
      <c r="D455" s="355"/>
      <c r="E455" s="355"/>
      <c r="F455" s="355"/>
      <c r="G455" s="355"/>
      <c r="H455" s="355"/>
      <c r="I455" s="355"/>
      <c r="J455" s="355"/>
      <c r="K455" s="355"/>
      <c r="L455" s="355"/>
      <c r="M455" s="355"/>
      <c r="N455" s="355"/>
      <c r="O455" s="355"/>
      <c r="P455" s="355"/>
      <c r="Q455" s="355"/>
      <c r="R455" s="355"/>
      <c r="S455" s="355"/>
      <c r="T455" s="355"/>
      <c r="U455" s="355"/>
      <c r="V455" s="355"/>
      <c r="W455" s="355"/>
      <c r="X455" s="355"/>
      <c r="Y455" s="355"/>
      <c r="Z455" s="355"/>
    </row>
    <row r="456" spans="1:26" ht="15.75" customHeight="1">
      <c r="A456" s="348"/>
      <c r="B456" s="353"/>
      <c r="C456" s="363"/>
      <c r="D456" s="355"/>
      <c r="E456" s="355"/>
      <c r="F456" s="355"/>
      <c r="G456" s="355"/>
      <c r="H456" s="355"/>
      <c r="I456" s="355"/>
      <c r="J456" s="355"/>
      <c r="K456" s="355"/>
      <c r="L456" s="355"/>
      <c r="M456" s="355"/>
      <c r="N456" s="355"/>
      <c r="O456" s="355"/>
      <c r="P456" s="355"/>
      <c r="Q456" s="355"/>
      <c r="R456" s="355"/>
      <c r="S456" s="355"/>
      <c r="T456" s="355"/>
      <c r="U456" s="355"/>
      <c r="V456" s="355"/>
      <c r="W456" s="355"/>
      <c r="X456" s="355"/>
      <c r="Y456" s="355"/>
      <c r="Z456" s="355"/>
    </row>
    <row r="457" spans="1:26" ht="15.75" customHeight="1">
      <c r="A457" s="348"/>
      <c r="B457" s="353"/>
      <c r="C457" s="363"/>
      <c r="D457" s="355"/>
      <c r="E457" s="355"/>
      <c r="F457" s="355"/>
      <c r="G457" s="355"/>
      <c r="H457" s="355"/>
      <c r="I457" s="355"/>
      <c r="J457" s="355"/>
      <c r="K457" s="355"/>
      <c r="L457" s="355"/>
      <c r="M457" s="355"/>
      <c r="N457" s="355"/>
      <c r="O457" s="355"/>
      <c r="P457" s="355"/>
      <c r="Q457" s="355"/>
      <c r="R457" s="355"/>
      <c r="S457" s="355"/>
      <c r="T457" s="355"/>
      <c r="U457" s="355"/>
      <c r="V457" s="355"/>
      <c r="W457" s="355"/>
      <c r="X457" s="355"/>
      <c r="Y457" s="355"/>
      <c r="Z457" s="355"/>
    </row>
    <row r="458" spans="1:26" ht="15.75" customHeight="1">
      <c r="A458" s="348"/>
      <c r="B458" s="353"/>
      <c r="C458" s="363"/>
      <c r="D458" s="355"/>
      <c r="E458" s="355"/>
      <c r="F458" s="355"/>
      <c r="G458" s="355"/>
      <c r="H458" s="355"/>
      <c r="I458" s="355"/>
      <c r="J458" s="355"/>
      <c r="K458" s="355"/>
      <c r="L458" s="355"/>
      <c r="M458" s="355"/>
      <c r="N458" s="355"/>
      <c r="O458" s="355"/>
      <c r="P458" s="355"/>
      <c r="Q458" s="355"/>
      <c r="R458" s="355"/>
      <c r="S458" s="355"/>
      <c r="T458" s="355"/>
      <c r="U458" s="355"/>
      <c r="V458" s="355"/>
      <c r="W458" s="355"/>
      <c r="X458" s="355"/>
      <c r="Y458" s="355"/>
      <c r="Z458" s="355"/>
    </row>
    <row r="459" spans="1:26" ht="15.75" customHeight="1">
      <c r="A459" s="348"/>
      <c r="B459" s="353"/>
      <c r="C459" s="363"/>
      <c r="D459" s="355"/>
      <c r="E459" s="355"/>
      <c r="F459" s="355"/>
      <c r="G459" s="355"/>
      <c r="H459" s="355"/>
      <c r="I459" s="355"/>
      <c r="J459" s="355"/>
      <c r="K459" s="355"/>
      <c r="L459" s="355"/>
      <c r="M459" s="355"/>
      <c r="N459" s="355"/>
      <c r="O459" s="355"/>
      <c r="P459" s="355"/>
      <c r="Q459" s="355"/>
      <c r="R459" s="355"/>
      <c r="S459" s="355"/>
      <c r="T459" s="355"/>
      <c r="U459" s="355"/>
      <c r="V459" s="355"/>
      <c r="W459" s="355"/>
      <c r="X459" s="355"/>
      <c r="Y459" s="355"/>
      <c r="Z459" s="355"/>
    </row>
    <row r="460" spans="1:26" ht="15.75" customHeight="1">
      <c r="A460" s="348"/>
      <c r="B460" s="353"/>
      <c r="C460" s="363"/>
      <c r="D460" s="355"/>
      <c r="E460" s="355"/>
      <c r="F460" s="355"/>
      <c r="G460" s="355"/>
      <c r="H460" s="355"/>
      <c r="I460" s="355"/>
      <c r="J460" s="355"/>
      <c r="K460" s="355"/>
      <c r="L460" s="355"/>
      <c r="M460" s="355"/>
      <c r="N460" s="355"/>
      <c r="O460" s="355"/>
      <c r="P460" s="355"/>
      <c r="Q460" s="355"/>
      <c r="R460" s="355"/>
      <c r="S460" s="355"/>
      <c r="T460" s="355"/>
      <c r="U460" s="355"/>
      <c r="V460" s="355"/>
      <c r="W460" s="355"/>
      <c r="X460" s="355"/>
      <c r="Y460" s="355"/>
      <c r="Z460" s="355"/>
    </row>
    <row r="461" spans="1:26" ht="15.75" customHeight="1">
      <c r="A461" s="348"/>
      <c r="B461" s="353"/>
      <c r="C461" s="363"/>
      <c r="D461" s="355"/>
      <c r="E461" s="355"/>
      <c r="F461" s="355"/>
      <c r="G461" s="355"/>
      <c r="H461" s="355"/>
      <c r="I461" s="355"/>
      <c r="J461" s="355"/>
      <c r="K461" s="355"/>
      <c r="L461" s="355"/>
      <c r="M461" s="355"/>
      <c r="N461" s="355"/>
      <c r="O461" s="355"/>
      <c r="P461" s="355"/>
      <c r="Q461" s="355"/>
      <c r="R461" s="355"/>
      <c r="S461" s="355"/>
      <c r="T461" s="355"/>
      <c r="U461" s="355"/>
      <c r="V461" s="355"/>
      <c r="W461" s="355"/>
      <c r="X461" s="355"/>
      <c r="Y461" s="355"/>
      <c r="Z461" s="355"/>
    </row>
    <row r="462" spans="1:26" ht="15.75" customHeight="1">
      <c r="A462" s="348"/>
      <c r="B462" s="353"/>
      <c r="C462" s="363"/>
      <c r="D462" s="355"/>
      <c r="E462" s="355"/>
      <c r="F462" s="355"/>
      <c r="G462" s="355"/>
      <c r="H462" s="355"/>
      <c r="I462" s="355"/>
      <c r="J462" s="355"/>
      <c r="K462" s="355"/>
      <c r="L462" s="355"/>
      <c r="M462" s="355"/>
      <c r="N462" s="355"/>
      <c r="O462" s="355"/>
      <c r="P462" s="355"/>
      <c r="Q462" s="355"/>
      <c r="R462" s="355"/>
      <c r="S462" s="355"/>
      <c r="T462" s="355"/>
      <c r="U462" s="355"/>
      <c r="V462" s="355"/>
      <c r="W462" s="355"/>
      <c r="X462" s="355"/>
      <c r="Y462" s="355"/>
      <c r="Z462" s="355"/>
    </row>
    <row r="463" spans="1:26" ht="15.75" customHeight="1">
      <c r="A463" s="348"/>
      <c r="B463" s="353"/>
      <c r="C463" s="363"/>
      <c r="D463" s="355"/>
      <c r="E463" s="355"/>
      <c r="F463" s="355"/>
      <c r="G463" s="355"/>
      <c r="H463" s="355"/>
      <c r="I463" s="355"/>
      <c r="J463" s="355"/>
      <c r="K463" s="355"/>
      <c r="L463" s="355"/>
      <c r="M463" s="355"/>
      <c r="N463" s="355"/>
      <c r="O463" s="355"/>
      <c r="P463" s="355"/>
      <c r="Q463" s="355"/>
      <c r="R463" s="355"/>
      <c r="S463" s="355"/>
      <c r="T463" s="355"/>
      <c r="U463" s="355"/>
      <c r="V463" s="355"/>
      <c r="W463" s="355"/>
      <c r="X463" s="355"/>
      <c r="Y463" s="355"/>
      <c r="Z463" s="355"/>
    </row>
    <row r="464" spans="1:26" ht="15.75" customHeight="1">
      <c r="A464" s="348"/>
      <c r="B464" s="353"/>
      <c r="C464" s="363"/>
      <c r="D464" s="355"/>
      <c r="E464" s="355"/>
      <c r="F464" s="355"/>
      <c r="G464" s="355"/>
      <c r="H464" s="355"/>
      <c r="I464" s="355"/>
      <c r="J464" s="355"/>
      <c r="K464" s="355"/>
      <c r="L464" s="355"/>
      <c r="M464" s="355"/>
      <c r="N464" s="355"/>
      <c r="O464" s="355"/>
      <c r="P464" s="355"/>
      <c r="Q464" s="355"/>
      <c r="R464" s="355"/>
      <c r="S464" s="355"/>
      <c r="T464" s="355"/>
      <c r="U464" s="355"/>
      <c r="V464" s="355"/>
      <c r="W464" s="355"/>
      <c r="X464" s="355"/>
      <c r="Y464" s="355"/>
      <c r="Z464" s="355"/>
    </row>
    <row r="465" spans="1:26" ht="15.75" customHeight="1">
      <c r="A465" s="348"/>
      <c r="B465" s="353"/>
      <c r="C465" s="363"/>
      <c r="D465" s="355"/>
      <c r="E465" s="355"/>
      <c r="F465" s="355"/>
      <c r="G465" s="355"/>
      <c r="H465" s="355"/>
      <c r="I465" s="355"/>
      <c r="J465" s="355"/>
      <c r="K465" s="355"/>
      <c r="L465" s="355"/>
      <c r="M465" s="355"/>
      <c r="N465" s="355"/>
      <c r="O465" s="355"/>
      <c r="P465" s="355"/>
      <c r="Q465" s="355"/>
      <c r="R465" s="355"/>
      <c r="S465" s="355"/>
      <c r="T465" s="355"/>
      <c r="U465" s="355"/>
      <c r="V465" s="355"/>
      <c r="W465" s="355"/>
      <c r="X465" s="355"/>
      <c r="Y465" s="355"/>
      <c r="Z465" s="355"/>
    </row>
    <row r="466" spans="1:26" ht="15.75" customHeight="1">
      <c r="A466" s="348"/>
      <c r="B466" s="353"/>
      <c r="C466" s="363"/>
      <c r="D466" s="355"/>
      <c r="E466" s="355"/>
      <c r="F466" s="355"/>
      <c r="G466" s="355"/>
      <c r="H466" s="355"/>
      <c r="I466" s="355"/>
      <c r="J466" s="355"/>
      <c r="K466" s="355"/>
      <c r="L466" s="355"/>
      <c r="M466" s="355"/>
      <c r="N466" s="355"/>
      <c r="O466" s="355"/>
      <c r="P466" s="355"/>
      <c r="Q466" s="355"/>
      <c r="R466" s="355"/>
      <c r="S466" s="355"/>
      <c r="T466" s="355"/>
      <c r="U466" s="355"/>
      <c r="V466" s="355"/>
      <c r="W466" s="355"/>
      <c r="X466" s="355"/>
      <c r="Y466" s="355"/>
      <c r="Z466" s="355"/>
    </row>
    <row r="467" spans="1:26" ht="15.75" customHeight="1">
      <c r="A467" s="348"/>
      <c r="B467" s="353"/>
      <c r="C467" s="363"/>
      <c r="D467" s="355"/>
      <c r="E467" s="355"/>
      <c r="F467" s="355"/>
      <c r="G467" s="355"/>
      <c r="H467" s="355"/>
      <c r="I467" s="355"/>
      <c r="J467" s="355"/>
      <c r="K467" s="355"/>
      <c r="L467" s="355"/>
      <c r="M467" s="355"/>
      <c r="N467" s="355"/>
      <c r="O467" s="355"/>
      <c r="P467" s="355"/>
      <c r="Q467" s="355"/>
      <c r="R467" s="355"/>
      <c r="S467" s="355"/>
      <c r="T467" s="355"/>
      <c r="U467" s="355"/>
      <c r="V467" s="355"/>
      <c r="W467" s="355"/>
      <c r="X467" s="355"/>
      <c r="Y467" s="355"/>
      <c r="Z467" s="355"/>
    </row>
    <row r="468" spans="1:26" ht="15.75" customHeight="1">
      <c r="A468" s="348"/>
      <c r="B468" s="353"/>
      <c r="C468" s="363"/>
      <c r="D468" s="355"/>
      <c r="E468" s="355"/>
      <c r="F468" s="355"/>
      <c r="G468" s="355"/>
      <c r="H468" s="355"/>
      <c r="I468" s="355"/>
      <c r="J468" s="355"/>
      <c r="K468" s="355"/>
      <c r="L468" s="355"/>
      <c r="M468" s="355"/>
      <c r="N468" s="355"/>
      <c r="O468" s="355"/>
      <c r="P468" s="355"/>
      <c r="Q468" s="355"/>
      <c r="R468" s="355"/>
      <c r="S468" s="355"/>
      <c r="T468" s="355"/>
      <c r="U468" s="355"/>
      <c r="V468" s="355"/>
      <c r="W468" s="355"/>
      <c r="X468" s="355"/>
      <c r="Y468" s="355"/>
      <c r="Z468" s="355"/>
    </row>
    <row r="469" spans="1:26" ht="15.75" customHeight="1">
      <c r="A469" s="348"/>
      <c r="B469" s="353"/>
      <c r="C469" s="363"/>
      <c r="D469" s="355"/>
      <c r="E469" s="355"/>
      <c r="F469" s="355"/>
      <c r="G469" s="355"/>
      <c r="H469" s="355"/>
      <c r="I469" s="355"/>
      <c r="J469" s="355"/>
      <c r="K469" s="355"/>
      <c r="L469" s="355"/>
      <c r="M469" s="355"/>
      <c r="N469" s="355"/>
      <c r="O469" s="355"/>
      <c r="P469" s="355"/>
      <c r="Q469" s="355"/>
      <c r="R469" s="355"/>
      <c r="S469" s="355"/>
      <c r="T469" s="355"/>
      <c r="U469" s="355"/>
      <c r="V469" s="355"/>
      <c r="W469" s="355"/>
      <c r="X469" s="355"/>
      <c r="Y469" s="355"/>
      <c r="Z469" s="355"/>
    </row>
    <row r="470" spans="1:26" ht="15.75" customHeight="1">
      <c r="A470" s="348"/>
      <c r="B470" s="353"/>
      <c r="C470" s="363"/>
      <c r="D470" s="355"/>
      <c r="E470" s="355"/>
      <c r="F470" s="355"/>
      <c r="G470" s="355"/>
      <c r="H470" s="355"/>
      <c r="I470" s="355"/>
      <c r="J470" s="355"/>
      <c r="K470" s="355"/>
      <c r="L470" s="355"/>
      <c r="M470" s="355"/>
      <c r="N470" s="355"/>
      <c r="O470" s="355"/>
      <c r="P470" s="355"/>
      <c r="Q470" s="355"/>
      <c r="R470" s="355"/>
      <c r="S470" s="355"/>
      <c r="T470" s="355"/>
      <c r="U470" s="355"/>
      <c r="V470" s="355"/>
      <c r="W470" s="355"/>
      <c r="X470" s="355"/>
      <c r="Y470" s="355"/>
      <c r="Z470" s="355"/>
    </row>
    <row r="471" spans="1:26" ht="15.75" customHeight="1">
      <c r="A471" s="348"/>
      <c r="B471" s="353"/>
      <c r="C471" s="363"/>
      <c r="D471" s="355"/>
      <c r="E471" s="355"/>
      <c r="F471" s="355"/>
      <c r="G471" s="355"/>
      <c r="H471" s="355"/>
      <c r="I471" s="355"/>
      <c r="J471" s="355"/>
      <c r="K471" s="355"/>
      <c r="L471" s="355"/>
      <c r="M471" s="355"/>
      <c r="N471" s="355"/>
      <c r="O471" s="355"/>
      <c r="P471" s="355"/>
      <c r="Q471" s="355"/>
      <c r="R471" s="355"/>
      <c r="S471" s="355"/>
      <c r="T471" s="355"/>
      <c r="U471" s="355"/>
      <c r="V471" s="355"/>
      <c r="W471" s="355"/>
      <c r="X471" s="355"/>
      <c r="Y471" s="355"/>
      <c r="Z471" s="355"/>
    </row>
    <row r="472" spans="1:26" ht="15.75" customHeight="1">
      <c r="A472" s="348"/>
      <c r="B472" s="353"/>
      <c r="C472" s="363"/>
      <c r="D472" s="355"/>
      <c r="E472" s="355"/>
      <c r="F472" s="355"/>
      <c r="G472" s="355"/>
      <c r="H472" s="355"/>
      <c r="I472" s="355"/>
      <c r="J472" s="355"/>
      <c r="K472" s="355"/>
      <c r="L472" s="355"/>
      <c r="M472" s="355"/>
      <c r="N472" s="355"/>
      <c r="O472" s="355"/>
      <c r="P472" s="355"/>
      <c r="Q472" s="355"/>
      <c r="R472" s="355"/>
      <c r="S472" s="355"/>
      <c r="T472" s="355"/>
      <c r="U472" s="355"/>
      <c r="V472" s="355"/>
      <c r="W472" s="355"/>
      <c r="X472" s="355"/>
      <c r="Y472" s="355"/>
      <c r="Z472" s="355"/>
    </row>
    <row r="473" spans="1:26" ht="15.75" customHeight="1">
      <c r="A473" s="348"/>
      <c r="B473" s="353"/>
      <c r="C473" s="363"/>
      <c r="D473" s="355"/>
      <c r="E473" s="355"/>
      <c r="F473" s="355"/>
      <c r="G473" s="355"/>
      <c r="H473" s="355"/>
      <c r="I473" s="355"/>
      <c r="J473" s="355"/>
      <c r="K473" s="355"/>
      <c r="L473" s="355"/>
      <c r="M473" s="355"/>
      <c r="N473" s="355"/>
      <c r="O473" s="355"/>
      <c r="P473" s="355"/>
      <c r="Q473" s="355"/>
      <c r="R473" s="355"/>
      <c r="S473" s="355"/>
      <c r="T473" s="355"/>
      <c r="U473" s="355"/>
      <c r="V473" s="355"/>
      <c r="W473" s="355"/>
      <c r="X473" s="355"/>
      <c r="Y473" s="355"/>
      <c r="Z473" s="355"/>
    </row>
    <row r="474" spans="1:26" ht="15.75" customHeight="1">
      <c r="A474" s="348"/>
      <c r="B474" s="353"/>
      <c r="C474" s="363"/>
      <c r="D474" s="355"/>
      <c r="E474" s="355"/>
      <c r="F474" s="355"/>
      <c r="G474" s="355"/>
      <c r="H474" s="355"/>
      <c r="I474" s="355"/>
      <c r="J474" s="355"/>
      <c r="K474" s="355"/>
      <c r="L474" s="355"/>
      <c r="M474" s="355"/>
      <c r="N474" s="355"/>
      <c r="O474" s="355"/>
      <c r="P474" s="355"/>
      <c r="Q474" s="355"/>
      <c r="R474" s="355"/>
      <c r="S474" s="355"/>
      <c r="T474" s="355"/>
      <c r="U474" s="355"/>
      <c r="V474" s="355"/>
      <c r="W474" s="355"/>
      <c r="X474" s="355"/>
      <c r="Y474" s="355"/>
      <c r="Z474" s="355"/>
    </row>
    <row r="475" spans="1:26" ht="15.75" customHeight="1">
      <c r="A475" s="348"/>
      <c r="B475" s="353"/>
      <c r="C475" s="363"/>
      <c r="D475" s="355"/>
      <c r="E475" s="355"/>
      <c r="F475" s="355"/>
      <c r="G475" s="355"/>
      <c r="H475" s="355"/>
      <c r="I475" s="355"/>
      <c r="J475" s="355"/>
      <c r="K475" s="355"/>
      <c r="L475" s="355"/>
      <c r="M475" s="355"/>
      <c r="N475" s="355"/>
      <c r="O475" s="355"/>
      <c r="P475" s="355"/>
      <c r="Q475" s="355"/>
      <c r="R475" s="355"/>
      <c r="S475" s="355"/>
      <c r="T475" s="355"/>
      <c r="U475" s="355"/>
      <c r="V475" s="355"/>
      <c r="W475" s="355"/>
      <c r="X475" s="355"/>
      <c r="Y475" s="355"/>
      <c r="Z475" s="355"/>
    </row>
    <row r="476" spans="1:26" ht="15.75" customHeight="1">
      <c r="A476" s="348"/>
      <c r="B476" s="353"/>
      <c r="C476" s="363"/>
      <c r="D476" s="355"/>
      <c r="E476" s="355"/>
      <c r="F476" s="355"/>
      <c r="G476" s="355"/>
      <c r="H476" s="355"/>
      <c r="I476" s="355"/>
      <c r="J476" s="355"/>
      <c r="K476" s="355"/>
      <c r="L476" s="355"/>
      <c r="M476" s="355"/>
      <c r="N476" s="355"/>
      <c r="O476" s="355"/>
      <c r="P476" s="355"/>
      <c r="Q476" s="355"/>
      <c r="R476" s="355"/>
      <c r="S476" s="355"/>
      <c r="T476" s="355"/>
      <c r="U476" s="355"/>
      <c r="V476" s="355"/>
      <c r="W476" s="355"/>
      <c r="X476" s="355"/>
      <c r="Y476" s="355"/>
      <c r="Z476" s="355"/>
    </row>
    <row r="477" spans="1:26" ht="15.75" customHeight="1">
      <c r="A477" s="348"/>
      <c r="B477" s="353"/>
      <c r="C477" s="363"/>
      <c r="D477" s="355"/>
      <c r="E477" s="355"/>
      <c r="F477" s="355"/>
      <c r="G477" s="355"/>
      <c r="H477" s="355"/>
      <c r="I477" s="355"/>
      <c r="J477" s="355"/>
      <c r="K477" s="355"/>
      <c r="L477" s="355"/>
      <c r="M477" s="355"/>
      <c r="N477" s="355"/>
      <c r="O477" s="355"/>
      <c r="P477" s="355"/>
      <c r="Q477" s="355"/>
      <c r="R477" s="355"/>
      <c r="S477" s="355"/>
      <c r="T477" s="355"/>
      <c r="U477" s="355"/>
      <c r="V477" s="355"/>
      <c r="W477" s="355"/>
      <c r="X477" s="355"/>
      <c r="Y477" s="355"/>
      <c r="Z477" s="355"/>
    </row>
    <row r="478" spans="1:26" ht="15.75" customHeight="1">
      <c r="A478" s="348"/>
      <c r="B478" s="353"/>
      <c r="C478" s="363"/>
      <c r="D478" s="355"/>
      <c r="E478" s="355"/>
      <c r="F478" s="355"/>
      <c r="G478" s="355"/>
      <c r="H478" s="355"/>
      <c r="I478" s="355"/>
      <c r="J478" s="355"/>
      <c r="K478" s="355"/>
      <c r="L478" s="355"/>
      <c r="M478" s="355"/>
      <c r="N478" s="355"/>
      <c r="O478" s="355"/>
      <c r="P478" s="355"/>
      <c r="Q478" s="355"/>
      <c r="R478" s="355"/>
      <c r="S478" s="355"/>
      <c r="T478" s="355"/>
      <c r="U478" s="355"/>
      <c r="V478" s="355"/>
      <c r="W478" s="355"/>
      <c r="X478" s="355"/>
      <c r="Y478" s="355"/>
      <c r="Z478" s="355"/>
    </row>
    <row r="479" spans="1:26" ht="15.75" customHeight="1">
      <c r="A479" s="348"/>
      <c r="B479" s="353"/>
      <c r="C479" s="363"/>
      <c r="D479" s="355"/>
      <c r="E479" s="355"/>
      <c r="F479" s="355"/>
      <c r="G479" s="355"/>
      <c r="H479" s="355"/>
      <c r="I479" s="355"/>
      <c r="J479" s="355"/>
      <c r="K479" s="355"/>
      <c r="L479" s="355"/>
      <c r="M479" s="355"/>
      <c r="N479" s="355"/>
      <c r="O479" s="355"/>
      <c r="P479" s="355"/>
      <c r="Q479" s="355"/>
      <c r="R479" s="355"/>
      <c r="S479" s="355"/>
      <c r="T479" s="355"/>
      <c r="U479" s="355"/>
      <c r="V479" s="355"/>
      <c r="W479" s="355"/>
      <c r="X479" s="355"/>
      <c r="Y479" s="355"/>
      <c r="Z479" s="355"/>
    </row>
    <row r="480" spans="1:26" ht="15.75" customHeight="1">
      <c r="A480" s="348"/>
      <c r="B480" s="353"/>
      <c r="C480" s="363"/>
      <c r="D480" s="355"/>
      <c r="E480" s="355"/>
      <c r="F480" s="355"/>
      <c r="G480" s="355"/>
      <c r="H480" s="355"/>
      <c r="I480" s="355"/>
      <c r="J480" s="355"/>
      <c r="K480" s="355"/>
      <c r="L480" s="355"/>
      <c r="M480" s="355"/>
      <c r="N480" s="355"/>
      <c r="O480" s="355"/>
      <c r="P480" s="355"/>
      <c r="Q480" s="355"/>
      <c r="R480" s="355"/>
      <c r="S480" s="355"/>
      <c r="T480" s="355"/>
      <c r="U480" s="355"/>
      <c r="V480" s="355"/>
      <c r="W480" s="355"/>
      <c r="X480" s="355"/>
      <c r="Y480" s="355"/>
      <c r="Z480" s="355"/>
    </row>
    <row r="481" spans="1:26" ht="15.75" customHeight="1">
      <c r="A481" s="348"/>
      <c r="B481" s="353"/>
      <c r="C481" s="363"/>
      <c r="D481" s="355"/>
      <c r="E481" s="355"/>
      <c r="F481" s="355"/>
      <c r="G481" s="355"/>
      <c r="H481" s="355"/>
      <c r="I481" s="355"/>
      <c r="J481" s="355"/>
      <c r="K481" s="355"/>
      <c r="L481" s="355"/>
      <c r="M481" s="355"/>
      <c r="N481" s="355"/>
      <c r="O481" s="355"/>
      <c r="P481" s="355"/>
      <c r="Q481" s="355"/>
      <c r="R481" s="355"/>
      <c r="S481" s="355"/>
      <c r="T481" s="355"/>
      <c r="U481" s="355"/>
      <c r="V481" s="355"/>
      <c r="W481" s="355"/>
      <c r="X481" s="355"/>
      <c r="Y481" s="355"/>
      <c r="Z481" s="355"/>
    </row>
    <row r="482" spans="1:26" ht="15.75" customHeight="1">
      <c r="A482" s="348"/>
      <c r="B482" s="353"/>
      <c r="C482" s="363"/>
      <c r="D482" s="355"/>
      <c r="E482" s="355"/>
      <c r="F482" s="355"/>
      <c r="G482" s="355"/>
      <c r="H482" s="355"/>
      <c r="I482" s="355"/>
      <c r="J482" s="355"/>
      <c r="K482" s="355"/>
      <c r="L482" s="355"/>
      <c r="M482" s="355"/>
      <c r="N482" s="355"/>
      <c r="O482" s="355"/>
      <c r="P482" s="355"/>
      <c r="Q482" s="355"/>
      <c r="R482" s="355"/>
      <c r="S482" s="355"/>
      <c r="T482" s="355"/>
      <c r="U482" s="355"/>
      <c r="V482" s="355"/>
      <c r="W482" s="355"/>
      <c r="X482" s="355"/>
      <c r="Y482" s="355"/>
      <c r="Z482" s="355"/>
    </row>
    <row r="483" spans="1:26" ht="15.75" customHeight="1">
      <c r="A483" s="348"/>
      <c r="B483" s="353"/>
      <c r="C483" s="363"/>
      <c r="D483" s="355"/>
      <c r="E483" s="355"/>
      <c r="F483" s="355"/>
      <c r="G483" s="355"/>
      <c r="H483" s="355"/>
      <c r="I483" s="355"/>
      <c r="J483" s="355"/>
      <c r="K483" s="355"/>
      <c r="L483" s="355"/>
      <c r="M483" s="355"/>
      <c r="N483" s="355"/>
      <c r="O483" s="355"/>
      <c r="P483" s="355"/>
      <c r="Q483" s="355"/>
      <c r="R483" s="355"/>
      <c r="S483" s="355"/>
      <c r="T483" s="355"/>
      <c r="U483" s="355"/>
      <c r="V483" s="355"/>
      <c r="W483" s="355"/>
      <c r="X483" s="355"/>
      <c r="Y483" s="355"/>
      <c r="Z483" s="355"/>
    </row>
    <row r="484" spans="1:26" ht="15.75" customHeight="1">
      <c r="A484" s="348"/>
      <c r="B484" s="353"/>
      <c r="C484" s="363"/>
      <c r="D484" s="355"/>
      <c r="E484" s="355"/>
      <c r="F484" s="355"/>
      <c r="G484" s="355"/>
      <c r="H484" s="355"/>
      <c r="I484" s="355"/>
      <c r="J484" s="355"/>
      <c r="K484" s="355"/>
      <c r="L484" s="355"/>
      <c r="M484" s="355"/>
      <c r="N484" s="355"/>
      <c r="O484" s="355"/>
      <c r="P484" s="355"/>
      <c r="Q484" s="355"/>
      <c r="R484" s="355"/>
      <c r="S484" s="355"/>
      <c r="T484" s="355"/>
      <c r="U484" s="355"/>
      <c r="V484" s="355"/>
      <c r="W484" s="355"/>
      <c r="X484" s="355"/>
      <c r="Y484" s="355"/>
      <c r="Z484" s="355"/>
    </row>
    <row r="485" spans="1:26" ht="15.75" customHeight="1">
      <c r="A485" s="348"/>
      <c r="B485" s="353"/>
      <c r="C485" s="363"/>
      <c r="D485" s="355"/>
      <c r="E485" s="355"/>
      <c r="F485" s="355"/>
      <c r="G485" s="355"/>
      <c r="H485" s="355"/>
      <c r="I485" s="355"/>
      <c r="J485" s="355"/>
      <c r="K485" s="355"/>
      <c r="L485" s="355"/>
      <c r="M485" s="355"/>
      <c r="N485" s="355"/>
      <c r="O485" s="355"/>
      <c r="P485" s="355"/>
      <c r="Q485" s="355"/>
      <c r="R485" s="355"/>
      <c r="S485" s="355"/>
      <c r="T485" s="355"/>
      <c r="U485" s="355"/>
      <c r="V485" s="355"/>
      <c r="W485" s="355"/>
      <c r="X485" s="355"/>
      <c r="Y485" s="355"/>
      <c r="Z485" s="355"/>
    </row>
    <row r="486" spans="1:26" ht="15.75" customHeight="1">
      <c r="A486" s="348"/>
      <c r="B486" s="353"/>
      <c r="C486" s="363"/>
      <c r="D486" s="355"/>
      <c r="E486" s="355"/>
      <c r="F486" s="355"/>
      <c r="G486" s="355"/>
      <c r="H486" s="355"/>
      <c r="I486" s="355"/>
      <c r="J486" s="355"/>
      <c r="K486" s="355"/>
      <c r="L486" s="355"/>
      <c r="M486" s="355"/>
      <c r="N486" s="355"/>
      <c r="O486" s="355"/>
      <c r="P486" s="355"/>
      <c r="Q486" s="355"/>
      <c r="R486" s="355"/>
      <c r="S486" s="355"/>
      <c r="T486" s="355"/>
      <c r="U486" s="355"/>
      <c r="V486" s="355"/>
      <c r="W486" s="355"/>
      <c r="X486" s="355"/>
      <c r="Y486" s="355"/>
      <c r="Z486" s="355"/>
    </row>
    <row r="487" spans="1:26" ht="15.75" customHeight="1">
      <c r="A487" s="348"/>
      <c r="B487" s="353"/>
      <c r="C487" s="363"/>
      <c r="D487" s="355"/>
      <c r="E487" s="355"/>
      <c r="F487" s="355"/>
      <c r="G487" s="355"/>
      <c r="H487" s="355"/>
      <c r="I487" s="355"/>
      <c r="J487" s="355"/>
      <c r="K487" s="355"/>
      <c r="L487" s="355"/>
      <c r="M487" s="355"/>
      <c r="N487" s="355"/>
      <c r="O487" s="355"/>
      <c r="P487" s="355"/>
      <c r="Q487" s="355"/>
      <c r="R487" s="355"/>
      <c r="S487" s="355"/>
      <c r="T487" s="355"/>
      <c r="U487" s="355"/>
      <c r="V487" s="355"/>
      <c r="W487" s="355"/>
      <c r="X487" s="355"/>
      <c r="Y487" s="355"/>
      <c r="Z487" s="355"/>
    </row>
    <row r="488" spans="1:26" ht="15.75" customHeight="1">
      <c r="A488" s="348"/>
      <c r="B488" s="353"/>
      <c r="C488" s="363"/>
      <c r="D488" s="355"/>
      <c r="E488" s="355"/>
      <c r="F488" s="355"/>
      <c r="G488" s="355"/>
      <c r="H488" s="355"/>
      <c r="I488" s="355"/>
      <c r="J488" s="355"/>
      <c r="K488" s="355"/>
      <c r="L488" s="355"/>
      <c r="M488" s="355"/>
      <c r="N488" s="355"/>
      <c r="O488" s="355"/>
      <c r="P488" s="355"/>
      <c r="Q488" s="355"/>
      <c r="R488" s="355"/>
      <c r="S488" s="355"/>
      <c r="T488" s="355"/>
      <c r="U488" s="355"/>
      <c r="V488" s="355"/>
      <c r="W488" s="355"/>
      <c r="X488" s="355"/>
      <c r="Y488" s="355"/>
      <c r="Z488" s="355"/>
    </row>
    <row r="489" spans="1:26" ht="15.75" customHeight="1">
      <c r="A489" s="348"/>
      <c r="B489" s="353"/>
      <c r="C489" s="363"/>
      <c r="D489" s="355"/>
      <c r="E489" s="355"/>
      <c r="F489" s="355"/>
      <c r="G489" s="355"/>
      <c r="H489" s="355"/>
      <c r="I489" s="355"/>
      <c r="J489" s="355"/>
      <c r="K489" s="355"/>
      <c r="L489" s="355"/>
      <c r="M489" s="355"/>
      <c r="N489" s="355"/>
      <c r="O489" s="355"/>
      <c r="P489" s="355"/>
      <c r="Q489" s="355"/>
      <c r="R489" s="355"/>
      <c r="S489" s="355"/>
      <c r="T489" s="355"/>
      <c r="U489" s="355"/>
      <c r="V489" s="355"/>
      <c r="W489" s="355"/>
      <c r="X489" s="355"/>
      <c r="Y489" s="355"/>
      <c r="Z489" s="355"/>
    </row>
    <row r="490" spans="1:26" ht="15.75" customHeight="1">
      <c r="A490" s="348"/>
      <c r="B490" s="353"/>
      <c r="C490" s="363"/>
      <c r="D490" s="355"/>
      <c r="E490" s="355"/>
      <c r="F490" s="355"/>
      <c r="G490" s="355"/>
      <c r="H490" s="355"/>
      <c r="I490" s="355"/>
      <c r="J490" s="355"/>
      <c r="K490" s="355"/>
      <c r="L490" s="355"/>
      <c r="M490" s="355"/>
      <c r="N490" s="355"/>
      <c r="O490" s="355"/>
      <c r="P490" s="355"/>
      <c r="Q490" s="355"/>
      <c r="R490" s="355"/>
      <c r="S490" s="355"/>
      <c r="T490" s="355"/>
      <c r="U490" s="355"/>
      <c r="V490" s="355"/>
      <c r="W490" s="355"/>
      <c r="X490" s="355"/>
      <c r="Y490" s="355"/>
      <c r="Z490" s="355"/>
    </row>
    <row r="491" spans="1:26" ht="15.75" customHeight="1">
      <c r="A491" s="348"/>
      <c r="B491" s="353"/>
      <c r="C491" s="363"/>
      <c r="D491" s="355"/>
      <c r="E491" s="355"/>
      <c r="F491" s="355"/>
      <c r="G491" s="355"/>
      <c r="H491" s="355"/>
      <c r="I491" s="355"/>
      <c r="J491" s="355"/>
      <c r="K491" s="355"/>
      <c r="L491" s="355"/>
      <c r="M491" s="355"/>
      <c r="N491" s="355"/>
      <c r="O491" s="355"/>
      <c r="P491" s="355"/>
      <c r="Q491" s="355"/>
      <c r="R491" s="355"/>
      <c r="S491" s="355"/>
      <c r="T491" s="355"/>
      <c r="U491" s="355"/>
      <c r="V491" s="355"/>
      <c r="W491" s="355"/>
      <c r="X491" s="355"/>
      <c r="Y491" s="355"/>
      <c r="Z491" s="355"/>
    </row>
    <row r="492" spans="1:26" ht="15.75" customHeight="1">
      <c r="A492" s="348"/>
      <c r="B492" s="353"/>
      <c r="C492" s="363"/>
      <c r="D492" s="355"/>
      <c r="E492" s="355"/>
      <c r="F492" s="355"/>
      <c r="G492" s="355"/>
      <c r="H492" s="355"/>
      <c r="I492" s="355"/>
      <c r="J492" s="355"/>
      <c r="K492" s="355"/>
      <c r="L492" s="355"/>
      <c r="M492" s="355"/>
      <c r="N492" s="355"/>
      <c r="O492" s="355"/>
      <c r="P492" s="355"/>
      <c r="Q492" s="355"/>
      <c r="R492" s="355"/>
      <c r="S492" s="355"/>
      <c r="T492" s="355"/>
      <c r="U492" s="355"/>
      <c r="V492" s="355"/>
      <c r="W492" s="355"/>
      <c r="X492" s="355"/>
      <c r="Y492" s="355"/>
      <c r="Z492" s="355"/>
    </row>
    <row r="493" spans="1:26" ht="15.75" customHeight="1">
      <c r="A493" s="348"/>
      <c r="B493" s="353"/>
      <c r="C493" s="363"/>
      <c r="D493" s="355"/>
      <c r="E493" s="355"/>
      <c r="F493" s="355"/>
      <c r="G493" s="355"/>
      <c r="H493" s="355"/>
      <c r="I493" s="355"/>
      <c r="J493" s="355"/>
      <c r="K493" s="355"/>
      <c r="L493" s="355"/>
      <c r="M493" s="355"/>
      <c r="N493" s="355"/>
      <c r="O493" s="355"/>
      <c r="P493" s="355"/>
      <c r="Q493" s="355"/>
      <c r="R493" s="355"/>
      <c r="S493" s="355"/>
      <c r="T493" s="355"/>
      <c r="U493" s="355"/>
      <c r="V493" s="355"/>
      <c r="W493" s="355"/>
      <c r="X493" s="355"/>
      <c r="Y493" s="355"/>
      <c r="Z493" s="355"/>
    </row>
    <row r="494" spans="1:26" ht="15.75" customHeight="1">
      <c r="A494" s="348"/>
      <c r="B494" s="353"/>
      <c r="C494" s="363"/>
      <c r="D494" s="355"/>
      <c r="E494" s="355"/>
      <c r="F494" s="355"/>
      <c r="G494" s="355"/>
      <c r="H494" s="355"/>
      <c r="I494" s="355"/>
      <c r="J494" s="355"/>
      <c r="K494" s="355"/>
      <c r="L494" s="355"/>
      <c r="M494" s="355"/>
      <c r="N494" s="355"/>
      <c r="O494" s="355"/>
      <c r="P494" s="355"/>
      <c r="Q494" s="355"/>
      <c r="R494" s="355"/>
      <c r="S494" s="355"/>
      <c r="T494" s="355"/>
      <c r="U494" s="355"/>
      <c r="V494" s="355"/>
      <c r="W494" s="355"/>
      <c r="X494" s="355"/>
      <c r="Y494" s="355"/>
      <c r="Z494" s="355"/>
    </row>
    <row r="495" spans="1:26" ht="15.75" customHeight="1">
      <c r="A495" s="348"/>
      <c r="B495" s="353"/>
      <c r="C495" s="363"/>
      <c r="D495" s="355"/>
      <c r="E495" s="355"/>
      <c r="F495" s="355"/>
      <c r="G495" s="355"/>
      <c r="H495" s="355"/>
      <c r="I495" s="355"/>
      <c r="J495" s="355"/>
      <c r="K495" s="355"/>
      <c r="L495" s="355"/>
      <c r="M495" s="355"/>
      <c r="N495" s="355"/>
      <c r="O495" s="355"/>
      <c r="P495" s="355"/>
      <c r="Q495" s="355"/>
      <c r="R495" s="355"/>
      <c r="S495" s="355"/>
      <c r="T495" s="355"/>
      <c r="U495" s="355"/>
      <c r="V495" s="355"/>
      <c r="W495" s="355"/>
      <c r="X495" s="355"/>
      <c r="Y495" s="355"/>
      <c r="Z495" s="355"/>
    </row>
    <row r="496" spans="1:26" ht="15.75" customHeight="1">
      <c r="A496" s="348"/>
      <c r="B496" s="353"/>
      <c r="C496" s="363"/>
      <c r="D496" s="355"/>
      <c r="E496" s="355"/>
      <c r="F496" s="355"/>
      <c r="G496" s="355"/>
      <c r="H496" s="355"/>
      <c r="I496" s="355"/>
      <c r="J496" s="355"/>
      <c r="K496" s="355"/>
      <c r="L496" s="355"/>
      <c r="M496" s="355"/>
      <c r="N496" s="355"/>
      <c r="O496" s="355"/>
      <c r="P496" s="355"/>
      <c r="Q496" s="355"/>
      <c r="R496" s="355"/>
      <c r="S496" s="355"/>
      <c r="T496" s="355"/>
      <c r="U496" s="355"/>
      <c r="V496" s="355"/>
      <c r="W496" s="355"/>
      <c r="X496" s="355"/>
      <c r="Y496" s="355"/>
      <c r="Z496" s="355"/>
    </row>
    <row r="497" spans="1:26" ht="15.75" customHeight="1">
      <c r="A497" s="348"/>
      <c r="B497" s="353"/>
      <c r="C497" s="363"/>
      <c r="D497" s="355"/>
      <c r="E497" s="355"/>
      <c r="F497" s="355"/>
      <c r="G497" s="355"/>
      <c r="H497" s="355"/>
      <c r="I497" s="355"/>
      <c r="J497" s="355"/>
      <c r="K497" s="355"/>
      <c r="L497" s="355"/>
      <c r="M497" s="355"/>
      <c r="N497" s="355"/>
      <c r="O497" s="355"/>
      <c r="P497" s="355"/>
      <c r="Q497" s="355"/>
      <c r="R497" s="355"/>
      <c r="S497" s="355"/>
      <c r="T497" s="355"/>
      <c r="U497" s="355"/>
      <c r="V497" s="355"/>
      <c r="W497" s="355"/>
      <c r="X497" s="355"/>
      <c r="Y497" s="355"/>
      <c r="Z497" s="355"/>
    </row>
    <row r="498" spans="1:26" ht="15.75" customHeight="1">
      <c r="A498" s="348"/>
      <c r="B498" s="353"/>
      <c r="C498" s="363"/>
      <c r="D498" s="355"/>
      <c r="E498" s="355"/>
      <c r="F498" s="355"/>
      <c r="G498" s="355"/>
      <c r="H498" s="355"/>
      <c r="I498" s="355"/>
      <c r="J498" s="355"/>
      <c r="K498" s="355"/>
      <c r="L498" s="355"/>
      <c r="M498" s="355"/>
      <c r="N498" s="355"/>
      <c r="O498" s="355"/>
      <c r="P498" s="355"/>
      <c r="Q498" s="355"/>
      <c r="R498" s="355"/>
      <c r="S498" s="355"/>
      <c r="T498" s="355"/>
      <c r="U498" s="355"/>
      <c r="V498" s="355"/>
      <c r="W498" s="355"/>
      <c r="X498" s="355"/>
      <c r="Y498" s="355"/>
      <c r="Z498" s="355"/>
    </row>
    <row r="499" spans="1:26" ht="15.75" customHeight="1">
      <c r="A499" s="348"/>
      <c r="B499" s="353"/>
      <c r="C499" s="363"/>
      <c r="D499" s="355"/>
      <c r="E499" s="355"/>
      <c r="F499" s="355"/>
      <c r="G499" s="355"/>
      <c r="H499" s="355"/>
      <c r="I499" s="355"/>
      <c r="J499" s="355"/>
      <c r="K499" s="355"/>
      <c r="L499" s="355"/>
      <c r="M499" s="355"/>
      <c r="N499" s="355"/>
      <c r="O499" s="355"/>
      <c r="P499" s="355"/>
      <c r="Q499" s="355"/>
      <c r="R499" s="355"/>
      <c r="S499" s="355"/>
      <c r="T499" s="355"/>
      <c r="U499" s="355"/>
      <c r="V499" s="355"/>
      <c r="W499" s="355"/>
      <c r="X499" s="355"/>
      <c r="Y499" s="355"/>
      <c r="Z499" s="355"/>
    </row>
    <row r="500" spans="1:26" ht="15.75" customHeight="1">
      <c r="A500" s="348"/>
      <c r="B500" s="353"/>
      <c r="C500" s="363"/>
      <c r="D500" s="355"/>
      <c r="E500" s="355"/>
      <c r="F500" s="355"/>
      <c r="G500" s="355"/>
      <c r="H500" s="355"/>
      <c r="I500" s="355"/>
      <c r="J500" s="355"/>
      <c r="K500" s="355"/>
      <c r="L500" s="355"/>
      <c r="M500" s="355"/>
      <c r="N500" s="355"/>
      <c r="O500" s="355"/>
      <c r="P500" s="355"/>
      <c r="Q500" s="355"/>
      <c r="R500" s="355"/>
      <c r="S500" s="355"/>
      <c r="T500" s="355"/>
      <c r="U500" s="355"/>
      <c r="V500" s="355"/>
      <c r="W500" s="355"/>
      <c r="X500" s="355"/>
      <c r="Y500" s="355"/>
      <c r="Z500" s="355"/>
    </row>
    <row r="501" spans="1:26" ht="15.75" customHeight="1">
      <c r="A501" s="348"/>
      <c r="B501" s="353"/>
      <c r="C501" s="363"/>
      <c r="D501" s="355"/>
      <c r="E501" s="355"/>
      <c r="F501" s="355"/>
      <c r="G501" s="355"/>
      <c r="H501" s="355"/>
      <c r="I501" s="355"/>
      <c r="J501" s="355"/>
      <c r="K501" s="355"/>
      <c r="L501" s="355"/>
      <c r="M501" s="355"/>
      <c r="N501" s="355"/>
      <c r="O501" s="355"/>
      <c r="P501" s="355"/>
      <c r="Q501" s="355"/>
      <c r="R501" s="355"/>
      <c r="S501" s="355"/>
      <c r="T501" s="355"/>
      <c r="U501" s="355"/>
      <c r="V501" s="355"/>
      <c r="W501" s="355"/>
      <c r="X501" s="355"/>
      <c r="Y501" s="355"/>
      <c r="Z501" s="355"/>
    </row>
    <row r="502" spans="1:26" ht="15.75" customHeight="1">
      <c r="A502" s="348"/>
      <c r="B502" s="353"/>
      <c r="C502" s="363"/>
      <c r="D502" s="355"/>
      <c r="E502" s="355"/>
      <c r="F502" s="355"/>
      <c r="G502" s="355"/>
      <c r="H502" s="355"/>
      <c r="I502" s="355"/>
      <c r="J502" s="355"/>
      <c r="K502" s="355"/>
      <c r="L502" s="355"/>
      <c r="M502" s="355"/>
      <c r="N502" s="355"/>
      <c r="O502" s="355"/>
      <c r="P502" s="355"/>
      <c r="Q502" s="355"/>
      <c r="R502" s="355"/>
      <c r="S502" s="355"/>
      <c r="T502" s="355"/>
      <c r="U502" s="355"/>
      <c r="V502" s="355"/>
      <c r="W502" s="355"/>
      <c r="X502" s="355"/>
      <c r="Y502" s="355"/>
      <c r="Z502" s="355"/>
    </row>
    <row r="503" spans="1:26" ht="15.75" customHeight="1">
      <c r="A503" s="348"/>
      <c r="B503" s="353"/>
      <c r="C503" s="363"/>
      <c r="D503" s="355"/>
      <c r="E503" s="355"/>
      <c r="F503" s="355"/>
      <c r="G503" s="355"/>
      <c r="H503" s="355"/>
      <c r="I503" s="355"/>
      <c r="J503" s="355"/>
      <c r="K503" s="355"/>
      <c r="L503" s="355"/>
      <c r="M503" s="355"/>
      <c r="N503" s="355"/>
      <c r="O503" s="355"/>
      <c r="P503" s="355"/>
      <c r="Q503" s="355"/>
      <c r="R503" s="355"/>
      <c r="S503" s="355"/>
      <c r="T503" s="355"/>
      <c r="U503" s="355"/>
      <c r="V503" s="355"/>
      <c r="W503" s="355"/>
      <c r="X503" s="355"/>
      <c r="Y503" s="355"/>
      <c r="Z503" s="355"/>
    </row>
    <row r="504" spans="1:26" ht="15.75" customHeight="1">
      <c r="A504" s="348"/>
      <c r="B504" s="353"/>
      <c r="C504" s="363"/>
      <c r="D504" s="355"/>
      <c r="E504" s="355"/>
      <c r="F504" s="355"/>
      <c r="G504" s="355"/>
      <c r="H504" s="355"/>
      <c r="I504" s="355"/>
      <c r="J504" s="355"/>
      <c r="K504" s="355"/>
      <c r="L504" s="355"/>
      <c r="M504" s="355"/>
      <c r="N504" s="355"/>
      <c r="O504" s="355"/>
      <c r="P504" s="355"/>
      <c r="Q504" s="355"/>
      <c r="R504" s="355"/>
      <c r="S504" s="355"/>
      <c r="T504" s="355"/>
      <c r="U504" s="355"/>
      <c r="V504" s="355"/>
      <c r="W504" s="355"/>
      <c r="X504" s="355"/>
      <c r="Y504" s="355"/>
      <c r="Z504" s="355"/>
    </row>
    <row r="505" spans="1:26" ht="15.75" customHeight="1">
      <c r="A505" s="348"/>
      <c r="B505" s="353"/>
      <c r="C505" s="363"/>
      <c r="D505" s="355"/>
      <c r="E505" s="355"/>
      <c r="F505" s="355"/>
      <c r="G505" s="355"/>
      <c r="H505" s="355"/>
      <c r="I505" s="355"/>
      <c r="J505" s="355"/>
      <c r="K505" s="355"/>
      <c r="L505" s="355"/>
      <c r="M505" s="355"/>
      <c r="N505" s="355"/>
      <c r="O505" s="355"/>
      <c r="P505" s="355"/>
      <c r="Q505" s="355"/>
      <c r="R505" s="355"/>
      <c r="S505" s="355"/>
      <c r="T505" s="355"/>
      <c r="U505" s="355"/>
      <c r="V505" s="355"/>
      <c r="W505" s="355"/>
      <c r="X505" s="355"/>
      <c r="Y505" s="355"/>
      <c r="Z505" s="355"/>
    </row>
    <row r="506" spans="1:26" ht="15.75" customHeight="1">
      <c r="A506" s="348"/>
      <c r="B506" s="353"/>
      <c r="C506" s="363"/>
      <c r="D506" s="355"/>
      <c r="E506" s="355"/>
      <c r="F506" s="355"/>
      <c r="G506" s="355"/>
      <c r="H506" s="355"/>
      <c r="I506" s="355"/>
      <c r="J506" s="355"/>
      <c r="K506" s="355"/>
      <c r="L506" s="355"/>
      <c r="M506" s="355"/>
      <c r="N506" s="355"/>
      <c r="O506" s="355"/>
      <c r="P506" s="355"/>
      <c r="Q506" s="355"/>
      <c r="R506" s="355"/>
      <c r="S506" s="355"/>
      <c r="T506" s="355"/>
      <c r="U506" s="355"/>
      <c r="V506" s="355"/>
      <c r="W506" s="355"/>
      <c r="X506" s="355"/>
      <c r="Y506" s="355"/>
      <c r="Z506" s="355"/>
    </row>
    <row r="507" spans="1:26" ht="15.75" customHeight="1">
      <c r="A507" s="348"/>
      <c r="B507" s="353"/>
      <c r="C507" s="363"/>
      <c r="D507" s="355"/>
      <c r="E507" s="355"/>
      <c r="F507" s="355"/>
      <c r="G507" s="355"/>
      <c r="H507" s="355"/>
      <c r="I507" s="355"/>
      <c r="J507" s="355"/>
      <c r="K507" s="355"/>
      <c r="L507" s="355"/>
      <c r="M507" s="355"/>
      <c r="N507" s="355"/>
      <c r="O507" s="355"/>
      <c r="P507" s="355"/>
      <c r="Q507" s="355"/>
      <c r="R507" s="355"/>
      <c r="S507" s="355"/>
      <c r="T507" s="355"/>
      <c r="U507" s="355"/>
      <c r="V507" s="355"/>
      <c r="W507" s="355"/>
      <c r="X507" s="355"/>
      <c r="Y507" s="355"/>
      <c r="Z507" s="355"/>
    </row>
    <row r="508" spans="1:26" ht="15.75" customHeight="1">
      <c r="A508" s="348"/>
      <c r="B508" s="353"/>
      <c r="C508" s="363"/>
      <c r="D508" s="355"/>
      <c r="E508" s="355"/>
      <c r="F508" s="355"/>
      <c r="G508" s="355"/>
      <c r="H508" s="355"/>
      <c r="I508" s="355"/>
      <c r="J508" s="355"/>
      <c r="K508" s="355"/>
      <c r="L508" s="355"/>
      <c r="M508" s="355"/>
      <c r="N508" s="355"/>
      <c r="O508" s="355"/>
      <c r="P508" s="355"/>
      <c r="Q508" s="355"/>
      <c r="R508" s="355"/>
      <c r="S508" s="355"/>
      <c r="T508" s="355"/>
      <c r="U508" s="355"/>
      <c r="V508" s="355"/>
      <c r="W508" s="355"/>
      <c r="X508" s="355"/>
      <c r="Y508" s="355"/>
      <c r="Z508" s="355"/>
    </row>
    <row r="509" spans="1:26" ht="15.75" customHeight="1">
      <c r="A509" s="348"/>
      <c r="B509" s="353"/>
      <c r="C509" s="363"/>
      <c r="D509" s="355"/>
      <c r="E509" s="355"/>
      <c r="F509" s="355"/>
      <c r="G509" s="355"/>
      <c r="H509" s="355"/>
      <c r="I509" s="355"/>
      <c r="J509" s="355"/>
      <c r="K509" s="355"/>
      <c r="L509" s="355"/>
      <c r="M509" s="355"/>
      <c r="N509" s="355"/>
      <c r="O509" s="355"/>
      <c r="P509" s="355"/>
      <c r="Q509" s="355"/>
      <c r="R509" s="355"/>
      <c r="S509" s="355"/>
      <c r="T509" s="355"/>
      <c r="U509" s="355"/>
      <c r="V509" s="355"/>
      <c r="W509" s="355"/>
      <c r="X509" s="355"/>
      <c r="Y509" s="355"/>
      <c r="Z509" s="355"/>
    </row>
    <row r="510" spans="1:26" ht="15.75" customHeight="1">
      <c r="A510" s="348"/>
      <c r="B510" s="353"/>
      <c r="C510" s="363"/>
      <c r="D510" s="355"/>
      <c r="E510" s="355"/>
      <c r="F510" s="355"/>
      <c r="G510" s="355"/>
      <c r="H510" s="355"/>
      <c r="I510" s="355"/>
      <c r="J510" s="355"/>
      <c r="K510" s="355"/>
      <c r="L510" s="355"/>
      <c r="M510" s="355"/>
      <c r="N510" s="355"/>
      <c r="O510" s="355"/>
      <c r="P510" s="355"/>
      <c r="Q510" s="355"/>
      <c r="R510" s="355"/>
      <c r="S510" s="355"/>
      <c r="T510" s="355"/>
      <c r="U510" s="355"/>
      <c r="V510" s="355"/>
      <c r="W510" s="355"/>
      <c r="X510" s="355"/>
      <c r="Y510" s="355"/>
      <c r="Z510" s="355"/>
    </row>
    <row r="511" spans="1:26" ht="15.75" customHeight="1">
      <c r="A511" s="348"/>
      <c r="B511" s="353"/>
      <c r="C511" s="363"/>
      <c r="D511" s="355"/>
      <c r="E511" s="355"/>
      <c r="F511" s="355"/>
      <c r="G511" s="355"/>
      <c r="H511" s="355"/>
      <c r="I511" s="355"/>
      <c r="J511" s="355"/>
      <c r="K511" s="355"/>
      <c r="L511" s="355"/>
      <c r="M511" s="355"/>
      <c r="N511" s="355"/>
      <c r="O511" s="355"/>
      <c r="P511" s="355"/>
      <c r="Q511" s="355"/>
      <c r="R511" s="355"/>
      <c r="S511" s="355"/>
      <c r="T511" s="355"/>
      <c r="U511" s="355"/>
      <c r="V511" s="355"/>
      <c r="W511" s="355"/>
      <c r="X511" s="355"/>
      <c r="Y511" s="355"/>
      <c r="Z511" s="355"/>
    </row>
    <row r="512" spans="1:26" ht="15.75" customHeight="1">
      <c r="A512" s="348"/>
      <c r="B512" s="353"/>
      <c r="C512" s="363"/>
      <c r="D512" s="355"/>
      <c r="E512" s="355"/>
      <c r="F512" s="355"/>
      <c r="G512" s="355"/>
      <c r="H512" s="355"/>
      <c r="I512" s="355"/>
      <c r="J512" s="355"/>
      <c r="K512" s="355"/>
      <c r="L512" s="355"/>
      <c r="M512" s="355"/>
      <c r="N512" s="355"/>
      <c r="O512" s="355"/>
      <c r="P512" s="355"/>
      <c r="Q512" s="355"/>
      <c r="R512" s="355"/>
      <c r="S512" s="355"/>
      <c r="T512" s="355"/>
      <c r="U512" s="355"/>
      <c r="V512" s="355"/>
      <c r="W512" s="355"/>
      <c r="X512" s="355"/>
      <c r="Y512" s="355"/>
      <c r="Z512" s="355"/>
    </row>
    <row r="513" spans="1:26" ht="15.75" customHeight="1">
      <c r="A513" s="348"/>
      <c r="B513" s="353"/>
      <c r="C513" s="363"/>
      <c r="D513" s="355"/>
      <c r="E513" s="355"/>
      <c r="F513" s="355"/>
      <c r="G513" s="355"/>
      <c r="H513" s="355"/>
      <c r="I513" s="355"/>
      <c r="J513" s="355"/>
      <c r="K513" s="355"/>
      <c r="L513" s="355"/>
      <c r="M513" s="355"/>
      <c r="N513" s="355"/>
      <c r="O513" s="355"/>
      <c r="P513" s="355"/>
      <c r="Q513" s="355"/>
      <c r="R513" s="355"/>
      <c r="S513" s="355"/>
      <c r="T513" s="355"/>
      <c r="U513" s="355"/>
      <c r="V513" s="355"/>
      <c r="W513" s="355"/>
      <c r="X513" s="355"/>
      <c r="Y513" s="355"/>
      <c r="Z513" s="355"/>
    </row>
    <row r="514" spans="1:26" ht="15.75" customHeight="1">
      <c r="A514" s="348"/>
      <c r="B514" s="353"/>
      <c r="C514" s="363"/>
      <c r="D514" s="355"/>
      <c r="E514" s="355"/>
      <c r="F514" s="355"/>
      <c r="G514" s="355"/>
      <c r="H514" s="355"/>
      <c r="I514" s="355"/>
      <c r="J514" s="355"/>
      <c r="K514" s="355"/>
      <c r="L514" s="355"/>
      <c r="M514" s="355"/>
      <c r="N514" s="355"/>
      <c r="O514" s="355"/>
      <c r="P514" s="355"/>
      <c r="Q514" s="355"/>
      <c r="R514" s="355"/>
      <c r="S514" s="355"/>
      <c r="T514" s="355"/>
      <c r="U514" s="355"/>
      <c r="V514" s="355"/>
      <c r="W514" s="355"/>
      <c r="X514" s="355"/>
      <c r="Y514" s="355"/>
      <c r="Z514" s="355"/>
    </row>
    <row r="515" spans="1:26" ht="15.75" customHeight="1">
      <c r="A515" s="348"/>
      <c r="B515" s="353"/>
      <c r="C515" s="363"/>
      <c r="D515" s="355"/>
      <c r="E515" s="355"/>
      <c r="F515" s="355"/>
      <c r="G515" s="355"/>
      <c r="H515" s="355"/>
      <c r="I515" s="355"/>
      <c r="J515" s="355"/>
      <c r="K515" s="355"/>
      <c r="L515" s="355"/>
      <c r="M515" s="355"/>
      <c r="N515" s="355"/>
      <c r="O515" s="355"/>
      <c r="P515" s="355"/>
      <c r="Q515" s="355"/>
      <c r="R515" s="355"/>
      <c r="S515" s="355"/>
      <c r="T515" s="355"/>
      <c r="U515" s="355"/>
      <c r="V515" s="355"/>
      <c r="W515" s="355"/>
      <c r="X515" s="355"/>
      <c r="Y515" s="355"/>
      <c r="Z515" s="355"/>
    </row>
    <row r="516" spans="1:26" ht="15.75" customHeight="1">
      <c r="A516" s="348"/>
      <c r="B516" s="353"/>
      <c r="C516" s="363"/>
      <c r="D516" s="355"/>
      <c r="E516" s="355"/>
      <c r="F516" s="355"/>
      <c r="G516" s="355"/>
      <c r="H516" s="355"/>
      <c r="I516" s="355"/>
      <c r="J516" s="355"/>
      <c r="K516" s="355"/>
      <c r="L516" s="355"/>
      <c r="M516" s="355"/>
      <c r="N516" s="355"/>
      <c r="O516" s="355"/>
      <c r="P516" s="355"/>
      <c r="Q516" s="355"/>
      <c r="R516" s="355"/>
      <c r="S516" s="355"/>
      <c r="T516" s="355"/>
      <c r="U516" s="355"/>
      <c r="V516" s="355"/>
      <c r="W516" s="355"/>
      <c r="X516" s="355"/>
      <c r="Y516" s="355"/>
      <c r="Z516" s="355"/>
    </row>
    <row r="517" spans="1:26" ht="15.75" customHeight="1">
      <c r="A517" s="348"/>
      <c r="B517" s="353"/>
      <c r="C517" s="363"/>
      <c r="D517" s="355"/>
      <c r="E517" s="355"/>
      <c r="F517" s="355"/>
      <c r="G517" s="355"/>
      <c r="H517" s="355"/>
      <c r="I517" s="355"/>
      <c r="J517" s="355"/>
      <c r="K517" s="355"/>
      <c r="L517" s="355"/>
      <c r="M517" s="355"/>
      <c r="N517" s="355"/>
      <c r="O517" s="355"/>
      <c r="P517" s="355"/>
      <c r="Q517" s="355"/>
      <c r="R517" s="355"/>
      <c r="S517" s="355"/>
      <c r="T517" s="355"/>
      <c r="U517" s="355"/>
      <c r="V517" s="355"/>
      <c r="W517" s="355"/>
      <c r="X517" s="355"/>
      <c r="Y517" s="355"/>
      <c r="Z517" s="355"/>
    </row>
    <row r="518" spans="1:26" ht="15.75" customHeight="1">
      <c r="A518" s="348"/>
      <c r="B518" s="353"/>
      <c r="C518" s="363"/>
      <c r="D518" s="355"/>
      <c r="E518" s="355"/>
      <c r="F518" s="355"/>
      <c r="G518" s="355"/>
      <c r="H518" s="355"/>
      <c r="I518" s="355"/>
      <c r="J518" s="355"/>
      <c r="K518" s="355"/>
      <c r="L518" s="355"/>
      <c r="M518" s="355"/>
      <c r="N518" s="355"/>
      <c r="O518" s="355"/>
      <c r="P518" s="355"/>
      <c r="Q518" s="355"/>
      <c r="R518" s="355"/>
      <c r="S518" s="355"/>
      <c r="T518" s="355"/>
      <c r="U518" s="355"/>
      <c r="V518" s="355"/>
      <c r="W518" s="355"/>
      <c r="X518" s="355"/>
      <c r="Y518" s="355"/>
      <c r="Z518" s="355"/>
    </row>
    <row r="519" spans="1:26" ht="15.75" customHeight="1">
      <c r="A519" s="348"/>
      <c r="B519" s="353"/>
      <c r="C519" s="363"/>
      <c r="D519" s="355"/>
      <c r="E519" s="355"/>
      <c r="F519" s="355"/>
      <c r="G519" s="355"/>
      <c r="H519" s="355"/>
      <c r="I519" s="355"/>
      <c r="J519" s="355"/>
      <c r="K519" s="355"/>
      <c r="L519" s="355"/>
      <c r="M519" s="355"/>
      <c r="N519" s="355"/>
      <c r="O519" s="355"/>
      <c r="P519" s="355"/>
      <c r="Q519" s="355"/>
      <c r="R519" s="355"/>
      <c r="S519" s="355"/>
      <c r="T519" s="355"/>
      <c r="U519" s="355"/>
      <c r="V519" s="355"/>
      <c r="W519" s="355"/>
      <c r="X519" s="355"/>
      <c r="Y519" s="355"/>
      <c r="Z519" s="355"/>
    </row>
    <row r="520" spans="1:26" ht="15.75" customHeight="1">
      <c r="A520" s="348"/>
      <c r="B520" s="353"/>
      <c r="C520" s="363"/>
      <c r="D520" s="355"/>
      <c r="E520" s="355"/>
      <c r="F520" s="355"/>
      <c r="G520" s="355"/>
      <c r="H520" s="355"/>
      <c r="I520" s="355"/>
      <c r="J520" s="355"/>
      <c r="K520" s="355"/>
      <c r="L520" s="355"/>
      <c r="M520" s="355"/>
      <c r="N520" s="355"/>
      <c r="O520" s="355"/>
      <c r="P520" s="355"/>
      <c r="Q520" s="355"/>
      <c r="R520" s="355"/>
      <c r="S520" s="355"/>
      <c r="T520" s="355"/>
      <c r="U520" s="355"/>
      <c r="V520" s="355"/>
      <c r="W520" s="355"/>
      <c r="X520" s="355"/>
      <c r="Y520" s="355"/>
      <c r="Z520" s="355"/>
    </row>
    <row r="521" spans="1:26" ht="15.75" customHeight="1">
      <c r="A521" s="348"/>
      <c r="B521" s="353"/>
      <c r="C521" s="363"/>
      <c r="D521" s="355"/>
      <c r="E521" s="355"/>
      <c r="F521" s="355"/>
      <c r="G521" s="355"/>
      <c r="H521" s="355"/>
      <c r="I521" s="355"/>
      <c r="J521" s="355"/>
      <c r="K521" s="355"/>
      <c r="L521" s="355"/>
      <c r="M521" s="355"/>
      <c r="N521" s="355"/>
      <c r="O521" s="355"/>
      <c r="P521" s="355"/>
      <c r="Q521" s="355"/>
      <c r="R521" s="355"/>
      <c r="S521" s="355"/>
      <c r="T521" s="355"/>
      <c r="U521" s="355"/>
      <c r="V521" s="355"/>
      <c r="W521" s="355"/>
      <c r="X521" s="355"/>
      <c r="Y521" s="355"/>
      <c r="Z521" s="355"/>
    </row>
    <row r="522" spans="1:26" ht="15.75" customHeight="1">
      <c r="A522" s="348"/>
      <c r="B522" s="353"/>
      <c r="C522" s="363"/>
      <c r="D522" s="355"/>
      <c r="E522" s="355"/>
      <c r="F522" s="355"/>
      <c r="G522" s="355"/>
      <c r="H522" s="355"/>
      <c r="I522" s="355"/>
      <c r="J522" s="355"/>
      <c r="K522" s="355"/>
      <c r="L522" s="355"/>
      <c r="M522" s="355"/>
      <c r="N522" s="355"/>
      <c r="O522" s="355"/>
      <c r="P522" s="355"/>
      <c r="Q522" s="355"/>
      <c r="R522" s="355"/>
      <c r="S522" s="355"/>
      <c r="T522" s="355"/>
      <c r="U522" s="355"/>
      <c r="V522" s="355"/>
      <c r="W522" s="355"/>
      <c r="X522" s="355"/>
      <c r="Y522" s="355"/>
      <c r="Z522" s="355"/>
    </row>
    <row r="523" spans="1:26" ht="15.75" customHeight="1">
      <c r="A523" s="348"/>
      <c r="B523" s="353"/>
      <c r="C523" s="363"/>
      <c r="D523" s="355"/>
      <c r="E523" s="355"/>
      <c r="F523" s="355"/>
      <c r="G523" s="355"/>
      <c r="H523" s="355"/>
      <c r="I523" s="355"/>
      <c r="J523" s="355"/>
      <c r="K523" s="355"/>
      <c r="L523" s="355"/>
      <c r="M523" s="355"/>
      <c r="N523" s="355"/>
      <c r="O523" s="355"/>
      <c r="P523" s="355"/>
      <c r="Q523" s="355"/>
      <c r="R523" s="355"/>
      <c r="S523" s="355"/>
      <c r="T523" s="355"/>
      <c r="U523" s="355"/>
      <c r="V523" s="355"/>
      <c r="W523" s="355"/>
      <c r="X523" s="355"/>
      <c r="Y523" s="355"/>
      <c r="Z523" s="355"/>
    </row>
    <row r="524" spans="1:26" ht="15.75" customHeight="1">
      <c r="A524" s="348"/>
      <c r="B524" s="353"/>
      <c r="C524" s="363"/>
      <c r="D524" s="355"/>
      <c r="E524" s="355"/>
      <c r="F524" s="355"/>
      <c r="G524" s="355"/>
      <c r="H524" s="355"/>
      <c r="I524" s="355"/>
      <c r="J524" s="355"/>
      <c r="K524" s="355"/>
      <c r="L524" s="355"/>
      <c r="M524" s="355"/>
      <c r="N524" s="355"/>
      <c r="O524" s="355"/>
      <c r="P524" s="355"/>
      <c r="Q524" s="355"/>
      <c r="R524" s="355"/>
      <c r="S524" s="355"/>
      <c r="T524" s="355"/>
      <c r="U524" s="355"/>
      <c r="V524" s="355"/>
      <c r="W524" s="355"/>
      <c r="X524" s="355"/>
      <c r="Y524" s="355"/>
      <c r="Z524" s="355"/>
    </row>
    <row r="525" spans="1:26" ht="15.75" customHeight="1">
      <c r="A525" s="348"/>
      <c r="B525" s="353"/>
      <c r="C525" s="363"/>
      <c r="D525" s="355"/>
      <c r="E525" s="355"/>
      <c r="F525" s="355"/>
      <c r="G525" s="355"/>
      <c r="H525" s="355"/>
      <c r="I525" s="355"/>
      <c r="J525" s="355"/>
      <c r="K525" s="355"/>
      <c r="L525" s="355"/>
      <c r="M525" s="355"/>
      <c r="N525" s="355"/>
      <c r="O525" s="355"/>
      <c r="P525" s="355"/>
      <c r="Q525" s="355"/>
      <c r="R525" s="355"/>
      <c r="S525" s="355"/>
      <c r="T525" s="355"/>
      <c r="U525" s="355"/>
      <c r="V525" s="355"/>
      <c r="W525" s="355"/>
      <c r="X525" s="355"/>
      <c r="Y525" s="355"/>
      <c r="Z525" s="355"/>
    </row>
    <row r="526" spans="1:26" ht="15.75" customHeight="1">
      <c r="A526" s="348"/>
      <c r="B526" s="353"/>
      <c r="C526" s="363"/>
      <c r="D526" s="355"/>
      <c r="E526" s="355"/>
      <c r="F526" s="355"/>
      <c r="G526" s="355"/>
      <c r="H526" s="355"/>
      <c r="I526" s="355"/>
      <c r="J526" s="355"/>
      <c r="K526" s="355"/>
      <c r="L526" s="355"/>
      <c r="M526" s="355"/>
      <c r="N526" s="355"/>
      <c r="O526" s="355"/>
      <c r="P526" s="355"/>
      <c r="Q526" s="355"/>
      <c r="R526" s="355"/>
      <c r="S526" s="355"/>
      <c r="T526" s="355"/>
      <c r="U526" s="355"/>
      <c r="V526" s="355"/>
      <c r="W526" s="355"/>
      <c r="X526" s="355"/>
      <c r="Y526" s="355"/>
      <c r="Z526" s="355"/>
    </row>
    <row r="527" spans="1:26" ht="15.75" customHeight="1">
      <c r="A527" s="348"/>
      <c r="B527" s="353"/>
      <c r="C527" s="363"/>
      <c r="D527" s="355"/>
      <c r="E527" s="355"/>
      <c r="F527" s="355"/>
      <c r="G527" s="355"/>
      <c r="H527" s="355"/>
      <c r="I527" s="355"/>
      <c r="J527" s="355"/>
      <c r="K527" s="355"/>
      <c r="L527" s="355"/>
      <c r="M527" s="355"/>
      <c r="N527" s="355"/>
      <c r="O527" s="355"/>
      <c r="P527" s="355"/>
      <c r="Q527" s="355"/>
      <c r="R527" s="355"/>
      <c r="S527" s="355"/>
      <c r="T527" s="355"/>
      <c r="U527" s="355"/>
      <c r="V527" s="355"/>
      <c r="W527" s="355"/>
      <c r="X527" s="355"/>
      <c r="Y527" s="355"/>
      <c r="Z527" s="355"/>
    </row>
    <row r="528" spans="1:26" ht="15.75" customHeight="1">
      <c r="A528" s="348"/>
      <c r="B528" s="353"/>
      <c r="C528" s="363"/>
      <c r="D528" s="355"/>
      <c r="E528" s="355"/>
      <c r="F528" s="355"/>
      <c r="G528" s="355"/>
      <c r="H528" s="355"/>
      <c r="I528" s="355"/>
      <c r="J528" s="355"/>
      <c r="K528" s="355"/>
      <c r="L528" s="355"/>
      <c r="M528" s="355"/>
      <c r="N528" s="355"/>
      <c r="O528" s="355"/>
      <c r="P528" s="355"/>
      <c r="Q528" s="355"/>
      <c r="R528" s="355"/>
      <c r="S528" s="355"/>
      <c r="T528" s="355"/>
      <c r="U528" s="355"/>
      <c r="V528" s="355"/>
      <c r="W528" s="355"/>
      <c r="X528" s="355"/>
      <c r="Y528" s="355"/>
      <c r="Z528" s="355"/>
    </row>
    <row r="529" spans="1:26" ht="15.75" customHeight="1">
      <c r="A529" s="348"/>
      <c r="B529" s="353"/>
      <c r="C529" s="363"/>
      <c r="D529" s="355"/>
      <c r="E529" s="355"/>
      <c r="F529" s="355"/>
      <c r="G529" s="355"/>
      <c r="H529" s="355"/>
      <c r="I529" s="355"/>
      <c r="J529" s="355"/>
      <c r="K529" s="355"/>
      <c r="L529" s="355"/>
      <c r="M529" s="355"/>
      <c r="N529" s="355"/>
      <c r="O529" s="355"/>
      <c r="P529" s="355"/>
      <c r="Q529" s="355"/>
      <c r="R529" s="355"/>
      <c r="S529" s="355"/>
      <c r="T529" s="355"/>
      <c r="U529" s="355"/>
      <c r="V529" s="355"/>
      <c r="W529" s="355"/>
      <c r="X529" s="355"/>
      <c r="Y529" s="355"/>
      <c r="Z529" s="355"/>
    </row>
    <row r="530" spans="1:26" ht="15.75" customHeight="1">
      <c r="A530" s="348"/>
      <c r="B530" s="353"/>
      <c r="C530" s="363"/>
      <c r="D530" s="355"/>
      <c r="E530" s="355"/>
      <c r="F530" s="355"/>
      <c r="G530" s="355"/>
      <c r="H530" s="355"/>
      <c r="I530" s="355"/>
      <c r="J530" s="355"/>
      <c r="K530" s="355"/>
      <c r="L530" s="355"/>
      <c r="M530" s="355"/>
      <c r="N530" s="355"/>
      <c r="O530" s="355"/>
      <c r="P530" s="355"/>
      <c r="Q530" s="355"/>
      <c r="R530" s="355"/>
      <c r="S530" s="355"/>
      <c r="T530" s="355"/>
      <c r="U530" s="355"/>
      <c r="V530" s="355"/>
      <c r="W530" s="355"/>
      <c r="X530" s="355"/>
      <c r="Y530" s="355"/>
      <c r="Z530" s="355"/>
    </row>
    <row r="531" spans="1:26" ht="15.75" customHeight="1">
      <c r="A531" s="348"/>
      <c r="B531" s="353"/>
      <c r="C531" s="363"/>
      <c r="D531" s="355"/>
      <c r="E531" s="355"/>
      <c r="F531" s="355"/>
      <c r="G531" s="355"/>
      <c r="H531" s="355"/>
      <c r="I531" s="355"/>
      <c r="J531" s="355"/>
      <c r="K531" s="355"/>
      <c r="L531" s="355"/>
      <c r="M531" s="355"/>
      <c r="N531" s="355"/>
      <c r="O531" s="355"/>
      <c r="P531" s="355"/>
      <c r="Q531" s="355"/>
      <c r="R531" s="355"/>
      <c r="S531" s="355"/>
      <c r="T531" s="355"/>
      <c r="U531" s="355"/>
      <c r="V531" s="355"/>
      <c r="W531" s="355"/>
      <c r="X531" s="355"/>
      <c r="Y531" s="355"/>
      <c r="Z531" s="355"/>
    </row>
    <row r="532" spans="1:26" ht="15.75" customHeight="1">
      <c r="A532" s="348"/>
      <c r="B532" s="353"/>
      <c r="C532" s="363"/>
      <c r="D532" s="355"/>
      <c r="E532" s="355"/>
      <c r="F532" s="355"/>
      <c r="G532" s="355"/>
      <c r="H532" s="355"/>
      <c r="I532" s="355"/>
      <c r="J532" s="355"/>
      <c r="K532" s="355"/>
      <c r="L532" s="355"/>
      <c r="M532" s="355"/>
      <c r="N532" s="355"/>
      <c r="O532" s="355"/>
      <c r="P532" s="355"/>
      <c r="Q532" s="355"/>
      <c r="R532" s="355"/>
      <c r="S532" s="355"/>
      <c r="T532" s="355"/>
      <c r="U532" s="355"/>
      <c r="V532" s="355"/>
      <c r="W532" s="355"/>
      <c r="X532" s="355"/>
      <c r="Y532" s="355"/>
      <c r="Z532" s="355"/>
    </row>
    <row r="533" spans="1:26" ht="15.75" customHeight="1">
      <c r="A533" s="348"/>
      <c r="B533" s="353"/>
      <c r="C533" s="363"/>
      <c r="D533" s="355"/>
      <c r="E533" s="355"/>
      <c r="F533" s="355"/>
      <c r="G533" s="355"/>
      <c r="H533" s="355"/>
      <c r="I533" s="355"/>
      <c r="J533" s="355"/>
      <c r="K533" s="355"/>
      <c r="L533" s="355"/>
      <c r="M533" s="355"/>
      <c r="N533" s="355"/>
      <c r="O533" s="355"/>
      <c r="P533" s="355"/>
      <c r="Q533" s="355"/>
      <c r="R533" s="355"/>
      <c r="S533" s="355"/>
      <c r="T533" s="355"/>
      <c r="U533" s="355"/>
      <c r="V533" s="355"/>
      <c r="W533" s="355"/>
      <c r="X533" s="355"/>
      <c r="Y533" s="355"/>
      <c r="Z533" s="355"/>
    </row>
    <row r="534" spans="1:26" ht="15.75" customHeight="1">
      <c r="A534" s="348"/>
      <c r="B534" s="353"/>
      <c r="C534" s="363"/>
      <c r="D534" s="355"/>
      <c r="E534" s="355"/>
      <c r="F534" s="355"/>
      <c r="G534" s="355"/>
      <c r="H534" s="355"/>
      <c r="I534" s="355"/>
      <c r="J534" s="355"/>
      <c r="K534" s="355"/>
      <c r="L534" s="355"/>
      <c r="M534" s="355"/>
      <c r="N534" s="355"/>
      <c r="O534" s="355"/>
      <c r="P534" s="355"/>
      <c r="Q534" s="355"/>
      <c r="R534" s="355"/>
      <c r="S534" s="355"/>
      <c r="T534" s="355"/>
      <c r="U534" s="355"/>
      <c r="V534" s="355"/>
      <c r="W534" s="355"/>
      <c r="X534" s="355"/>
      <c r="Y534" s="355"/>
      <c r="Z534" s="355"/>
    </row>
    <row r="535" spans="1:26" ht="15.75" customHeight="1">
      <c r="A535" s="348"/>
      <c r="B535" s="353"/>
      <c r="C535" s="363"/>
      <c r="D535" s="355"/>
      <c r="E535" s="355"/>
      <c r="F535" s="355"/>
      <c r="G535" s="355"/>
      <c r="H535" s="355"/>
      <c r="I535" s="355"/>
      <c r="J535" s="355"/>
      <c r="K535" s="355"/>
      <c r="L535" s="355"/>
      <c r="M535" s="355"/>
      <c r="N535" s="355"/>
      <c r="O535" s="355"/>
      <c r="P535" s="355"/>
      <c r="Q535" s="355"/>
      <c r="R535" s="355"/>
      <c r="S535" s="355"/>
      <c r="T535" s="355"/>
      <c r="U535" s="355"/>
      <c r="V535" s="355"/>
      <c r="W535" s="355"/>
      <c r="X535" s="355"/>
      <c r="Y535" s="355"/>
      <c r="Z535" s="355"/>
    </row>
    <row r="536" spans="1:26" ht="15.75" customHeight="1">
      <c r="A536" s="348"/>
      <c r="B536" s="353"/>
      <c r="C536" s="363"/>
      <c r="D536" s="355"/>
      <c r="E536" s="355"/>
      <c r="F536" s="355"/>
      <c r="G536" s="355"/>
      <c r="H536" s="355"/>
      <c r="I536" s="355"/>
      <c r="J536" s="355"/>
      <c r="K536" s="355"/>
      <c r="L536" s="355"/>
      <c r="M536" s="355"/>
      <c r="N536" s="355"/>
      <c r="O536" s="355"/>
      <c r="P536" s="355"/>
      <c r="Q536" s="355"/>
      <c r="R536" s="355"/>
      <c r="S536" s="355"/>
      <c r="T536" s="355"/>
      <c r="U536" s="355"/>
      <c r="V536" s="355"/>
      <c r="W536" s="355"/>
      <c r="X536" s="355"/>
      <c r="Y536" s="355"/>
      <c r="Z536" s="355"/>
    </row>
    <row r="537" spans="1:26" ht="15.75" customHeight="1">
      <c r="A537" s="348"/>
      <c r="B537" s="353"/>
      <c r="C537" s="363"/>
      <c r="D537" s="355"/>
      <c r="E537" s="355"/>
      <c r="F537" s="355"/>
      <c r="G537" s="355"/>
      <c r="H537" s="355"/>
      <c r="I537" s="355"/>
      <c r="J537" s="355"/>
      <c r="K537" s="355"/>
      <c r="L537" s="355"/>
      <c r="M537" s="355"/>
      <c r="N537" s="355"/>
      <c r="O537" s="355"/>
      <c r="P537" s="355"/>
      <c r="Q537" s="355"/>
      <c r="R537" s="355"/>
      <c r="S537" s="355"/>
      <c r="T537" s="355"/>
      <c r="U537" s="355"/>
      <c r="V537" s="355"/>
      <c r="W537" s="355"/>
      <c r="X537" s="355"/>
      <c r="Y537" s="355"/>
      <c r="Z537" s="355"/>
    </row>
    <row r="538" spans="1:26" ht="15.75" customHeight="1">
      <c r="A538" s="348"/>
      <c r="B538" s="353"/>
      <c r="C538" s="363"/>
      <c r="D538" s="355"/>
      <c r="E538" s="355"/>
      <c r="F538" s="355"/>
      <c r="G538" s="355"/>
      <c r="H538" s="355"/>
      <c r="I538" s="355"/>
      <c r="J538" s="355"/>
      <c r="K538" s="355"/>
      <c r="L538" s="355"/>
      <c r="M538" s="355"/>
      <c r="N538" s="355"/>
      <c r="O538" s="355"/>
      <c r="P538" s="355"/>
      <c r="Q538" s="355"/>
      <c r="R538" s="355"/>
      <c r="S538" s="355"/>
      <c r="T538" s="355"/>
      <c r="U538" s="355"/>
      <c r="V538" s="355"/>
      <c r="W538" s="355"/>
      <c r="X538" s="355"/>
      <c r="Y538" s="355"/>
      <c r="Z538" s="355"/>
    </row>
    <row r="539" spans="1:26" ht="15.75" customHeight="1">
      <c r="A539" s="348"/>
      <c r="B539" s="353"/>
      <c r="C539" s="363"/>
      <c r="D539" s="355"/>
      <c r="E539" s="355"/>
      <c r="F539" s="355"/>
      <c r="G539" s="355"/>
      <c r="H539" s="355"/>
      <c r="I539" s="355"/>
      <c r="J539" s="355"/>
      <c r="K539" s="355"/>
      <c r="L539" s="355"/>
      <c r="M539" s="355"/>
      <c r="N539" s="355"/>
      <c r="O539" s="355"/>
      <c r="P539" s="355"/>
      <c r="Q539" s="355"/>
      <c r="R539" s="355"/>
      <c r="S539" s="355"/>
      <c r="T539" s="355"/>
      <c r="U539" s="355"/>
      <c r="V539" s="355"/>
      <c r="W539" s="355"/>
      <c r="X539" s="355"/>
      <c r="Y539" s="355"/>
      <c r="Z539" s="355"/>
    </row>
    <row r="540" spans="1:26" ht="15.75" customHeight="1">
      <c r="A540" s="348"/>
      <c r="B540" s="353"/>
      <c r="C540" s="363"/>
      <c r="D540" s="355"/>
      <c r="E540" s="355"/>
      <c r="F540" s="355"/>
      <c r="G540" s="355"/>
      <c r="H540" s="355"/>
      <c r="I540" s="355"/>
      <c r="J540" s="355"/>
      <c r="K540" s="355"/>
      <c r="L540" s="355"/>
      <c r="M540" s="355"/>
      <c r="N540" s="355"/>
      <c r="O540" s="355"/>
      <c r="P540" s="355"/>
      <c r="Q540" s="355"/>
      <c r="R540" s="355"/>
      <c r="S540" s="355"/>
      <c r="T540" s="355"/>
      <c r="U540" s="355"/>
      <c r="V540" s="355"/>
      <c r="W540" s="355"/>
      <c r="X540" s="355"/>
      <c r="Y540" s="355"/>
      <c r="Z540" s="355"/>
    </row>
    <row r="541" spans="1:26" ht="15.75" customHeight="1">
      <c r="A541" s="348"/>
      <c r="B541" s="353"/>
      <c r="C541" s="363"/>
      <c r="D541" s="355"/>
      <c r="E541" s="355"/>
      <c r="F541" s="355"/>
      <c r="G541" s="355"/>
      <c r="H541" s="355"/>
      <c r="I541" s="355"/>
      <c r="J541" s="355"/>
      <c r="K541" s="355"/>
      <c r="L541" s="355"/>
      <c r="M541" s="355"/>
      <c r="N541" s="355"/>
      <c r="O541" s="355"/>
      <c r="P541" s="355"/>
      <c r="Q541" s="355"/>
      <c r="R541" s="355"/>
      <c r="S541" s="355"/>
      <c r="T541" s="355"/>
      <c r="U541" s="355"/>
      <c r="V541" s="355"/>
      <c r="W541" s="355"/>
      <c r="X541" s="355"/>
      <c r="Y541" s="355"/>
      <c r="Z541" s="355"/>
    </row>
    <row r="542" spans="1:26" ht="15.75" customHeight="1">
      <c r="A542" s="348"/>
      <c r="B542" s="353"/>
      <c r="C542" s="363"/>
      <c r="D542" s="355"/>
      <c r="E542" s="355"/>
      <c r="F542" s="355"/>
      <c r="G542" s="355"/>
      <c r="H542" s="355"/>
      <c r="I542" s="355"/>
      <c r="J542" s="355"/>
      <c r="K542" s="355"/>
      <c r="L542" s="355"/>
      <c r="M542" s="355"/>
      <c r="N542" s="355"/>
      <c r="O542" s="355"/>
      <c r="P542" s="355"/>
      <c r="Q542" s="355"/>
      <c r="R542" s="355"/>
      <c r="S542" s="355"/>
      <c r="T542" s="355"/>
      <c r="U542" s="355"/>
      <c r="V542" s="355"/>
      <c r="W542" s="355"/>
      <c r="X542" s="355"/>
      <c r="Y542" s="355"/>
      <c r="Z542" s="355"/>
    </row>
    <row r="543" spans="1:26" ht="15.75" customHeight="1">
      <c r="A543" s="348"/>
      <c r="B543" s="353"/>
      <c r="C543" s="363"/>
      <c r="D543" s="355"/>
      <c r="E543" s="355"/>
      <c r="F543" s="355"/>
      <c r="G543" s="355"/>
      <c r="H543" s="355"/>
      <c r="I543" s="355"/>
      <c r="J543" s="355"/>
      <c r="K543" s="355"/>
      <c r="L543" s="355"/>
      <c r="M543" s="355"/>
      <c r="N543" s="355"/>
      <c r="O543" s="355"/>
      <c r="P543" s="355"/>
      <c r="Q543" s="355"/>
      <c r="R543" s="355"/>
      <c r="S543" s="355"/>
      <c r="T543" s="355"/>
      <c r="U543" s="355"/>
      <c r="V543" s="355"/>
      <c r="W543" s="355"/>
      <c r="X543" s="355"/>
      <c r="Y543" s="355"/>
      <c r="Z543" s="355"/>
    </row>
    <row r="544" spans="1:26" ht="15.75" customHeight="1">
      <c r="A544" s="348"/>
      <c r="B544" s="353"/>
      <c r="C544" s="363"/>
      <c r="D544" s="355"/>
      <c r="E544" s="355"/>
      <c r="F544" s="355"/>
      <c r="G544" s="355"/>
      <c r="H544" s="355"/>
      <c r="I544" s="355"/>
      <c r="J544" s="355"/>
      <c r="K544" s="355"/>
      <c r="L544" s="355"/>
      <c r="M544" s="355"/>
      <c r="N544" s="355"/>
      <c r="O544" s="355"/>
      <c r="P544" s="355"/>
      <c r="Q544" s="355"/>
      <c r="R544" s="355"/>
      <c r="S544" s="355"/>
      <c r="T544" s="355"/>
      <c r="U544" s="355"/>
      <c r="V544" s="355"/>
      <c r="W544" s="355"/>
      <c r="X544" s="355"/>
      <c r="Y544" s="355"/>
      <c r="Z544" s="355"/>
    </row>
    <row r="545" spans="1:26" ht="15.75" customHeight="1">
      <c r="A545" s="348"/>
      <c r="B545" s="353"/>
      <c r="C545" s="363"/>
      <c r="D545" s="355"/>
      <c r="E545" s="355"/>
      <c r="F545" s="355"/>
      <c r="G545" s="355"/>
      <c r="H545" s="355"/>
      <c r="I545" s="355"/>
      <c r="J545" s="355"/>
      <c r="K545" s="355"/>
      <c r="L545" s="355"/>
      <c r="M545" s="355"/>
      <c r="N545" s="355"/>
      <c r="O545" s="355"/>
      <c r="P545" s="355"/>
      <c r="Q545" s="355"/>
      <c r="R545" s="355"/>
      <c r="S545" s="355"/>
      <c r="T545" s="355"/>
      <c r="U545" s="355"/>
      <c r="V545" s="355"/>
      <c r="W545" s="355"/>
      <c r="X545" s="355"/>
      <c r="Y545" s="355"/>
      <c r="Z545" s="355"/>
    </row>
    <row r="546" spans="1:26" ht="15.75" customHeight="1">
      <c r="A546" s="348"/>
      <c r="B546" s="353"/>
      <c r="C546" s="363"/>
      <c r="D546" s="355"/>
      <c r="E546" s="355"/>
      <c r="F546" s="355"/>
      <c r="G546" s="355"/>
      <c r="H546" s="355"/>
      <c r="I546" s="355"/>
      <c r="J546" s="355"/>
      <c r="K546" s="355"/>
      <c r="L546" s="355"/>
      <c r="M546" s="355"/>
      <c r="N546" s="355"/>
      <c r="O546" s="355"/>
      <c r="P546" s="355"/>
      <c r="Q546" s="355"/>
      <c r="R546" s="355"/>
      <c r="S546" s="355"/>
      <c r="T546" s="355"/>
      <c r="U546" s="355"/>
      <c r="V546" s="355"/>
      <c r="W546" s="355"/>
      <c r="X546" s="355"/>
      <c r="Y546" s="355"/>
      <c r="Z546" s="355"/>
    </row>
    <row r="547" spans="1:26" ht="15.75" customHeight="1">
      <c r="A547" s="348"/>
      <c r="B547" s="353"/>
      <c r="C547" s="363"/>
      <c r="D547" s="355"/>
      <c r="E547" s="355"/>
      <c r="F547" s="355"/>
      <c r="G547" s="355"/>
      <c r="H547" s="355"/>
      <c r="I547" s="355"/>
      <c r="J547" s="355"/>
      <c r="K547" s="355"/>
      <c r="L547" s="355"/>
      <c r="M547" s="355"/>
      <c r="N547" s="355"/>
      <c r="O547" s="355"/>
      <c r="P547" s="355"/>
      <c r="Q547" s="355"/>
      <c r="R547" s="355"/>
      <c r="S547" s="355"/>
      <c r="T547" s="355"/>
      <c r="U547" s="355"/>
      <c r="V547" s="355"/>
      <c r="W547" s="355"/>
      <c r="X547" s="355"/>
      <c r="Y547" s="355"/>
      <c r="Z547" s="355"/>
    </row>
    <row r="548" spans="1:26" ht="15.75" customHeight="1">
      <c r="A548" s="348"/>
      <c r="B548" s="353"/>
      <c r="C548" s="363"/>
      <c r="D548" s="355"/>
      <c r="E548" s="355"/>
      <c r="F548" s="355"/>
      <c r="G548" s="355"/>
      <c r="H548" s="355"/>
      <c r="I548" s="355"/>
      <c r="J548" s="355"/>
      <c r="K548" s="355"/>
      <c r="L548" s="355"/>
      <c r="M548" s="355"/>
      <c r="N548" s="355"/>
      <c r="O548" s="355"/>
      <c r="P548" s="355"/>
      <c r="Q548" s="355"/>
      <c r="R548" s="355"/>
      <c r="S548" s="355"/>
      <c r="T548" s="355"/>
      <c r="U548" s="355"/>
      <c r="V548" s="355"/>
      <c r="W548" s="355"/>
      <c r="X548" s="355"/>
      <c r="Y548" s="355"/>
      <c r="Z548" s="355"/>
    </row>
    <row r="549" spans="1:26" ht="15.75" customHeight="1">
      <c r="A549" s="348"/>
      <c r="B549" s="353"/>
      <c r="C549" s="363"/>
      <c r="D549" s="355"/>
      <c r="E549" s="355"/>
      <c r="F549" s="355"/>
      <c r="G549" s="355"/>
      <c r="H549" s="355"/>
      <c r="I549" s="355"/>
      <c r="J549" s="355"/>
      <c r="K549" s="355"/>
      <c r="L549" s="355"/>
      <c r="M549" s="355"/>
      <c r="N549" s="355"/>
      <c r="O549" s="355"/>
      <c r="P549" s="355"/>
      <c r="Q549" s="355"/>
      <c r="R549" s="355"/>
      <c r="S549" s="355"/>
      <c r="T549" s="355"/>
      <c r="U549" s="355"/>
      <c r="V549" s="355"/>
      <c r="W549" s="355"/>
      <c r="X549" s="355"/>
      <c r="Y549" s="355"/>
      <c r="Z549" s="355"/>
    </row>
    <row r="550" spans="1:26" ht="15.75" customHeight="1">
      <c r="A550" s="348"/>
      <c r="B550" s="353"/>
      <c r="C550" s="363"/>
      <c r="D550" s="355"/>
      <c r="E550" s="355"/>
      <c r="F550" s="355"/>
      <c r="G550" s="355"/>
      <c r="H550" s="355"/>
      <c r="I550" s="355"/>
      <c r="J550" s="355"/>
      <c r="K550" s="355"/>
      <c r="L550" s="355"/>
      <c r="M550" s="355"/>
      <c r="N550" s="355"/>
      <c r="O550" s="355"/>
      <c r="P550" s="355"/>
      <c r="Q550" s="355"/>
      <c r="R550" s="355"/>
      <c r="S550" s="355"/>
      <c r="T550" s="355"/>
      <c r="U550" s="355"/>
      <c r="V550" s="355"/>
      <c r="W550" s="355"/>
      <c r="X550" s="355"/>
      <c r="Y550" s="355"/>
      <c r="Z550" s="355"/>
    </row>
    <row r="551" spans="1:26" ht="15.75" customHeight="1">
      <c r="A551" s="348"/>
      <c r="B551" s="353"/>
      <c r="C551" s="363"/>
      <c r="D551" s="355"/>
      <c r="E551" s="355"/>
      <c r="F551" s="355"/>
      <c r="G551" s="355"/>
      <c r="H551" s="355"/>
      <c r="I551" s="355"/>
      <c r="J551" s="355"/>
      <c r="K551" s="355"/>
      <c r="L551" s="355"/>
      <c r="M551" s="355"/>
      <c r="N551" s="355"/>
      <c r="O551" s="355"/>
      <c r="P551" s="355"/>
      <c r="Q551" s="355"/>
      <c r="R551" s="355"/>
      <c r="S551" s="355"/>
      <c r="T551" s="355"/>
      <c r="U551" s="355"/>
      <c r="V551" s="355"/>
      <c r="W551" s="355"/>
      <c r="X551" s="355"/>
      <c r="Y551" s="355"/>
      <c r="Z551" s="355"/>
    </row>
    <row r="552" spans="1:26" ht="15.75" customHeight="1">
      <c r="A552" s="348"/>
      <c r="B552" s="353"/>
      <c r="C552" s="363"/>
      <c r="D552" s="355"/>
      <c r="E552" s="355"/>
      <c r="F552" s="355"/>
      <c r="G552" s="355"/>
      <c r="H552" s="355"/>
      <c r="I552" s="355"/>
      <c r="J552" s="355"/>
      <c r="K552" s="355"/>
      <c r="L552" s="355"/>
      <c r="M552" s="355"/>
      <c r="N552" s="355"/>
      <c r="O552" s="355"/>
      <c r="P552" s="355"/>
      <c r="Q552" s="355"/>
      <c r="R552" s="355"/>
      <c r="S552" s="355"/>
      <c r="T552" s="355"/>
      <c r="U552" s="355"/>
      <c r="V552" s="355"/>
      <c r="W552" s="355"/>
      <c r="X552" s="355"/>
      <c r="Y552" s="355"/>
      <c r="Z552" s="355"/>
    </row>
    <row r="553" spans="1:26" ht="15.75" customHeight="1">
      <c r="A553" s="348"/>
      <c r="B553" s="353"/>
      <c r="C553" s="363"/>
      <c r="D553" s="355"/>
      <c r="E553" s="355"/>
      <c r="F553" s="355"/>
      <c r="G553" s="355"/>
      <c r="H553" s="355"/>
      <c r="I553" s="355"/>
      <c r="J553" s="355"/>
      <c r="K553" s="355"/>
      <c r="L553" s="355"/>
      <c r="M553" s="355"/>
      <c r="N553" s="355"/>
      <c r="O553" s="355"/>
      <c r="P553" s="355"/>
      <c r="Q553" s="355"/>
      <c r="R553" s="355"/>
      <c r="S553" s="355"/>
      <c r="T553" s="355"/>
      <c r="U553" s="355"/>
      <c r="V553" s="355"/>
      <c r="W553" s="355"/>
      <c r="X553" s="355"/>
      <c r="Y553" s="355"/>
      <c r="Z553" s="355"/>
    </row>
    <row r="554" spans="1:26" ht="15.75" customHeight="1">
      <c r="A554" s="348"/>
      <c r="B554" s="353"/>
      <c r="C554" s="363"/>
      <c r="D554" s="355"/>
      <c r="E554" s="355"/>
      <c r="F554" s="355"/>
      <c r="G554" s="355"/>
      <c r="H554" s="355"/>
      <c r="I554" s="355"/>
      <c r="J554" s="355"/>
      <c r="K554" s="355"/>
      <c r="L554" s="355"/>
      <c r="M554" s="355"/>
      <c r="N554" s="355"/>
      <c r="O554" s="355"/>
      <c r="P554" s="355"/>
      <c r="Q554" s="355"/>
      <c r="R554" s="355"/>
      <c r="S554" s="355"/>
      <c r="T554" s="355"/>
      <c r="U554" s="355"/>
      <c r="V554" s="355"/>
      <c r="W554" s="355"/>
      <c r="X554" s="355"/>
      <c r="Y554" s="355"/>
      <c r="Z554" s="355"/>
    </row>
    <row r="555" spans="1:26" ht="15.75" customHeight="1">
      <c r="A555" s="348"/>
      <c r="B555" s="353"/>
      <c r="C555" s="363"/>
      <c r="D555" s="355"/>
      <c r="E555" s="355"/>
      <c r="F555" s="355"/>
      <c r="G555" s="355"/>
      <c r="H555" s="355"/>
      <c r="I555" s="355"/>
      <c r="J555" s="355"/>
      <c r="K555" s="355"/>
      <c r="L555" s="355"/>
      <c r="M555" s="355"/>
      <c r="N555" s="355"/>
      <c r="O555" s="355"/>
      <c r="P555" s="355"/>
      <c r="Q555" s="355"/>
      <c r="R555" s="355"/>
      <c r="S555" s="355"/>
      <c r="T555" s="355"/>
      <c r="U555" s="355"/>
      <c r="V555" s="355"/>
      <c r="W555" s="355"/>
      <c r="X555" s="355"/>
      <c r="Y555" s="355"/>
      <c r="Z555" s="355"/>
    </row>
    <row r="556" spans="1:26" ht="15.75" customHeight="1">
      <c r="A556" s="348"/>
      <c r="B556" s="353"/>
      <c r="C556" s="363"/>
      <c r="D556" s="355"/>
      <c r="E556" s="355"/>
      <c r="F556" s="355"/>
      <c r="G556" s="355"/>
      <c r="H556" s="355"/>
      <c r="I556" s="355"/>
      <c r="J556" s="355"/>
      <c r="K556" s="355"/>
      <c r="L556" s="355"/>
      <c r="M556" s="355"/>
      <c r="N556" s="355"/>
      <c r="O556" s="355"/>
      <c r="P556" s="355"/>
      <c r="Q556" s="355"/>
      <c r="R556" s="355"/>
      <c r="S556" s="355"/>
      <c r="T556" s="355"/>
      <c r="U556" s="355"/>
      <c r="V556" s="355"/>
      <c r="W556" s="355"/>
      <c r="X556" s="355"/>
      <c r="Y556" s="355"/>
      <c r="Z556" s="355"/>
    </row>
    <row r="557" spans="1:26" ht="15.75" customHeight="1">
      <c r="A557" s="348"/>
      <c r="B557" s="353"/>
      <c r="C557" s="363"/>
      <c r="D557" s="355"/>
      <c r="E557" s="355"/>
      <c r="F557" s="355"/>
      <c r="G557" s="355"/>
      <c r="H557" s="355"/>
      <c r="I557" s="355"/>
      <c r="J557" s="355"/>
      <c r="K557" s="355"/>
      <c r="L557" s="355"/>
      <c r="M557" s="355"/>
      <c r="N557" s="355"/>
      <c r="O557" s="355"/>
      <c r="P557" s="355"/>
      <c r="Q557" s="355"/>
      <c r="R557" s="355"/>
      <c r="S557" s="355"/>
      <c r="T557" s="355"/>
      <c r="U557" s="355"/>
      <c r="V557" s="355"/>
      <c r="W557" s="355"/>
      <c r="X557" s="355"/>
      <c r="Y557" s="355"/>
      <c r="Z557" s="355"/>
    </row>
    <row r="558" spans="1:26" ht="15.75" customHeight="1">
      <c r="A558" s="348"/>
      <c r="B558" s="353"/>
      <c r="C558" s="363"/>
      <c r="D558" s="355"/>
      <c r="E558" s="355"/>
      <c r="F558" s="355"/>
      <c r="G558" s="355"/>
      <c r="H558" s="355"/>
      <c r="I558" s="355"/>
      <c r="J558" s="355"/>
      <c r="K558" s="355"/>
      <c r="L558" s="355"/>
      <c r="M558" s="355"/>
      <c r="N558" s="355"/>
      <c r="O558" s="355"/>
      <c r="P558" s="355"/>
      <c r="Q558" s="355"/>
      <c r="R558" s="355"/>
      <c r="S558" s="355"/>
      <c r="T558" s="355"/>
      <c r="U558" s="355"/>
      <c r="V558" s="355"/>
      <c r="W558" s="355"/>
      <c r="X558" s="355"/>
      <c r="Y558" s="355"/>
      <c r="Z558" s="355"/>
    </row>
    <row r="559" spans="1:26" ht="15.75" customHeight="1">
      <c r="A559" s="348"/>
      <c r="B559" s="353"/>
      <c r="C559" s="363"/>
      <c r="D559" s="355"/>
      <c r="E559" s="355"/>
      <c r="F559" s="355"/>
      <c r="G559" s="355"/>
      <c r="H559" s="355"/>
      <c r="I559" s="355"/>
      <c r="J559" s="355"/>
      <c r="K559" s="355"/>
      <c r="L559" s="355"/>
      <c r="M559" s="355"/>
      <c r="N559" s="355"/>
      <c r="O559" s="355"/>
      <c r="P559" s="355"/>
      <c r="Q559" s="355"/>
      <c r="R559" s="355"/>
      <c r="S559" s="355"/>
      <c r="T559" s="355"/>
      <c r="U559" s="355"/>
      <c r="V559" s="355"/>
      <c r="W559" s="355"/>
      <c r="X559" s="355"/>
      <c r="Y559" s="355"/>
      <c r="Z559" s="355"/>
    </row>
    <row r="560" spans="1:26" ht="15.75" customHeight="1">
      <c r="A560" s="348"/>
      <c r="B560" s="353"/>
      <c r="C560" s="363"/>
      <c r="D560" s="355"/>
      <c r="E560" s="355"/>
      <c r="F560" s="355"/>
      <c r="G560" s="355"/>
      <c r="H560" s="355"/>
      <c r="I560" s="355"/>
      <c r="J560" s="355"/>
      <c r="K560" s="355"/>
      <c r="L560" s="355"/>
      <c r="M560" s="355"/>
      <c r="N560" s="355"/>
      <c r="O560" s="355"/>
      <c r="P560" s="355"/>
      <c r="Q560" s="355"/>
      <c r="R560" s="355"/>
      <c r="S560" s="355"/>
      <c r="T560" s="355"/>
      <c r="U560" s="355"/>
      <c r="V560" s="355"/>
      <c r="W560" s="355"/>
      <c r="X560" s="355"/>
      <c r="Y560" s="355"/>
      <c r="Z560" s="355"/>
    </row>
    <row r="561" spans="1:26" ht="15.75" customHeight="1">
      <c r="A561" s="348"/>
      <c r="B561" s="353"/>
      <c r="C561" s="363"/>
      <c r="D561" s="355"/>
      <c r="E561" s="355"/>
      <c r="F561" s="355"/>
      <c r="G561" s="355"/>
      <c r="H561" s="355"/>
      <c r="I561" s="355"/>
      <c r="J561" s="355"/>
      <c r="K561" s="355"/>
      <c r="L561" s="355"/>
      <c r="M561" s="355"/>
      <c r="N561" s="355"/>
      <c r="O561" s="355"/>
      <c r="P561" s="355"/>
      <c r="Q561" s="355"/>
      <c r="R561" s="355"/>
      <c r="S561" s="355"/>
      <c r="T561" s="355"/>
      <c r="U561" s="355"/>
      <c r="V561" s="355"/>
      <c r="W561" s="355"/>
      <c r="X561" s="355"/>
      <c r="Y561" s="355"/>
      <c r="Z561" s="355"/>
    </row>
    <row r="562" spans="1:26" ht="15.75" customHeight="1">
      <c r="A562" s="348"/>
      <c r="B562" s="353"/>
      <c r="C562" s="363"/>
      <c r="D562" s="355"/>
      <c r="E562" s="355"/>
      <c r="F562" s="355"/>
      <c r="G562" s="355"/>
      <c r="H562" s="355"/>
      <c r="I562" s="355"/>
      <c r="J562" s="355"/>
      <c r="K562" s="355"/>
      <c r="L562" s="355"/>
      <c r="M562" s="355"/>
      <c r="N562" s="355"/>
      <c r="O562" s="355"/>
      <c r="P562" s="355"/>
      <c r="Q562" s="355"/>
      <c r="R562" s="355"/>
      <c r="S562" s="355"/>
      <c r="T562" s="355"/>
      <c r="U562" s="355"/>
      <c r="V562" s="355"/>
      <c r="W562" s="355"/>
      <c r="X562" s="355"/>
      <c r="Y562" s="355"/>
      <c r="Z562" s="355"/>
    </row>
    <row r="563" spans="1:26" ht="15.75" customHeight="1">
      <c r="A563" s="348"/>
      <c r="B563" s="353"/>
      <c r="C563" s="363"/>
      <c r="D563" s="355"/>
      <c r="E563" s="355"/>
      <c r="F563" s="355"/>
      <c r="G563" s="355"/>
      <c r="H563" s="355"/>
      <c r="I563" s="355"/>
      <c r="J563" s="355"/>
      <c r="K563" s="355"/>
      <c r="L563" s="355"/>
      <c r="M563" s="355"/>
      <c r="N563" s="355"/>
      <c r="O563" s="355"/>
      <c r="P563" s="355"/>
      <c r="Q563" s="355"/>
      <c r="R563" s="355"/>
      <c r="S563" s="355"/>
      <c r="T563" s="355"/>
      <c r="U563" s="355"/>
      <c r="V563" s="355"/>
      <c r="W563" s="355"/>
      <c r="X563" s="355"/>
      <c r="Y563" s="355"/>
      <c r="Z563" s="355"/>
    </row>
    <row r="564" spans="1:26" ht="15.75" customHeight="1">
      <c r="A564" s="348"/>
      <c r="B564" s="353"/>
      <c r="C564" s="363"/>
      <c r="D564" s="355"/>
      <c r="E564" s="355"/>
      <c r="F564" s="355"/>
      <c r="G564" s="355"/>
      <c r="H564" s="355"/>
      <c r="I564" s="355"/>
      <c r="J564" s="355"/>
      <c r="K564" s="355"/>
      <c r="L564" s="355"/>
      <c r="M564" s="355"/>
      <c r="N564" s="355"/>
      <c r="O564" s="355"/>
      <c r="P564" s="355"/>
      <c r="Q564" s="355"/>
      <c r="R564" s="355"/>
      <c r="S564" s="355"/>
      <c r="T564" s="355"/>
      <c r="U564" s="355"/>
      <c r="V564" s="355"/>
      <c r="W564" s="355"/>
      <c r="X564" s="355"/>
      <c r="Y564" s="355"/>
      <c r="Z564" s="355"/>
    </row>
    <row r="565" spans="1:26" ht="15.75" customHeight="1">
      <c r="A565" s="348"/>
      <c r="B565" s="353"/>
      <c r="C565" s="363"/>
      <c r="D565" s="355"/>
      <c r="E565" s="355"/>
      <c r="F565" s="355"/>
      <c r="G565" s="355"/>
      <c r="H565" s="355"/>
      <c r="I565" s="355"/>
      <c r="J565" s="355"/>
      <c r="K565" s="355"/>
      <c r="L565" s="355"/>
      <c r="M565" s="355"/>
      <c r="N565" s="355"/>
      <c r="O565" s="355"/>
      <c r="P565" s="355"/>
      <c r="Q565" s="355"/>
      <c r="R565" s="355"/>
      <c r="S565" s="355"/>
      <c r="T565" s="355"/>
      <c r="U565" s="355"/>
      <c r="V565" s="355"/>
      <c r="W565" s="355"/>
      <c r="X565" s="355"/>
      <c r="Y565" s="355"/>
      <c r="Z565" s="355"/>
    </row>
    <row r="566" spans="1:26" ht="15.75" customHeight="1">
      <c r="A566" s="348"/>
      <c r="B566" s="353"/>
      <c r="C566" s="363"/>
      <c r="D566" s="355"/>
      <c r="E566" s="355"/>
      <c r="F566" s="355"/>
      <c r="G566" s="355"/>
      <c r="H566" s="355"/>
      <c r="I566" s="355"/>
      <c r="J566" s="355"/>
      <c r="K566" s="355"/>
      <c r="L566" s="355"/>
      <c r="M566" s="355"/>
      <c r="N566" s="355"/>
      <c r="O566" s="355"/>
      <c r="P566" s="355"/>
      <c r="Q566" s="355"/>
      <c r="R566" s="355"/>
      <c r="S566" s="355"/>
      <c r="T566" s="355"/>
      <c r="U566" s="355"/>
      <c r="V566" s="355"/>
      <c r="W566" s="355"/>
      <c r="X566" s="355"/>
      <c r="Y566" s="355"/>
      <c r="Z566" s="355"/>
    </row>
    <row r="567" spans="1:26" ht="15.75" customHeight="1">
      <c r="A567" s="348"/>
      <c r="B567" s="353"/>
      <c r="C567" s="363"/>
      <c r="D567" s="355"/>
      <c r="E567" s="355"/>
      <c r="F567" s="355"/>
      <c r="G567" s="355"/>
      <c r="H567" s="355"/>
      <c r="I567" s="355"/>
      <c r="J567" s="355"/>
      <c r="K567" s="355"/>
      <c r="L567" s="355"/>
      <c r="M567" s="355"/>
      <c r="N567" s="355"/>
      <c r="O567" s="355"/>
      <c r="P567" s="355"/>
      <c r="Q567" s="355"/>
      <c r="R567" s="355"/>
      <c r="S567" s="355"/>
      <c r="T567" s="355"/>
      <c r="U567" s="355"/>
      <c r="V567" s="355"/>
      <c r="W567" s="355"/>
      <c r="X567" s="355"/>
      <c r="Y567" s="355"/>
      <c r="Z567" s="355"/>
    </row>
    <row r="568" spans="1:26" ht="15.75" customHeight="1">
      <c r="A568" s="348"/>
      <c r="B568" s="353"/>
      <c r="C568" s="363"/>
      <c r="D568" s="355"/>
      <c r="E568" s="355"/>
      <c r="F568" s="355"/>
      <c r="G568" s="355"/>
      <c r="H568" s="355"/>
      <c r="I568" s="355"/>
      <c r="J568" s="355"/>
      <c r="K568" s="355"/>
      <c r="L568" s="355"/>
      <c r="M568" s="355"/>
      <c r="N568" s="355"/>
      <c r="O568" s="355"/>
      <c r="P568" s="355"/>
      <c r="Q568" s="355"/>
      <c r="R568" s="355"/>
      <c r="S568" s="355"/>
      <c r="T568" s="355"/>
      <c r="U568" s="355"/>
      <c r="V568" s="355"/>
      <c r="W568" s="355"/>
      <c r="X568" s="355"/>
      <c r="Y568" s="355"/>
      <c r="Z568" s="355"/>
    </row>
    <row r="569" spans="1:26" ht="15.75" customHeight="1">
      <c r="A569" s="348"/>
      <c r="B569" s="353"/>
      <c r="C569" s="363"/>
      <c r="D569" s="355"/>
      <c r="E569" s="355"/>
      <c r="F569" s="355"/>
      <c r="G569" s="355"/>
      <c r="H569" s="355"/>
      <c r="I569" s="355"/>
      <c r="J569" s="355"/>
      <c r="K569" s="355"/>
      <c r="L569" s="355"/>
      <c r="M569" s="355"/>
      <c r="N569" s="355"/>
      <c r="O569" s="355"/>
      <c r="P569" s="355"/>
      <c r="Q569" s="355"/>
      <c r="R569" s="355"/>
      <c r="S569" s="355"/>
      <c r="T569" s="355"/>
      <c r="U569" s="355"/>
      <c r="V569" s="355"/>
      <c r="W569" s="355"/>
      <c r="X569" s="355"/>
      <c r="Y569" s="355"/>
      <c r="Z569" s="355"/>
    </row>
    <row r="570" spans="1:26" ht="15.75" customHeight="1">
      <c r="A570" s="348"/>
      <c r="B570" s="353"/>
      <c r="C570" s="363"/>
      <c r="D570" s="355"/>
      <c r="E570" s="355"/>
      <c r="F570" s="355"/>
      <c r="G570" s="355"/>
      <c r="H570" s="355"/>
      <c r="I570" s="355"/>
      <c r="J570" s="355"/>
      <c r="K570" s="355"/>
      <c r="L570" s="355"/>
      <c r="M570" s="355"/>
      <c r="N570" s="355"/>
      <c r="O570" s="355"/>
      <c r="P570" s="355"/>
      <c r="Q570" s="355"/>
      <c r="R570" s="355"/>
      <c r="S570" s="355"/>
      <c r="T570" s="355"/>
      <c r="U570" s="355"/>
      <c r="V570" s="355"/>
      <c r="W570" s="355"/>
      <c r="X570" s="355"/>
      <c r="Y570" s="355"/>
      <c r="Z570" s="355"/>
    </row>
    <row r="571" spans="1:26" ht="15.75" customHeight="1">
      <c r="A571" s="348"/>
      <c r="B571" s="353"/>
      <c r="C571" s="363"/>
      <c r="D571" s="355"/>
      <c r="E571" s="355"/>
      <c r="F571" s="355"/>
      <c r="G571" s="355"/>
      <c r="H571" s="355"/>
      <c r="I571" s="355"/>
      <c r="J571" s="355"/>
      <c r="K571" s="355"/>
      <c r="L571" s="355"/>
      <c r="M571" s="355"/>
      <c r="N571" s="355"/>
      <c r="O571" s="355"/>
      <c r="P571" s="355"/>
      <c r="Q571" s="355"/>
      <c r="R571" s="355"/>
      <c r="S571" s="355"/>
      <c r="T571" s="355"/>
      <c r="U571" s="355"/>
      <c r="V571" s="355"/>
      <c r="W571" s="355"/>
      <c r="X571" s="355"/>
      <c r="Y571" s="355"/>
      <c r="Z571" s="355"/>
    </row>
    <row r="572" spans="1:26" ht="15.75" customHeight="1">
      <c r="A572" s="348"/>
      <c r="B572" s="353"/>
      <c r="C572" s="363"/>
      <c r="D572" s="355"/>
      <c r="E572" s="355"/>
      <c r="F572" s="355"/>
      <c r="G572" s="355"/>
      <c r="H572" s="355"/>
      <c r="I572" s="355"/>
      <c r="J572" s="355"/>
      <c r="K572" s="355"/>
      <c r="L572" s="355"/>
      <c r="M572" s="355"/>
      <c r="N572" s="355"/>
      <c r="O572" s="355"/>
      <c r="P572" s="355"/>
      <c r="Q572" s="355"/>
      <c r="R572" s="355"/>
      <c r="S572" s="355"/>
      <c r="T572" s="355"/>
      <c r="U572" s="355"/>
      <c r="V572" s="355"/>
      <c r="W572" s="355"/>
      <c r="X572" s="355"/>
      <c r="Y572" s="355"/>
      <c r="Z572" s="355"/>
    </row>
    <row r="573" spans="1:26" ht="15.75" customHeight="1">
      <c r="A573" s="348"/>
      <c r="B573" s="353"/>
      <c r="C573" s="363"/>
      <c r="D573" s="355"/>
      <c r="E573" s="355"/>
      <c r="F573" s="355"/>
      <c r="G573" s="355"/>
      <c r="H573" s="355"/>
      <c r="I573" s="355"/>
      <c r="J573" s="355"/>
      <c r="K573" s="355"/>
      <c r="L573" s="355"/>
      <c r="M573" s="355"/>
      <c r="N573" s="355"/>
      <c r="O573" s="355"/>
      <c r="P573" s="355"/>
      <c r="Q573" s="355"/>
      <c r="R573" s="355"/>
      <c r="S573" s="355"/>
      <c r="T573" s="355"/>
      <c r="U573" s="355"/>
      <c r="V573" s="355"/>
      <c r="W573" s="355"/>
      <c r="X573" s="355"/>
      <c r="Y573" s="355"/>
      <c r="Z573" s="355"/>
    </row>
    <row r="574" spans="1:26" ht="15.75" customHeight="1">
      <c r="A574" s="348"/>
      <c r="B574" s="353"/>
      <c r="C574" s="363"/>
      <c r="D574" s="355"/>
      <c r="E574" s="355"/>
      <c r="F574" s="355"/>
      <c r="G574" s="355"/>
      <c r="H574" s="355"/>
      <c r="I574" s="355"/>
      <c r="J574" s="355"/>
      <c r="K574" s="355"/>
      <c r="L574" s="355"/>
      <c r="M574" s="355"/>
      <c r="N574" s="355"/>
      <c r="O574" s="355"/>
      <c r="P574" s="355"/>
      <c r="Q574" s="355"/>
      <c r="R574" s="355"/>
      <c r="S574" s="355"/>
      <c r="T574" s="355"/>
      <c r="U574" s="355"/>
      <c r="V574" s="355"/>
      <c r="W574" s="355"/>
      <c r="X574" s="355"/>
      <c r="Y574" s="355"/>
      <c r="Z574" s="355"/>
    </row>
    <row r="575" spans="1:26" ht="15.75" customHeight="1">
      <c r="A575" s="348"/>
      <c r="B575" s="353"/>
      <c r="C575" s="363"/>
      <c r="D575" s="355"/>
      <c r="E575" s="355"/>
      <c r="F575" s="355"/>
      <c r="G575" s="355"/>
      <c r="H575" s="355"/>
      <c r="I575" s="355"/>
      <c r="J575" s="355"/>
      <c r="K575" s="355"/>
      <c r="L575" s="355"/>
      <c r="M575" s="355"/>
      <c r="N575" s="355"/>
      <c r="O575" s="355"/>
      <c r="P575" s="355"/>
      <c r="Q575" s="355"/>
      <c r="R575" s="355"/>
      <c r="S575" s="355"/>
      <c r="T575" s="355"/>
      <c r="U575" s="355"/>
      <c r="V575" s="355"/>
      <c r="W575" s="355"/>
      <c r="X575" s="355"/>
      <c r="Y575" s="355"/>
      <c r="Z575" s="355"/>
    </row>
    <row r="576" spans="1:26" ht="15.75" customHeight="1">
      <c r="A576" s="348"/>
      <c r="B576" s="353"/>
      <c r="C576" s="363"/>
      <c r="D576" s="355"/>
      <c r="E576" s="355"/>
      <c r="F576" s="355"/>
      <c r="G576" s="355"/>
      <c r="H576" s="355"/>
      <c r="I576" s="355"/>
      <c r="J576" s="355"/>
      <c r="K576" s="355"/>
      <c r="L576" s="355"/>
      <c r="M576" s="355"/>
      <c r="N576" s="355"/>
      <c r="O576" s="355"/>
      <c r="P576" s="355"/>
      <c r="Q576" s="355"/>
      <c r="R576" s="355"/>
      <c r="S576" s="355"/>
      <c r="T576" s="355"/>
      <c r="U576" s="355"/>
      <c r="V576" s="355"/>
      <c r="W576" s="355"/>
      <c r="X576" s="355"/>
      <c r="Y576" s="355"/>
      <c r="Z576" s="355"/>
    </row>
    <row r="577" spans="1:26" ht="15.75" customHeight="1">
      <c r="A577" s="348"/>
      <c r="B577" s="353"/>
      <c r="C577" s="363"/>
      <c r="D577" s="355"/>
      <c r="E577" s="355"/>
      <c r="F577" s="355"/>
      <c r="G577" s="355"/>
      <c r="H577" s="355"/>
      <c r="I577" s="355"/>
      <c r="J577" s="355"/>
      <c r="K577" s="355"/>
      <c r="L577" s="355"/>
      <c r="M577" s="355"/>
      <c r="N577" s="355"/>
      <c r="O577" s="355"/>
      <c r="P577" s="355"/>
      <c r="Q577" s="355"/>
      <c r="R577" s="355"/>
      <c r="S577" s="355"/>
      <c r="T577" s="355"/>
      <c r="U577" s="355"/>
      <c r="V577" s="355"/>
      <c r="W577" s="355"/>
      <c r="X577" s="355"/>
      <c r="Y577" s="355"/>
      <c r="Z577" s="355"/>
    </row>
    <row r="578" spans="1:26" ht="15.75" customHeight="1">
      <c r="A578" s="348"/>
      <c r="B578" s="353"/>
      <c r="C578" s="363"/>
      <c r="D578" s="355"/>
      <c r="E578" s="355"/>
      <c r="F578" s="355"/>
      <c r="G578" s="355"/>
      <c r="H578" s="355"/>
      <c r="I578" s="355"/>
      <c r="J578" s="355"/>
      <c r="K578" s="355"/>
      <c r="L578" s="355"/>
      <c r="M578" s="355"/>
      <c r="N578" s="355"/>
      <c r="O578" s="355"/>
      <c r="P578" s="355"/>
      <c r="Q578" s="355"/>
      <c r="R578" s="355"/>
      <c r="S578" s="355"/>
      <c r="T578" s="355"/>
      <c r="U578" s="355"/>
      <c r="V578" s="355"/>
      <c r="W578" s="355"/>
      <c r="X578" s="355"/>
      <c r="Y578" s="355"/>
      <c r="Z578" s="355"/>
    </row>
    <row r="579" spans="1:26" ht="15.75" customHeight="1">
      <c r="A579" s="348"/>
      <c r="B579" s="353"/>
      <c r="C579" s="363"/>
      <c r="D579" s="355"/>
      <c r="E579" s="355"/>
      <c r="F579" s="355"/>
      <c r="G579" s="355"/>
      <c r="H579" s="355"/>
      <c r="I579" s="355"/>
      <c r="J579" s="355"/>
      <c r="K579" s="355"/>
      <c r="L579" s="355"/>
      <c r="M579" s="355"/>
      <c r="N579" s="355"/>
      <c r="O579" s="355"/>
      <c r="P579" s="355"/>
      <c r="Q579" s="355"/>
      <c r="R579" s="355"/>
      <c r="S579" s="355"/>
      <c r="T579" s="355"/>
      <c r="U579" s="355"/>
      <c r="V579" s="355"/>
      <c r="W579" s="355"/>
      <c r="X579" s="355"/>
      <c r="Y579" s="355"/>
      <c r="Z579" s="355"/>
    </row>
    <row r="580" spans="1:26" ht="15.75" customHeight="1">
      <c r="A580" s="348"/>
      <c r="B580" s="353"/>
      <c r="C580" s="363"/>
      <c r="D580" s="355"/>
      <c r="E580" s="355"/>
      <c r="F580" s="355"/>
      <c r="G580" s="355"/>
      <c r="H580" s="355"/>
      <c r="I580" s="355"/>
      <c r="J580" s="355"/>
      <c r="K580" s="355"/>
      <c r="L580" s="355"/>
      <c r="M580" s="355"/>
      <c r="N580" s="355"/>
      <c r="O580" s="355"/>
      <c r="P580" s="355"/>
      <c r="Q580" s="355"/>
      <c r="R580" s="355"/>
      <c r="S580" s="355"/>
      <c r="T580" s="355"/>
      <c r="U580" s="355"/>
      <c r="V580" s="355"/>
      <c r="W580" s="355"/>
      <c r="X580" s="355"/>
      <c r="Y580" s="355"/>
      <c r="Z580" s="355"/>
    </row>
    <row r="581" spans="1:26" ht="15.75" customHeight="1">
      <c r="A581" s="348"/>
      <c r="B581" s="353"/>
      <c r="C581" s="363"/>
      <c r="D581" s="355"/>
      <c r="E581" s="355"/>
      <c r="F581" s="355"/>
      <c r="G581" s="355"/>
      <c r="H581" s="355"/>
      <c r="I581" s="355"/>
      <c r="J581" s="355"/>
      <c r="K581" s="355"/>
      <c r="L581" s="355"/>
      <c r="M581" s="355"/>
      <c r="N581" s="355"/>
      <c r="O581" s="355"/>
      <c r="P581" s="355"/>
      <c r="Q581" s="355"/>
      <c r="R581" s="355"/>
      <c r="S581" s="355"/>
      <c r="T581" s="355"/>
      <c r="U581" s="355"/>
      <c r="V581" s="355"/>
      <c r="W581" s="355"/>
      <c r="X581" s="355"/>
      <c r="Y581" s="355"/>
      <c r="Z581" s="355"/>
    </row>
    <row r="582" spans="1:26" ht="15.75" customHeight="1">
      <c r="A582" s="348"/>
      <c r="B582" s="353"/>
      <c r="C582" s="363"/>
      <c r="D582" s="355"/>
      <c r="E582" s="355"/>
      <c r="F582" s="355"/>
      <c r="G582" s="355"/>
      <c r="H582" s="355"/>
      <c r="I582" s="355"/>
      <c r="J582" s="355"/>
      <c r="K582" s="355"/>
      <c r="L582" s="355"/>
      <c r="M582" s="355"/>
      <c r="N582" s="355"/>
      <c r="O582" s="355"/>
      <c r="P582" s="355"/>
      <c r="Q582" s="355"/>
      <c r="R582" s="355"/>
      <c r="S582" s="355"/>
      <c r="T582" s="355"/>
      <c r="U582" s="355"/>
      <c r="V582" s="355"/>
      <c r="W582" s="355"/>
      <c r="X582" s="355"/>
      <c r="Y582" s="355"/>
      <c r="Z582" s="355"/>
    </row>
    <row r="583" spans="1:26" ht="15.75" customHeight="1">
      <c r="A583" s="348"/>
      <c r="B583" s="353"/>
      <c r="C583" s="363"/>
      <c r="D583" s="355"/>
      <c r="E583" s="355"/>
      <c r="F583" s="355"/>
      <c r="G583" s="355"/>
      <c r="H583" s="355"/>
      <c r="I583" s="355"/>
      <c r="J583" s="355"/>
      <c r="K583" s="355"/>
      <c r="L583" s="355"/>
      <c r="M583" s="355"/>
      <c r="N583" s="355"/>
      <c r="O583" s="355"/>
      <c r="P583" s="355"/>
      <c r="Q583" s="355"/>
      <c r="R583" s="355"/>
      <c r="S583" s="355"/>
      <c r="T583" s="355"/>
      <c r="U583" s="355"/>
      <c r="V583" s="355"/>
      <c r="W583" s="355"/>
      <c r="X583" s="355"/>
      <c r="Y583" s="355"/>
      <c r="Z583" s="355"/>
    </row>
    <row r="584" spans="1:26" ht="15.75" customHeight="1">
      <c r="A584" s="348"/>
      <c r="B584" s="353"/>
      <c r="C584" s="363"/>
      <c r="D584" s="355"/>
      <c r="E584" s="355"/>
      <c r="F584" s="355"/>
      <c r="G584" s="355"/>
      <c r="H584" s="355"/>
      <c r="I584" s="355"/>
      <c r="J584" s="355"/>
      <c r="K584" s="355"/>
      <c r="L584" s="355"/>
      <c r="M584" s="355"/>
      <c r="N584" s="355"/>
      <c r="O584" s="355"/>
      <c r="P584" s="355"/>
      <c r="Q584" s="355"/>
      <c r="R584" s="355"/>
      <c r="S584" s="355"/>
      <c r="T584" s="355"/>
      <c r="U584" s="355"/>
      <c r="V584" s="355"/>
      <c r="W584" s="355"/>
      <c r="X584" s="355"/>
      <c r="Y584" s="355"/>
      <c r="Z584" s="355"/>
    </row>
    <row r="585" spans="1:26" ht="15.75" customHeight="1">
      <c r="A585" s="348"/>
      <c r="B585" s="353"/>
      <c r="C585" s="363"/>
      <c r="D585" s="355"/>
      <c r="E585" s="355"/>
      <c r="F585" s="355"/>
      <c r="G585" s="355"/>
      <c r="H585" s="355"/>
      <c r="I585" s="355"/>
      <c r="J585" s="355"/>
      <c r="K585" s="355"/>
      <c r="L585" s="355"/>
      <c r="M585" s="355"/>
      <c r="N585" s="355"/>
      <c r="O585" s="355"/>
      <c r="P585" s="355"/>
      <c r="Q585" s="355"/>
      <c r="R585" s="355"/>
      <c r="S585" s="355"/>
      <c r="T585" s="355"/>
      <c r="U585" s="355"/>
      <c r="V585" s="355"/>
      <c r="W585" s="355"/>
      <c r="X585" s="355"/>
      <c r="Y585" s="355"/>
      <c r="Z585" s="355"/>
    </row>
    <row r="586" spans="1:26" ht="15.75" customHeight="1">
      <c r="A586" s="348"/>
      <c r="B586" s="353"/>
      <c r="C586" s="363"/>
      <c r="D586" s="355"/>
      <c r="E586" s="355"/>
      <c r="F586" s="355"/>
      <c r="G586" s="355"/>
      <c r="H586" s="355"/>
      <c r="I586" s="355"/>
      <c r="J586" s="355"/>
      <c r="K586" s="355"/>
      <c r="L586" s="355"/>
      <c r="M586" s="355"/>
      <c r="N586" s="355"/>
      <c r="O586" s="355"/>
      <c r="P586" s="355"/>
      <c r="Q586" s="355"/>
      <c r="R586" s="355"/>
      <c r="S586" s="355"/>
      <c r="T586" s="355"/>
      <c r="U586" s="355"/>
      <c r="V586" s="355"/>
      <c r="W586" s="355"/>
      <c r="X586" s="355"/>
      <c r="Y586" s="355"/>
      <c r="Z586" s="355"/>
    </row>
    <row r="587" spans="1:26" ht="15.75" customHeight="1">
      <c r="A587" s="348"/>
      <c r="B587" s="353"/>
      <c r="C587" s="363"/>
      <c r="D587" s="355"/>
      <c r="E587" s="355"/>
      <c r="F587" s="355"/>
      <c r="G587" s="355"/>
      <c r="H587" s="355"/>
      <c r="I587" s="355"/>
      <c r="J587" s="355"/>
      <c r="K587" s="355"/>
      <c r="L587" s="355"/>
      <c r="M587" s="355"/>
      <c r="N587" s="355"/>
      <c r="O587" s="355"/>
      <c r="P587" s="355"/>
      <c r="Q587" s="355"/>
      <c r="R587" s="355"/>
      <c r="S587" s="355"/>
      <c r="T587" s="355"/>
      <c r="U587" s="355"/>
      <c r="V587" s="355"/>
      <c r="W587" s="355"/>
      <c r="X587" s="355"/>
      <c r="Y587" s="355"/>
      <c r="Z587" s="355"/>
    </row>
    <row r="588" spans="1:26" ht="15.75" customHeight="1">
      <c r="A588" s="348"/>
      <c r="B588" s="353"/>
      <c r="C588" s="363"/>
      <c r="D588" s="355"/>
      <c r="E588" s="355"/>
      <c r="F588" s="355"/>
      <c r="G588" s="355"/>
      <c r="H588" s="355"/>
      <c r="I588" s="355"/>
      <c r="J588" s="355"/>
      <c r="K588" s="355"/>
      <c r="L588" s="355"/>
      <c r="M588" s="355"/>
      <c r="N588" s="355"/>
      <c r="O588" s="355"/>
      <c r="P588" s="355"/>
      <c r="Q588" s="355"/>
      <c r="R588" s="355"/>
      <c r="S588" s="355"/>
      <c r="T588" s="355"/>
      <c r="U588" s="355"/>
      <c r="V588" s="355"/>
      <c r="W588" s="355"/>
      <c r="X588" s="355"/>
      <c r="Y588" s="355"/>
      <c r="Z588" s="355"/>
    </row>
    <row r="589" spans="1:26" ht="15.75" customHeight="1">
      <c r="A589" s="348"/>
      <c r="B589" s="353"/>
      <c r="C589" s="363"/>
      <c r="D589" s="355"/>
      <c r="E589" s="355"/>
      <c r="F589" s="355"/>
      <c r="G589" s="355"/>
      <c r="H589" s="355"/>
      <c r="I589" s="355"/>
      <c r="J589" s="355"/>
      <c r="K589" s="355"/>
      <c r="L589" s="355"/>
      <c r="M589" s="355"/>
      <c r="N589" s="355"/>
      <c r="O589" s="355"/>
      <c r="P589" s="355"/>
      <c r="Q589" s="355"/>
      <c r="R589" s="355"/>
      <c r="S589" s="355"/>
      <c r="T589" s="355"/>
      <c r="U589" s="355"/>
      <c r="V589" s="355"/>
      <c r="W589" s="355"/>
      <c r="X589" s="355"/>
      <c r="Y589" s="355"/>
      <c r="Z589" s="355"/>
    </row>
    <row r="590" spans="1:26" ht="15.75" customHeight="1">
      <c r="A590" s="348"/>
      <c r="B590" s="353"/>
      <c r="C590" s="363"/>
      <c r="D590" s="355"/>
      <c r="E590" s="355"/>
      <c r="F590" s="355"/>
      <c r="G590" s="355"/>
      <c r="H590" s="355"/>
      <c r="I590" s="355"/>
      <c r="J590" s="355"/>
      <c r="K590" s="355"/>
      <c r="L590" s="355"/>
      <c r="M590" s="355"/>
      <c r="N590" s="355"/>
      <c r="O590" s="355"/>
      <c r="P590" s="355"/>
      <c r="Q590" s="355"/>
      <c r="R590" s="355"/>
      <c r="S590" s="355"/>
      <c r="T590" s="355"/>
      <c r="U590" s="355"/>
      <c r="V590" s="355"/>
      <c r="W590" s="355"/>
      <c r="X590" s="355"/>
      <c r="Y590" s="355"/>
      <c r="Z590" s="355"/>
    </row>
    <row r="591" spans="1:26" ht="15.75" customHeight="1">
      <c r="A591" s="348"/>
      <c r="B591" s="353"/>
      <c r="C591" s="363"/>
      <c r="D591" s="355"/>
      <c r="E591" s="355"/>
      <c r="F591" s="355"/>
      <c r="G591" s="355"/>
      <c r="H591" s="355"/>
      <c r="I591" s="355"/>
      <c r="J591" s="355"/>
      <c r="K591" s="355"/>
      <c r="L591" s="355"/>
      <c r="M591" s="355"/>
      <c r="N591" s="355"/>
      <c r="O591" s="355"/>
      <c r="P591" s="355"/>
      <c r="Q591" s="355"/>
      <c r="R591" s="355"/>
      <c r="S591" s="355"/>
      <c r="T591" s="355"/>
      <c r="U591" s="355"/>
      <c r="V591" s="355"/>
      <c r="W591" s="355"/>
      <c r="X591" s="355"/>
      <c r="Y591" s="355"/>
      <c r="Z591" s="355"/>
    </row>
    <row r="592" spans="1:26" ht="15.75" customHeight="1">
      <c r="A592" s="348"/>
      <c r="B592" s="353"/>
      <c r="C592" s="363"/>
      <c r="D592" s="355"/>
      <c r="E592" s="355"/>
      <c r="F592" s="355"/>
      <c r="G592" s="355"/>
      <c r="H592" s="355"/>
      <c r="I592" s="355"/>
      <c r="J592" s="355"/>
      <c r="K592" s="355"/>
      <c r="L592" s="355"/>
      <c r="M592" s="355"/>
      <c r="N592" s="355"/>
      <c r="O592" s="355"/>
      <c r="P592" s="355"/>
      <c r="Q592" s="355"/>
      <c r="R592" s="355"/>
      <c r="S592" s="355"/>
      <c r="T592" s="355"/>
      <c r="U592" s="355"/>
      <c r="V592" s="355"/>
      <c r="W592" s="355"/>
      <c r="X592" s="355"/>
      <c r="Y592" s="355"/>
      <c r="Z592" s="355"/>
    </row>
    <row r="593" spans="1:26" ht="15.75" customHeight="1">
      <c r="A593" s="348"/>
      <c r="B593" s="353"/>
      <c r="C593" s="363"/>
      <c r="D593" s="355"/>
      <c r="E593" s="355"/>
      <c r="F593" s="355"/>
      <c r="G593" s="355"/>
      <c r="H593" s="355"/>
      <c r="I593" s="355"/>
      <c r="J593" s="355"/>
      <c r="K593" s="355"/>
      <c r="L593" s="355"/>
      <c r="M593" s="355"/>
      <c r="N593" s="355"/>
      <c r="O593" s="355"/>
      <c r="P593" s="355"/>
      <c r="Q593" s="355"/>
      <c r="R593" s="355"/>
      <c r="S593" s="355"/>
      <c r="T593" s="355"/>
      <c r="U593" s="355"/>
      <c r="V593" s="355"/>
      <c r="W593" s="355"/>
      <c r="X593" s="355"/>
      <c r="Y593" s="355"/>
      <c r="Z593" s="355"/>
    </row>
    <row r="594" spans="1:26" ht="15.75" customHeight="1">
      <c r="A594" s="348"/>
      <c r="B594" s="353"/>
      <c r="C594" s="363"/>
      <c r="D594" s="355"/>
      <c r="E594" s="355"/>
      <c r="F594" s="355"/>
      <c r="G594" s="355"/>
      <c r="H594" s="355"/>
      <c r="I594" s="355"/>
      <c r="J594" s="355"/>
      <c r="K594" s="355"/>
      <c r="L594" s="355"/>
      <c r="M594" s="355"/>
      <c r="N594" s="355"/>
      <c r="O594" s="355"/>
      <c r="P594" s="355"/>
      <c r="Q594" s="355"/>
      <c r="R594" s="355"/>
      <c r="S594" s="355"/>
      <c r="T594" s="355"/>
      <c r="U594" s="355"/>
      <c r="V594" s="355"/>
      <c r="W594" s="355"/>
      <c r="X594" s="355"/>
      <c r="Y594" s="355"/>
      <c r="Z594" s="355"/>
    </row>
    <row r="595" spans="1:26" ht="15.75" customHeight="1">
      <c r="A595" s="348"/>
      <c r="B595" s="353"/>
      <c r="C595" s="363"/>
      <c r="D595" s="355"/>
      <c r="E595" s="355"/>
      <c r="F595" s="355"/>
      <c r="G595" s="355"/>
      <c r="H595" s="355"/>
      <c r="I595" s="355"/>
      <c r="J595" s="355"/>
      <c r="K595" s="355"/>
      <c r="L595" s="355"/>
      <c r="M595" s="355"/>
      <c r="N595" s="355"/>
      <c r="O595" s="355"/>
      <c r="P595" s="355"/>
      <c r="Q595" s="355"/>
      <c r="R595" s="355"/>
      <c r="S595" s="355"/>
      <c r="T595" s="355"/>
      <c r="U595" s="355"/>
      <c r="V595" s="355"/>
      <c r="W595" s="355"/>
      <c r="X595" s="355"/>
      <c r="Y595" s="355"/>
      <c r="Z595" s="355"/>
    </row>
    <row r="596" spans="1:26" ht="15.75" customHeight="1">
      <c r="A596" s="348"/>
      <c r="B596" s="353"/>
      <c r="C596" s="363"/>
      <c r="D596" s="355"/>
      <c r="E596" s="355"/>
      <c r="F596" s="355"/>
      <c r="G596" s="355"/>
      <c r="H596" s="355"/>
      <c r="I596" s="355"/>
      <c r="J596" s="355"/>
      <c r="K596" s="355"/>
      <c r="L596" s="355"/>
      <c r="M596" s="355"/>
      <c r="N596" s="355"/>
      <c r="O596" s="355"/>
      <c r="P596" s="355"/>
      <c r="Q596" s="355"/>
      <c r="R596" s="355"/>
      <c r="S596" s="355"/>
      <c r="T596" s="355"/>
      <c r="U596" s="355"/>
      <c r="V596" s="355"/>
      <c r="W596" s="355"/>
      <c r="X596" s="355"/>
      <c r="Y596" s="355"/>
      <c r="Z596" s="355"/>
    </row>
    <row r="597" spans="1:26" ht="15.75" customHeight="1">
      <c r="A597" s="348"/>
      <c r="B597" s="353"/>
      <c r="C597" s="363"/>
      <c r="D597" s="355"/>
      <c r="E597" s="355"/>
      <c r="F597" s="355"/>
      <c r="G597" s="355"/>
      <c r="H597" s="355"/>
      <c r="I597" s="355"/>
      <c r="J597" s="355"/>
      <c r="K597" s="355"/>
      <c r="L597" s="355"/>
      <c r="M597" s="355"/>
      <c r="N597" s="355"/>
      <c r="O597" s="355"/>
      <c r="P597" s="355"/>
      <c r="Q597" s="355"/>
      <c r="R597" s="355"/>
      <c r="S597" s="355"/>
      <c r="T597" s="355"/>
      <c r="U597" s="355"/>
      <c r="V597" s="355"/>
      <c r="W597" s="355"/>
      <c r="X597" s="355"/>
      <c r="Y597" s="355"/>
      <c r="Z597" s="355"/>
    </row>
    <row r="598" spans="1:26" ht="15.75" customHeight="1">
      <c r="A598" s="348"/>
      <c r="B598" s="353"/>
      <c r="C598" s="363"/>
      <c r="D598" s="355"/>
      <c r="E598" s="355"/>
      <c r="F598" s="355"/>
      <c r="G598" s="355"/>
      <c r="H598" s="355"/>
      <c r="I598" s="355"/>
      <c r="J598" s="355"/>
      <c r="K598" s="355"/>
      <c r="L598" s="355"/>
      <c r="M598" s="355"/>
      <c r="N598" s="355"/>
      <c r="O598" s="355"/>
      <c r="P598" s="355"/>
      <c r="Q598" s="355"/>
      <c r="R598" s="355"/>
      <c r="S598" s="355"/>
      <c r="T598" s="355"/>
      <c r="U598" s="355"/>
      <c r="V598" s="355"/>
      <c r="W598" s="355"/>
      <c r="X598" s="355"/>
      <c r="Y598" s="355"/>
      <c r="Z598" s="355"/>
    </row>
    <row r="599" spans="1:26" ht="15.75" customHeight="1">
      <c r="A599" s="348"/>
      <c r="B599" s="353"/>
      <c r="C599" s="363"/>
      <c r="D599" s="355"/>
      <c r="E599" s="355"/>
      <c r="F599" s="355"/>
      <c r="G599" s="355"/>
      <c r="H599" s="355"/>
      <c r="I599" s="355"/>
      <c r="J599" s="355"/>
      <c r="K599" s="355"/>
      <c r="L599" s="355"/>
      <c r="M599" s="355"/>
      <c r="N599" s="355"/>
      <c r="O599" s="355"/>
      <c r="P599" s="355"/>
      <c r="Q599" s="355"/>
      <c r="R599" s="355"/>
      <c r="S599" s="355"/>
      <c r="T599" s="355"/>
      <c r="U599" s="355"/>
      <c r="V599" s="355"/>
      <c r="W599" s="355"/>
      <c r="X599" s="355"/>
      <c r="Y599" s="355"/>
      <c r="Z599" s="355"/>
    </row>
    <row r="600" spans="1:26" ht="15.75" customHeight="1">
      <c r="A600" s="348"/>
      <c r="B600" s="353"/>
      <c r="C600" s="363"/>
      <c r="D600" s="355"/>
      <c r="E600" s="355"/>
      <c r="F600" s="355"/>
      <c r="G600" s="355"/>
      <c r="H600" s="355"/>
      <c r="I600" s="355"/>
      <c r="J600" s="355"/>
      <c r="K600" s="355"/>
      <c r="L600" s="355"/>
      <c r="M600" s="355"/>
      <c r="N600" s="355"/>
      <c r="O600" s="355"/>
      <c r="P600" s="355"/>
      <c r="Q600" s="355"/>
      <c r="R600" s="355"/>
      <c r="S600" s="355"/>
      <c r="T600" s="355"/>
      <c r="U600" s="355"/>
      <c r="V600" s="355"/>
      <c r="W600" s="355"/>
      <c r="X600" s="355"/>
      <c r="Y600" s="355"/>
      <c r="Z600" s="355"/>
    </row>
    <row r="601" spans="1:26" ht="15.75" customHeight="1">
      <c r="A601" s="348"/>
      <c r="B601" s="353"/>
      <c r="C601" s="363"/>
      <c r="D601" s="355"/>
      <c r="E601" s="355"/>
      <c r="F601" s="355"/>
      <c r="G601" s="355"/>
      <c r="H601" s="355"/>
      <c r="I601" s="355"/>
      <c r="J601" s="355"/>
      <c r="K601" s="355"/>
      <c r="L601" s="355"/>
      <c r="M601" s="355"/>
      <c r="N601" s="355"/>
      <c r="O601" s="355"/>
      <c r="P601" s="355"/>
      <c r="Q601" s="355"/>
      <c r="R601" s="355"/>
      <c r="S601" s="355"/>
      <c r="T601" s="355"/>
      <c r="U601" s="355"/>
      <c r="V601" s="355"/>
      <c r="W601" s="355"/>
      <c r="X601" s="355"/>
      <c r="Y601" s="355"/>
      <c r="Z601" s="355"/>
    </row>
    <row r="602" spans="1:26" ht="15.75" customHeight="1">
      <c r="A602" s="348"/>
      <c r="B602" s="353"/>
      <c r="C602" s="363"/>
      <c r="D602" s="355"/>
      <c r="E602" s="355"/>
      <c r="F602" s="355"/>
      <c r="G602" s="355"/>
      <c r="H602" s="355"/>
      <c r="I602" s="355"/>
      <c r="J602" s="355"/>
      <c r="K602" s="355"/>
      <c r="L602" s="355"/>
      <c r="M602" s="355"/>
      <c r="N602" s="355"/>
      <c r="O602" s="355"/>
      <c r="P602" s="355"/>
      <c r="Q602" s="355"/>
      <c r="R602" s="355"/>
      <c r="S602" s="355"/>
      <c r="T602" s="355"/>
      <c r="U602" s="355"/>
      <c r="V602" s="355"/>
      <c r="W602" s="355"/>
      <c r="X602" s="355"/>
      <c r="Y602" s="355"/>
      <c r="Z602" s="355"/>
    </row>
    <row r="603" spans="1:26" ht="15.75" customHeight="1">
      <c r="A603" s="348"/>
      <c r="B603" s="353"/>
      <c r="C603" s="363"/>
      <c r="D603" s="355"/>
      <c r="E603" s="355"/>
      <c r="F603" s="355"/>
      <c r="G603" s="355"/>
      <c r="H603" s="355"/>
      <c r="I603" s="355"/>
      <c r="J603" s="355"/>
      <c r="K603" s="355"/>
      <c r="L603" s="355"/>
      <c r="M603" s="355"/>
      <c r="N603" s="355"/>
      <c r="O603" s="355"/>
      <c r="P603" s="355"/>
      <c r="Q603" s="355"/>
      <c r="R603" s="355"/>
      <c r="S603" s="355"/>
      <c r="T603" s="355"/>
      <c r="U603" s="355"/>
      <c r="V603" s="355"/>
      <c r="W603" s="355"/>
      <c r="X603" s="355"/>
      <c r="Y603" s="355"/>
      <c r="Z603" s="355"/>
    </row>
    <row r="604" spans="1:26" ht="15.75" customHeight="1">
      <c r="A604" s="348"/>
      <c r="B604" s="353"/>
      <c r="C604" s="363"/>
      <c r="D604" s="355"/>
      <c r="E604" s="355"/>
      <c r="F604" s="355"/>
      <c r="G604" s="355"/>
      <c r="H604" s="355"/>
      <c r="I604" s="355"/>
      <c r="J604" s="355"/>
      <c r="K604" s="355"/>
      <c r="L604" s="355"/>
      <c r="M604" s="355"/>
      <c r="N604" s="355"/>
      <c r="O604" s="355"/>
      <c r="P604" s="355"/>
      <c r="Q604" s="355"/>
      <c r="R604" s="355"/>
      <c r="S604" s="355"/>
      <c r="T604" s="355"/>
      <c r="U604" s="355"/>
      <c r="V604" s="355"/>
      <c r="W604" s="355"/>
      <c r="X604" s="355"/>
      <c r="Y604" s="355"/>
      <c r="Z604" s="355"/>
    </row>
    <row r="605" spans="1:26" ht="15.75" customHeight="1">
      <c r="A605" s="348"/>
      <c r="B605" s="353"/>
      <c r="C605" s="363"/>
      <c r="D605" s="355"/>
      <c r="E605" s="355"/>
      <c r="F605" s="355"/>
      <c r="G605" s="355"/>
      <c r="H605" s="355"/>
      <c r="I605" s="355"/>
      <c r="J605" s="355"/>
      <c r="K605" s="355"/>
      <c r="L605" s="355"/>
      <c r="M605" s="355"/>
      <c r="N605" s="355"/>
      <c r="O605" s="355"/>
      <c r="P605" s="355"/>
      <c r="Q605" s="355"/>
      <c r="R605" s="355"/>
      <c r="S605" s="355"/>
      <c r="T605" s="355"/>
      <c r="U605" s="355"/>
      <c r="V605" s="355"/>
      <c r="W605" s="355"/>
      <c r="X605" s="355"/>
      <c r="Y605" s="355"/>
      <c r="Z605" s="355"/>
    </row>
    <row r="606" spans="1:26" ht="15.75" customHeight="1">
      <c r="A606" s="348"/>
      <c r="B606" s="353"/>
      <c r="C606" s="363"/>
      <c r="D606" s="355"/>
      <c r="E606" s="355"/>
      <c r="F606" s="355"/>
      <c r="G606" s="355"/>
      <c r="H606" s="355"/>
      <c r="I606" s="355"/>
      <c r="J606" s="355"/>
      <c r="K606" s="355"/>
      <c r="L606" s="355"/>
      <c r="M606" s="355"/>
      <c r="N606" s="355"/>
      <c r="O606" s="355"/>
      <c r="P606" s="355"/>
      <c r="Q606" s="355"/>
      <c r="R606" s="355"/>
      <c r="S606" s="355"/>
      <c r="T606" s="355"/>
      <c r="U606" s="355"/>
      <c r="V606" s="355"/>
      <c r="W606" s="355"/>
      <c r="X606" s="355"/>
      <c r="Y606" s="355"/>
      <c r="Z606" s="355"/>
    </row>
    <row r="607" spans="1:26" ht="15.75" customHeight="1">
      <c r="A607" s="348"/>
      <c r="B607" s="353"/>
      <c r="C607" s="363"/>
      <c r="D607" s="355"/>
      <c r="E607" s="355"/>
      <c r="F607" s="355"/>
      <c r="G607" s="355"/>
      <c r="H607" s="355"/>
      <c r="I607" s="355"/>
      <c r="J607" s="355"/>
      <c r="K607" s="355"/>
      <c r="L607" s="355"/>
      <c r="M607" s="355"/>
      <c r="N607" s="355"/>
      <c r="O607" s="355"/>
      <c r="P607" s="355"/>
      <c r="Q607" s="355"/>
      <c r="R607" s="355"/>
      <c r="S607" s="355"/>
      <c r="T607" s="355"/>
      <c r="U607" s="355"/>
      <c r="V607" s="355"/>
      <c r="W607" s="355"/>
      <c r="X607" s="355"/>
      <c r="Y607" s="355"/>
      <c r="Z607" s="355"/>
    </row>
    <row r="608" spans="1:26" ht="15.75" customHeight="1">
      <c r="A608" s="348"/>
      <c r="B608" s="353"/>
      <c r="C608" s="363"/>
      <c r="D608" s="355"/>
      <c r="E608" s="355"/>
      <c r="F608" s="355"/>
      <c r="G608" s="355"/>
      <c r="H608" s="355"/>
      <c r="I608" s="355"/>
      <c r="J608" s="355"/>
      <c r="K608" s="355"/>
      <c r="L608" s="355"/>
      <c r="M608" s="355"/>
      <c r="N608" s="355"/>
      <c r="O608" s="355"/>
      <c r="P608" s="355"/>
      <c r="Q608" s="355"/>
      <c r="R608" s="355"/>
      <c r="S608" s="355"/>
      <c r="T608" s="355"/>
      <c r="U608" s="355"/>
      <c r="V608" s="355"/>
      <c r="W608" s="355"/>
      <c r="X608" s="355"/>
      <c r="Y608" s="355"/>
      <c r="Z608" s="355"/>
    </row>
    <row r="609" spans="1:26" ht="15.75" customHeight="1">
      <c r="A609" s="348"/>
      <c r="B609" s="353"/>
      <c r="C609" s="363"/>
      <c r="D609" s="355"/>
      <c r="E609" s="355"/>
      <c r="F609" s="355"/>
      <c r="G609" s="355"/>
      <c r="H609" s="355"/>
      <c r="I609" s="355"/>
      <c r="J609" s="355"/>
      <c r="K609" s="355"/>
      <c r="L609" s="355"/>
      <c r="M609" s="355"/>
      <c r="N609" s="355"/>
      <c r="O609" s="355"/>
      <c r="P609" s="355"/>
      <c r="Q609" s="355"/>
      <c r="R609" s="355"/>
      <c r="S609" s="355"/>
      <c r="T609" s="355"/>
      <c r="U609" s="355"/>
      <c r="V609" s="355"/>
      <c r="W609" s="355"/>
      <c r="X609" s="355"/>
      <c r="Y609" s="355"/>
      <c r="Z609" s="355"/>
    </row>
    <row r="610" spans="1:26" ht="15.75" customHeight="1">
      <c r="A610" s="348"/>
      <c r="B610" s="353"/>
      <c r="C610" s="363"/>
      <c r="D610" s="355"/>
      <c r="E610" s="355"/>
      <c r="F610" s="355"/>
      <c r="G610" s="355"/>
      <c r="H610" s="355"/>
      <c r="I610" s="355"/>
      <c r="J610" s="355"/>
      <c r="K610" s="355"/>
      <c r="L610" s="355"/>
      <c r="M610" s="355"/>
      <c r="N610" s="355"/>
      <c r="O610" s="355"/>
      <c r="P610" s="355"/>
      <c r="Q610" s="355"/>
      <c r="R610" s="355"/>
      <c r="S610" s="355"/>
      <c r="T610" s="355"/>
      <c r="U610" s="355"/>
      <c r="V610" s="355"/>
      <c r="W610" s="355"/>
      <c r="X610" s="355"/>
      <c r="Y610" s="355"/>
      <c r="Z610" s="355"/>
    </row>
    <row r="611" spans="1:26" ht="15.75" customHeight="1">
      <c r="A611" s="348"/>
      <c r="B611" s="353"/>
      <c r="C611" s="363"/>
      <c r="D611" s="355"/>
      <c r="E611" s="355"/>
      <c r="F611" s="355"/>
      <c r="G611" s="355"/>
      <c r="H611" s="355"/>
      <c r="I611" s="355"/>
      <c r="J611" s="355"/>
      <c r="K611" s="355"/>
      <c r="L611" s="355"/>
      <c r="M611" s="355"/>
      <c r="N611" s="355"/>
      <c r="O611" s="355"/>
      <c r="P611" s="355"/>
      <c r="Q611" s="355"/>
      <c r="R611" s="355"/>
      <c r="S611" s="355"/>
      <c r="T611" s="355"/>
      <c r="U611" s="355"/>
      <c r="V611" s="355"/>
      <c r="W611" s="355"/>
      <c r="X611" s="355"/>
      <c r="Y611" s="355"/>
      <c r="Z611" s="355"/>
    </row>
    <row r="612" spans="1:26" ht="15.75" customHeight="1">
      <c r="A612" s="348"/>
      <c r="B612" s="353"/>
      <c r="C612" s="363"/>
      <c r="D612" s="355"/>
      <c r="E612" s="355"/>
      <c r="F612" s="355"/>
      <c r="G612" s="355"/>
      <c r="H612" s="355"/>
      <c r="I612" s="355"/>
      <c r="J612" s="355"/>
      <c r="K612" s="355"/>
      <c r="L612" s="355"/>
      <c r="M612" s="355"/>
      <c r="N612" s="355"/>
      <c r="O612" s="355"/>
      <c r="P612" s="355"/>
      <c r="Q612" s="355"/>
      <c r="R612" s="355"/>
      <c r="S612" s="355"/>
      <c r="T612" s="355"/>
      <c r="U612" s="355"/>
      <c r="V612" s="355"/>
      <c r="W612" s="355"/>
      <c r="X612" s="355"/>
      <c r="Y612" s="355"/>
      <c r="Z612" s="355"/>
    </row>
    <row r="613" spans="1:26" ht="15.75" customHeight="1">
      <c r="A613" s="348"/>
      <c r="B613" s="353"/>
      <c r="C613" s="363"/>
      <c r="D613" s="355"/>
      <c r="E613" s="355"/>
      <c r="F613" s="355"/>
      <c r="G613" s="355"/>
      <c r="H613" s="355"/>
      <c r="I613" s="355"/>
      <c r="J613" s="355"/>
      <c r="K613" s="355"/>
      <c r="L613" s="355"/>
      <c r="M613" s="355"/>
      <c r="N613" s="355"/>
      <c r="O613" s="355"/>
      <c r="P613" s="355"/>
      <c r="Q613" s="355"/>
      <c r="R613" s="355"/>
      <c r="S613" s="355"/>
      <c r="T613" s="355"/>
      <c r="U613" s="355"/>
      <c r="V613" s="355"/>
      <c r="W613" s="355"/>
      <c r="X613" s="355"/>
      <c r="Y613" s="355"/>
      <c r="Z613" s="355"/>
    </row>
    <row r="614" spans="1:26" ht="15.75" customHeight="1">
      <c r="A614" s="348"/>
      <c r="B614" s="353"/>
      <c r="C614" s="363"/>
      <c r="D614" s="355"/>
      <c r="E614" s="355"/>
      <c r="F614" s="355"/>
      <c r="G614" s="355"/>
      <c r="H614" s="355"/>
      <c r="I614" s="355"/>
      <c r="J614" s="355"/>
      <c r="K614" s="355"/>
      <c r="L614" s="355"/>
      <c r="M614" s="355"/>
      <c r="N614" s="355"/>
      <c r="O614" s="355"/>
      <c r="P614" s="355"/>
      <c r="Q614" s="355"/>
      <c r="R614" s="355"/>
      <c r="S614" s="355"/>
      <c r="T614" s="355"/>
      <c r="U614" s="355"/>
      <c r="V614" s="355"/>
      <c r="W614" s="355"/>
      <c r="X614" s="355"/>
      <c r="Y614" s="355"/>
      <c r="Z614" s="355"/>
    </row>
    <row r="615" spans="1:26" ht="15.75" customHeight="1">
      <c r="A615" s="348"/>
      <c r="B615" s="353"/>
      <c r="C615" s="363"/>
      <c r="D615" s="355"/>
      <c r="E615" s="355"/>
      <c r="F615" s="355"/>
      <c r="G615" s="355"/>
      <c r="H615" s="355"/>
      <c r="I615" s="355"/>
      <c r="J615" s="355"/>
      <c r="K615" s="355"/>
      <c r="L615" s="355"/>
      <c r="M615" s="355"/>
      <c r="N615" s="355"/>
      <c r="O615" s="355"/>
      <c r="P615" s="355"/>
      <c r="Q615" s="355"/>
      <c r="R615" s="355"/>
      <c r="S615" s="355"/>
      <c r="T615" s="355"/>
      <c r="U615" s="355"/>
      <c r="V615" s="355"/>
      <c r="W615" s="355"/>
      <c r="X615" s="355"/>
      <c r="Y615" s="355"/>
      <c r="Z615" s="355"/>
    </row>
    <row r="616" spans="1:26" ht="15.75" customHeight="1">
      <c r="A616" s="348"/>
      <c r="B616" s="353"/>
      <c r="C616" s="363"/>
      <c r="D616" s="355"/>
      <c r="E616" s="355"/>
      <c r="F616" s="355"/>
      <c r="G616" s="355"/>
      <c r="H616" s="355"/>
      <c r="I616" s="355"/>
      <c r="J616" s="355"/>
      <c r="K616" s="355"/>
      <c r="L616" s="355"/>
      <c r="M616" s="355"/>
      <c r="N616" s="355"/>
      <c r="O616" s="355"/>
      <c r="P616" s="355"/>
      <c r="Q616" s="355"/>
      <c r="R616" s="355"/>
      <c r="S616" s="355"/>
      <c r="T616" s="355"/>
      <c r="U616" s="355"/>
      <c r="V616" s="355"/>
      <c r="W616" s="355"/>
      <c r="X616" s="355"/>
      <c r="Y616" s="355"/>
      <c r="Z616" s="355"/>
    </row>
    <row r="617" spans="1:26" ht="15.75" customHeight="1">
      <c r="A617" s="348"/>
      <c r="B617" s="353"/>
      <c r="C617" s="363"/>
      <c r="D617" s="355"/>
      <c r="E617" s="355"/>
      <c r="F617" s="355"/>
      <c r="G617" s="355"/>
      <c r="H617" s="355"/>
      <c r="I617" s="355"/>
      <c r="J617" s="355"/>
      <c r="K617" s="355"/>
      <c r="L617" s="355"/>
      <c r="M617" s="355"/>
      <c r="N617" s="355"/>
      <c r="O617" s="355"/>
      <c r="P617" s="355"/>
      <c r="Q617" s="355"/>
      <c r="R617" s="355"/>
      <c r="S617" s="355"/>
      <c r="T617" s="355"/>
      <c r="U617" s="355"/>
      <c r="V617" s="355"/>
      <c r="W617" s="355"/>
      <c r="X617" s="355"/>
      <c r="Y617" s="355"/>
      <c r="Z617" s="355"/>
    </row>
    <row r="618" spans="1:26" ht="15.75" customHeight="1">
      <c r="A618" s="348"/>
      <c r="B618" s="353"/>
      <c r="C618" s="363"/>
      <c r="D618" s="355"/>
      <c r="E618" s="355"/>
      <c r="F618" s="355"/>
      <c r="G618" s="355"/>
      <c r="H618" s="355"/>
      <c r="I618" s="355"/>
      <c r="J618" s="355"/>
      <c r="K618" s="355"/>
      <c r="L618" s="355"/>
      <c r="M618" s="355"/>
      <c r="N618" s="355"/>
      <c r="O618" s="355"/>
      <c r="P618" s="355"/>
      <c r="Q618" s="355"/>
      <c r="R618" s="355"/>
      <c r="S618" s="355"/>
      <c r="T618" s="355"/>
      <c r="U618" s="355"/>
      <c r="V618" s="355"/>
      <c r="W618" s="355"/>
      <c r="X618" s="355"/>
      <c r="Y618" s="355"/>
      <c r="Z618" s="355"/>
    </row>
    <row r="619" spans="1:26" ht="15.75" customHeight="1">
      <c r="A619" s="348"/>
      <c r="B619" s="353"/>
      <c r="C619" s="363"/>
      <c r="D619" s="355"/>
      <c r="E619" s="355"/>
      <c r="F619" s="355"/>
      <c r="G619" s="355"/>
      <c r="H619" s="355"/>
      <c r="I619" s="355"/>
      <c r="J619" s="355"/>
      <c r="K619" s="355"/>
      <c r="L619" s="355"/>
      <c r="M619" s="355"/>
      <c r="N619" s="355"/>
      <c r="O619" s="355"/>
      <c r="P619" s="355"/>
      <c r="Q619" s="355"/>
      <c r="R619" s="355"/>
      <c r="S619" s="355"/>
      <c r="T619" s="355"/>
      <c r="U619" s="355"/>
      <c r="V619" s="355"/>
      <c r="W619" s="355"/>
      <c r="X619" s="355"/>
      <c r="Y619" s="355"/>
      <c r="Z619" s="355"/>
    </row>
    <row r="620" spans="1:26" ht="15.75" customHeight="1">
      <c r="A620" s="348"/>
      <c r="B620" s="353"/>
      <c r="C620" s="363"/>
      <c r="D620" s="355"/>
      <c r="E620" s="355"/>
      <c r="F620" s="355"/>
      <c r="G620" s="355"/>
      <c r="H620" s="355"/>
      <c r="I620" s="355"/>
      <c r="J620" s="355"/>
      <c r="K620" s="355"/>
      <c r="L620" s="355"/>
      <c r="M620" s="355"/>
      <c r="N620" s="355"/>
      <c r="O620" s="355"/>
      <c r="P620" s="355"/>
      <c r="Q620" s="355"/>
      <c r="R620" s="355"/>
      <c r="S620" s="355"/>
      <c r="T620" s="355"/>
      <c r="U620" s="355"/>
      <c r="V620" s="355"/>
      <c r="W620" s="355"/>
      <c r="X620" s="355"/>
      <c r="Y620" s="355"/>
      <c r="Z620" s="355"/>
    </row>
    <row r="621" spans="1:26" ht="15.75" customHeight="1">
      <c r="A621" s="348"/>
      <c r="B621" s="353"/>
      <c r="C621" s="363"/>
      <c r="D621" s="355"/>
      <c r="E621" s="355"/>
      <c r="F621" s="355"/>
      <c r="G621" s="355"/>
      <c r="H621" s="355"/>
      <c r="I621" s="355"/>
      <c r="J621" s="355"/>
      <c r="K621" s="355"/>
      <c r="L621" s="355"/>
      <c r="M621" s="355"/>
      <c r="N621" s="355"/>
      <c r="O621" s="355"/>
      <c r="P621" s="355"/>
      <c r="Q621" s="355"/>
      <c r="R621" s="355"/>
      <c r="S621" s="355"/>
      <c r="T621" s="355"/>
      <c r="U621" s="355"/>
      <c r="V621" s="355"/>
      <c r="W621" s="355"/>
      <c r="X621" s="355"/>
      <c r="Y621" s="355"/>
      <c r="Z621" s="355"/>
    </row>
    <row r="622" spans="1:26" ht="15.75" customHeight="1">
      <c r="A622" s="348"/>
      <c r="B622" s="353"/>
      <c r="C622" s="363"/>
      <c r="D622" s="355"/>
      <c r="E622" s="355"/>
      <c r="F622" s="355"/>
      <c r="G622" s="355"/>
      <c r="H622" s="355"/>
      <c r="I622" s="355"/>
      <c r="J622" s="355"/>
      <c r="K622" s="355"/>
      <c r="L622" s="355"/>
      <c r="M622" s="355"/>
      <c r="N622" s="355"/>
      <c r="O622" s="355"/>
      <c r="P622" s="355"/>
      <c r="Q622" s="355"/>
      <c r="R622" s="355"/>
      <c r="S622" s="355"/>
      <c r="T622" s="355"/>
      <c r="U622" s="355"/>
      <c r="V622" s="355"/>
      <c r="W622" s="355"/>
      <c r="X622" s="355"/>
      <c r="Y622" s="355"/>
      <c r="Z622" s="355"/>
    </row>
    <row r="623" spans="1:26" ht="15.75" customHeight="1">
      <c r="A623" s="348"/>
      <c r="B623" s="353"/>
      <c r="C623" s="363"/>
      <c r="D623" s="355"/>
      <c r="E623" s="355"/>
      <c r="F623" s="355"/>
      <c r="G623" s="355"/>
      <c r="H623" s="355"/>
      <c r="I623" s="355"/>
      <c r="J623" s="355"/>
      <c r="K623" s="355"/>
      <c r="L623" s="355"/>
      <c r="M623" s="355"/>
      <c r="N623" s="355"/>
      <c r="O623" s="355"/>
      <c r="P623" s="355"/>
      <c r="Q623" s="355"/>
      <c r="R623" s="355"/>
      <c r="S623" s="355"/>
      <c r="T623" s="355"/>
      <c r="U623" s="355"/>
      <c r="V623" s="355"/>
      <c r="W623" s="355"/>
      <c r="X623" s="355"/>
      <c r="Y623" s="355"/>
      <c r="Z623" s="355"/>
    </row>
    <row r="624" spans="1:26" ht="15.75" customHeight="1">
      <c r="A624" s="348"/>
      <c r="B624" s="353"/>
      <c r="C624" s="363"/>
      <c r="D624" s="355"/>
      <c r="E624" s="355"/>
      <c r="F624" s="355"/>
      <c r="G624" s="355"/>
      <c r="H624" s="355"/>
      <c r="I624" s="355"/>
      <c r="J624" s="355"/>
      <c r="K624" s="355"/>
      <c r="L624" s="355"/>
      <c r="M624" s="355"/>
      <c r="N624" s="355"/>
      <c r="O624" s="355"/>
      <c r="P624" s="355"/>
      <c r="Q624" s="355"/>
      <c r="R624" s="355"/>
      <c r="S624" s="355"/>
      <c r="T624" s="355"/>
      <c r="U624" s="355"/>
      <c r="V624" s="355"/>
      <c r="W624" s="355"/>
      <c r="X624" s="355"/>
      <c r="Y624" s="355"/>
      <c r="Z624" s="355"/>
    </row>
    <row r="625" spans="1:26" ht="15.75" customHeight="1">
      <c r="A625" s="348"/>
      <c r="B625" s="353"/>
      <c r="C625" s="363"/>
      <c r="D625" s="355"/>
      <c r="E625" s="355"/>
      <c r="F625" s="355"/>
      <c r="G625" s="355"/>
      <c r="H625" s="355"/>
      <c r="I625" s="355"/>
      <c r="J625" s="355"/>
      <c r="K625" s="355"/>
      <c r="L625" s="355"/>
      <c r="M625" s="355"/>
      <c r="N625" s="355"/>
      <c r="O625" s="355"/>
      <c r="P625" s="355"/>
      <c r="Q625" s="355"/>
      <c r="R625" s="355"/>
      <c r="S625" s="355"/>
      <c r="T625" s="355"/>
      <c r="U625" s="355"/>
      <c r="V625" s="355"/>
      <c r="W625" s="355"/>
      <c r="X625" s="355"/>
      <c r="Y625" s="355"/>
      <c r="Z625" s="355"/>
    </row>
    <row r="626" spans="1:26" ht="15.75" customHeight="1">
      <c r="A626" s="348"/>
      <c r="B626" s="353"/>
      <c r="C626" s="363"/>
      <c r="D626" s="355"/>
      <c r="E626" s="355"/>
      <c r="F626" s="355"/>
      <c r="G626" s="355"/>
      <c r="H626" s="355"/>
      <c r="I626" s="355"/>
      <c r="J626" s="355"/>
      <c r="K626" s="355"/>
      <c r="L626" s="355"/>
      <c r="M626" s="355"/>
      <c r="N626" s="355"/>
      <c r="O626" s="355"/>
      <c r="P626" s="355"/>
      <c r="Q626" s="355"/>
      <c r="R626" s="355"/>
      <c r="S626" s="355"/>
      <c r="T626" s="355"/>
      <c r="U626" s="355"/>
      <c r="V626" s="355"/>
      <c r="W626" s="355"/>
      <c r="X626" s="355"/>
      <c r="Y626" s="355"/>
      <c r="Z626" s="355"/>
    </row>
    <row r="627" spans="1:26" ht="15.75" customHeight="1">
      <c r="A627" s="348"/>
      <c r="B627" s="353"/>
      <c r="C627" s="363"/>
      <c r="D627" s="355"/>
      <c r="E627" s="355"/>
      <c r="F627" s="355"/>
      <c r="G627" s="355"/>
      <c r="H627" s="355"/>
      <c r="I627" s="355"/>
      <c r="J627" s="355"/>
      <c r="K627" s="355"/>
      <c r="L627" s="355"/>
      <c r="M627" s="355"/>
      <c r="N627" s="355"/>
      <c r="O627" s="355"/>
      <c r="P627" s="355"/>
      <c r="Q627" s="355"/>
      <c r="R627" s="355"/>
      <c r="S627" s="355"/>
      <c r="T627" s="355"/>
      <c r="U627" s="355"/>
      <c r="V627" s="355"/>
      <c r="W627" s="355"/>
      <c r="X627" s="355"/>
      <c r="Y627" s="355"/>
      <c r="Z627" s="355"/>
    </row>
    <row r="628" spans="1:26" ht="15.75" customHeight="1">
      <c r="A628" s="348"/>
      <c r="B628" s="353"/>
      <c r="C628" s="363"/>
      <c r="D628" s="355"/>
      <c r="E628" s="355"/>
      <c r="F628" s="355"/>
      <c r="G628" s="355"/>
      <c r="H628" s="355"/>
      <c r="I628" s="355"/>
      <c r="J628" s="355"/>
      <c r="K628" s="355"/>
      <c r="L628" s="355"/>
      <c r="M628" s="355"/>
      <c r="N628" s="355"/>
      <c r="O628" s="355"/>
      <c r="P628" s="355"/>
      <c r="Q628" s="355"/>
      <c r="R628" s="355"/>
      <c r="S628" s="355"/>
      <c r="T628" s="355"/>
      <c r="U628" s="355"/>
      <c r="V628" s="355"/>
      <c r="W628" s="355"/>
      <c r="X628" s="355"/>
      <c r="Y628" s="355"/>
      <c r="Z628" s="355"/>
    </row>
    <row r="629" spans="1:26" ht="15.75" customHeight="1">
      <c r="A629" s="348"/>
      <c r="B629" s="353"/>
      <c r="C629" s="363"/>
      <c r="D629" s="355"/>
      <c r="E629" s="355"/>
      <c r="F629" s="355"/>
      <c r="G629" s="355"/>
      <c r="H629" s="355"/>
      <c r="I629" s="355"/>
      <c r="J629" s="355"/>
      <c r="K629" s="355"/>
      <c r="L629" s="355"/>
      <c r="M629" s="355"/>
      <c r="N629" s="355"/>
      <c r="O629" s="355"/>
      <c r="P629" s="355"/>
      <c r="Q629" s="355"/>
      <c r="R629" s="355"/>
      <c r="S629" s="355"/>
      <c r="T629" s="355"/>
      <c r="U629" s="355"/>
      <c r="V629" s="355"/>
      <c r="W629" s="355"/>
      <c r="X629" s="355"/>
      <c r="Y629" s="355"/>
      <c r="Z629" s="355"/>
    </row>
    <row r="630" spans="1:26" ht="15.75" customHeight="1">
      <c r="A630" s="348"/>
      <c r="B630" s="353"/>
      <c r="C630" s="363"/>
      <c r="D630" s="355"/>
      <c r="E630" s="355"/>
      <c r="F630" s="355"/>
      <c r="G630" s="355"/>
      <c r="H630" s="355"/>
      <c r="I630" s="355"/>
      <c r="J630" s="355"/>
      <c r="K630" s="355"/>
      <c r="L630" s="355"/>
      <c r="M630" s="355"/>
      <c r="N630" s="355"/>
      <c r="O630" s="355"/>
      <c r="P630" s="355"/>
      <c r="Q630" s="355"/>
      <c r="R630" s="355"/>
      <c r="S630" s="355"/>
      <c r="T630" s="355"/>
      <c r="U630" s="355"/>
      <c r="V630" s="355"/>
      <c r="W630" s="355"/>
      <c r="X630" s="355"/>
      <c r="Y630" s="355"/>
      <c r="Z630" s="355"/>
    </row>
    <row r="631" spans="1:26" ht="15.75" customHeight="1">
      <c r="A631" s="348"/>
      <c r="B631" s="353"/>
      <c r="C631" s="363"/>
      <c r="D631" s="355"/>
      <c r="E631" s="355"/>
      <c r="F631" s="355"/>
      <c r="G631" s="355"/>
      <c r="H631" s="355"/>
      <c r="I631" s="355"/>
      <c r="J631" s="355"/>
      <c r="K631" s="355"/>
      <c r="L631" s="355"/>
      <c r="M631" s="355"/>
      <c r="N631" s="355"/>
      <c r="O631" s="355"/>
      <c r="P631" s="355"/>
      <c r="Q631" s="355"/>
      <c r="R631" s="355"/>
      <c r="S631" s="355"/>
      <c r="T631" s="355"/>
      <c r="U631" s="355"/>
      <c r="V631" s="355"/>
      <c r="W631" s="355"/>
      <c r="X631" s="355"/>
      <c r="Y631" s="355"/>
      <c r="Z631" s="355"/>
    </row>
    <row r="632" spans="1:26" ht="15.75" customHeight="1">
      <c r="A632" s="348"/>
      <c r="B632" s="353"/>
      <c r="C632" s="363"/>
      <c r="D632" s="355"/>
      <c r="E632" s="355"/>
      <c r="F632" s="355"/>
      <c r="G632" s="355"/>
      <c r="H632" s="355"/>
      <c r="I632" s="355"/>
      <c r="J632" s="355"/>
      <c r="K632" s="355"/>
      <c r="L632" s="355"/>
      <c r="M632" s="355"/>
      <c r="N632" s="355"/>
      <c r="O632" s="355"/>
      <c r="P632" s="355"/>
      <c r="Q632" s="355"/>
      <c r="R632" s="355"/>
      <c r="S632" s="355"/>
      <c r="T632" s="355"/>
      <c r="U632" s="355"/>
      <c r="V632" s="355"/>
      <c r="W632" s="355"/>
      <c r="X632" s="355"/>
      <c r="Y632" s="355"/>
      <c r="Z632" s="355"/>
    </row>
    <row r="633" spans="1:26" ht="15.75" customHeight="1">
      <c r="A633" s="348"/>
      <c r="B633" s="353"/>
      <c r="C633" s="363"/>
      <c r="D633" s="355"/>
      <c r="E633" s="355"/>
      <c r="F633" s="355"/>
      <c r="G633" s="355"/>
      <c r="H633" s="355"/>
      <c r="I633" s="355"/>
      <c r="J633" s="355"/>
      <c r="K633" s="355"/>
      <c r="L633" s="355"/>
      <c r="M633" s="355"/>
      <c r="N633" s="355"/>
      <c r="O633" s="355"/>
      <c r="P633" s="355"/>
      <c r="Q633" s="355"/>
      <c r="R633" s="355"/>
      <c r="S633" s="355"/>
      <c r="T633" s="355"/>
      <c r="U633" s="355"/>
      <c r="V633" s="355"/>
      <c r="W633" s="355"/>
      <c r="X633" s="355"/>
      <c r="Y633" s="355"/>
      <c r="Z633" s="355"/>
    </row>
    <row r="634" spans="1:26" ht="15.75" customHeight="1">
      <c r="A634" s="348"/>
      <c r="B634" s="353"/>
      <c r="C634" s="363"/>
      <c r="D634" s="355"/>
      <c r="E634" s="355"/>
      <c r="F634" s="355"/>
      <c r="G634" s="355"/>
      <c r="H634" s="355"/>
      <c r="I634" s="355"/>
      <c r="J634" s="355"/>
      <c r="K634" s="355"/>
      <c r="L634" s="355"/>
      <c r="M634" s="355"/>
      <c r="N634" s="355"/>
      <c r="O634" s="355"/>
      <c r="P634" s="355"/>
      <c r="Q634" s="355"/>
      <c r="R634" s="355"/>
      <c r="S634" s="355"/>
      <c r="T634" s="355"/>
      <c r="U634" s="355"/>
      <c r="V634" s="355"/>
      <c r="W634" s="355"/>
      <c r="X634" s="355"/>
      <c r="Y634" s="355"/>
      <c r="Z634" s="355"/>
    </row>
    <row r="635" spans="1:26" ht="15.75" customHeight="1">
      <c r="A635" s="348"/>
      <c r="B635" s="353"/>
      <c r="C635" s="363"/>
      <c r="D635" s="355"/>
      <c r="E635" s="355"/>
      <c r="F635" s="355"/>
      <c r="G635" s="355"/>
      <c r="H635" s="355"/>
      <c r="I635" s="355"/>
      <c r="J635" s="355"/>
      <c r="K635" s="355"/>
      <c r="L635" s="355"/>
      <c r="M635" s="355"/>
      <c r="N635" s="355"/>
      <c r="O635" s="355"/>
      <c r="P635" s="355"/>
      <c r="Q635" s="355"/>
      <c r="R635" s="355"/>
      <c r="S635" s="355"/>
      <c r="T635" s="355"/>
      <c r="U635" s="355"/>
      <c r="V635" s="355"/>
      <c r="W635" s="355"/>
      <c r="X635" s="355"/>
      <c r="Y635" s="355"/>
      <c r="Z635" s="355"/>
    </row>
    <row r="636" spans="1:26" ht="15.75" customHeight="1">
      <c r="A636" s="348"/>
      <c r="B636" s="353"/>
      <c r="C636" s="363"/>
      <c r="D636" s="355"/>
      <c r="E636" s="355"/>
      <c r="F636" s="355"/>
      <c r="G636" s="355"/>
      <c r="H636" s="355"/>
      <c r="I636" s="355"/>
      <c r="J636" s="355"/>
      <c r="K636" s="355"/>
      <c r="L636" s="355"/>
      <c r="M636" s="355"/>
      <c r="N636" s="355"/>
      <c r="O636" s="355"/>
      <c r="P636" s="355"/>
      <c r="Q636" s="355"/>
      <c r="R636" s="355"/>
      <c r="S636" s="355"/>
      <c r="T636" s="355"/>
      <c r="U636" s="355"/>
      <c r="V636" s="355"/>
      <c r="W636" s="355"/>
      <c r="X636" s="355"/>
      <c r="Y636" s="355"/>
      <c r="Z636" s="355"/>
    </row>
    <row r="637" spans="1:26" ht="15.75" customHeight="1">
      <c r="A637" s="348"/>
      <c r="B637" s="353"/>
      <c r="C637" s="363"/>
      <c r="D637" s="355"/>
      <c r="E637" s="355"/>
      <c r="F637" s="355"/>
      <c r="G637" s="355"/>
      <c r="H637" s="355"/>
      <c r="I637" s="355"/>
      <c r="J637" s="355"/>
      <c r="K637" s="355"/>
      <c r="L637" s="355"/>
      <c r="M637" s="355"/>
      <c r="N637" s="355"/>
      <c r="O637" s="355"/>
      <c r="P637" s="355"/>
      <c r="Q637" s="355"/>
      <c r="R637" s="355"/>
      <c r="S637" s="355"/>
      <c r="T637" s="355"/>
      <c r="U637" s="355"/>
      <c r="V637" s="355"/>
      <c r="W637" s="355"/>
      <c r="X637" s="355"/>
      <c r="Y637" s="355"/>
      <c r="Z637" s="355"/>
    </row>
    <row r="638" spans="1:26" ht="15.75" customHeight="1">
      <c r="A638" s="348"/>
      <c r="B638" s="353"/>
      <c r="C638" s="363"/>
      <c r="D638" s="355"/>
      <c r="E638" s="355"/>
      <c r="F638" s="355"/>
      <c r="G638" s="355"/>
      <c r="H638" s="355"/>
      <c r="I638" s="355"/>
      <c r="J638" s="355"/>
      <c r="K638" s="355"/>
      <c r="L638" s="355"/>
      <c r="M638" s="355"/>
      <c r="N638" s="355"/>
      <c r="O638" s="355"/>
      <c r="P638" s="355"/>
      <c r="Q638" s="355"/>
      <c r="R638" s="355"/>
      <c r="S638" s="355"/>
      <c r="T638" s="355"/>
      <c r="U638" s="355"/>
      <c r="V638" s="355"/>
      <c r="W638" s="355"/>
      <c r="X638" s="355"/>
      <c r="Y638" s="355"/>
      <c r="Z638" s="355"/>
    </row>
    <row r="639" spans="1:26" ht="15.75" customHeight="1">
      <c r="A639" s="348"/>
      <c r="B639" s="353"/>
      <c r="C639" s="363"/>
      <c r="D639" s="355"/>
      <c r="E639" s="355"/>
      <c r="F639" s="355"/>
      <c r="G639" s="355"/>
      <c r="H639" s="355"/>
      <c r="I639" s="355"/>
      <c r="J639" s="355"/>
      <c r="K639" s="355"/>
      <c r="L639" s="355"/>
      <c r="M639" s="355"/>
      <c r="N639" s="355"/>
      <c r="O639" s="355"/>
      <c r="P639" s="355"/>
      <c r="Q639" s="355"/>
      <c r="R639" s="355"/>
      <c r="S639" s="355"/>
      <c r="T639" s="355"/>
      <c r="U639" s="355"/>
      <c r="V639" s="355"/>
      <c r="W639" s="355"/>
      <c r="X639" s="355"/>
      <c r="Y639" s="355"/>
      <c r="Z639" s="355"/>
    </row>
    <row r="640" spans="1:26" ht="15.75" customHeight="1">
      <c r="A640" s="348"/>
      <c r="B640" s="353"/>
      <c r="C640" s="363"/>
      <c r="D640" s="355"/>
      <c r="E640" s="355"/>
      <c r="F640" s="355"/>
      <c r="G640" s="355"/>
      <c r="H640" s="355"/>
      <c r="I640" s="355"/>
      <c r="J640" s="355"/>
      <c r="K640" s="355"/>
      <c r="L640" s="355"/>
      <c r="M640" s="355"/>
      <c r="N640" s="355"/>
      <c r="O640" s="355"/>
      <c r="P640" s="355"/>
      <c r="Q640" s="355"/>
      <c r="R640" s="355"/>
      <c r="S640" s="355"/>
      <c r="T640" s="355"/>
      <c r="U640" s="355"/>
      <c r="V640" s="355"/>
      <c r="W640" s="355"/>
      <c r="X640" s="355"/>
      <c r="Y640" s="355"/>
      <c r="Z640" s="355"/>
    </row>
    <row r="641" spans="1:26" ht="15.75" customHeight="1">
      <c r="A641" s="348"/>
      <c r="B641" s="353"/>
      <c r="C641" s="363"/>
      <c r="D641" s="355"/>
      <c r="E641" s="355"/>
      <c r="F641" s="355"/>
      <c r="G641" s="355"/>
      <c r="H641" s="355"/>
      <c r="I641" s="355"/>
      <c r="J641" s="355"/>
      <c r="K641" s="355"/>
      <c r="L641" s="355"/>
      <c r="M641" s="355"/>
      <c r="N641" s="355"/>
      <c r="O641" s="355"/>
      <c r="P641" s="355"/>
      <c r="Q641" s="355"/>
      <c r="R641" s="355"/>
      <c r="S641" s="355"/>
      <c r="T641" s="355"/>
      <c r="U641" s="355"/>
      <c r="V641" s="355"/>
      <c r="W641" s="355"/>
      <c r="X641" s="355"/>
      <c r="Y641" s="355"/>
      <c r="Z641" s="355"/>
    </row>
    <row r="642" spans="1:26" ht="15.75" customHeight="1">
      <c r="A642" s="348"/>
      <c r="B642" s="353"/>
      <c r="C642" s="363"/>
      <c r="D642" s="355"/>
      <c r="E642" s="355"/>
      <c r="F642" s="355"/>
      <c r="G642" s="355"/>
      <c r="H642" s="355"/>
      <c r="I642" s="355"/>
      <c r="J642" s="355"/>
      <c r="K642" s="355"/>
      <c r="L642" s="355"/>
      <c r="M642" s="355"/>
      <c r="N642" s="355"/>
      <c r="O642" s="355"/>
      <c r="P642" s="355"/>
      <c r="Q642" s="355"/>
      <c r="R642" s="355"/>
      <c r="S642" s="355"/>
      <c r="T642" s="355"/>
      <c r="U642" s="355"/>
      <c r="V642" s="355"/>
      <c r="W642" s="355"/>
      <c r="X642" s="355"/>
      <c r="Y642" s="355"/>
      <c r="Z642" s="355"/>
    </row>
    <row r="643" spans="1:26" ht="15.75" customHeight="1">
      <c r="A643" s="348"/>
      <c r="B643" s="353"/>
      <c r="C643" s="363"/>
      <c r="D643" s="355"/>
      <c r="E643" s="355"/>
      <c r="F643" s="355"/>
      <c r="G643" s="355"/>
      <c r="H643" s="355"/>
      <c r="I643" s="355"/>
      <c r="J643" s="355"/>
      <c r="K643" s="355"/>
      <c r="L643" s="355"/>
      <c r="M643" s="355"/>
      <c r="N643" s="355"/>
      <c r="O643" s="355"/>
      <c r="P643" s="355"/>
      <c r="Q643" s="355"/>
      <c r="R643" s="355"/>
      <c r="S643" s="355"/>
      <c r="T643" s="355"/>
      <c r="U643" s="355"/>
      <c r="V643" s="355"/>
      <c r="W643" s="355"/>
      <c r="X643" s="355"/>
      <c r="Y643" s="355"/>
      <c r="Z643" s="355"/>
    </row>
    <row r="644" spans="1:26" ht="15.75" customHeight="1">
      <c r="A644" s="348"/>
      <c r="B644" s="353"/>
      <c r="C644" s="363"/>
      <c r="D644" s="355"/>
      <c r="E644" s="355"/>
      <c r="F644" s="355"/>
      <c r="G644" s="355"/>
      <c r="H644" s="355"/>
      <c r="I644" s="355"/>
      <c r="J644" s="355"/>
      <c r="K644" s="355"/>
      <c r="L644" s="355"/>
      <c r="M644" s="355"/>
      <c r="N644" s="355"/>
      <c r="O644" s="355"/>
      <c r="P644" s="355"/>
      <c r="Q644" s="355"/>
      <c r="R644" s="355"/>
      <c r="S644" s="355"/>
      <c r="T644" s="355"/>
      <c r="U644" s="355"/>
      <c r="V644" s="355"/>
      <c r="W644" s="355"/>
      <c r="X644" s="355"/>
      <c r="Y644" s="355"/>
      <c r="Z644" s="355"/>
    </row>
    <row r="645" spans="1:26" ht="15.75" customHeight="1">
      <c r="A645" s="348"/>
      <c r="B645" s="353"/>
      <c r="C645" s="363"/>
      <c r="D645" s="355"/>
      <c r="E645" s="355"/>
      <c r="F645" s="355"/>
      <c r="G645" s="355"/>
      <c r="H645" s="355"/>
      <c r="I645" s="355"/>
      <c r="J645" s="355"/>
      <c r="K645" s="355"/>
      <c r="L645" s="355"/>
      <c r="M645" s="355"/>
      <c r="N645" s="355"/>
      <c r="O645" s="355"/>
      <c r="P645" s="355"/>
      <c r="Q645" s="355"/>
      <c r="R645" s="355"/>
      <c r="S645" s="355"/>
      <c r="T645" s="355"/>
      <c r="U645" s="355"/>
      <c r="V645" s="355"/>
      <c r="W645" s="355"/>
      <c r="X645" s="355"/>
      <c r="Y645" s="355"/>
      <c r="Z645" s="355"/>
    </row>
    <row r="646" spans="1:26" ht="15.75" customHeight="1">
      <c r="A646" s="348"/>
      <c r="B646" s="353"/>
      <c r="C646" s="363"/>
      <c r="D646" s="355"/>
      <c r="E646" s="355"/>
      <c r="F646" s="355"/>
      <c r="G646" s="355"/>
      <c r="H646" s="355"/>
      <c r="I646" s="355"/>
      <c r="J646" s="355"/>
      <c r="K646" s="355"/>
      <c r="L646" s="355"/>
      <c r="M646" s="355"/>
      <c r="N646" s="355"/>
      <c r="O646" s="355"/>
      <c r="P646" s="355"/>
      <c r="Q646" s="355"/>
      <c r="R646" s="355"/>
      <c r="S646" s="355"/>
      <c r="T646" s="355"/>
      <c r="U646" s="355"/>
      <c r="V646" s="355"/>
      <c r="W646" s="355"/>
      <c r="X646" s="355"/>
      <c r="Y646" s="355"/>
      <c r="Z646" s="355"/>
    </row>
    <row r="647" spans="1:26" ht="15.75" customHeight="1">
      <c r="A647" s="348"/>
      <c r="B647" s="353"/>
      <c r="C647" s="363"/>
      <c r="D647" s="355"/>
      <c r="E647" s="355"/>
      <c r="F647" s="355"/>
      <c r="G647" s="355"/>
      <c r="H647" s="355"/>
      <c r="I647" s="355"/>
      <c r="J647" s="355"/>
      <c r="K647" s="355"/>
      <c r="L647" s="355"/>
      <c r="M647" s="355"/>
      <c r="N647" s="355"/>
      <c r="O647" s="355"/>
      <c r="P647" s="355"/>
      <c r="Q647" s="355"/>
      <c r="R647" s="355"/>
      <c r="S647" s="355"/>
      <c r="T647" s="355"/>
      <c r="U647" s="355"/>
      <c r="V647" s="355"/>
      <c r="W647" s="355"/>
      <c r="X647" s="355"/>
      <c r="Y647" s="355"/>
      <c r="Z647" s="355"/>
    </row>
    <row r="648" spans="1:26" ht="15.75" customHeight="1">
      <c r="A648" s="348"/>
      <c r="B648" s="353"/>
      <c r="C648" s="363"/>
      <c r="D648" s="355"/>
      <c r="E648" s="355"/>
      <c r="F648" s="355"/>
      <c r="G648" s="355"/>
      <c r="H648" s="355"/>
      <c r="I648" s="355"/>
      <c r="J648" s="355"/>
      <c r="K648" s="355"/>
      <c r="L648" s="355"/>
      <c r="M648" s="355"/>
      <c r="N648" s="355"/>
      <c r="O648" s="355"/>
      <c r="P648" s="355"/>
      <c r="Q648" s="355"/>
      <c r="R648" s="355"/>
      <c r="S648" s="355"/>
      <c r="T648" s="355"/>
      <c r="U648" s="355"/>
      <c r="V648" s="355"/>
      <c r="W648" s="355"/>
      <c r="X648" s="355"/>
      <c r="Y648" s="355"/>
      <c r="Z648" s="355"/>
    </row>
    <row r="649" spans="1:26" ht="15.75" customHeight="1">
      <c r="A649" s="348"/>
      <c r="B649" s="353"/>
      <c r="C649" s="363"/>
      <c r="D649" s="355"/>
      <c r="E649" s="355"/>
      <c r="F649" s="355"/>
      <c r="G649" s="355"/>
      <c r="H649" s="355"/>
      <c r="I649" s="355"/>
      <c r="J649" s="355"/>
      <c r="K649" s="355"/>
      <c r="L649" s="355"/>
      <c r="M649" s="355"/>
      <c r="N649" s="355"/>
      <c r="O649" s="355"/>
      <c r="P649" s="355"/>
      <c r="Q649" s="355"/>
      <c r="R649" s="355"/>
      <c r="S649" s="355"/>
      <c r="T649" s="355"/>
      <c r="U649" s="355"/>
      <c r="V649" s="355"/>
      <c r="W649" s="355"/>
      <c r="X649" s="355"/>
      <c r="Y649" s="355"/>
      <c r="Z649" s="355"/>
    </row>
    <row r="650" spans="1:26" ht="15.75" customHeight="1">
      <c r="A650" s="348"/>
      <c r="B650" s="353"/>
      <c r="C650" s="363"/>
      <c r="D650" s="355"/>
      <c r="E650" s="355"/>
      <c r="F650" s="355"/>
      <c r="G650" s="355"/>
      <c r="H650" s="355"/>
      <c r="I650" s="355"/>
      <c r="J650" s="355"/>
      <c r="K650" s="355"/>
      <c r="L650" s="355"/>
      <c r="M650" s="355"/>
      <c r="N650" s="355"/>
      <c r="O650" s="355"/>
      <c r="P650" s="355"/>
      <c r="Q650" s="355"/>
      <c r="R650" s="355"/>
      <c r="S650" s="355"/>
      <c r="T650" s="355"/>
      <c r="U650" s="355"/>
      <c r="V650" s="355"/>
      <c r="W650" s="355"/>
      <c r="X650" s="355"/>
      <c r="Y650" s="355"/>
      <c r="Z650" s="355"/>
    </row>
    <row r="651" spans="1:26" ht="15.75" customHeight="1">
      <c r="A651" s="348"/>
      <c r="B651" s="353"/>
      <c r="C651" s="363"/>
      <c r="D651" s="355"/>
      <c r="E651" s="355"/>
      <c r="F651" s="355"/>
      <c r="G651" s="355"/>
      <c r="H651" s="355"/>
      <c r="I651" s="355"/>
      <c r="J651" s="355"/>
      <c r="K651" s="355"/>
      <c r="L651" s="355"/>
      <c r="M651" s="355"/>
      <c r="N651" s="355"/>
      <c r="O651" s="355"/>
      <c r="P651" s="355"/>
      <c r="Q651" s="355"/>
      <c r="R651" s="355"/>
      <c r="S651" s="355"/>
      <c r="T651" s="355"/>
      <c r="U651" s="355"/>
      <c r="V651" s="355"/>
      <c r="W651" s="355"/>
      <c r="X651" s="355"/>
      <c r="Y651" s="355"/>
      <c r="Z651" s="355"/>
    </row>
    <row r="652" spans="1:26" ht="15.75" customHeight="1">
      <c r="A652" s="348"/>
      <c r="B652" s="353"/>
      <c r="C652" s="363"/>
      <c r="D652" s="355"/>
      <c r="E652" s="355"/>
      <c r="F652" s="355"/>
      <c r="G652" s="355"/>
      <c r="H652" s="355"/>
      <c r="I652" s="355"/>
      <c r="J652" s="355"/>
      <c r="K652" s="355"/>
      <c r="L652" s="355"/>
      <c r="M652" s="355"/>
      <c r="N652" s="355"/>
      <c r="O652" s="355"/>
      <c r="P652" s="355"/>
      <c r="Q652" s="355"/>
      <c r="R652" s="355"/>
      <c r="S652" s="355"/>
      <c r="T652" s="355"/>
      <c r="U652" s="355"/>
      <c r="V652" s="355"/>
      <c r="W652" s="355"/>
      <c r="X652" s="355"/>
      <c r="Y652" s="355"/>
      <c r="Z652" s="355"/>
    </row>
    <row r="653" spans="1:26" ht="15.75" customHeight="1">
      <c r="A653" s="348"/>
      <c r="B653" s="353"/>
      <c r="C653" s="363"/>
      <c r="D653" s="355"/>
      <c r="E653" s="355"/>
      <c r="F653" s="355"/>
      <c r="G653" s="355"/>
      <c r="H653" s="355"/>
      <c r="I653" s="355"/>
      <c r="J653" s="355"/>
      <c r="K653" s="355"/>
      <c r="L653" s="355"/>
      <c r="M653" s="355"/>
      <c r="N653" s="355"/>
      <c r="O653" s="355"/>
      <c r="P653" s="355"/>
      <c r="Q653" s="355"/>
      <c r="R653" s="355"/>
      <c r="S653" s="355"/>
      <c r="T653" s="355"/>
      <c r="U653" s="355"/>
      <c r="V653" s="355"/>
      <c r="W653" s="355"/>
      <c r="X653" s="355"/>
      <c r="Y653" s="355"/>
      <c r="Z653" s="355"/>
    </row>
    <row r="654" spans="1:26" ht="15.75" customHeight="1">
      <c r="A654" s="348"/>
      <c r="B654" s="353"/>
      <c r="C654" s="363"/>
      <c r="D654" s="355"/>
      <c r="E654" s="355"/>
      <c r="F654" s="355"/>
      <c r="G654" s="355"/>
      <c r="H654" s="355"/>
      <c r="I654" s="355"/>
      <c r="J654" s="355"/>
      <c r="K654" s="355"/>
      <c r="L654" s="355"/>
      <c r="M654" s="355"/>
      <c r="N654" s="355"/>
      <c r="O654" s="355"/>
      <c r="P654" s="355"/>
      <c r="Q654" s="355"/>
      <c r="R654" s="355"/>
      <c r="S654" s="355"/>
      <c r="T654" s="355"/>
      <c r="U654" s="355"/>
      <c r="V654" s="355"/>
      <c r="W654" s="355"/>
      <c r="X654" s="355"/>
      <c r="Y654" s="355"/>
      <c r="Z654" s="355"/>
    </row>
    <row r="655" spans="1:26" ht="15.75" customHeight="1">
      <c r="A655" s="348"/>
      <c r="B655" s="353"/>
      <c r="C655" s="363"/>
      <c r="D655" s="355"/>
      <c r="E655" s="355"/>
      <c r="F655" s="355"/>
      <c r="G655" s="355"/>
      <c r="H655" s="355"/>
      <c r="I655" s="355"/>
      <c r="J655" s="355"/>
      <c r="K655" s="355"/>
      <c r="L655" s="355"/>
      <c r="M655" s="355"/>
      <c r="N655" s="355"/>
      <c r="O655" s="355"/>
      <c r="P655" s="355"/>
      <c r="Q655" s="355"/>
      <c r="R655" s="355"/>
      <c r="S655" s="355"/>
      <c r="T655" s="355"/>
      <c r="U655" s="355"/>
      <c r="V655" s="355"/>
      <c r="W655" s="355"/>
      <c r="X655" s="355"/>
      <c r="Y655" s="355"/>
      <c r="Z655" s="355"/>
    </row>
    <row r="656" spans="1:26" ht="15.75" customHeight="1">
      <c r="A656" s="348"/>
      <c r="B656" s="353"/>
      <c r="C656" s="363"/>
      <c r="D656" s="355"/>
      <c r="E656" s="355"/>
      <c r="F656" s="355"/>
      <c r="G656" s="355"/>
      <c r="H656" s="355"/>
      <c r="I656" s="355"/>
      <c r="J656" s="355"/>
      <c r="K656" s="355"/>
      <c r="L656" s="355"/>
      <c r="M656" s="355"/>
      <c r="N656" s="355"/>
      <c r="O656" s="355"/>
      <c r="P656" s="355"/>
      <c r="Q656" s="355"/>
      <c r="R656" s="355"/>
      <c r="S656" s="355"/>
      <c r="T656" s="355"/>
      <c r="U656" s="355"/>
      <c r="V656" s="355"/>
      <c r="W656" s="355"/>
      <c r="X656" s="355"/>
      <c r="Y656" s="355"/>
      <c r="Z656" s="355"/>
    </row>
    <row r="657" spans="1:26" ht="15.75" customHeight="1">
      <c r="A657" s="348"/>
      <c r="B657" s="353"/>
      <c r="C657" s="363"/>
      <c r="D657" s="355"/>
      <c r="E657" s="355"/>
      <c r="F657" s="355"/>
      <c r="G657" s="355"/>
      <c r="H657" s="355"/>
      <c r="I657" s="355"/>
      <c r="J657" s="355"/>
      <c r="K657" s="355"/>
      <c r="L657" s="355"/>
      <c r="M657" s="355"/>
      <c r="N657" s="355"/>
      <c r="O657" s="355"/>
      <c r="P657" s="355"/>
      <c r="Q657" s="355"/>
      <c r="R657" s="355"/>
      <c r="S657" s="355"/>
      <c r="T657" s="355"/>
      <c r="U657" s="355"/>
      <c r="V657" s="355"/>
      <c r="W657" s="355"/>
      <c r="X657" s="355"/>
      <c r="Y657" s="355"/>
      <c r="Z657" s="355"/>
    </row>
    <row r="658" spans="1:26" ht="15.75" customHeight="1">
      <c r="A658" s="348"/>
      <c r="B658" s="353"/>
      <c r="C658" s="363"/>
      <c r="D658" s="355"/>
      <c r="E658" s="355"/>
      <c r="F658" s="355"/>
      <c r="G658" s="355"/>
      <c r="H658" s="355"/>
      <c r="I658" s="355"/>
      <c r="J658" s="355"/>
      <c r="K658" s="355"/>
      <c r="L658" s="355"/>
      <c r="M658" s="355"/>
      <c r="N658" s="355"/>
      <c r="O658" s="355"/>
      <c r="P658" s="355"/>
      <c r="Q658" s="355"/>
      <c r="R658" s="355"/>
      <c r="S658" s="355"/>
      <c r="T658" s="355"/>
      <c r="U658" s="355"/>
      <c r="V658" s="355"/>
      <c r="W658" s="355"/>
      <c r="X658" s="355"/>
      <c r="Y658" s="355"/>
      <c r="Z658" s="355"/>
    </row>
    <row r="659" spans="1:26" ht="15.75" customHeight="1">
      <c r="A659" s="348"/>
      <c r="B659" s="353"/>
      <c r="C659" s="363"/>
      <c r="D659" s="355"/>
      <c r="E659" s="355"/>
      <c r="F659" s="355"/>
      <c r="G659" s="355"/>
      <c r="H659" s="355"/>
      <c r="I659" s="355"/>
      <c r="J659" s="355"/>
      <c r="K659" s="355"/>
      <c r="L659" s="355"/>
      <c r="M659" s="355"/>
      <c r="N659" s="355"/>
      <c r="O659" s="355"/>
      <c r="P659" s="355"/>
      <c r="Q659" s="355"/>
      <c r="R659" s="355"/>
      <c r="S659" s="355"/>
      <c r="T659" s="355"/>
      <c r="U659" s="355"/>
      <c r="V659" s="355"/>
      <c r="W659" s="355"/>
      <c r="X659" s="355"/>
      <c r="Y659" s="355"/>
      <c r="Z659" s="355"/>
    </row>
    <row r="660" spans="1:26" ht="15.75" customHeight="1">
      <c r="A660" s="348"/>
      <c r="B660" s="353"/>
      <c r="C660" s="363"/>
      <c r="D660" s="355"/>
      <c r="E660" s="355"/>
      <c r="F660" s="355"/>
      <c r="G660" s="355"/>
      <c r="H660" s="355"/>
      <c r="I660" s="355"/>
      <c r="J660" s="355"/>
      <c r="K660" s="355"/>
      <c r="L660" s="355"/>
      <c r="M660" s="355"/>
      <c r="N660" s="355"/>
      <c r="O660" s="355"/>
      <c r="P660" s="355"/>
      <c r="Q660" s="355"/>
      <c r="R660" s="355"/>
      <c r="S660" s="355"/>
      <c r="T660" s="355"/>
      <c r="U660" s="355"/>
      <c r="V660" s="355"/>
      <c r="W660" s="355"/>
      <c r="X660" s="355"/>
      <c r="Y660" s="355"/>
      <c r="Z660" s="355"/>
    </row>
    <row r="661" spans="1:26" ht="15.75" customHeight="1">
      <c r="A661" s="348"/>
      <c r="B661" s="353"/>
      <c r="C661" s="363"/>
      <c r="D661" s="355"/>
      <c r="E661" s="355"/>
      <c r="F661" s="355"/>
      <c r="G661" s="355"/>
      <c r="H661" s="355"/>
      <c r="I661" s="355"/>
      <c r="J661" s="355"/>
      <c r="K661" s="355"/>
      <c r="L661" s="355"/>
      <c r="M661" s="355"/>
      <c r="N661" s="355"/>
      <c r="O661" s="355"/>
      <c r="P661" s="355"/>
      <c r="Q661" s="355"/>
      <c r="R661" s="355"/>
      <c r="S661" s="355"/>
      <c r="T661" s="355"/>
      <c r="U661" s="355"/>
      <c r="V661" s="355"/>
      <c r="W661" s="355"/>
      <c r="X661" s="355"/>
      <c r="Y661" s="355"/>
      <c r="Z661" s="355"/>
    </row>
    <row r="662" spans="1:26" ht="15.75" customHeight="1">
      <c r="A662" s="348"/>
      <c r="B662" s="353"/>
      <c r="C662" s="363"/>
      <c r="D662" s="355"/>
      <c r="E662" s="355"/>
      <c r="F662" s="355"/>
      <c r="G662" s="355"/>
      <c r="H662" s="355"/>
      <c r="I662" s="355"/>
      <c r="J662" s="355"/>
      <c r="K662" s="355"/>
      <c r="L662" s="355"/>
      <c r="M662" s="355"/>
      <c r="N662" s="355"/>
      <c r="O662" s="355"/>
      <c r="P662" s="355"/>
      <c r="Q662" s="355"/>
      <c r="R662" s="355"/>
      <c r="S662" s="355"/>
      <c r="T662" s="355"/>
      <c r="U662" s="355"/>
      <c r="V662" s="355"/>
      <c r="W662" s="355"/>
      <c r="X662" s="355"/>
      <c r="Y662" s="355"/>
      <c r="Z662" s="355"/>
    </row>
    <row r="663" spans="1:26" ht="15.75" customHeight="1">
      <c r="A663" s="348"/>
      <c r="B663" s="353"/>
      <c r="C663" s="363"/>
      <c r="D663" s="355"/>
      <c r="E663" s="355"/>
      <c r="F663" s="355"/>
      <c r="G663" s="355"/>
      <c r="H663" s="355"/>
      <c r="I663" s="355"/>
      <c r="J663" s="355"/>
      <c r="K663" s="355"/>
      <c r="L663" s="355"/>
      <c r="M663" s="355"/>
      <c r="N663" s="355"/>
      <c r="O663" s="355"/>
      <c r="P663" s="355"/>
      <c r="Q663" s="355"/>
      <c r="R663" s="355"/>
      <c r="S663" s="355"/>
      <c r="T663" s="355"/>
      <c r="U663" s="355"/>
      <c r="V663" s="355"/>
      <c r="W663" s="355"/>
      <c r="X663" s="355"/>
      <c r="Y663" s="355"/>
      <c r="Z663" s="355"/>
    </row>
    <row r="664" spans="1:26" ht="15.75" customHeight="1">
      <c r="A664" s="348"/>
      <c r="B664" s="353"/>
      <c r="C664" s="363"/>
      <c r="D664" s="355"/>
      <c r="E664" s="355"/>
      <c r="F664" s="355"/>
      <c r="G664" s="355"/>
      <c r="H664" s="355"/>
      <c r="I664" s="355"/>
      <c r="J664" s="355"/>
      <c r="K664" s="355"/>
      <c r="L664" s="355"/>
      <c r="M664" s="355"/>
      <c r="N664" s="355"/>
      <c r="O664" s="355"/>
      <c r="P664" s="355"/>
      <c r="Q664" s="355"/>
      <c r="R664" s="355"/>
      <c r="S664" s="355"/>
      <c r="T664" s="355"/>
      <c r="U664" s="355"/>
      <c r="V664" s="355"/>
      <c r="W664" s="355"/>
      <c r="X664" s="355"/>
      <c r="Y664" s="355"/>
      <c r="Z664" s="355"/>
    </row>
    <row r="665" spans="1:26" ht="15.75" customHeight="1">
      <c r="A665" s="348"/>
      <c r="B665" s="353"/>
      <c r="C665" s="363"/>
      <c r="D665" s="355"/>
      <c r="E665" s="355"/>
      <c r="F665" s="355"/>
      <c r="G665" s="355"/>
      <c r="H665" s="355"/>
      <c r="I665" s="355"/>
      <c r="J665" s="355"/>
      <c r="K665" s="355"/>
      <c r="L665" s="355"/>
      <c r="M665" s="355"/>
      <c r="N665" s="355"/>
      <c r="O665" s="355"/>
      <c r="P665" s="355"/>
      <c r="Q665" s="355"/>
      <c r="R665" s="355"/>
      <c r="S665" s="355"/>
      <c r="T665" s="355"/>
      <c r="U665" s="355"/>
      <c r="V665" s="355"/>
      <c r="W665" s="355"/>
      <c r="X665" s="355"/>
      <c r="Y665" s="355"/>
      <c r="Z665" s="355"/>
    </row>
    <row r="666" spans="1:26" ht="15.75" customHeight="1">
      <c r="A666" s="348"/>
      <c r="B666" s="353"/>
      <c r="C666" s="363"/>
      <c r="D666" s="355"/>
      <c r="E666" s="355"/>
      <c r="F666" s="355"/>
      <c r="G666" s="355"/>
      <c r="H666" s="355"/>
      <c r="I666" s="355"/>
      <c r="J666" s="355"/>
      <c r="K666" s="355"/>
      <c r="L666" s="355"/>
      <c r="M666" s="355"/>
      <c r="N666" s="355"/>
      <c r="O666" s="355"/>
      <c r="P666" s="355"/>
      <c r="Q666" s="355"/>
      <c r="R666" s="355"/>
      <c r="S666" s="355"/>
      <c r="T666" s="355"/>
      <c r="U666" s="355"/>
      <c r="V666" s="355"/>
      <c r="W666" s="355"/>
      <c r="X666" s="355"/>
      <c r="Y666" s="355"/>
      <c r="Z666" s="355"/>
    </row>
    <row r="667" spans="1:26" ht="15.75" customHeight="1">
      <c r="A667" s="348"/>
      <c r="B667" s="353"/>
      <c r="C667" s="363"/>
      <c r="D667" s="355"/>
      <c r="E667" s="355"/>
      <c r="F667" s="355"/>
      <c r="G667" s="355"/>
      <c r="H667" s="355"/>
      <c r="I667" s="355"/>
      <c r="J667" s="355"/>
      <c r="K667" s="355"/>
      <c r="L667" s="355"/>
      <c r="M667" s="355"/>
      <c r="N667" s="355"/>
      <c r="O667" s="355"/>
      <c r="P667" s="355"/>
      <c r="Q667" s="355"/>
      <c r="R667" s="355"/>
      <c r="S667" s="355"/>
      <c r="T667" s="355"/>
      <c r="U667" s="355"/>
      <c r="V667" s="355"/>
      <c r="W667" s="355"/>
      <c r="X667" s="355"/>
      <c r="Y667" s="355"/>
      <c r="Z667" s="355"/>
    </row>
    <row r="668" spans="1:26" ht="15.75" customHeight="1">
      <c r="A668" s="348"/>
      <c r="B668" s="353"/>
      <c r="C668" s="363"/>
      <c r="D668" s="355"/>
      <c r="E668" s="355"/>
      <c r="F668" s="355"/>
      <c r="G668" s="355"/>
      <c r="H668" s="355"/>
      <c r="I668" s="355"/>
      <c r="J668" s="355"/>
      <c r="K668" s="355"/>
      <c r="L668" s="355"/>
      <c r="M668" s="355"/>
      <c r="N668" s="355"/>
      <c r="O668" s="355"/>
      <c r="P668" s="355"/>
      <c r="Q668" s="355"/>
      <c r="R668" s="355"/>
      <c r="S668" s="355"/>
      <c r="T668" s="355"/>
      <c r="U668" s="355"/>
      <c r="V668" s="355"/>
      <c r="W668" s="355"/>
      <c r="X668" s="355"/>
      <c r="Y668" s="355"/>
      <c r="Z668" s="355"/>
    </row>
    <row r="669" spans="1:26" ht="15.75" customHeight="1">
      <c r="A669" s="348"/>
      <c r="B669" s="353"/>
      <c r="C669" s="363"/>
      <c r="D669" s="355"/>
      <c r="E669" s="355"/>
      <c r="F669" s="355"/>
      <c r="G669" s="355"/>
      <c r="H669" s="355"/>
      <c r="I669" s="355"/>
      <c r="J669" s="355"/>
      <c r="K669" s="355"/>
      <c r="L669" s="355"/>
      <c r="M669" s="355"/>
      <c r="N669" s="355"/>
      <c r="O669" s="355"/>
      <c r="P669" s="355"/>
      <c r="Q669" s="355"/>
      <c r="R669" s="355"/>
      <c r="S669" s="355"/>
      <c r="T669" s="355"/>
      <c r="U669" s="355"/>
      <c r="V669" s="355"/>
      <c r="W669" s="355"/>
      <c r="X669" s="355"/>
      <c r="Y669" s="355"/>
      <c r="Z669" s="355"/>
    </row>
    <row r="670" spans="1:26" ht="15.75" customHeight="1">
      <c r="A670" s="348"/>
      <c r="B670" s="353"/>
      <c r="C670" s="363"/>
      <c r="D670" s="355"/>
      <c r="E670" s="355"/>
      <c r="F670" s="355"/>
      <c r="G670" s="355"/>
      <c r="H670" s="355"/>
      <c r="I670" s="355"/>
      <c r="J670" s="355"/>
      <c r="K670" s="355"/>
      <c r="L670" s="355"/>
      <c r="M670" s="355"/>
      <c r="N670" s="355"/>
      <c r="O670" s="355"/>
      <c r="P670" s="355"/>
      <c r="Q670" s="355"/>
      <c r="R670" s="355"/>
      <c r="S670" s="355"/>
      <c r="T670" s="355"/>
      <c r="U670" s="355"/>
      <c r="V670" s="355"/>
      <c r="W670" s="355"/>
      <c r="X670" s="355"/>
      <c r="Y670" s="355"/>
      <c r="Z670" s="355"/>
    </row>
    <row r="671" spans="1:26" ht="15.75" customHeight="1">
      <c r="A671" s="348"/>
      <c r="B671" s="353"/>
      <c r="C671" s="363"/>
      <c r="D671" s="355"/>
      <c r="E671" s="355"/>
      <c r="F671" s="355"/>
      <c r="G671" s="355"/>
      <c r="H671" s="355"/>
      <c r="I671" s="355"/>
      <c r="J671" s="355"/>
      <c r="K671" s="355"/>
      <c r="L671" s="355"/>
      <c r="M671" s="355"/>
      <c r="N671" s="355"/>
      <c r="O671" s="355"/>
      <c r="P671" s="355"/>
      <c r="Q671" s="355"/>
      <c r="R671" s="355"/>
      <c r="S671" s="355"/>
      <c r="T671" s="355"/>
      <c r="U671" s="355"/>
      <c r="V671" s="355"/>
      <c r="W671" s="355"/>
      <c r="X671" s="355"/>
      <c r="Y671" s="355"/>
      <c r="Z671" s="355"/>
    </row>
    <row r="672" spans="1:26" ht="15.75" customHeight="1">
      <c r="A672" s="348"/>
      <c r="B672" s="353"/>
      <c r="C672" s="363"/>
      <c r="D672" s="355"/>
      <c r="E672" s="355"/>
      <c r="F672" s="355"/>
      <c r="G672" s="355"/>
      <c r="H672" s="355"/>
      <c r="I672" s="355"/>
      <c r="J672" s="355"/>
      <c r="K672" s="355"/>
      <c r="L672" s="355"/>
      <c r="M672" s="355"/>
      <c r="N672" s="355"/>
      <c r="O672" s="355"/>
      <c r="P672" s="355"/>
      <c r="Q672" s="355"/>
      <c r="R672" s="355"/>
      <c r="S672" s="355"/>
      <c r="T672" s="355"/>
      <c r="U672" s="355"/>
      <c r="V672" s="355"/>
      <c r="W672" s="355"/>
      <c r="X672" s="355"/>
      <c r="Y672" s="355"/>
      <c r="Z672" s="355"/>
    </row>
    <row r="673" spans="1:26" ht="15.75" customHeight="1">
      <c r="A673" s="348"/>
      <c r="B673" s="353"/>
      <c r="C673" s="363"/>
      <c r="D673" s="355"/>
      <c r="E673" s="355"/>
      <c r="F673" s="355"/>
      <c r="G673" s="355"/>
      <c r="H673" s="355"/>
      <c r="I673" s="355"/>
      <c r="J673" s="355"/>
      <c r="K673" s="355"/>
      <c r="L673" s="355"/>
      <c r="M673" s="355"/>
      <c r="N673" s="355"/>
      <c r="O673" s="355"/>
      <c r="P673" s="355"/>
      <c r="Q673" s="355"/>
      <c r="R673" s="355"/>
      <c r="S673" s="355"/>
      <c r="T673" s="355"/>
      <c r="U673" s="355"/>
      <c r="V673" s="355"/>
      <c r="W673" s="355"/>
      <c r="X673" s="355"/>
      <c r="Y673" s="355"/>
      <c r="Z673" s="355"/>
    </row>
    <row r="674" spans="1:26" ht="15.75" customHeight="1">
      <c r="A674" s="348"/>
      <c r="B674" s="353"/>
      <c r="C674" s="363"/>
      <c r="D674" s="355"/>
      <c r="E674" s="355"/>
      <c r="F674" s="355"/>
      <c r="G674" s="355"/>
      <c r="H674" s="355"/>
      <c r="I674" s="355"/>
      <c r="J674" s="355"/>
      <c r="K674" s="355"/>
      <c r="L674" s="355"/>
      <c r="M674" s="355"/>
      <c r="N674" s="355"/>
      <c r="O674" s="355"/>
      <c r="P674" s="355"/>
      <c r="Q674" s="355"/>
      <c r="R674" s="355"/>
      <c r="S674" s="355"/>
      <c r="T674" s="355"/>
      <c r="U674" s="355"/>
      <c r="V674" s="355"/>
      <c r="W674" s="355"/>
      <c r="X674" s="355"/>
      <c r="Y674" s="355"/>
      <c r="Z674" s="355"/>
    </row>
    <row r="675" spans="1:26" ht="15.75" customHeight="1">
      <c r="A675" s="348"/>
      <c r="B675" s="353"/>
      <c r="C675" s="363"/>
      <c r="D675" s="355"/>
      <c r="E675" s="355"/>
      <c r="F675" s="355"/>
      <c r="G675" s="355"/>
      <c r="H675" s="355"/>
      <c r="I675" s="355"/>
      <c r="J675" s="355"/>
      <c r="K675" s="355"/>
      <c r="L675" s="355"/>
      <c r="M675" s="355"/>
      <c r="N675" s="355"/>
      <c r="O675" s="355"/>
      <c r="P675" s="355"/>
      <c r="Q675" s="355"/>
      <c r="R675" s="355"/>
      <c r="S675" s="355"/>
      <c r="T675" s="355"/>
      <c r="U675" s="355"/>
      <c r="V675" s="355"/>
      <c r="W675" s="355"/>
      <c r="X675" s="355"/>
      <c r="Y675" s="355"/>
      <c r="Z675" s="355"/>
    </row>
    <row r="676" spans="1:26" ht="15.75" customHeight="1">
      <c r="A676" s="348"/>
      <c r="B676" s="353"/>
      <c r="C676" s="363"/>
      <c r="D676" s="355"/>
      <c r="E676" s="355"/>
      <c r="F676" s="355"/>
      <c r="G676" s="355"/>
      <c r="H676" s="355"/>
      <c r="I676" s="355"/>
      <c r="J676" s="355"/>
      <c r="K676" s="355"/>
      <c r="L676" s="355"/>
      <c r="M676" s="355"/>
      <c r="N676" s="355"/>
      <c r="O676" s="355"/>
      <c r="P676" s="355"/>
      <c r="Q676" s="355"/>
      <c r="R676" s="355"/>
      <c r="S676" s="355"/>
      <c r="T676" s="355"/>
      <c r="U676" s="355"/>
      <c r="V676" s="355"/>
      <c r="W676" s="355"/>
      <c r="X676" s="355"/>
      <c r="Y676" s="355"/>
      <c r="Z676" s="355"/>
    </row>
    <row r="677" spans="1:26" ht="15.75" customHeight="1">
      <c r="A677" s="348"/>
      <c r="B677" s="353"/>
      <c r="C677" s="363"/>
      <c r="D677" s="355"/>
      <c r="E677" s="355"/>
      <c r="F677" s="355"/>
      <c r="G677" s="355"/>
      <c r="H677" s="355"/>
      <c r="I677" s="355"/>
      <c r="J677" s="355"/>
      <c r="K677" s="355"/>
      <c r="L677" s="355"/>
      <c r="M677" s="355"/>
      <c r="N677" s="355"/>
      <c r="O677" s="355"/>
      <c r="P677" s="355"/>
      <c r="Q677" s="355"/>
      <c r="R677" s="355"/>
      <c r="S677" s="355"/>
      <c r="T677" s="355"/>
      <c r="U677" s="355"/>
      <c r="V677" s="355"/>
      <c r="W677" s="355"/>
      <c r="X677" s="355"/>
      <c r="Y677" s="355"/>
      <c r="Z677" s="355"/>
    </row>
    <row r="678" spans="1:26" ht="15.75" customHeight="1">
      <c r="A678" s="348"/>
      <c r="B678" s="353"/>
      <c r="C678" s="363"/>
      <c r="D678" s="355"/>
      <c r="E678" s="355"/>
      <c r="F678" s="355"/>
      <c r="G678" s="355"/>
      <c r="H678" s="355"/>
      <c r="I678" s="355"/>
      <c r="J678" s="355"/>
      <c r="K678" s="355"/>
      <c r="L678" s="355"/>
      <c r="M678" s="355"/>
      <c r="N678" s="355"/>
      <c r="O678" s="355"/>
      <c r="P678" s="355"/>
      <c r="Q678" s="355"/>
      <c r="R678" s="355"/>
      <c r="S678" s="355"/>
      <c r="T678" s="355"/>
      <c r="U678" s="355"/>
      <c r="V678" s="355"/>
      <c r="W678" s="355"/>
      <c r="X678" s="355"/>
      <c r="Y678" s="355"/>
      <c r="Z678" s="355"/>
    </row>
    <row r="679" spans="1:26" ht="15.75" customHeight="1">
      <c r="A679" s="348"/>
      <c r="B679" s="353"/>
      <c r="C679" s="363"/>
      <c r="D679" s="355"/>
      <c r="E679" s="355"/>
      <c r="F679" s="355"/>
      <c r="G679" s="355"/>
      <c r="H679" s="355"/>
      <c r="I679" s="355"/>
      <c r="J679" s="355"/>
      <c r="K679" s="355"/>
      <c r="L679" s="355"/>
      <c r="M679" s="355"/>
      <c r="N679" s="355"/>
      <c r="O679" s="355"/>
      <c r="P679" s="355"/>
      <c r="Q679" s="355"/>
      <c r="R679" s="355"/>
      <c r="S679" s="355"/>
      <c r="T679" s="355"/>
      <c r="U679" s="355"/>
      <c r="V679" s="355"/>
      <c r="W679" s="355"/>
      <c r="X679" s="355"/>
      <c r="Y679" s="355"/>
      <c r="Z679" s="355"/>
    </row>
    <row r="680" spans="1:26" ht="15.75" customHeight="1">
      <c r="A680" s="348"/>
      <c r="B680" s="353"/>
      <c r="C680" s="363"/>
      <c r="D680" s="355"/>
      <c r="E680" s="355"/>
      <c r="F680" s="355"/>
      <c r="G680" s="355"/>
      <c r="H680" s="355"/>
      <c r="I680" s="355"/>
      <c r="J680" s="355"/>
      <c r="K680" s="355"/>
      <c r="L680" s="355"/>
      <c r="M680" s="355"/>
      <c r="N680" s="355"/>
      <c r="O680" s="355"/>
      <c r="P680" s="355"/>
      <c r="Q680" s="355"/>
      <c r="R680" s="355"/>
      <c r="S680" s="355"/>
      <c r="T680" s="355"/>
      <c r="U680" s="355"/>
      <c r="V680" s="355"/>
      <c r="W680" s="355"/>
      <c r="X680" s="355"/>
      <c r="Y680" s="355"/>
      <c r="Z680" s="355"/>
    </row>
    <row r="681" spans="1:26" ht="15.75" customHeight="1">
      <c r="A681" s="348"/>
      <c r="B681" s="353"/>
      <c r="C681" s="363"/>
      <c r="D681" s="355"/>
      <c r="E681" s="355"/>
      <c r="F681" s="355"/>
      <c r="G681" s="355"/>
      <c r="H681" s="355"/>
      <c r="I681" s="355"/>
      <c r="J681" s="355"/>
      <c r="K681" s="355"/>
      <c r="L681" s="355"/>
      <c r="M681" s="355"/>
      <c r="N681" s="355"/>
      <c r="O681" s="355"/>
      <c r="P681" s="355"/>
      <c r="Q681" s="355"/>
      <c r="R681" s="355"/>
      <c r="S681" s="355"/>
      <c r="T681" s="355"/>
      <c r="U681" s="355"/>
      <c r="V681" s="355"/>
      <c r="W681" s="355"/>
      <c r="X681" s="355"/>
      <c r="Y681" s="355"/>
      <c r="Z681" s="355"/>
    </row>
    <row r="682" spans="1:26" ht="15.75" customHeight="1">
      <c r="A682" s="348"/>
      <c r="B682" s="353"/>
      <c r="C682" s="363"/>
      <c r="D682" s="355"/>
      <c r="E682" s="355"/>
      <c r="F682" s="355"/>
      <c r="G682" s="355"/>
      <c r="H682" s="355"/>
      <c r="I682" s="355"/>
      <c r="J682" s="355"/>
      <c r="K682" s="355"/>
      <c r="L682" s="355"/>
      <c r="M682" s="355"/>
      <c r="N682" s="355"/>
      <c r="O682" s="355"/>
      <c r="P682" s="355"/>
      <c r="Q682" s="355"/>
      <c r="R682" s="355"/>
      <c r="S682" s="355"/>
      <c r="T682" s="355"/>
      <c r="U682" s="355"/>
      <c r="V682" s="355"/>
      <c r="W682" s="355"/>
      <c r="X682" s="355"/>
      <c r="Y682" s="355"/>
      <c r="Z682" s="355"/>
    </row>
    <row r="683" spans="1:26" ht="15.75" customHeight="1">
      <c r="A683" s="348"/>
      <c r="B683" s="353"/>
      <c r="C683" s="363"/>
      <c r="D683" s="355"/>
      <c r="E683" s="355"/>
      <c r="F683" s="355"/>
      <c r="G683" s="355"/>
      <c r="H683" s="355"/>
      <c r="I683" s="355"/>
      <c r="J683" s="355"/>
      <c r="K683" s="355"/>
      <c r="L683" s="355"/>
      <c r="M683" s="355"/>
      <c r="N683" s="355"/>
      <c r="O683" s="355"/>
      <c r="P683" s="355"/>
      <c r="Q683" s="355"/>
      <c r="R683" s="355"/>
      <c r="S683" s="355"/>
      <c r="T683" s="355"/>
      <c r="U683" s="355"/>
      <c r="V683" s="355"/>
      <c r="W683" s="355"/>
      <c r="X683" s="355"/>
      <c r="Y683" s="355"/>
      <c r="Z683" s="355"/>
    </row>
    <row r="684" spans="1:26" ht="15.75" customHeight="1">
      <c r="A684" s="348"/>
      <c r="B684" s="353"/>
      <c r="C684" s="363"/>
      <c r="D684" s="355"/>
      <c r="E684" s="355"/>
      <c r="F684" s="355"/>
      <c r="G684" s="355"/>
      <c r="H684" s="355"/>
      <c r="I684" s="355"/>
      <c r="J684" s="355"/>
      <c r="K684" s="355"/>
      <c r="L684" s="355"/>
      <c r="M684" s="355"/>
      <c r="N684" s="355"/>
      <c r="O684" s="355"/>
      <c r="P684" s="355"/>
      <c r="Q684" s="355"/>
      <c r="R684" s="355"/>
      <c r="S684" s="355"/>
      <c r="T684" s="355"/>
      <c r="U684" s="355"/>
      <c r="V684" s="355"/>
      <c r="W684" s="355"/>
      <c r="X684" s="355"/>
      <c r="Y684" s="355"/>
      <c r="Z684" s="355"/>
    </row>
    <row r="685" spans="1:26" ht="15.75" customHeight="1">
      <c r="A685" s="348"/>
      <c r="B685" s="353"/>
      <c r="C685" s="363"/>
      <c r="D685" s="355"/>
      <c r="E685" s="355"/>
      <c r="F685" s="355"/>
      <c r="G685" s="355"/>
      <c r="H685" s="355"/>
      <c r="I685" s="355"/>
      <c r="J685" s="355"/>
      <c r="K685" s="355"/>
      <c r="L685" s="355"/>
      <c r="M685" s="355"/>
      <c r="N685" s="355"/>
      <c r="O685" s="355"/>
      <c r="P685" s="355"/>
      <c r="Q685" s="355"/>
      <c r="R685" s="355"/>
      <c r="S685" s="355"/>
      <c r="T685" s="355"/>
      <c r="U685" s="355"/>
      <c r="V685" s="355"/>
      <c r="W685" s="355"/>
      <c r="X685" s="355"/>
      <c r="Y685" s="355"/>
      <c r="Z685" s="355"/>
    </row>
    <row r="686" spans="1:26" ht="15.75" customHeight="1">
      <c r="A686" s="348"/>
      <c r="B686" s="353"/>
      <c r="C686" s="363"/>
      <c r="D686" s="355"/>
      <c r="E686" s="355"/>
      <c r="F686" s="355"/>
      <c r="G686" s="355"/>
      <c r="H686" s="355"/>
      <c r="I686" s="355"/>
      <c r="J686" s="355"/>
      <c r="K686" s="355"/>
      <c r="L686" s="355"/>
      <c r="M686" s="355"/>
      <c r="N686" s="355"/>
      <c r="O686" s="355"/>
      <c r="P686" s="355"/>
      <c r="Q686" s="355"/>
      <c r="R686" s="355"/>
      <c r="S686" s="355"/>
      <c r="T686" s="355"/>
      <c r="U686" s="355"/>
      <c r="V686" s="355"/>
      <c r="W686" s="355"/>
      <c r="X686" s="355"/>
      <c r="Y686" s="355"/>
      <c r="Z686" s="355"/>
    </row>
    <row r="687" spans="1:26" ht="15.75" customHeight="1">
      <c r="A687" s="348"/>
      <c r="B687" s="353"/>
      <c r="C687" s="363"/>
      <c r="D687" s="355"/>
      <c r="E687" s="355"/>
      <c r="F687" s="355"/>
      <c r="G687" s="355"/>
      <c r="H687" s="355"/>
      <c r="I687" s="355"/>
      <c r="J687" s="355"/>
      <c r="K687" s="355"/>
      <c r="L687" s="355"/>
      <c r="M687" s="355"/>
      <c r="N687" s="355"/>
      <c r="O687" s="355"/>
      <c r="P687" s="355"/>
      <c r="Q687" s="355"/>
      <c r="R687" s="355"/>
      <c r="S687" s="355"/>
      <c r="T687" s="355"/>
      <c r="U687" s="355"/>
      <c r="V687" s="355"/>
      <c r="W687" s="355"/>
      <c r="X687" s="355"/>
      <c r="Y687" s="355"/>
      <c r="Z687" s="355"/>
    </row>
    <row r="688" spans="1:26" ht="15.75" customHeight="1">
      <c r="A688" s="348"/>
      <c r="B688" s="353"/>
      <c r="C688" s="363"/>
      <c r="D688" s="355"/>
      <c r="E688" s="355"/>
      <c r="F688" s="355"/>
      <c r="G688" s="355"/>
      <c r="H688" s="355"/>
      <c r="I688" s="355"/>
      <c r="J688" s="355"/>
      <c r="K688" s="355"/>
      <c r="L688" s="355"/>
      <c r="M688" s="355"/>
      <c r="N688" s="355"/>
      <c r="O688" s="355"/>
      <c r="P688" s="355"/>
      <c r="Q688" s="355"/>
      <c r="R688" s="355"/>
      <c r="S688" s="355"/>
      <c r="T688" s="355"/>
      <c r="U688" s="355"/>
      <c r="V688" s="355"/>
      <c r="W688" s="355"/>
      <c r="X688" s="355"/>
      <c r="Y688" s="355"/>
      <c r="Z688" s="355"/>
    </row>
    <row r="689" spans="1:26" ht="15.75" customHeight="1">
      <c r="A689" s="348"/>
      <c r="B689" s="353"/>
      <c r="C689" s="363"/>
      <c r="D689" s="355"/>
      <c r="E689" s="355"/>
      <c r="F689" s="355"/>
      <c r="G689" s="355"/>
      <c r="H689" s="355"/>
      <c r="I689" s="355"/>
      <c r="J689" s="355"/>
      <c r="K689" s="355"/>
      <c r="L689" s="355"/>
      <c r="M689" s="355"/>
      <c r="N689" s="355"/>
      <c r="O689" s="355"/>
      <c r="P689" s="355"/>
      <c r="Q689" s="355"/>
      <c r="R689" s="355"/>
      <c r="S689" s="355"/>
      <c r="T689" s="355"/>
      <c r="U689" s="355"/>
      <c r="V689" s="355"/>
      <c r="W689" s="355"/>
      <c r="X689" s="355"/>
      <c r="Y689" s="355"/>
      <c r="Z689" s="355"/>
    </row>
    <row r="690" spans="1:26" ht="15.75" customHeight="1">
      <c r="A690" s="348"/>
      <c r="B690" s="353"/>
      <c r="C690" s="363"/>
      <c r="D690" s="355"/>
      <c r="E690" s="355"/>
      <c r="F690" s="355"/>
      <c r="G690" s="355"/>
      <c r="H690" s="355"/>
      <c r="I690" s="355"/>
      <c r="J690" s="355"/>
      <c r="K690" s="355"/>
      <c r="L690" s="355"/>
      <c r="M690" s="355"/>
      <c r="N690" s="355"/>
      <c r="O690" s="355"/>
      <c r="P690" s="355"/>
      <c r="Q690" s="355"/>
      <c r="R690" s="355"/>
      <c r="S690" s="355"/>
      <c r="T690" s="355"/>
      <c r="U690" s="355"/>
      <c r="V690" s="355"/>
      <c r="W690" s="355"/>
      <c r="X690" s="355"/>
      <c r="Y690" s="355"/>
      <c r="Z690" s="355"/>
    </row>
    <row r="691" spans="1:26" ht="15.75" customHeight="1">
      <c r="A691" s="348"/>
      <c r="B691" s="353"/>
      <c r="C691" s="363"/>
      <c r="D691" s="355"/>
      <c r="E691" s="355"/>
      <c r="F691" s="355"/>
      <c r="G691" s="355"/>
      <c r="H691" s="355"/>
      <c r="I691" s="355"/>
      <c r="J691" s="355"/>
      <c r="K691" s="355"/>
      <c r="L691" s="355"/>
      <c r="M691" s="355"/>
      <c r="N691" s="355"/>
      <c r="O691" s="355"/>
      <c r="P691" s="355"/>
      <c r="Q691" s="355"/>
      <c r="R691" s="355"/>
      <c r="S691" s="355"/>
      <c r="T691" s="355"/>
      <c r="U691" s="355"/>
      <c r="V691" s="355"/>
      <c r="W691" s="355"/>
      <c r="X691" s="355"/>
      <c r="Y691" s="355"/>
      <c r="Z691" s="355"/>
    </row>
    <row r="692" spans="1:26" ht="15.75" customHeight="1">
      <c r="A692" s="348"/>
      <c r="B692" s="353"/>
      <c r="C692" s="363"/>
      <c r="D692" s="355"/>
      <c r="E692" s="355"/>
      <c r="F692" s="355"/>
      <c r="G692" s="355"/>
      <c r="H692" s="355"/>
      <c r="I692" s="355"/>
      <c r="J692" s="355"/>
      <c r="K692" s="355"/>
      <c r="L692" s="355"/>
      <c r="M692" s="355"/>
      <c r="N692" s="355"/>
      <c r="O692" s="355"/>
      <c r="P692" s="355"/>
      <c r="Q692" s="355"/>
      <c r="R692" s="355"/>
      <c r="S692" s="355"/>
      <c r="T692" s="355"/>
      <c r="U692" s="355"/>
      <c r="V692" s="355"/>
      <c r="W692" s="355"/>
      <c r="X692" s="355"/>
      <c r="Y692" s="355"/>
      <c r="Z692" s="355"/>
    </row>
    <row r="693" spans="1:26" ht="15.75" customHeight="1">
      <c r="A693" s="348"/>
      <c r="B693" s="353"/>
      <c r="C693" s="363"/>
      <c r="D693" s="355"/>
      <c r="E693" s="355"/>
      <c r="F693" s="355"/>
      <c r="G693" s="355"/>
      <c r="H693" s="355"/>
      <c r="I693" s="355"/>
      <c r="J693" s="355"/>
      <c r="K693" s="355"/>
      <c r="L693" s="355"/>
      <c r="M693" s="355"/>
      <c r="N693" s="355"/>
      <c r="O693" s="355"/>
      <c r="P693" s="355"/>
      <c r="Q693" s="355"/>
      <c r="R693" s="355"/>
      <c r="S693" s="355"/>
      <c r="T693" s="355"/>
      <c r="U693" s="355"/>
      <c r="V693" s="355"/>
      <c r="W693" s="355"/>
      <c r="X693" s="355"/>
      <c r="Y693" s="355"/>
      <c r="Z693" s="355"/>
    </row>
    <row r="694" spans="1:26" ht="15.75" customHeight="1">
      <c r="A694" s="348"/>
      <c r="B694" s="353"/>
      <c r="C694" s="363"/>
      <c r="D694" s="355"/>
      <c r="E694" s="355"/>
      <c r="F694" s="355"/>
      <c r="G694" s="355"/>
      <c r="H694" s="355"/>
      <c r="I694" s="355"/>
      <c r="J694" s="355"/>
      <c r="K694" s="355"/>
      <c r="L694" s="355"/>
      <c r="M694" s="355"/>
      <c r="N694" s="355"/>
      <c r="O694" s="355"/>
      <c r="P694" s="355"/>
      <c r="Q694" s="355"/>
      <c r="R694" s="355"/>
      <c r="S694" s="355"/>
      <c r="T694" s="355"/>
      <c r="U694" s="355"/>
      <c r="V694" s="355"/>
      <c r="W694" s="355"/>
      <c r="X694" s="355"/>
      <c r="Y694" s="355"/>
      <c r="Z694" s="355"/>
    </row>
    <row r="695" spans="1:26" ht="15.75" customHeight="1">
      <c r="A695" s="348"/>
      <c r="B695" s="353"/>
      <c r="C695" s="363"/>
      <c r="D695" s="355"/>
      <c r="E695" s="355"/>
      <c r="F695" s="355"/>
      <c r="G695" s="355"/>
      <c r="H695" s="355"/>
      <c r="I695" s="355"/>
      <c r="J695" s="355"/>
      <c r="K695" s="355"/>
      <c r="L695" s="355"/>
      <c r="M695" s="355"/>
      <c r="N695" s="355"/>
      <c r="O695" s="355"/>
      <c r="P695" s="355"/>
      <c r="Q695" s="355"/>
      <c r="R695" s="355"/>
      <c r="S695" s="355"/>
      <c r="T695" s="355"/>
      <c r="U695" s="355"/>
      <c r="V695" s="355"/>
      <c r="W695" s="355"/>
      <c r="X695" s="355"/>
      <c r="Y695" s="355"/>
      <c r="Z695" s="355"/>
    </row>
    <row r="696" spans="1:26" ht="15.75" customHeight="1">
      <c r="A696" s="348"/>
      <c r="B696" s="353"/>
      <c r="C696" s="363"/>
      <c r="D696" s="355"/>
      <c r="E696" s="355"/>
      <c r="F696" s="355"/>
      <c r="G696" s="355"/>
      <c r="H696" s="355"/>
      <c r="I696" s="355"/>
      <c r="J696" s="355"/>
      <c r="K696" s="355"/>
      <c r="L696" s="355"/>
      <c r="M696" s="355"/>
      <c r="N696" s="355"/>
      <c r="O696" s="355"/>
      <c r="P696" s="355"/>
      <c r="Q696" s="355"/>
      <c r="R696" s="355"/>
      <c r="S696" s="355"/>
      <c r="T696" s="355"/>
      <c r="U696" s="355"/>
      <c r="V696" s="355"/>
      <c r="W696" s="355"/>
      <c r="X696" s="355"/>
      <c r="Y696" s="355"/>
      <c r="Z696" s="355"/>
    </row>
    <row r="697" spans="1:26" ht="15.75" customHeight="1">
      <c r="A697" s="348"/>
      <c r="B697" s="353"/>
      <c r="C697" s="363"/>
      <c r="D697" s="355"/>
      <c r="E697" s="355"/>
      <c r="F697" s="355"/>
      <c r="G697" s="355"/>
      <c r="H697" s="355"/>
      <c r="I697" s="355"/>
      <c r="J697" s="355"/>
      <c r="K697" s="355"/>
      <c r="L697" s="355"/>
      <c r="M697" s="355"/>
      <c r="N697" s="355"/>
      <c r="O697" s="355"/>
      <c r="P697" s="355"/>
      <c r="Q697" s="355"/>
      <c r="R697" s="355"/>
      <c r="S697" s="355"/>
      <c r="T697" s="355"/>
      <c r="U697" s="355"/>
      <c r="V697" s="355"/>
      <c r="W697" s="355"/>
      <c r="X697" s="355"/>
      <c r="Y697" s="355"/>
      <c r="Z697" s="355"/>
    </row>
    <row r="698" spans="1:26" ht="15.75" customHeight="1">
      <c r="A698" s="348"/>
      <c r="B698" s="353"/>
      <c r="C698" s="363"/>
      <c r="D698" s="355"/>
      <c r="E698" s="355"/>
      <c r="F698" s="355"/>
      <c r="G698" s="355"/>
      <c r="H698" s="355"/>
      <c r="I698" s="355"/>
      <c r="J698" s="355"/>
      <c r="K698" s="355"/>
      <c r="L698" s="355"/>
      <c r="M698" s="355"/>
      <c r="N698" s="355"/>
      <c r="O698" s="355"/>
      <c r="P698" s="355"/>
      <c r="Q698" s="355"/>
      <c r="R698" s="355"/>
      <c r="S698" s="355"/>
      <c r="T698" s="355"/>
      <c r="U698" s="355"/>
      <c r="V698" s="355"/>
      <c r="W698" s="355"/>
      <c r="X698" s="355"/>
      <c r="Y698" s="355"/>
      <c r="Z698" s="355"/>
    </row>
    <row r="699" spans="1:26" ht="15.75" customHeight="1">
      <c r="A699" s="348"/>
      <c r="B699" s="353"/>
      <c r="C699" s="363"/>
      <c r="D699" s="355"/>
      <c r="E699" s="355"/>
      <c r="F699" s="355"/>
      <c r="G699" s="355"/>
      <c r="H699" s="355"/>
      <c r="I699" s="355"/>
      <c r="J699" s="355"/>
      <c r="K699" s="355"/>
      <c r="L699" s="355"/>
      <c r="M699" s="355"/>
      <c r="N699" s="355"/>
      <c r="O699" s="355"/>
      <c r="P699" s="355"/>
      <c r="Q699" s="355"/>
      <c r="R699" s="355"/>
      <c r="S699" s="355"/>
      <c r="T699" s="355"/>
      <c r="U699" s="355"/>
      <c r="V699" s="355"/>
      <c r="W699" s="355"/>
      <c r="X699" s="355"/>
      <c r="Y699" s="355"/>
      <c r="Z699" s="355"/>
    </row>
    <row r="700" spans="1:26" ht="15.75" customHeight="1">
      <c r="A700" s="348"/>
      <c r="B700" s="353"/>
      <c r="C700" s="363"/>
      <c r="D700" s="355"/>
      <c r="E700" s="355"/>
      <c r="F700" s="355"/>
      <c r="G700" s="355"/>
      <c r="H700" s="355"/>
      <c r="I700" s="355"/>
      <c r="J700" s="355"/>
      <c r="K700" s="355"/>
      <c r="L700" s="355"/>
      <c r="M700" s="355"/>
      <c r="N700" s="355"/>
      <c r="O700" s="355"/>
      <c r="P700" s="355"/>
      <c r="Q700" s="355"/>
      <c r="R700" s="355"/>
      <c r="S700" s="355"/>
      <c r="T700" s="355"/>
      <c r="U700" s="355"/>
      <c r="V700" s="355"/>
      <c r="W700" s="355"/>
      <c r="X700" s="355"/>
      <c r="Y700" s="355"/>
      <c r="Z700" s="355"/>
    </row>
    <row r="701" spans="1:26" ht="15.75" customHeight="1">
      <c r="A701" s="348"/>
      <c r="B701" s="353"/>
      <c r="C701" s="363"/>
      <c r="D701" s="355"/>
      <c r="E701" s="355"/>
      <c r="F701" s="355"/>
      <c r="G701" s="355"/>
      <c r="H701" s="355"/>
      <c r="I701" s="355"/>
      <c r="J701" s="355"/>
      <c r="K701" s="355"/>
      <c r="L701" s="355"/>
      <c r="M701" s="355"/>
      <c r="N701" s="355"/>
      <c r="O701" s="355"/>
      <c r="P701" s="355"/>
      <c r="Q701" s="355"/>
      <c r="R701" s="355"/>
      <c r="S701" s="355"/>
      <c r="T701" s="355"/>
      <c r="U701" s="355"/>
      <c r="V701" s="355"/>
      <c r="W701" s="355"/>
      <c r="X701" s="355"/>
      <c r="Y701" s="355"/>
      <c r="Z701" s="355"/>
    </row>
    <row r="702" spans="1:26" ht="15.75" customHeight="1">
      <c r="A702" s="348"/>
      <c r="B702" s="353"/>
      <c r="C702" s="363"/>
      <c r="D702" s="355"/>
      <c r="E702" s="355"/>
      <c r="F702" s="355"/>
      <c r="G702" s="355"/>
      <c r="H702" s="355"/>
      <c r="I702" s="355"/>
      <c r="J702" s="355"/>
      <c r="K702" s="355"/>
      <c r="L702" s="355"/>
      <c r="M702" s="355"/>
      <c r="N702" s="355"/>
      <c r="O702" s="355"/>
      <c r="P702" s="355"/>
      <c r="Q702" s="355"/>
      <c r="R702" s="355"/>
      <c r="S702" s="355"/>
      <c r="T702" s="355"/>
      <c r="U702" s="355"/>
      <c r="V702" s="355"/>
      <c r="W702" s="355"/>
      <c r="X702" s="355"/>
      <c r="Y702" s="355"/>
      <c r="Z702" s="355"/>
    </row>
    <row r="703" spans="1:26" ht="15.75" customHeight="1">
      <c r="A703" s="348"/>
      <c r="B703" s="353"/>
      <c r="C703" s="363"/>
      <c r="D703" s="355"/>
      <c r="E703" s="355"/>
      <c r="F703" s="355"/>
      <c r="G703" s="355"/>
      <c r="H703" s="355"/>
      <c r="I703" s="355"/>
      <c r="J703" s="355"/>
      <c r="K703" s="355"/>
      <c r="L703" s="355"/>
      <c r="M703" s="355"/>
      <c r="N703" s="355"/>
      <c r="O703" s="355"/>
      <c r="P703" s="355"/>
      <c r="Q703" s="355"/>
      <c r="R703" s="355"/>
      <c r="S703" s="355"/>
      <c r="T703" s="355"/>
      <c r="U703" s="355"/>
      <c r="V703" s="355"/>
      <c r="W703" s="355"/>
      <c r="X703" s="355"/>
      <c r="Y703" s="355"/>
      <c r="Z703" s="355"/>
    </row>
    <row r="704" spans="1:26" ht="15.75" customHeight="1">
      <c r="A704" s="348"/>
      <c r="B704" s="353"/>
      <c r="C704" s="363"/>
      <c r="D704" s="355"/>
      <c r="E704" s="355"/>
      <c r="F704" s="355"/>
      <c r="G704" s="355"/>
      <c r="H704" s="355"/>
      <c r="I704" s="355"/>
      <c r="J704" s="355"/>
      <c r="K704" s="355"/>
      <c r="L704" s="355"/>
      <c r="M704" s="355"/>
      <c r="N704" s="355"/>
      <c r="O704" s="355"/>
      <c r="P704" s="355"/>
      <c r="Q704" s="355"/>
      <c r="R704" s="355"/>
      <c r="S704" s="355"/>
      <c r="T704" s="355"/>
      <c r="U704" s="355"/>
      <c r="V704" s="355"/>
      <c r="W704" s="355"/>
      <c r="X704" s="355"/>
      <c r="Y704" s="355"/>
      <c r="Z704" s="355"/>
    </row>
    <row r="705" spans="1:26" ht="15.75" customHeight="1">
      <c r="A705" s="348"/>
      <c r="B705" s="353"/>
      <c r="C705" s="363"/>
      <c r="D705" s="355"/>
      <c r="E705" s="355"/>
      <c r="F705" s="355"/>
      <c r="G705" s="355"/>
      <c r="H705" s="355"/>
      <c r="I705" s="355"/>
      <c r="J705" s="355"/>
      <c r="K705" s="355"/>
      <c r="L705" s="355"/>
      <c r="M705" s="355"/>
      <c r="N705" s="355"/>
      <c r="O705" s="355"/>
      <c r="P705" s="355"/>
      <c r="Q705" s="355"/>
      <c r="R705" s="355"/>
      <c r="S705" s="355"/>
      <c r="T705" s="355"/>
      <c r="U705" s="355"/>
      <c r="V705" s="355"/>
      <c r="W705" s="355"/>
      <c r="X705" s="355"/>
      <c r="Y705" s="355"/>
      <c r="Z705" s="355"/>
    </row>
    <row r="706" spans="1:26" ht="15.75" customHeight="1">
      <c r="A706" s="348"/>
      <c r="B706" s="353"/>
      <c r="C706" s="363"/>
      <c r="D706" s="355"/>
      <c r="E706" s="355"/>
      <c r="F706" s="355"/>
      <c r="G706" s="355"/>
      <c r="H706" s="355"/>
      <c r="I706" s="355"/>
      <c r="J706" s="355"/>
      <c r="K706" s="355"/>
      <c r="L706" s="355"/>
      <c r="M706" s="355"/>
      <c r="N706" s="355"/>
      <c r="O706" s="355"/>
      <c r="P706" s="355"/>
      <c r="Q706" s="355"/>
      <c r="R706" s="355"/>
      <c r="S706" s="355"/>
      <c r="T706" s="355"/>
      <c r="U706" s="355"/>
      <c r="V706" s="355"/>
      <c r="W706" s="355"/>
      <c r="X706" s="355"/>
      <c r="Y706" s="355"/>
      <c r="Z706" s="355"/>
    </row>
    <row r="707" spans="1:26" ht="15.75" customHeight="1">
      <c r="A707" s="348"/>
      <c r="B707" s="353"/>
      <c r="C707" s="363"/>
      <c r="D707" s="355"/>
      <c r="E707" s="355"/>
      <c r="F707" s="355"/>
      <c r="G707" s="355"/>
      <c r="H707" s="355"/>
      <c r="I707" s="355"/>
      <c r="J707" s="355"/>
      <c r="K707" s="355"/>
      <c r="L707" s="355"/>
      <c r="M707" s="355"/>
      <c r="N707" s="355"/>
      <c r="O707" s="355"/>
      <c r="P707" s="355"/>
      <c r="Q707" s="355"/>
      <c r="R707" s="355"/>
      <c r="S707" s="355"/>
      <c r="T707" s="355"/>
      <c r="U707" s="355"/>
      <c r="V707" s="355"/>
      <c r="W707" s="355"/>
      <c r="X707" s="355"/>
      <c r="Y707" s="355"/>
      <c r="Z707" s="355"/>
    </row>
    <row r="708" spans="1:26" ht="15.75" customHeight="1">
      <c r="A708" s="348"/>
      <c r="B708" s="353"/>
      <c r="C708" s="363"/>
      <c r="D708" s="355"/>
      <c r="E708" s="355"/>
      <c r="F708" s="355"/>
      <c r="G708" s="355"/>
      <c r="H708" s="355"/>
      <c r="I708" s="355"/>
      <c r="J708" s="355"/>
      <c r="K708" s="355"/>
      <c r="L708" s="355"/>
      <c r="M708" s="355"/>
      <c r="N708" s="355"/>
      <c r="O708" s="355"/>
      <c r="P708" s="355"/>
      <c r="Q708" s="355"/>
      <c r="R708" s="355"/>
      <c r="S708" s="355"/>
      <c r="T708" s="355"/>
      <c r="U708" s="355"/>
      <c r="V708" s="355"/>
      <c r="W708" s="355"/>
      <c r="X708" s="355"/>
      <c r="Y708" s="355"/>
      <c r="Z708" s="355"/>
    </row>
    <row r="709" spans="1:26" ht="15.75" customHeight="1">
      <c r="A709" s="348"/>
      <c r="B709" s="353"/>
      <c r="C709" s="363"/>
      <c r="D709" s="355"/>
      <c r="E709" s="355"/>
      <c r="F709" s="355"/>
      <c r="G709" s="355"/>
      <c r="H709" s="355"/>
      <c r="I709" s="355"/>
      <c r="J709" s="355"/>
      <c r="K709" s="355"/>
      <c r="L709" s="355"/>
      <c r="M709" s="355"/>
      <c r="N709" s="355"/>
      <c r="O709" s="355"/>
      <c r="P709" s="355"/>
      <c r="Q709" s="355"/>
      <c r="R709" s="355"/>
      <c r="S709" s="355"/>
      <c r="T709" s="355"/>
      <c r="U709" s="355"/>
      <c r="V709" s="355"/>
      <c r="W709" s="355"/>
      <c r="X709" s="355"/>
      <c r="Y709" s="355"/>
      <c r="Z709" s="355"/>
    </row>
    <row r="710" spans="1:26" ht="15.75" customHeight="1">
      <c r="A710" s="348"/>
      <c r="B710" s="353"/>
      <c r="C710" s="363"/>
      <c r="D710" s="355"/>
      <c r="E710" s="355"/>
      <c r="F710" s="355"/>
      <c r="G710" s="355"/>
      <c r="H710" s="355"/>
      <c r="I710" s="355"/>
      <c r="J710" s="355"/>
      <c r="K710" s="355"/>
      <c r="L710" s="355"/>
      <c r="M710" s="355"/>
      <c r="N710" s="355"/>
      <c r="O710" s="355"/>
      <c r="P710" s="355"/>
      <c r="Q710" s="355"/>
      <c r="R710" s="355"/>
      <c r="S710" s="355"/>
      <c r="T710" s="355"/>
      <c r="U710" s="355"/>
      <c r="V710" s="355"/>
      <c r="W710" s="355"/>
      <c r="X710" s="355"/>
      <c r="Y710" s="355"/>
      <c r="Z710" s="355"/>
    </row>
    <row r="711" spans="1:26" ht="15.75" customHeight="1">
      <c r="A711" s="348"/>
      <c r="B711" s="353"/>
      <c r="C711" s="363"/>
      <c r="D711" s="355"/>
      <c r="E711" s="355"/>
      <c r="F711" s="355"/>
      <c r="G711" s="355"/>
      <c r="H711" s="355"/>
      <c r="I711" s="355"/>
      <c r="J711" s="355"/>
      <c r="K711" s="355"/>
      <c r="L711" s="355"/>
      <c r="M711" s="355"/>
      <c r="N711" s="355"/>
      <c r="O711" s="355"/>
      <c r="P711" s="355"/>
      <c r="Q711" s="355"/>
      <c r="R711" s="355"/>
      <c r="S711" s="355"/>
      <c r="T711" s="355"/>
      <c r="U711" s="355"/>
      <c r="V711" s="355"/>
      <c r="W711" s="355"/>
      <c r="X711" s="355"/>
      <c r="Y711" s="355"/>
      <c r="Z711" s="355"/>
    </row>
    <row r="712" spans="1:26" ht="15.75" customHeight="1">
      <c r="A712" s="348"/>
      <c r="B712" s="353"/>
      <c r="C712" s="363"/>
      <c r="D712" s="355"/>
      <c r="E712" s="355"/>
      <c r="F712" s="355"/>
      <c r="G712" s="355"/>
      <c r="H712" s="355"/>
      <c r="I712" s="355"/>
      <c r="J712" s="355"/>
      <c r="K712" s="355"/>
      <c r="L712" s="355"/>
      <c r="M712" s="355"/>
      <c r="N712" s="355"/>
      <c r="O712" s="355"/>
      <c r="P712" s="355"/>
      <c r="Q712" s="355"/>
      <c r="R712" s="355"/>
      <c r="S712" s="355"/>
      <c r="T712" s="355"/>
      <c r="U712" s="355"/>
      <c r="V712" s="355"/>
      <c r="W712" s="355"/>
      <c r="X712" s="355"/>
      <c r="Y712" s="355"/>
      <c r="Z712" s="355"/>
    </row>
    <row r="713" spans="1:26" ht="15.75" customHeight="1">
      <c r="A713" s="348"/>
      <c r="B713" s="353"/>
      <c r="C713" s="363"/>
      <c r="D713" s="355"/>
      <c r="E713" s="355"/>
      <c r="F713" s="355"/>
      <c r="G713" s="355"/>
      <c r="H713" s="355"/>
      <c r="I713" s="355"/>
      <c r="J713" s="355"/>
      <c r="K713" s="355"/>
      <c r="L713" s="355"/>
      <c r="M713" s="355"/>
      <c r="N713" s="355"/>
      <c r="O713" s="355"/>
      <c r="P713" s="355"/>
      <c r="Q713" s="355"/>
      <c r="R713" s="355"/>
      <c r="S713" s="355"/>
      <c r="T713" s="355"/>
      <c r="U713" s="355"/>
      <c r="V713" s="355"/>
      <c r="W713" s="355"/>
      <c r="X713" s="355"/>
      <c r="Y713" s="355"/>
      <c r="Z713" s="355"/>
    </row>
    <row r="714" spans="1:26" ht="15.75" customHeight="1">
      <c r="A714" s="348"/>
      <c r="B714" s="353"/>
      <c r="C714" s="363"/>
      <c r="D714" s="355"/>
      <c r="E714" s="355"/>
      <c r="F714" s="355"/>
      <c r="G714" s="355"/>
      <c r="H714" s="355"/>
      <c r="I714" s="355"/>
      <c r="J714" s="355"/>
      <c r="K714" s="355"/>
      <c r="L714" s="355"/>
      <c r="M714" s="355"/>
      <c r="N714" s="355"/>
      <c r="O714" s="355"/>
      <c r="P714" s="355"/>
      <c r="Q714" s="355"/>
      <c r="R714" s="355"/>
      <c r="S714" s="355"/>
      <c r="T714" s="355"/>
      <c r="U714" s="355"/>
      <c r="V714" s="355"/>
      <c r="W714" s="355"/>
      <c r="X714" s="355"/>
      <c r="Y714" s="355"/>
      <c r="Z714" s="355"/>
    </row>
    <row r="715" spans="1:26" ht="15.75" customHeight="1">
      <c r="A715" s="348"/>
      <c r="B715" s="353"/>
      <c r="C715" s="363"/>
      <c r="D715" s="355"/>
      <c r="E715" s="355"/>
      <c r="F715" s="355"/>
      <c r="G715" s="355"/>
      <c r="H715" s="355"/>
      <c r="I715" s="355"/>
      <c r="J715" s="355"/>
      <c r="K715" s="355"/>
      <c r="L715" s="355"/>
      <c r="M715" s="355"/>
      <c r="N715" s="355"/>
      <c r="O715" s="355"/>
      <c r="P715" s="355"/>
      <c r="Q715" s="355"/>
      <c r="R715" s="355"/>
      <c r="S715" s="355"/>
      <c r="T715" s="355"/>
      <c r="U715" s="355"/>
      <c r="V715" s="355"/>
      <c r="W715" s="355"/>
      <c r="X715" s="355"/>
      <c r="Y715" s="355"/>
      <c r="Z715" s="355"/>
    </row>
    <row r="716" spans="1:26" ht="15.75" customHeight="1">
      <c r="A716" s="348"/>
      <c r="B716" s="353"/>
      <c r="C716" s="363"/>
      <c r="D716" s="355"/>
      <c r="E716" s="355"/>
      <c r="F716" s="355"/>
      <c r="G716" s="355"/>
      <c r="H716" s="355"/>
      <c r="I716" s="355"/>
      <c r="J716" s="355"/>
      <c r="K716" s="355"/>
      <c r="L716" s="355"/>
      <c r="M716" s="355"/>
      <c r="N716" s="355"/>
      <c r="O716" s="355"/>
      <c r="P716" s="355"/>
      <c r="Q716" s="355"/>
      <c r="R716" s="355"/>
      <c r="S716" s="355"/>
      <c r="T716" s="355"/>
      <c r="U716" s="355"/>
      <c r="V716" s="355"/>
      <c r="W716" s="355"/>
      <c r="X716" s="355"/>
      <c r="Y716" s="355"/>
      <c r="Z716" s="355"/>
    </row>
    <row r="717" spans="1:26" ht="15.75" customHeight="1">
      <c r="A717" s="348"/>
      <c r="B717" s="353"/>
      <c r="C717" s="363"/>
      <c r="D717" s="355"/>
      <c r="E717" s="355"/>
      <c r="F717" s="355"/>
      <c r="G717" s="355"/>
      <c r="H717" s="355"/>
      <c r="I717" s="355"/>
      <c r="J717" s="355"/>
      <c r="K717" s="355"/>
      <c r="L717" s="355"/>
      <c r="M717" s="355"/>
      <c r="N717" s="355"/>
      <c r="O717" s="355"/>
      <c r="P717" s="355"/>
      <c r="Q717" s="355"/>
      <c r="R717" s="355"/>
      <c r="S717" s="355"/>
      <c r="T717" s="355"/>
      <c r="U717" s="355"/>
      <c r="V717" s="355"/>
      <c r="W717" s="355"/>
      <c r="X717" s="355"/>
      <c r="Y717" s="355"/>
      <c r="Z717" s="355"/>
    </row>
    <row r="718" spans="1:26" ht="15.75" customHeight="1">
      <c r="A718" s="348"/>
      <c r="B718" s="353"/>
      <c r="C718" s="363"/>
      <c r="D718" s="355"/>
      <c r="E718" s="355"/>
      <c r="F718" s="355"/>
      <c r="G718" s="355"/>
      <c r="H718" s="355"/>
      <c r="I718" s="355"/>
      <c r="J718" s="355"/>
      <c r="K718" s="355"/>
      <c r="L718" s="355"/>
      <c r="M718" s="355"/>
      <c r="N718" s="355"/>
      <c r="O718" s="355"/>
      <c r="P718" s="355"/>
      <c r="Q718" s="355"/>
      <c r="R718" s="355"/>
      <c r="S718" s="355"/>
      <c r="T718" s="355"/>
      <c r="U718" s="355"/>
      <c r="V718" s="355"/>
      <c r="W718" s="355"/>
      <c r="X718" s="355"/>
      <c r="Y718" s="355"/>
      <c r="Z718" s="355"/>
    </row>
    <row r="719" spans="1:26" ht="15.75" customHeight="1">
      <c r="A719" s="348"/>
      <c r="B719" s="353"/>
      <c r="C719" s="363"/>
      <c r="D719" s="355"/>
      <c r="E719" s="355"/>
      <c r="F719" s="355"/>
      <c r="G719" s="355"/>
      <c r="H719" s="355"/>
      <c r="I719" s="355"/>
      <c r="J719" s="355"/>
      <c r="K719" s="355"/>
      <c r="L719" s="355"/>
      <c r="M719" s="355"/>
      <c r="N719" s="355"/>
      <c r="O719" s="355"/>
      <c r="P719" s="355"/>
      <c r="Q719" s="355"/>
      <c r="R719" s="355"/>
      <c r="S719" s="355"/>
      <c r="T719" s="355"/>
      <c r="U719" s="355"/>
      <c r="V719" s="355"/>
      <c r="W719" s="355"/>
      <c r="X719" s="355"/>
      <c r="Y719" s="355"/>
      <c r="Z719" s="355"/>
    </row>
    <row r="720" spans="1:26" ht="15.75" customHeight="1">
      <c r="A720" s="348"/>
      <c r="B720" s="353"/>
      <c r="C720" s="363"/>
      <c r="D720" s="355"/>
      <c r="E720" s="355"/>
      <c r="F720" s="355"/>
      <c r="G720" s="355"/>
      <c r="H720" s="355"/>
      <c r="I720" s="355"/>
      <c r="J720" s="355"/>
      <c r="K720" s="355"/>
      <c r="L720" s="355"/>
      <c r="M720" s="355"/>
      <c r="N720" s="355"/>
      <c r="O720" s="355"/>
      <c r="P720" s="355"/>
      <c r="Q720" s="355"/>
      <c r="R720" s="355"/>
      <c r="S720" s="355"/>
      <c r="T720" s="355"/>
      <c r="U720" s="355"/>
      <c r="V720" s="355"/>
      <c r="W720" s="355"/>
      <c r="X720" s="355"/>
      <c r="Y720" s="355"/>
      <c r="Z720" s="355"/>
    </row>
    <row r="721" spans="1:26" ht="15.75" customHeight="1">
      <c r="A721" s="348"/>
      <c r="B721" s="353"/>
      <c r="C721" s="363"/>
      <c r="D721" s="355"/>
      <c r="E721" s="355"/>
      <c r="F721" s="355"/>
      <c r="G721" s="355"/>
      <c r="H721" s="355"/>
      <c r="I721" s="355"/>
      <c r="J721" s="355"/>
      <c r="K721" s="355"/>
      <c r="L721" s="355"/>
      <c r="M721" s="355"/>
      <c r="N721" s="355"/>
      <c r="O721" s="355"/>
      <c r="P721" s="355"/>
      <c r="Q721" s="355"/>
      <c r="R721" s="355"/>
      <c r="S721" s="355"/>
      <c r="T721" s="355"/>
      <c r="U721" s="355"/>
      <c r="V721" s="355"/>
      <c r="W721" s="355"/>
      <c r="X721" s="355"/>
      <c r="Y721" s="355"/>
      <c r="Z721" s="355"/>
    </row>
    <row r="722" spans="1:26" ht="15.75" customHeight="1">
      <c r="A722" s="348"/>
      <c r="B722" s="353"/>
      <c r="C722" s="363"/>
      <c r="D722" s="355"/>
      <c r="E722" s="355"/>
      <c r="F722" s="355"/>
      <c r="G722" s="355"/>
      <c r="H722" s="355"/>
      <c r="I722" s="355"/>
      <c r="J722" s="355"/>
      <c r="K722" s="355"/>
      <c r="L722" s="355"/>
      <c r="M722" s="355"/>
      <c r="N722" s="355"/>
      <c r="O722" s="355"/>
      <c r="P722" s="355"/>
      <c r="Q722" s="355"/>
      <c r="R722" s="355"/>
      <c r="S722" s="355"/>
      <c r="T722" s="355"/>
      <c r="U722" s="355"/>
      <c r="V722" s="355"/>
      <c r="W722" s="355"/>
      <c r="X722" s="355"/>
      <c r="Y722" s="355"/>
      <c r="Z722" s="355"/>
    </row>
    <row r="723" spans="1:26" ht="15.75" customHeight="1">
      <c r="A723" s="348"/>
      <c r="B723" s="353"/>
      <c r="C723" s="363"/>
      <c r="D723" s="355"/>
      <c r="E723" s="355"/>
      <c r="F723" s="355"/>
      <c r="G723" s="355"/>
      <c r="H723" s="355"/>
      <c r="I723" s="355"/>
      <c r="J723" s="355"/>
      <c r="K723" s="355"/>
      <c r="L723" s="355"/>
      <c r="M723" s="355"/>
      <c r="N723" s="355"/>
      <c r="O723" s="355"/>
      <c r="P723" s="355"/>
      <c r="Q723" s="355"/>
      <c r="R723" s="355"/>
      <c r="S723" s="355"/>
      <c r="T723" s="355"/>
      <c r="U723" s="355"/>
      <c r="V723" s="355"/>
      <c r="W723" s="355"/>
      <c r="X723" s="355"/>
      <c r="Y723" s="355"/>
      <c r="Z723" s="355"/>
    </row>
    <row r="724" spans="1:26" ht="15.75" customHeight="1">
      <c r="A724" s="348"/>
      <c r="B724" s="353"/>
      <c r="C724" s="363"/>
      <c r="D724" s="355"/>
      <c r="E724" s="355"/>
      <c r="F724" s="355"/>
      <c r="G724" s="355"/>
      <c r="H724" s="355"/>
      <c r="I724" s="355"/>
      <c r="J724" s="355"/>
      <c r="K724" s="355"/>
      <c r="L724" s="355"/>
      <c r="M724" s="355"/>
      <c r="N724" s="355"/>
      <c r="O724" s="355"/>
      <c r="P724" s="355"/>
      <c r="Q724" s="355"/>
      <c r="R724" s="355"/>
      <c r="S724" s="355"/>
      <c r="T724" s="355"/>
      <c r="U724" s="355"/>
      <c r="V724" s="355"/>
      <c r="W724" s="355"/>
      <c r="X724" s="355"/>
      <c r="Y724" s="355"/>
      <c r="Z724" s="355"/>
    </row>
    <row r="725" spans="1:26" ht="15.75" customHeight="1">
      <c r="A725" s="348"/>
      <c r="B725" s="353"/>
      <c r="C725" s="363"/>
      <c r="D725" s="355"/>
      <c r="E725" s="355"/>
      <c r="F725" s="355"/>
      <c r="G725" s="355"/>
      <c r="H725" s="355"/>
      <c r="I725" s="355"/>
      <c r="J725" s="355"/>
      <c r="K725" s="355"/>
      <c r="L725" s="355"/>
      <c r="M725" s="355"/>
      <c r="N725" s="355"/>
      <c r="O725" s="355"/>
      <c r="P725" s="355"/>
      <c r="Q725" s="355"/>
      <c r="R725" s="355"/>
      <c r="S725" s="355"/>
      <c r="T725" s="355"/>
      <c r="U725" s="355"/>
      <c r="V725" s="355"/>
      <c r="W725" s="355"/>
      <c r="X725" s="355"/>
      <c r="Y725" s="355"/>
      <c r="Z725" s="355"/>
    </row>
    <row r="726" spans="1:26" ht="15.75" customHeight="1">
      <c r="A726" s="348"/>
      <c r="B726" s="353"/>
      <c r="C726" s="363"/>
      <c r="D726" s="355"/>
      <c r="E726" s="355"/>
      <c r="F726" s="355"/>
      <c r="G726" s="355"/>
      <c r="H726" s="355"/>
      <c r="I726" s="355"/>
      <c r="J726" s="355"/>
      <c r="K726" s="355"/>
      <c r="L726" s="355"/>
      <c r="M726" s="355"/>
      <c r="N726" s="355"/>
      <c r="O726" s="355"/>
      <c r="P726" s="355"/>
      <c r="Q726" s="355"/>
      <c r="R726" s="355"/>
      <c r="S726" s="355"/>
      <c r="T726" s="355"/>
      <c r="U726" s="355"/>
      <c r="V726" s="355"/>
      <c r="W726" s="355"/>
      <c r="X726" s="355"/>
      <c r="Y726" s="355"/>
      <c r="Z726" s="355"/>
    </row>
    <row r="727" spans="1:26" ht="15.75" customHeight="1">
      <c r="A727" s="348"/>
      <c r="B727" s="353"/>
      <c r="C727" s="363"/>
      <c r="D727" s="355"/>
      <c r="E727" s="355"/>
      <c r="F727" s="355"/>
      <c r="G727" s="355"/>
      <c r="H727" s="355"/>
      <c r="I727" s="355"/>
      <c r="J727" s="355"/>
      <c r="K727" s="355"/>
      <c r="L727" s="355"/>
      <c r="M727" s="355"/>
      <c r="N727" s="355"/>
      <c r="O727" s="355"/>
      <c r="P727" s="355"/>
      <c r="Q727" s="355"/>
      <c r="R727" s="355"/>
      <c r="S727" s="355"/>
      <c r="T727" s="355"/>
      <c r="U727" s="355"/>
      <c r="V727" s="355"/>
      <c r="W727" s="355"/>
      <c r="X727" s="355"/>
      <c r="Y727" s="355"/>
      <c r="Z727" s="355"/>
    </row>
    <row r="728" spans="1:26" ht="15.75" customHeight="1">
      <c r="A728" s="348"/>
      <c r="B728" s="353"/>
      <c r="C728" s="363"/>
      <c r="D728" s="355"/>
      <c r="E728" s="355"/>
      <c r="F728" s="355"/>
      <c r="G728" s="355"/>
      <c r="H728" s="355"/>
      <c r="I728" s="355"/>
      <c r="J728" s="355"/>
      <c r="K728" s="355"/>
      <c r="L728" s="355"/>
      <c r="M728" s="355"/>
      <c r="N728" s="355"/>
      <c r="O728" s="355"/>
      <c r="P728" s="355"/>
      <c r="Q728" s="355"/>
      <c r="R728" s="355"/>
      <c r="S728" s="355"/>
      <c r="T728" s="355"/>
      <c r="U728" s="355"/>
      <c r="V728" s="355"/>
      <c r="W728" s="355"/>
      <c r="X728" s="355"/>
      <c r="Y728" s="355"/>
      <c r="Z728" s="355"/>
    </row>
    <row r="729" spans="1:26" ht="15.75" customHeight="1">
      <c r="A729" s="348"/>
      <c r="B729" s="353"/>
      <c r="C729" s="363"/>
      <c r="D729" s="355"/>
      <c r="E729" s="355"/>
      <c r="F729" s="355"/>
      <c r="G729" s="355"/>
      <c r="H729" s="355"/>
      <c r="I729" s="355"/>
      <c r="J729" s="355"/>
      <c r="K729" s="355"/>
      <c r="L729" s="355"/>
      <c r="M729" s="355"/>
      <c r="N729" s="355"/>
      <c r="O729" s="355"/>
      <c r="P729" s="355"/>
      <c r="Q729" s="355"/>
      <c r="R729" s="355"/>
      <c r="S729" s="355"/>
      <c r="T729" s="355"/>
      <c r="U729" s="355"/>
      <c r="V729" s="355"/>
      <c r="W729" s="355"/>
      <c r="X729" s="355"/>
      <c r="Y729" s="355"/>
      <c r="Z729" s="355"/>
    </row>
    <row r="730" spans="1:26" ht="15.75" customHeight="1">
      <c r="A730" s="348"/>
      <c r="B730" s="353"/>
      <c r="C730" s="363"/>
      <c r="D730" s="355"/>
      <c r="E730" s="355"/>
      <c r="F730" s="355"/>
      <c r="G730" s="355"/>
      <c r="H730" s="355"/>
      <c r="I730" s="355"/>
      <c r="J730" s="355"/>
      <c r="K730" s="355"/>
      <c r="L730" s="355"/>
      <c r="M730" s="355"/>
      <c r="N730" s="355"/>
      <c r="O730" s="355"/>
      <c r="P730" s="355"/>
      <c r="Q730" s="355"/>
      <c r="R730" s="355"/>
      <c r="S730" s="355"/>
      <c r="T730" s="355"/>
      <c r="U730" s="355"/>
      <c r="V730" s="355"/>
      <c r="W730" s="355"/>
      <c r="X730" s="355"/>
      <c r="Y730" s="355"/>
      <c r="Z730" s="355"/>
    </row>
    <row r="731" spans="1:26" ht="15.75" customHeight="1">
      <c r="A731" s="348"/>
      <c r="B731" s="353"/>
      <c r="C731" s="363"/>
      <c r="D731" s="355"/>
      <c r="E731" s="355"/>
      <c r="F731" s="355"/>
      <c r="G731" s="355"/>
      <c r="H731" s="355"/>
      <c r="I731" s="355"/>
      <c r="J731" s="355"/>
      <c r="K731" s="355"/>
      <c r="L731" s="355"/>
      <c r="M731" s="355"/>
      <c r="N731" s="355"/>
      <c r="O731" s="355"/>
      <c r="P731" s="355"/>
      <c r="Q731" s="355"/>
      <c r="R731" s="355"/>
      <c r="S731" s="355"/>
      <c r="T731" s="355"/>
      <c r="U731" s="355"/>
      <c r="V731" s="355"/>
      <c r="W731" s="355"/>
      <c r="X731" s="355"/>
      <c r="Y731" s="355"/>
      <c r="Z731" s="355"/>
    </row>
    <row r="732" spans="1:26" ht="15.75" customHeight="1">
      <c r="A732" s="348"/>
      <c r="B732" s="353"/>
      <c r="C732" s="363"/>
      <c r="D732" s="355"/>
      <c r="E732" s="355"/>
      <c r="F732" s="355"/>
      <c r="G732" s="355"/>
      <c r="H732" s="355"/>
      <c r="I732" s="355"/>
      <c r="J732" s="355"/>
      <c r="K732" s="355"/>
      <c r="L732" s="355"/>
      <c r="M732" s="355"/>
      <c r="N732" s="355"/>
      <c r="O732" s="355"/>
      <c r="P732" s="355"/>
      <c r="Q732" s="355"/>
      <c r="R732" s="355"/>
      <c r="S732" s="355"/>
      <c r="T732" s="355"/>
      <c r="U732" s="355"/>
      <c r="V732" s="355"/>
      <c r="W732" s="355"/>
      <c r="X732" s="355"/>
      <c r="Y732" s="355"/>
      <c r="Z732" s="355"/>
    </row>
    <row r="733" spans="1:26" ht="15.75" customHeight="1">
      <c r="A733" s="348"/>
      <c r="B733" s="353"/>
      <c r="C733" s="363"/>
      <c r="D733" s="355"/>
      <c r="E733" s="355"/>
      <c r="F733" s="355"/>
      <c r="G733" s="355"/>
      <c r="H733" s="355"/>
      <c r="I733" s="355"/>
      <c r="J733" s="355"/>
      <c r="K733" s="355"/>
      <c r="L733" s="355"/>
      <c r="M733" s="355"/>
      <c r="N733" s="355"/>
      <c r="O733" s="355"/>
      <c r="P733" s="355"/>
      <c r="Q733" s="355"/>
      <c r="R733" s="355"/>
      <c r="S733" s="355"/>
      <c r="T733" s="355"/>
      <c r="U733" s="355"/>
      <c r="V733" s="355"/>
      <c r="W733" s="355"/>
      <c r="X733" s="355"/>
      <c r="Y733" s="355"/>
      <c r="Z733" s="355"/>
    </row>
    <row r="734" spans="1:26" ht="15.75" customHeight="1">
      <c r="A734" s="348"/>
      <c r="B734" s="353"/>
      <c r="C734" s="363"/>
      <c r="D734" s="355"/>
      <c r="E734" s="355"/>
      <c r="F734" s="355"/>
      <c r="G734" s="355"/>
      <c r="H734" s="355"/>
      <c r="I734" s="355"/>
      <c r="J734" s="355"/>
      <c r="K734" s="355"/>
      <c r="L734" s="355"/>
      <c r="M734" s="355"/>
      <c r="N734" s="355"/>
      <c r="O734" s="355"/>
      <c r="P734" s="355"/>
      <c r="Q734" s="355"/>
      <c r="R734" s="355"/>
      <c r="S734" s="355"/>
      <c r="T734" s="355"/>
      <c r="U734" s="355"/>
      <c r="V734" s="355"/>
      <c r="W734" s="355"/>
      <c r="X734" s="355"/>
      <c r="Y734" s="355"/>
      <c r="Z734" s="355"/>
    </row>
    <row r="735" spans="1:26" ht="15.75" customHeight="1">
      <c r="A735" s="348"/>
      <c r="B735" s="353"/>
      <c r="C735" s="363"/>
      <c r="D735" s="355"/>
      <c r="E735" s="355"/>
      <c r="F735" s="355"/>
      <c r="G735" s="355"/>
      <c r="H735" s="355"/>
      <c r="I735" s="355"/>
      <c r="J735" s="355"/>
      <c r="K735" s="355"/>
      <c r="L735" s="355"/>
      <c r="M735" s="355"/>
      <c r="N735" s="355"/>
      <c r="O735" s="355"/>
      <c r="P735" s="355"/>
      <c r="Q735" s="355"/>
      <c r="R735" s="355"/>
      <c r="S735" s="355"/>
      <c r="T735" s="355"/>
      <c r="U735" s="355"/>
      <c r="V735" s="355"/>
      <c r="W735" s="355"/>
      <c r="X735" s="355"/>
      <c r="Y735" s="355"/>
      <c r="Z735" s="355"/>
    </row>
    <row r="736" spans="1:26" ht="15.75" customHeight="1">
      <c r="A736" s="348"/>
      <c r="B736" s="353"/>
      <c r="C736" s="363"/>
      <c r="D736" s="355"/>
      <c r="E736" s="355"/>
      <c r="F736" s="355"/>
      <c r="G736" s="355"/>
      <c r="H736" s="355"/>
      <c r="I736" s="355"/>
      <c r="J736" s="355"/>
      <c r="K736" s="355"/>
      <c r="L736" s="355"/>
      <c r="M736" s="355"/>
      <c r="N736" s="355"/>
      <c r="O736" s="355"/>
      <c r="P736" s="355"/>
      <c r="Q736" s="355"/>
      <c r="R736" s="355"/>
      <c r="S736" s="355"/>
      <c r="T736" s="355"/>
      <c r="U736" s="355"/>
      <c r="V736" s="355"/>
      <c r="W736" s="355"/>
      <c r="X736" s="355"/>
      <c r="Y736" s="355"/>
      <c r="Z736" s="355"/>
    </row>
    <row r="737" spans="1:26" ht="15.75" customHeight="1">
      <c r="A737" s="348"/>
      <c r="B737" s="353"/>
      <c r="C737" s="363"/>
      <c r="D737" s="355"/>
      <c r="E737" s="355"/>
      <c r="F737" s="355"/>
      <c r="G737" s="355"/>
      <c r="H737" s="355"/>
      <c r="I737" s="355"/>
      <c r="J737" s="355"/>
      <c r="K737" s="355"/>
      <c r="L737" s="355"/>
      <c r="M737" s="355"/>
      <c r="N737" s="355"/>
      <c r="O737" s="355"/>
      <c r="P737" s="355"/>
      <c r="Q737" s="355"/>
      <c r="R737" s="355"/>
      <c r="S737" s="355"/>
      <c r="T737" s="355"/>
      <c r="U737" s="355"/>
      <c r="V737" s="355"/>
      <c r="W737" s="355"/>
      <c r="X737" s="355"/>
      <c r="Y737" s="355"/>
      <c r="Z737" s="355"/>
    </row>
    <row r="738" spans="1:26" ht="15.75" customHeight="1">
      <c r="A738" s="348"/>
      <c r="B738" s="353"/>
      <c r="C738" s="363"/>
      <c r="D738" s="355"/>
      <c r="E738" s="355"/>
      <c r="F738" s="355"/>
      <c r="G738" s="355"/>
      <c r="H738" s="355"/>
      <c r="I738" s="355"/>
      <c r="J738" s="355"/>
      <c r="K738" s="355"/>
      <c r="L738" s="355"/>
      <c r="M738" s="355"/>
      <c r="N738" s="355"/>
      <c r="O738" s="355"/>
      <c r="P738" s="355"/>
      <c r="Q738" s="355"/>
      <c r="R738" s="355"/>
      <c r="S738" s="355"/>
      <c r="T738" s="355"/>
      <c r="U738" s="355"/>
      <c r="V738" s="355"/>
      <c r="W738" s="355"/>
      <c r="X738" s="355"/>
      <c r="Y738" s="355"/>
      <c r="Z738" s="355"/>
    </row>
    <row r="739" spans="1:26" ht="15.75" customHeight="1">
      <c r="A739" s="348"/>
      <c r="B739" s="353"/>
      <c r="C739" s="363"/>
      <c r="D739" s="355"/>
      <c r="E739" s="355"/>
      <c r="F739" s="355"/>
      <c r="G739" s="355"/>
      <c r="H739" s="355"/>
      <c r="I739" s="355"/>
      <c r="J739" s="355"/>
      <c r="K739" s="355"/>
      <c r="L739" s="355"/>
      <c r="M739" s="355"/>
      <c r="N739" s="355"/>
      <c r="O739" s="355"/>
      <c r="P739" s="355"/>
      <c r="Q739" s="355"/>
      <c r="R739" s="355"/>
      <c r="S739" s="355"/>
      <c r="T739" s="355"/>
      <c r="U739" s="355"/>
      <c r="V739" s="355"/>
      <c r="W739" s="355"/>
      <c r="X739" s="355"/>
      <c r="Y739" s="355"/>
      <c r="Z739" s="355"/>
    </row>
    <row r="740" spans="1:26" ht="15.75" customHeight="1">
      <c r="A740" s="348"/>
      <c r="B740" s="353"/>
      <c r="C740" s="363"/>
      <c r="D740" s="355"/>
      <c r="E740" s="355"/>
      <c r="F740" s="355"/>
      <c r="G740" s="355"/>
      <c r="H740" s="355"/>
      <c r="I740" s="355"/>
      <c r="J740" s="355"/>
      <c r="K740" s="355"/>
      <c r="L740" s="355"/>
      <c r="M740" s="355"/>
      <c r="N740" s="355"/>
      <c r="O740" s="355"/>
      <c r="P740" s="355"/>
      <c r="Q740" s="355"/>
      <c r="R740" s="355"/>
      <c r="S740" s="355"/>
      <c r="T740" s="355"/>
      <c r="U740" s="355"/>
      <c r="V740" s="355"/>
      <c r="W740" s="355"/>
      <c r="X740" s="355"/>
      <c r="Y740" s="355"/>
      <c r="Z740" s="355"/>
    </row>
    <row r="741" spans="1:26" ht="15.75" customHeight="1">
      <c r="A741" s="348"/>
      <c r="B741" s="353"/>
      <c r="C741" s="363"/>
      <c r="D741" s="355"/>
      <c r="E741" s="355"/>
      <c r="F741" s="355"/>
      <c r="G741" s="355"/>
      <c r="H741" s="355"/>
      <c r="I741" s="355"/>
      <c r="J741" s="355"/>
      <c r="K741" s="355"/>
      <c r="L741" s="355"/>
      <c r="M741" s="355"/>
      <c r="N741" s="355"/>
      <c r="O741" s="355"/>
      <c r="P741" s="355"/>
      <c r="Q741" s="355"/>
      <c r="R741" s="355"/>
      <c r="S741" s="355"/>
      <c r="T741" s="355"/>
      <c r="U741" s="355"/>
      <c r="V741" s="355"/>
      <c r="W741" s="355"/>
      <c r="X741" s="355"/>
      <c r="Y741" s="355"/>
      <c r="Z741" s="355"/>
    </row>
    <row r="742" spans="1:26" ht="15.75" customHeight="1">
      <c r="A742" s="348"/>
      <c r="B742" s="353"/>
      <c r="C742" s="363"/>
      <c r="D742" s="355"/>
      <c r="E742" s="355"/>
      <c r="F742" s="355"/>
      <c r="G742" s="355"/>
      <c r="H742" s="355"/>
      <c r="I742" s="355"/>
      <c r="J742" s="355"/>
      <c r="K742" s="355"/>
      <c r="L742" s="355"/>
      <c r="M742" s="355"/>
      <c r="N742" s="355"/>
      <c r="O742" s="355"/>
      <c r="P742" s="355"/>
      <c r="Q742" s="355"/>
      <c r="R742" s="355"/>
      <c r="S742" s="355"/>
      <c r="T742" s="355"/>
      <c r="U742" s="355"/>
      <c r="V742" s="355"/>
      <c r="W742" s="355"/>
      <c r="X742" s="355"/>
      <c r="Y742" s="355"/>
      <c r="Z742" s="355"/>
    </row>
    <row r="743" spans="1:26" ht="15.75" customHeight="1">
      <c r="A743" s="348"/>
      <c r="B743" s="353"/>
      <c r="C743" s="363"/>
      <c r="D743" s="355"/>
      <c r="E743" s="355"/>
      <c r="F743" s="355"/>
      <c r="G743" s="355"/>
      <c r="H743" s="355"/>
      <c r="I743" s="355"/>
      <c r="J743" s="355"/>
      <c r="K743" s="355"/>
      <c r="L743" s="355"/>
      <c r="M743" s="355"/>
      <c r="N743" s="355"/>
      <c r="O743" s="355"/>
      <c r="P743" s="355"/>
      <c r="Q743" s="355"/>
      <c r="R743" s="355"/>
      <c r="S743" s="355"/>
      <c r="T743" s="355"/>
      <c r="U743" s="355"/>
      <c r="V743" s="355"/>
      <c r="W743" s="355"/>
      <c r="X743" s="355"/>
      <c r="Y743" s="355"/>
      <c r="Z743" s="355"/>
    </row>
    <row r="744" spans="1:26" ht="15.75" customHeight="1">
      <c r="A744" s="348"/>
      <c r="B744" s="353"/>
      <c r="C744" s="363"/>
      <c r="D744" s="355"/>
      <c r="E744" s="355"/>
      <c r="F744" s="355"/>
      <c r="G744" s="355"/>
      <c r="H744" s="355"/>
      <c r="I744" s="355"/>
      <c r="J744" s="355"/>
      <c r="K744" s="355"/>
      <c r="L744" s="355"/>
      <c r="M744" s="355"/>
      <c r="N744" s="355"/>
      <c r="O744" s="355"/>
      <c r="P744" s="355"/>
      <c r="Q744" s="355"/>
      <c r="R744" s="355"/>
      <c r="S744" s="355"/>
      <c r="T744" s="355"/>
      <c r="U744" s="355"/>
      <c r="V744" s="355"/>
      <c r="W744" s="355"/>
      <c r="X744" s="355"/>
      <c r="Y744" s="355"/>
      <c r="Z744" s="355"/>
    </row>
    <row r="745" spans="1:26" ht="15.75" customHeight="1">
      <c r="A745" s="348"/>
      <c r="B745" s="353"/>
      <c r="C745" s="363"/>
      <c r="D745" s="355"/>
      <c r="E745" s="355"/>
      <c r="F745" s="355"/>
      <c r="G745" s="355"/>
      <c r="H745" s="355"/>
      <c r="I745" s="355"/>
      <c r="J745" s="355"/>
      <c r="K745" s="355"/>
      <c r="L745" s="355"/>
      <c r="M745" s="355"/>
      <c r="N745" s="355"/>
      <c r="O745" s="355"/>
      <c r="P745" s="355"/>
      <c r="Q745" s="355"/>
      <c r="R745" s="355"/>
      <c r="S745" s="355"/>
      <c r="T745" s="355"/>
      <c r="U745" s="355"/>
      <c r="V745" s="355"/>
      <c r="W745" s="355"/>
      <c r="X745" s="355"/>
      <c r="Y745" s="355"/>
      <c r="Z745" s="355"/>
    </row>
    <row r="746" spans="1:26" ht="15.75" customHeight="1">
      <c r="A746" s="348"/>
      <c r="B746" s="353"/>
      <c r="C746" s="363"/>
      <c r="D746" s="355"/>
      <c r="E746" s="355"/>
      <c r="F746" s="355"/>
      <c r="G746" s="355"/>
      <c r="H746" s="355"/>
      <c r="I746" s="355"/>
      <c r="J746" s="355"/>
      <c r="K746" s="355"/>
      <c r="L746" s="355"/>
      <c r="M746" s="355"/>
      <c r="N746" s="355"/>
      <c r="O746" s="355"/>
      <c r="P746" s="355"/>
      <c r="Q746" s="355"/>
      <c r="R746" s="355"/>
      <c r="S746" s="355"/>
      <c r="T746" s="355"/>
      <c r="U746" s="355"/>
      <c r="V746" s="355"/>
      <c r="W746" s="355"/>
      <c r="X746" s="355"/>
      <c r="Y746" s="355"/>
      <c r="Z746" s="355"/>
    </row>
    <row r="747" spans="1:26" ht="15.75" customHeight="1">
      <c r="A747" s="348"/>
      <c r="B747" s="353"/>
      <c r="C747" s="363"/>
      <c r="D747" s="355"/>
      <c r="E747" s="355"/>
      <c r="F747" s="355"/>
      <c r="G747" s="355"/>
      <c r="H747" s="355"/>
      <c r="I747" s="355"/>
      <c r="J747" s="355"/>
      <c r="K747" s="355"/>
      <c r="L747" s="355"/>
      <c r="M747" s="355"/>
      <c r="N747" s="355"/>
      <c r="O747" s="355"/>
      <c r="P747" s="355"/>
      <c r="Q747" s="355"/>
      <c r="R747" s="355"/>
      <c r="S747" s="355"/>
      <c r="T747" s="355"/>
      <c r="U747" s="355"/>
      <c r="V747" s="355"/>
      <c r="W747" s="355"/>
      <c r="X747" s="355"/>
      <c r="Y747" s="355"/>
      <c r="Z747" s="355"/>
    </row>
    <row r="748" spans="1:26" ht="15.75" customHeight="1">
      <c r="A748" s="348"/>
      <c r="B748" s="353"/>
      <c r="C748" s="363"/>
      <c r="D748" s="355"/>
      <c r="E748" s="355"/>
      <c r="F748" s="355"/>
      <c r="G748" s="355"/>
      <c r="H748" s="355"/>
      <c r="I748" s="355"/>
      <c r="J748" s="355"/>
      <c r="K748" s="355"/>
      <c r="L748" s="355"/>
      <c r="M748" s="355"/>
      <c r="N748" s="355"/>
      <c r="O748" s="355"/>
      <c r="P748" s="355"/>
      <c r="Q748" s="355"/>
      <c r="R748" s="355"/>
      <c r="S748" s="355"/>
      <c r="T748" s="355"/>
      <c r="U748" s="355"/>
      <c r="V748" s="355"/>
      <c r="W748" s="355"/>
      <c r="X748" s="355"/>
      <c r="Y748" s="355"/>
      <c r="Z748" s="355"/>
    </row>
    <row r="749" spans="1:26" ht="15.75" customHeight="1">
      <c r="A749" s="348"/>
      <c r="B749" s="353"/>
      <c r="C749" s="363"/>
      <c r="D749" s="355"/>
      <c r="E749" s="355"/>
      <c r="F749" s="355"/>
      <c r="G749" s="355"/>
      <c r="H749" s="355"/>
      <c r="I749" s="355"/>
      <c r="J749" s="355"/>
      <c r="K749" s="355"/>
      <c r="L749" s="355"/>
      <c r="M749" s="355"/>
      <c r="N749" s="355"/>
      <c r="O749" s="355"/>
      <c r="P749" s="355"/>
      <c r="Q749" s="355"/>
      <c r="R749" s="355"/>
      <c r="S749" s="355"/>
      <c r="T749" s="355"/>
      <c r="U749" s="355"/>
      <c r="V749" s="355"/>
      <c r="W749" s="355"/>
      <c r="X749" s="355"/>
      <c r="Y749" s="355"/>
      <c r="Z749" s="355"/>
    </row>
    <row r="750" spans="1:26" ht="15.75" customHeight="1">
      <c r="A750" s="348"/>
      <c r="B750" s="353"/>
      <c r="C750" s="363"/>
      <c r="D750" s="355"/>
      <c r="E750" s="355"/>
      <c r="F750" s="355"/>
      <c r="G750" s="355"/>
      <c r="H750" s="355"/>
      <c r="I750" s="355"/>
      <c r="J750" s="355"/>
      <c r="K750" s="355"/>
      <c r="L750" s="355"/>
      <c r="M750" s="355"/>
      <c r="N750" s="355"/>
      <c r="O750" s="355"/>
      <c r="P750" s="355"/>
      <c r="Q750" s="355"/>
      <c r="R750" s="355"/>
      <c r="S750" s="355"/>
      <c r="T750" s="355"/>
      <c r="U750" s="355"/>
      <c r="V750" s="355"/>
      <c r="W750" s="355"/>
      <c r="X750" s="355"/>
      <c r="Y750" s="355"/>
      <c r="Z750" s="355"/>
    </row>
    <row r="751" spans="1:26" ht="15.75" customHeight="1">
      <c r="A751" s="348"/>
      <c r="B751" s="353"/>
      <c r="C751" s="363"/>
      <c r="D751" s="355"/>
      <c r="E751" s="355"/>
      <c r="F751" s="355"/>
      <c r="G751" s="355"/>
      <c r="H751" s="355"/>
      <c r="I751" s="355"/>
      <c r="J751" s="355"/>
      <c r="K751" s="355"/>
      <c r="L751" s="355"/>
      <c r="M751" s="355"/>
      <c r="N751" s="355"/>
      <c r="O751" s="355"/>
      <c r="P751" s="355"/>
      <c r="Q751" s="355"/>
      <c r="R751" s="355"/>
      <c r="S751" s="355"/>
      <c r="T751" s="355"/>
      <c r="U751" s="355"/>
      <c r="V751" s="355"/>
      <c r="W751" s="355"/>
      <c r="X751" s="355"/>
      <c r="Y751" s="355"/>
      <c r="Z751" s="355"/>
    </row>
    <row r="752" spans="1:26" ht="15.75" customHeight="1">
      <c r="A752" s="348"/>
      <c r="B752" s="353"/>
      <c r="C752" s="363"/>
      <c r="D752" s="355"/>
      <c r="E752" s="355"/>
      <c r="F752" s="355"/>
      <c r="G752" s="355"/>
      <c r="H752" s="355"/>
      <c r="I752" s="355"/>
      <c r="J752" s="355"/>
      <c r="K752" s="355"/>
      <c r="L752" s="355"/>
      <c r="M752" s="355"/>
      <c r="N752" s="355"/>
      <c r="O752" s="355"/>
      <c r="P752" s="355"/>
      <c r="Q752" s="355"/>
      <c r="R752" s="355"/>
      <c r="S752" s="355"/>
      <c r="T752" s="355"/>
      <c r="U752" s="355"/>
      <c r="V752" s="355"/>
      <c r="W752" s="355"/>
      <c r="X752" s="355"/>
      <c r="Y752" s="355"/>
      <c r="Z752" s="355"/>
    </row>
    <row r="753" spans="1:26" ht="15.75" customHeight="1">
      <c r="A753" s="348"/>
      <c r="B753" s="353"/>
      <c r="C753" s="363"/>
      <c r="D753" s="355"/>
      <c r="E753" s="355"/>
      <c r="F753" s="355"/>
      <c r="G753" s="355"/>
      <c r="H753" s="355"/>
      <c r="I753" s="355"/>
      <c r="J753" s="355"/>
      <c r="K753" s="355"/>
      <c r="L753" s="355"/>
      <c r="M753" s="355"/>
      <c r="N753" s="355"/>
      <c r="O753" s="355"/>
      <c r="P753" s="355"/>
      <c r="Q753" s="355"/>
      <c r="R753" s="355"/>
      <c r="S753" s="355"/>
      <c r="T753" s="355"/>
      <c r="U753" s="355"/>
      <c r="V753" s="355"/>
      <c r="W753" s="355"/>
      <c r="X753" s="355"/>
      <c r="Y753" s="355"/>
      <c r="Z753" s="355"/>
    </row>
    <row r="754" spans="1:26" ht="15.75" customHeight="1">
      <c r="A754" s="348"/>
      <c r="B754" s="353"/>
      <c r="C754" s="363"/>
      <c r="D754" s="355"/>
      <c r="E754" s="355"/>
      <c r="F754" s="355"/>
      <c r="G754" s="355"/>
      <c r="H754" s="355"/>
      <c r="I754" s="355"/>
      <c r="J754" s="355"/>
      <c r="K754" s="355"/>
      <c r="L754" s="355"/>
      <c r="M754" s="355"/>
      <c r="N754" s="355"/>
      <c r="O754" s="355"/>
      <c r="P754" s="355"/>
      <c r="Q754" s="355"/>
      <c r="R754" s="355"/>
      <c r="S754" s="355"/>
      <c r="T754" s="355"/>
      <c r="U754" s="355"/>
      <c r="V754" s="355"/>
      <c r="W754" s="355"/>
      <c r="X754" s="355"/>
      <c r="Y754" s="355"/>
      <c r="Z754" s="355"/>
    </row>
    <row r="755" spans="1:26" ht="15.75" customHeight="1">
      <c r="A755" s="348"/>
      <c r="B755" s="353"/>
      <c r="C755" s="363"/>
      <c r="D755" s="355"/>
      <c r="E755" s="355"/>
      <c r="F755" s="355"/>
      <c r="G755" s="355"/>
      <c r="H755" s="355"/>
      <c r="I755" s="355"/>
      <c r="J755" s="355"/>
      <c r="K755" s="355"/>
      <c r="L755" s="355"/>
      <c r="M755" s="355"/>
      <c r="N755" s="355"/>
      <c r="O755" s="355"/>
      <c r="P755" s="355"/>
      <c r="Q755" s="355"/>
      <c r="R755" s="355"/>
      <c r="S755" s="355"/>
      <c r="T755" s="355"/>
      <c r="U755" s="355"/>
      <c r="V755" s="355"/>
      <c r="W755" s="355"/>
      <c r="X755" s="355"/>
      <c r="Y755" s="355"/>
      <c r="Z755" s="355"/>
    </row>
    <row r="756" spans="1:26" ht="15.75" customHeight="1">
      <c r="A756" s="348"/>
      <c r="B756" s="353"/>
      <c r="C756" s="363"/>
      <c r="D756" s="355"/>
      <c r="E756" s="355"/>
      <c r="F756" s="355"/>
      <c r="G756" s="355"/>
      <c r="H756" s="355"/>
      <c r="I756" s="355"/>
      <c r="J756" s="355"/>
      <c r="K756" s="355"/>
      <c r="L756" s="355"/>
      <c r="M756" s="355"/>
      <c r="N756" s="355"/>
      <c r="O756" s="355"/>
      <c r="P756" s="355"/>
      <c r="Q756" s="355"/>
      <c r="R756" s="355"/>
      <c r="S756" s="355"/>
      <c r="T756" s="355"/>
      <c r="U756" s="355"/>
      <c r="V756" s="355"/>
      <c r="W756" s="355"/>
      <c r="X756" s="355"/>
      <c r="Y756" s="355"/>
      <c r="Z756" s="355"/>
    </row>
    <row r="757" spans="1:26" ht="15.75" customHeight="1">
      <c r="A757" s="348"/>
      <c r="B757" s="353"/>
      <c r="C757" s="363"/>
      <c r="D757" s="355"/>
      <c r="E757" s="355"/>
      <c r="F757" s="355"/>
      <c r="G757" s="355"/>
      <c r="H757" s="355"/>
      <c r="I757" s="355"/>
      <c r="J757" s="355"/>
      <c r="K757" s="355"/>
      <c r="L757" s="355"/>
      <c r="M757" s="355"/>
      <c r="N757" s="355"/>
      <c r="O757" s="355"/>
      <c r="P757" s="355"/>
      <c r="Q757" s="355"/>
      <c r="R757" s="355"/>
      <c r="S757" s="355"/>
      <c r="T757" s="355"/>
      <c r="U757" s="355"/>
      <c r="V757" s="355"/>
      <c r="W757" s="355"/>
      <c r="X757" s="355"/>
      <c r="Y757" s="355"/>
      <c r="Z757" s="355"/>
    </row>
    <row r="758" spans="1:26" ht="15.75" customHeight="1">
      <c r="A758" s="348"/>
      <c r="B758" s="353"/>
      <c r="C758" s="363"/>
      <c r="D758" s="355"/>
      <c r="E758" s="355"/>
      <c r="F758" s="355"/>
      <c r="G758" s="355"/>
      <c r="H758" s="355"/>
      <c r="I758" s="355"/>
      <c r="J758" s="355"/>
      <c r="K758" s="355"/>
      <c r="L758" s="355"/>
      <c r="M758" s="355"/>
      <c r="N758" s="355"/>
      <c r="O758" s="355"/>
      <c r="P758" s="355"/>
      <c r="Q758" s="355"/>
      <c r="R758" s="355"/>
      <c r="S758" s="355"/>
      <c r="T758" s="355"/>
      <c r="U758" s="355"/>
      <c r="V758" s="355"/>
      <c r="W758" s="355"/>
      <c r="X758" s="355"/>
      <c r="Y758" s="355"/>
      <c r="Z758" s="355"/>
    </row>
    <row r="759" spans="1:26" ht="15.75" customHeight="1">
      <c r="A759" s="348"/>
      <c r="B759" s="353"/>
      <c r="C759" s="363"/>
      <c r="D759" s="355"/>
      <c r="E759" s="355"/>
      <c r="F759" s="355"/>
      <c r="G759" s="355"/>
      <c r="H759" s="355"/>
      <c r="I759" s="355"/>
      <c r="J759" s="355"/>
      <c r="K759" s="355"/>
      <c r="L759" s="355"/>
      <c r="M759" s="355"/>
      <c r="N759" s="355"/>
      <c r="O759" s="355"/>
      <c r="P759" s="355"/>
      <c r="Q759" s="355"/>
      <c r="R759" s="355"/>
      <c r="S759" s="355"/>
      <c r="T759" s="355"/>
      <c r="U759" s="355"/>
      <c r="V759" s="355"/>
      <c r="W759" s="355"/>
      <c r="X759" s="355"/>
      <c r="Y759" s="355"/>
      <c r="Z759" s="355"/>
    </row>
    <row r="760" spans="1:26" ht="15.75" customHeight="1">
      <c r="A760" s="348"/>
      <c r="B760" s="353"/>
      <c r="C760" s="363"/>
      <c r="D760" s="355"/>
      <c r="E760" s="355"/>
      <c r="F760" s="355"/>
      <c r="G760" s="355"/>
      <c r="H760" s="355"/>
      <c r="I760" s="355"/>
      <c r="J760" s="355"/>
      <c r="K760" s="355"/>
      <c r="L760" s="355"/>
      <c r="M760" s="355"/>
      <c r="N760" s="355"/>
      <c r="O760" s="355"/>
      <c r="P760" s="355"/>
      <c r="Q760" s="355"/>
      <c r="R760" s="355"/>
      <c r="S760" s="355"/>
      <c r="T760" s="355"/>
      <c r="U760" s="355"/>
      <c r="V760" s="355"/>
      <c r="W760" s="355"/>
      <c r="X760" s="355"/>
      <c r="Y760" s="355"/>
      <c r="Z760" s="355"/>
    </row>
    <row r="761" spans="1:26" ht="15.75" customHeight="1">
      <c r="A761" s="348"/>
      <c r="B761" s="353"/>
      <c r="C761" s="363"/>
      <c r="D761" s="355"/>
      <c r="E761" s="355"/>
      <c r="F761" s="355"/>
      <c r="G761" s="355"/>
      <c r="H761" s="355"/>
      <c r="I761" s="355"/>
      <c r="J761" s="355"/>
      <c r="K761" s="355"/>
      <c r="L761" s="355"/>
      <c r="M761" s="355"/>
      <c r="N761" s="355"/>
      <c r="O761" s="355"/>
      <c r="P761" s="355"/>
      <c r="Q761" s="355"/>
      <c r="R761" s="355"/>
      <c r="S761" s="355"/>
      <c r="T761" s="355"/>
      <c r="U761" s="355"/>
      <c r="V761" s="355"/>
      <c r="W761" s="355"/>
      <c r="X761" s="355"/>
      <c r="Y761" s="355"/>
      <c r="Z761" s="355"/>
    </row>
    <row r="762" spans="1:26" ht="15.75" customHeight="1">
      <c r="A762" s="348"/>
      <c r="B762" s="353"/>
      <c r="C762" s="363"/>
      <c r="D762" s="355"/>
      <c r="E762" s="355"/>
      <c r="F762" s="355"/>
      <c r="G762" s="355"/>
      <c r="H762" s="355"/>
      <c r="I762" s="355"/>
      <c r="J762" s="355"/>
      <c r="K762" s="355"/>
      <c r="L762" s="355"/>
      <c r="M762" s="355"/>
      <c r="N762" s="355"/>
      <c r="O762" s="355"/>
      <c r="P762" s="355"/>
      <c r="Q762" s="355"/>
      <c r="R762" s="355"/>
      <c r="S762" s="355"/>
      <c r="T762" s="355"/>
      <c r="U762" s="355"/>
      <c r="V762" s="355"/>
      <c r="W762" s="355"/>
      <c r="X762" s="355"/>
      <c r="Y762" s="355"/>
      <c r="Z762" s="355"/>
    </row>
    <row r="763" spans="1:26" ht="15.75" customHeight="1">
      <c r="A763" s="348"/>
      <c r="B763" s="353"/>
      <c r="C763" s="363"/>
      <c r="D763" s="355"/>
      <c r="E763" s="355"/>
      <c r="F763" s="355"/>
      <c r="G763" s="355"/>
      <c r="H763" s="355"/>
      <c r="I763" s="355"/>
      <c r="J763" s="355"/>
      <c r="K763" s="355"/>
      <c r="L763" s="355"/>
      <c r="M763" s="355"/>
      <c r="N763" s="355"/>
      <c r="O763" s="355"/>
      <c r="P763" s="355"/>
      <c r="Q763" s="355"/>
      <c r="R763" s="355"/>
      <c r="S763" s="355"/>
      <c r="T763" s="355"/>
      <c r="U763" s="355"/>
      <c r="V763" s="355"/>
      <c r="W763" s="355"/>
      <c r="X763" s="355"/>
      <c r="Y763" s="355"/>
      <c r="Z763" s="355"/>
    </row>
    <row r="764" spans="1:26" ht="15.75" customHeight="1">
      <c r="A764" s="348"/>
      <c r="B764" s="353"/>
      <c r="C764" s="363"/>
      <c r="D764" s="355"/>
      <c r="E764" s="355"/>
      <c r="F764" s="355"/>
      <c r="G764" s="355"/>
      <c r="H764" s="355"/>
      <c r="I764" s="355"/>
      <c r="J764" s="355"/>
      <c r="K764" s="355"/>
      <c r="L764" s="355"/>
      <c r="M764" s="355"/>
      <c r="N764" s="355"/>
      <c r="O764" s="355"/>
      <c r="P764" s="355"/>
      <c r="Q764" s="355"/>
      <c r="R764" s="355"/>
      <c r="S764" s="355"/>
      <c r="T764" s="355"/>
      <c r="U764" s="355"/>
      <c r="V764" s="355"/>
      <c r="W764" s="355"/>
      <c r="X764" s="355"/>
      <c r="Y764" s="355"/>
      <c r="Z764" s="355"/>
    </row>
    <row r="765" spans="1:26" ht="15.75" customHeight="1">
      <c r="A765" s="348"/>
      <c r="B765" s="353"/>
      <c r="C765" s="363"/>
      <c r="D765" s="355"/>
      <c r="E765" s="355"/>
      <c r="F765" s="355"/>
      <c r="G765" s="355"/>
      <c r="H765" s="355"/>
      <c r="I765" s="355"/>
      <c r="J765" s="355"/>
      <c r="K765" s="355"/>
      <c r="L765" s="355"/>
      <c r="M765" s="355"/>
      <c r="N765" s="355"/>
      <c r="O765" s="355"/>
      <c r="P765" s="355"/>
      <c r="Q765" s="355"/>
      <c r="R765" s="355"/>
      <c r="S765" s="355"/>
      <c r="T765" s="355"/>
      <c r="U765" s="355"/>
      <c r="V765" s="355"/>
      <c r="W765" s="355"/>
      <c r="X765" s="355"/>
      <c r="Y765" s="355"/>
      <c r="Z765" s="355"/>
    </row>
    <row r="766" spans="1:26" ht="15.75" customHeight="1">
      <c r="A766" s="348"/>
      <c r="B766" s="353"/>
      <c r="C766" s="363"/>
      <c r="D766" s="355"/>
      <c r="E766" s="355"/>
      <c r="F766" s="355"/>
      <c r="G766" s="355"/>
      <c r="H766" s="355"/>
      <c r="I766" s="355"/>
      <c r="J766" s="355"/>
      <c r="K766" s="355"/>
      <c r="L766" s="355"/>
      <c r="M766" s="355"/>
      <c r="N766" s="355"/>
      <c r="O766" s="355"/>
      <c r="P766" s="355"/>
      <c r="Q766" s="355"/>
      <c r="R766" s="355"/>
      <c r="S766" s="355"/>
      <c r="T766" s="355"/>
      <c r="U766" s="355"/>
      <c r="V766" s="355"/>
      <c r="W766" s="355"/>
      <c r="X766" s="355"/>
      <c r="Y766" s="355"/>
      <c r="Z766" s="355"/>
    </row>
    <row r="767" spans="1:26" ht="15.75" customHeight="1">
      <c r="A767" s="348"/>
      <c r="B767" s="353"/>
      <c r="C767" s="363"/>
      <c r="D767" s="355"/>
      <c r="E767" s="355"/>
      <c r="F767" s="355"/>
      <c r="G767" s="355"/>
      <c r="H767" s="355"/>
      <c r="I767" s="355"/>
      <c r="J767" s="355"/>
      <c r="K767" s="355"/>
      <c r="L767" s="355"/>
      <c r="M767" s="355"/>
      <c r="N767" s="355"/>
      <c r="O767" s="355"/>
      <c r="P767" s="355"/>
      <c r="Q767" s="355"/>
      <c r="R767" s="355"/>
      <c r="S767" s="355"/>
      <c r="T767" s="355"/>
      <c r="U767" s="355"/>
      <c r="V767" s="355"/>
      <c r="W767" s="355"/>
      <c r="X767" s="355"/>
      <c r="Y767" s="355"/>
      <c r="Z767" s="355"/>
    </row>
    <row r="768" spans="1:26" ht="15.75" customHeight="1">
      <c r="A768" s="348"/>
      <c r="B768" s="353"/>
      <c r="C768" s="363"/>
      <c r="D768" s="355"/>
      <c r="E768" s="355"/>
      <c r="F768" s="355"/>
      <c r="G768" s="355"/>
      <c r="H768" s="355"/>
      <c r="I768" s="355"/>
      <c r="J768" s="355"/>
      <c r="K768" s="355"/>
      <c r="L768" s="355"/>
      <c r="M768" s="355"/>
      <c r="N768" s="355"/>
      <c r="O768" s="355"/>
      <c r="P768" s="355"/>
      <c r="Q768" s="355"/>
      <c r="R768" s="355"/>
      <c r="S768" s="355"/>
      <c r="T768" s="355"/>
      <c r="U768" s="355"/>
      <c r="V768" s="355"/>
      <c r="W768" s="355"/>
      <c r="X768" s="355"/>
      <c r="Y768" s="355"/>
      <c r="Z768" s="355"/>
    </row>
    <row r="769" spans="1:26" ht="15.75" customHeight="1">
      <c r="A769" s="348"/>
      <c r="B769" s="353"/>
      <c r="C769" s="363"/>
      <c r="D769" s="355"/>
      <c r="E769" s="355"/>
      <c r="F769" s="355"/>
      <c r="G769" s="355"/>
      <c r="H769" s="355"/>
      <c r="I769" s="355"/>
      <c r="J769" s="355"/>
      <c r="K769" s="355"/>
      <c r="L769" s="355"/>
      <c r="M769" s="355"/>
      <c r="N769" s="355"/>
      <c r="O769" s="355"/>
      <c r="P769" s="355"/>
      <c r="Q769" s="355"/>
      <c r="R769" s="355"/>
      <c r="S769" s="355"/>
      <c r="T769" s="355"/>
      <c r="U769" s="355"/>
      <c r="V769" s="355"/>
      <c r="W769" s="355"/>
      <c r="X769" s="355"/>
      <c r="Y769" s="355"/>
      <c r="Z769" s="355"/>
    </row>
    <row r="770" spans="1:26" ht="15.75" customHeight="1">
      <c r="A770" s="348"/>
      <c r="B770" s="353"/>
      <c r="C770" s="363"/>
      <c r="D770" s="355"/>
      <c r="E770" s="355"/>
      <c r="F770" s="355"/>
      <c r="G770" s="355"/>
      <c r="H770" s="355"/>
      <c r="I770" s="355"/>
      <c r="J770" s="355"/>
      <c r="K770" s="355"/>
      <c r="L770" s="355"/>
      <c r="M770" s="355"/>
      <c r="N770" s="355"/>
      <c r="O770" s="355"/>
      <c r="P770" s="355"/>
      <c r="Q770" s="355"/>
      <c r="R770" s="355"/>
      <c r="S770" s="355"/>
      <c r="T770" s="355"/>
      <c r="U770" s="355"/>
      <c r="V770" s="355"/>
      <c r="W770" s="355"/>
      <c r="X770" s="355"/>
      <c r="Y770" s="355"/>
      <c r="Z770" s="355"/>
    </row>
    <row r="771" spans="1:26" ht="15.75" customHeight="1">
      <c r="A771" s="348"/>
      <c r="B771" s="353"/>
      <c r="C771" s="363"/>
      <c r="D771" s="355"/>
      <c r="E771" s="355"/>
      <c r="F771" s="355"/>
      <c r="G771" s="355"/>
      <c r="H771" s="355"/>
      <c r="I771" s="355"/>
      <c r="J771" s="355"/>
      <c r="K771" s="355"/>
      <c r="L771" s="355"/>
      <c r="M771" s="355"/>
      <c r="N771" s="355"/>
      <c r="O771" s="355"/>
      <c r="P771" s="355"/>
      <c r="Q771" s="355"/>
      <c r="R771" s="355"/>
      <c r="S771" s="355"/>
      <c r="T771" s="355"/>
      <c r="U771" s="355"/>
      <c r="V771" s="355"/>
      <c r="W771" s="355"/>
      <c r="X771" s="355"/>
      <c r="Y771" s="355"/>
      <c r="Z771" s="355"/>
    </row>
    <row r="772" spans="1:26" ht="15.75" customHeight="1">
      <c r="A772" s="348"/>
      <c r="B772" s="353"/>
      <c r="C772" s="363"/>
      <c r="D772" s="355"/>
      <c r="E772" s="355"/>
      <c r="F772" s="355"/>
      <c r="G772" s="355"/>
      <c r="H772" s="355"/>
      <c r="I772" s="355"/>
      <c r="J772" s="355"/>
      <c r="K772" s="355"/>
      <c r="L772" s="355"/>
      <c r="M772" s="355"/>
      <c r="N772" s="355"/>
      <c r="O772" s="355"/>
      <c r="P772" s="355"/>
      <c r="Q772" s="355"/>
      <c r="R772" s="355"/>
      <c r="S772" s="355"/>
      <c r="T772" s="355"/>
      <c r="U772" s="355"/>
      <c r="V772" s="355"/>
      <c r="W772" s="355"/>
      <c r="X772" s="355"/>
      <c r="Y772" s="355"/>
      <c r="Z772" s="355"/>
    </row>
    <row r="773" spans="1:26" ht="15.75" customHeight="1">
      <c r="A773" s="348"/>
      <c r="B773" s="353"/>
      <c r="C773" s="363"/>
      <c r="D773" s="355"/>
      <c r="E773" s="355"/>
      <c r="F773" s="355"/>
      <c r="G773" s="355"/>
      <c r="H773" s="355"/>
      <c r="I773" s="355"/>
      <c r="J773" s="355"/>
      <c r="K773" s="355"/>
      <c r="L773" s="355"/>
      <c r="M773" s="355"/>
      <c r="N773" s="355"/>
      <c r="O773" s="355"/>
      <c r="P773" s="355"/>
      <c r="Q773" s="355"/>
      <c r="R773" s="355"/>
      <c r="S773" s="355"/>
      <c r="T773" s="355"/>
      <c r="U773" s="355"/>
      <c r="V773" s="355"/>
      <c r="W773" s="355"/>
      <c r="X773" s="355"/>
      <c r="Y773" s="355"/>
      <c r="Z773" s="355"/>
    </row>
    <row r="774" spans="1:26" ht="15.75" customHeight="1">
      <c r="A774" s="348"/>
      <c r="B774" s="353"/>
      <c r="C774" s="363"/>
      <c r="D774" s="355"/>
      <c r="E774" s="355"/>
      <c r="F774" s="355"/>
      <c r="G774" s="355"/>
      <c r="H774" s="355"/>
      <c r="I774" s="355"/>
      <c r="J774" s="355"/>
      <c r="K774" s="355"/>
      <c r="L774" s="355"/>
      <c r="M774" s="355"/>
      <c r="N774" s="355"/>
      <c r="O774" s="355"/>
      <c r="P774" s="355"/>
      <c r="Q774" s="355"/>
      <c r="R774" s="355"/>
      <c r="S774" s="355"/>
      <c r="T774" s="355"/>
      <c r="U774" s="355"/>
      <c r="V774" s="355"/>
      <c r="W774" s="355"/>
      <c r="X774" s="355"/>
      <c r="Y774" s="355"/>
      <c r="Z774" s="355"/>
    </row>
    <row r="775" spans="1:26" ht="15.75" customHeight="1">
      <c r="A775" s="348"/>
      <c r="B775" s="353"/>
      <c r="C775" s="363"/>
      <c r="D775" s="355"/>
      <c r="E775" s="355"/>
      <c r="F775" s="355"/>
      <c r="G775" s="355"/>
      <c r="H775" s="355"/>
      <c r="I775" s="355"/>
      <c r="J775" s="355"/>
      <c r="K775" s="355"/>
      <c r="L775" s="355"/>
      <c r="M775" s="355"/>
      <c r="N775" s="355"/>
      <c r="O775" s="355"/>
      <c r="P775" s="355"/>
      <c r="Q775" s="355"/>
      <c r="R775" s="355"/>
      <c r="S775" s="355"/>
      <c r="T775" s="355"/>
      <c r="U775" s="355"/>
      <c r="V775" s="355"/>
      <c r="W775" s="355"/>
      <c r="X775" s="355"/>
      <c r="Y775" s="355"/>
      <c r="Z775" s="355"/>
    </row>
    <row r="776" spans="1:26" ht="15.75" customHeight="1">
      <c r="A776" s="348"/>
      <c r="B776" s="353"/>
      <c r="C776" s="363"/>
      <c r="D776" s="355"/>
      <c r="E776" s="355"/>
      <c r="F776" s="355"/>
      <c r="G776" s="355"/>
      <c r="H776" s="355"/>
      <c r="I776" s="355"/>
      <c r="J776" s="355"/>
      <c r="K776" s="355"/>
      <c r="L776" s="355"/>
      <c r="M776" s="355"/>
      <c r="N776" s="355"/>
      <c r="O776" s="355"/>
      <c r="P776" s="355"/>
      <c r="Q776" s="355"/>
      <c r="R776" s="355"/>
      <c r="S776" s="355"/>
      <c r="T776" s="355"/>
      <c r="U776" s="355"/>
      <c r="V776" s="355"/>
      <c r="W776" s="355"/>
      <c r="X776" s="355"/>
      <c r="Y776" s="355"/>
      <c r="Z776" s="355"/>
    </row>
    <row r="777" spans="1:26" ht="15.75" customHeight="1">
      <c r="A777" s="348"/>
      <c r="B777" s="353"/>
      <c r="C777" s="363"/>
      <c r="D777" s="355"/>
      <c r="E777" s="355"/>
      <c r="F777" s="355"/>
      <c r="G777" s="355"/>
      <c r="H777" s="355"/>
      <c r="I777" s="355"/>
      <c r="J777" s="355"/>
      <c r="K777" s="355"/>
      <c r="L777" s="355"/>
      <c r="M777" s="355"/>
      <c r="N777" s="355"/>
      <c r="O777" s="355"/>
      <c r="P777" s="355"/>
      <c r="Q777" s="355"/>
      <c r="R777" s="355"/>
      <c r="S777" s="355"/>
      <c r="T777" s="355"/>
      <c r="U777" s="355"/>
      <c r="V777" s="355"/>
      <c r="W777" s="355"/>
      <c r="X777" s="355"/>
      <c r="Y777" s="355"/>
      <c r="Z777" s="355"/>
    </row>
    <row r="778" spans="1:26" ht="15.75" customHeight="1">
      <c r="A778" s="348"/>
      <c r="B778" s="353"/>
      <c r="C778" s="363"/>
      <c r="D778" s="355"/>
      <c r="E778" s="355"/>
      <c r="F778" s="355"/>
      <c r="G778" s="355"/>
      <c r="H778" s="355"/>
      <c r="I778" s="355"/>
      <c r="J778" s="355"/>
      <c r="K778" s="355"/>
      <c r="L778" s="355"/>
      <c r="M778" s="355"/>
      <c r="N778" s="355"/>
      <c r="O778" s="355"/>
      <c r="P778" s="355"/>
      <c r="Q778" s="355"/>
      <c r="R778" s="355"/>
      <c r="S778" s="355"/>
      <c r="T778" s="355"/>
      <c r="U778" s="355"/>
      <c r="V778" s="355"/>
      <c r="W778" s="355"/>
      <c r="X778" s="355"/>
      <c r="Y778" s="355"/>
      <c r="Z778" s="355"/>
    </row>
    <row r="779" spans="1:26" ht="15.75" customHeight="1">
      <c r="A779" s="348"/>
      <c r="B779" s="353"/>
      <c r="C779" s="363"/>
      <c r="D779" s="355"/>
      <c r="E779" s="355"/>
      <c r="F779" s="355"/>
      <c r="G779" s="355"/>
      <c r="H779" s="355"/>
      <c r="I779" s="355"/>
      <c r="J779" s="355"/>
      <c r="K779" s="355"/>
      <c r="L779" s="355"/>
      <c r="M779" s="355"/>
      <c r="N779" s="355"/>
      <c r="O779" s="355"/>
      <c r="P779" s="355"/>
      <c r="Q779" s="355"/>
      <c r="R779" s="355"/>
      <c r="S779" s="355"/>
      <c r="T779" s="355"/>
      <c r="U779" s="355"/>
      <c r="V779" s="355"/>
      <c r="W779" s="355"/>
      <c r="X779" s="355"/>
      <c r="Y779" s="355"/>
      <c r="Z779" s="355"/>
    </row>
    <row r="780" spans="1:26" ht="15.75" customHeight="1">
      <c r="A780" s="348"/>
      <c r="B780" s="353"/>
      <c r="C780" s="363"/>
      <c r="D780" s="355"/>
      <c r="E780" s="355"/>
      <c r="F780" s="355"/>
      <c r="G780" s="355"/>
      <c r="H780" s="355"/>
      <c r="I780" s="355"/>
      <c r="J780" s="355"/>
      <c r="K780" s="355"/>
      <c r="L780" s="355"/>
      <c r="M780" s="355"/>
      <c r="N780" s="355"/>
      <c r="O780" s="355"/>
      <c r="P780" s="355"/>
      <c r="Q780" s="355"/>
      <c r="R780" s="355"/>
      <c r="S780" s="355"/>
      <c r="T780" s="355"/>
      <c r="U780" s="355"/>
      <c r="V780" s="355"/>
      <c r="W780" s="355"/>
      <c r="X780" s="355"/>
      <c r="Y780" s="355"/>
      <c r="Z780" s="355"/>
    </row>
    <row r="781" spans="1:26" ht="15.75" customHeight="1">
      <c r="A781" s="348"/>
      <c r="B781" s="353"/>
      <c r="C781" s="363"/>
      <c r="D781" s="355"/>
      <c r="E781" s="355"/>
      <c r="F781" s="355"/>
      <c r="G781" s="355"/>
      <c r="H781" s="355"/>
      <c r="I781" s="355"/>
      <c r="J781" s="355"/>
      <c r="K781" s="355"/>
      <c r="L781" s="355"/>
      <c r="M781" s="355"/>
      <c r="N781" s="355"/>
      <c r="O781" s="355"/>
      <c r="P781" s="355"/>
      <c r="Q781" s="355"/>
      <c r="R781" s="355"/>
      <c r="S781" s="355"/>
      <c r="T781" s="355"/>
      <c r="U781" s="355"/>
      <c r="V781" s="355"/>
      <c r="W781" s="355"/>
      <c r="X781" s="355"/>
      <c r="Y781" s="355"/>
      <c r="Z781" s="355"/>
    </row>
    <row r="782" spans="1:26" ht="15.75" customHeight="1">
      <c r="A782" s="348"/>
      <c r="B782" s="353"/>
      <c r="C782" s="363"/>
      <c r="D782" s="355"/>
      <c r="E782" s="355"/>
      <c r="F782" s="355"/>
      <c r="G782" s="355"/>
      <c r="H782" s="355"/>
      <c r="I782" s="355"/>
      <c r="J782" s="355"/>
      <c r="K782" s="355"/>
      <c r="L782" s="355"/>
      <c r="M782" s="355"/>
      <c r="N782" s="355"/>
      <c r="O782" s="355"/>
      <c r="P782" s="355"/>
      <c r="Q782" s="355"/>
      <c r="R782" s="355"/>
      <c r="S782" s="355"/>
      <c r="T782" s="355"/>
      <c r="U782" s="355"/>
      <c r="V782" s="355"/>
      <c r="W782" s="355"/>
      <c r="X782" s="355"/>
      <c r="Y782" s="355"/>
      <c r="Z782" s="355"/>
    </row>
    <row r="783" spans="1:26" ht="15.75" customHeight="1">
      <c r="A783" s="348"/>
      <c r="B783" s="353"/>
      <c r="C783" s="363"/>
      <c r="D783" s="355"/>
      <c r="E783" s="355"/>
      <c r="F783" s="355"/>
      <c r="G783" s="355"/>
      <c r="H783" s="355"/>
      <c r="I783" s="355"/>
      <c r="J783" s="355"/>
      <c r="K783" s="355"/>
      <c r="L783" s="355"/>
      <c r="M783" s="355"/>
      <c r="N783" s="355"/>
      <c r="O783" s="355"/>
      <c r="P783" s="355"/>
      <c r="Q783" s="355"/>
      <c r="R783" s="355"/>
      <c r="S783" s="355"/>
      <c r="T783" s="355"/>
      <c r="U783" s="355"/>
      <c r="V783" s="355"/>
      <c r="W783" s="355"/>
      <c r="X783" s="355"/>
      <c r="Y783" s="355"/>
      <c r="Z783" s="355"/>
    </row>
    <row r="784" spans="1:26" ht="15.75" customHeight="1">
      <c r="A784" s="348"/>
      <c r="B784" s="353"/>
      <c r="C784" s="363"/>
      <c r="D784" s="355"/>
      <c r="E784" s="355"/>
      <c r="F784" s="355"/>
      <c r="G784" s="355"/>
      <c r="H784" s="355"/>
      <c r="I784" s="355"/>
      <c r="J784" s="355"/>
      <c r="K784" s="355"/>
      <c r="L784" s="355"/>
      <c r="M784" s="355"/>
      <c r="N784" s="355"/>
      <c r="O784" s="355"/>
      <c r="P784" s="355"/>
      <c r="Q784" s="355"/>
      <c r="R784" s="355"/>
      <c r="S784" s="355"/>
      <c r="T784" s="355"/>
      <c r="U784" s="355"/>
      <c r="V784" s="355"/>
      <c r="W784" s="355"/>
      <c r="X784" s="355"/>
      <c r="Y784" s="355"/>
      <c r="Z784" s="355"/>
    </row>
    <row r="785" spans="1:26" ht="15.75" customHeight="1">
      <c r="A785" s="348"/>
      <c r="B785" s="353"/>
      <c r="C785" s="363"/>
      <c r="D785" s="355"/>
      <c r="E785" s="355"/>
      <c r="F785" s="355"/>
      <c r="G785" s="355"/>
      <c r="H785" s="355"/>
      <c r="I785" s="355"/>
      <c r="J785" s="355"/>
      <c r="K785" s="355"/>
      <c r="L785" s="355"/>
      <c r="M785" s="355"/>
      <c r="N785" s="355"/>
      <c r="O785" s="355"/>
      <c r="P785" s="355"/>
      <c r="Q785" s="355"/>
      <c r="R785" s="355"/>
      <c r="S785" s="355"/>
      <c r="T785" s="355"/>
      <c r="U785" s="355"/>
      <c r="V785" s="355"/>
      <c r="W785" s="355"/>
      <c r="X785" s="355"/>
      <c r="Y785" s="355"/>
      <c r="Z785" s="355"/>
    </row>
    <row r="786" spans="1:26" ht="15.75" customHeight="1">
      <c r="A786" s="348"/>
      <c r="B786" s="353"/>
      <c r="C786" s="363"/>
      <c r="D786" s="355"/>
      <c r="E786" s="355"/>
      <c r="F786" s="355"/>
      <c r="G786" s="355"/>
      <c r="H786" s="355"/>
      <c r="I786" s="355"/>
      <c r="J786" s="355"/>
      <c r="K786" s="355"/>
      <c r="L786" s="355"/>
      <c r="M786" s="355"/>
      <c r="N786" s="355"/>
      <c r="O786" s="355"/>
      <c r="P786" s="355"/>
      <c r="Q786" s="355"/>
      <c r="R786" s="355"/>
      <c r="S786" s="355"/>
      <c r="T786" s="355"/>
      <c r="U786" s="355"/>
      <c r="V786" s="355"/>
      <c r="W786" s="355"/>
      <c r="X786" s="355"/>
      <c r="Y786" s="355"/>
      <c r="Z786" s="355"/>
    </row>
    <row r="787" spans="1:26" ht="15.75" customHeight="1">
      <c r="A787" s="348"/>
      <c r="B787" s="353"/>
      <c r="C787" s="363"/>
      <c r="D787" s="355"/>
      <c r="E787" s="355"/>
      <c r="F787" s="355"/>
      <c r="G787" s="355"/>
      <c r="H787" s="355"/>
      <c r="I787" s="355"/>
      <c r="J787" s="355"/>
      <c r="K787" s="355"/>
      <c r="L787" s="355"/>
      <c r="M787" s="355"/>
      <c r="N787" s="355"/>
      <c r="O787" s="355"/>
      <c r="P787" s="355"/>
      <c r="Q787" s="355"/>
      <c r="R787" s="355"/>
      <c r="S787" s="355"/>
      <c r="T787" s="355"/>
      <c r="U787" s="355"/>
      <c r="V787" s="355"/>
      <c r="W787" s="355"/>
      <c r="X787" s="355"/>
      <c r="Y787" s="355"/>
      <c r="Z787" s="355"/>
    </row>
    <row r="788" spans="1:26" ht="15.75" customHeight="1">
      <c r="A788" s="348"/>
      <c r="B788" s="353"/>
      <c r="C788" s="363"/>
      <c r="D788" s="355"/>
      <c r="E788" s="355"/>
      <c r="F788" s="355"/>
      <c r="G788" s="355"/>
      <c r="H788" s="355"/>
      <c r="I788" s="355"/>
      <c r="J788" s="355"/>
      <c r="K788" s="355"/>
      <c r="L788" s="355"/>
      <c r="M788" s="355"/>
      <c r="N788" s="355"/>
      <c r="O788" s="355"/>
      <c r="P788" s="355"/>
      <c r="Q788" s="355"/>
      <c r="R788" s="355"/>
      <c r="S788" s="355"/>
      <c r="T788" s="355"/>
      <c r="U788" s="355"/>
      <c r="V788" s="355"/>
      <c r="W788" s="355"/>
      <c r="X788" s="355"/>
      <c r="Y788" s="355"/>
      <c r="Z788" s="355"/>
    </row>
    <row r="789" spans="1:26" ht="15.75" customHeight="1">
      <c r="A789" s="348"/>
      <c r="B789" s="353"/>
      <c r="C789" s="363"/>
      <c r="D789" s="355"/>
      <c r="E789" s="355"/>
      <c r="F789" s="355"/>
      <c r="G789" s="355"/>
      <c r="H789" s="355"/>
      <c r="I789" s="355"/>
      <c r="J789" s="355"/>
      <c r="K789" s="355"/>
      <c r="L789" s="355"/>
      <c r="M789" s="355"/>
      <c r="N789" s="355"/>
      <c r="O789" s="355"/>
      <c r="P789" s="355"/>
      <c r="Q789" s="355"/>
      <c r="R789" s="355"/>
      <c r="S789" s="355"/>
      <c r="T789" s="355"/>
      <c r="U789" s="355"/>
      <c r="V789" s="355"/>
      <c r="W789" s="355"/>
      <c r="X789" s="355"/>
      <c r="Y789" s="355"/>
      <c r="Z789" s="355"/>
    </row>
    <row r="790" spans="1:26" ht="15.75" customHeight="1">
      <c r="A790" s="348"/>
      <c r="B790" s="353"/>
      <c r="C790" s="363"/>
      <c r="D790" s="355"/>
      <c r="E790" s="355"/>
      <c r="F790" s="355"/>
      <c r="G790" s="355"/>
      <c r="H790" s="355"/>
      <c r="I790" s="355"/>
      <c r="J790" s="355"/>
      <c r="K790" s="355"/>
      <c r="L790" s="355"/>
      <c r="M790" s="355"/>
      <c r="N790" s="355"/>
      <c r="O790" s="355"/>
      <c r="P790" s="355"/>
      <c r="Q790" s="355"/>
      <c r="R790" s="355"/>
      <c r="S790" s="355"/>
      <c r="T790" s="355"/>
      <c r="U790" s="355"/>
      <c r="V790" s="355"/>
      <c r="W790" s="355"/>
      <c r="X790" s="355"/>
      <c r="Y790" s="355"/>
      <c r="Z790" s="355"/>
    </row>
    <row r="791" spans="1:26" ht="15.75" customHeight="1">
      <c r="A791" s="348"/>
      <c r="B791" s="353"/>
      <c r="C791" s="363"/>
      <c r="D791" s="355"/>
      <c r="E791" s="355"/>
      <c r="F791" s="355"/>
      <c r="G791" s="355"/>
      <c r="H791" s="355"/>
      <c r="I791" s="355"/>
      <c r="J791" s="355"/>
      <c r="K791" s="355"/>
      <c r="L791" s="355"/>
      <c r="M791" s="355"/>
      <c r="N791" s="355"/>
      <c r="O791" s="355"/>
      <c r="P791" s="355"/>
      <c r="Q791" s="355"/>
      <c r="R791" s="355"/>
      <c r="S791" s="355"/>
      <c r="T791" s="355"/>
      <c r="U791" s="355"/>
      <c r="V791" s="355"/>
      <c r="W791" s="355"/>
      <c r="X791" s="355"/>
      <c r="Y791" s="355"/>
      <c r="Z791" s="355"/>
    </row>
    <row r="792" spans="1:26" ht="15.75" customHeight="1">
      <c r="A792" s="348"/>
      <c r="B792" s="353"/>
      <c r="C792" s="363"/>
      <c r="D792" s="355"/>
      <c r="E792" s="355"/>
      <c r="F792" s="355"/>
      <c r="G792" s="355"/>
      <c r="H792" s="355"/>
      <c r="I792" s="355"/>
      <c r="J792" s="355"/>
      <c r="K792" s="355"/>
      <c r="L792" s="355"/>
      <c r="M792" s="355"/>
      <c r="N792" s="355"/>
      <c r="O792" s="355"/>
      <c r="P792" s="355"/>
      <c r="Q792" s="355"/>
      <c r="R792" s="355"/>
      <c r="S792" s="355"/>
      <c r="T792" s="355"/>
      <c r="U792" s="355"/>
      <c r="V792" s="355"/>
      <c r="W792" s="355"/>
      <c r="X792" s="355"/>
      <c r="Y792" s="355"/>
      <c r="Z792" s="355"/>
    </row>
    <row r="793" spans="1:26" ht="15.75" customHeight="1">
      <c r="A793" s="348"/>
      <c r="B793" s="353"/>
      <c r="C793" s="363"/>
      <c r="D793" s="355"/>
      <c r="E793" s="355"/>
      <c r="F793" s="355"/>
      <c r="G793" s="355"/>
      <c r="H793" s="355"/>
      <c r="I793" s="355"/>
      <c r="J793" s="355"/>
      <c r="K793" s="355"/>
      <c r="L793" s="355"/>
      <c r="M793" s="355"/>
      <c r="N793" s="355"/>
      <c r="O793" s="355"/>
      <c r="P793" s="355"/>
      <c r="Q793" s="355"/>
      <c r="R793" s="355"/>
      <c r="S793" s="355"/>
      <c r="T793" s="355"/>
      <c r="U793" s="355"/>
      <c r="V793" s="355"/>
      <c r="W793" s="355"/>
      <c r="X793" s="355"/>
      <c r="Y793" s="355"/>
      <c r="Z793" s="355"/>
    </row>
    <row r="794" spans="1:26" ht="15.75" customHeight="1">
      <c r="A794" s="348"/>
      <c r="B794" s="353"/>
      <c r="C794" s="363"/>
      <c r="D794" s="355"/>
      <c r="E794" s="355"/>
      <c r="F794" s="355"/>
      <c r="G794" s="355"/>
      <c r="H794" s="355"/>
      <c r="I794" s="355"/>
      <c r="J794" s="355"/>
      <c r="K794" s="355"/>
      <c r="L794" s="355"/>
      <c r="M794" s="355"/>
      <c r="N794" s="355"/>
      <c r="O794" s="355"/>
      <c r="P794" s="355"/>
      <c r="Q794" s="355"/>
      <c r="R794" s="355"/>
      <c r="S794" s="355"/>
      <c r="T794" s="355"/>
      <c r="U794" s="355"/>
      <c r="V794" s="355"/>
      <c r="W794" s="355"/>
      <c r="X794" s="355"/>
      <c r="Y794" s="355"/>
      <c r="Z794" s="355"/>
    </row>
    <row r="795" spans="1:26" ht="15.75" customHeight="1">
      <c r="A795" s="348"/>
      <c r="B795" s="353"/>
      <c r="C795" s="363"/>
      <c r="D795" s="355"/>
      <c r="E795" s="355"/>
      <c r="F795" s="355"/>
      <c r="G795" s="355"/>
      <c r="H795" s="355"/>
      <c r="I795" s="355"/>
      <c r="J795" s="355"/>
      <c r="K795" s="355"/>
      <c r="L795" s="355"/>
      <c r="M795" s="355"/>
      <c r="N795" s="355"/>
      <c r="O795" s="355"/>
      <c r="P795" s="355"/>
      <c r="Q795" s="355"/>
      <c r="R795" s="355"/>
      <c r="S795" s="355"/>
      <c r="T795" s="355"/>
      <c r="U795" s="355"/>
      <c r="V795" s="355"/>
      <c r="W795" s="355"/>
      <c r="X795" s="355"/>
      <c r="Y795" s="355"/>
      <c r="Z795" s="355"/>
    </row>
    <row r="796" spans="1:26" ht="15.75" customHeight="1">
      <c r="A796" s="348"/>
      <c r="B796" s="353"/>
      <c r="C796" s="363"/>
      <c r="D796" s="355"/>
      <c r="E796" s="355"/>
      <c r="F796" s="355"/>
      <c r="G796" s="355"/>
      <c r="H796" s="355"/>
      <c r="I796" s="355"/>
      <c r="J796" s="355"/>
      <c r="K796" s="355"/>
      <c r="L796" s="355"/>
      <c r="M796" s="355"/>
      <c r="N796" s="355"/>
      <c r="O796" s="355"/>
      <c r="P796" s="355"/>
      <c r="Q796" s="355"/>
      <c r="R796" s="355"/>
      <c r="S796" s="355"/>
      <c r="T796" s="355"/>
      <c r="U796" s="355"/>
      <c r="V796" s="355"/>
      <c r="W796" s="355"/>
      <c r="X796" s="355"/>
      <c r="Y796" s="355"/>
      <c r="Z796" s="355"/>
    </row>
    <row r="797" spans="1:26" ht="15.75" customHeight="1">
      <c r="A797" s="348"/>
      <c r="B797" s="353"/>
      <c r="C797" s="363"/>
      <c r="D797" s="355"/>
      <c r="E797" s="355"/>
      <c r="F797" s="355"/>
      <c r="G797" s="355"/>
      <c r="H797" s="355"/>
      <c r="I797" s="355"/>
      <c r="J797" s="355"/>
      <c r="K797" s="355"/>
      <c r="L797" s="355"/>
      <c r="M797" s="355"/>
      <c r="N797" s="355"/>
      <c r="O797" s="355"/>
      <c r="P797" s="355"/>
      <c r="Q797" s="355"/>
      <c r="R797" s="355"/>
      <c r="S797" s="355"/>
      <c r="T797" s="355"/>
      <c r="U797" s="355"/>
      <c r="V797" s="355"/>
      <c r="W797" s="355"/>
      <c r="X797" s="355"/>
      <c r="Y797" s="355"/>
      <c r="Z797" s="355"/>
    </row>
    <row r="798" spans="1:26" ht="15.75" customHeight="1">
      <c r="A798" s="348"/>
      <c r="B798" s="353"/>
      <c r="C798" s="363"/>
      <c r="D798" s="355"/>
      <c r="E798" s="355"/>
      <c r="F798" s="355"/>
      <c r="G798" s="355"/>
      <c r="H798" s="355"/>
      <c r="I798" s="355"/>
      <c r="J798" s="355"/>
      <c r="K798" s="355"/>
      <c r="L798" s="355"/>
      <c r="M798" s="355"/>
      <c r="N798" s="355"/>
      <c r="O798" s="355"/>
      <c r="P798" s="355"/>
      <c r="Q798" s="355"/>
      <c r="R798" s="355"/>
      <c r="S798" s="355"/>
      <c r="T798" s="355"/>
      <c r="U798" s="355"/>
      <c r="V798" s="355"/>
      <c r="W798" s="355"/>
      <c r="X798" s="355"/>
      <c r="Y798" s="355"/>
      <c r="Z798" s="355"/>
    </row>
    <row r="799" spans="1:26" ht="15.75" customHeight="1">
      <c r="A799" s="348"/>
      <c r="B799" s="353"/>
      <c r="C799" s="363"/>
      <c r="D799" s="355"/>
      <c r="E799" s="355"/>
      <c r="F799" s="355"/>
      <c r="G799" s="355"/>
      <c r="H799" s="355"/>
      <c r="I799" s="355"/>
      <c r="J799" s="355"/>
      <c r="K799" s="355"/>
      <c r="L799" s="355"/>
      <c r="M799" s="355"/>
      <c r="N799" s="355"/>
      <c r="O799" s="355"/>
      <c r="P799" s="355"/>
      <c r="Q799" s="355"/>
      <c r="R799" s="355"/>
      <c r="S799" s="355"/>
      <c r="T799" s="355"/>
      <c r="U799" s="355"/>
      <c r="V799" s="355"/>
      <c r="W799" s="355"/>
      <c r="X799" s="355"/>
      <c r="Y799" s="355"/>
      <c r="Z799" s="355"/>
    </row>
    <row r="800" spans="1:26" ht="15.75" customHeight="1">
      <c r="A800" s="348"/>
      <c r="B800" s="353"/>
      <c r="C800" s="363"/>
      <c r="D800" s="355"/>
      <c r="E800" s="355"/>
      <c r="F800" s="355"/>
      <c r="G800" s="355"/>
      <c r="H800" s="355"/>
      <c r="I800" s="355"/>
      <c r="J800" s="355"/>
      <c r="K800" s="355"/>
      <c r="L800" s="355"/>
      <c r="M800" s="355"/>
      <c r="N800" s="355"/>
      <c r="O800" s="355"/>
      <c r="P800" s="355"/>
      <c r="Q800" s="355"/>
      <c r="R800" s="355"/>
      <c r="S800" s="355"/>
      <c r="T800" s="355"/>
      <c r="U800" s="355"/>
      <c r="V800" s="355"/>
      <c r="W800" s="355"/>
      <c r="X800" s="355"/>
      <c r="Y800" s="355"/>
      <c r="Z800" s="355"/>
    </row>
    <row r="801" spans="1:26" ht="15.75" customHeight="1">
      <c r="A801" s="348"/>
      <c r="B801" s="353"/>
      <c r="C801" s="363"/>
      <c r="D801" s="355"/>
      <c r="E801" s="355"/>
      <c r="F801" s="355"/>
      <c r="G801" s="355"/>
      <c r="H801" s="355"/>
      <c r="I801" s="355"/>
      <c r="J801" s="355"/>
      <c r="K801" s="355"/>
      <c r="L801" s="355"/>
      <c r="M801" s="355"/>
      <c r="N801" s="355"/>
      <c r="O801" s="355"/>
      <c r="P801" s="355"/>
      <c r="Q801" s="355"/>
      <c r="R801" s="355"/>
      <c r="S801" s="355"/>
      <c r="T801" s="355"/>
      <c r="U801" s="355"/>
      <c r="V801" s="355"/>
      <c r="W801" s="355"/>
      <c r="X801" s="355"/>
      <c r="Y801" s="355"/>
      <c r="Z801" s="355"/>
    </row>
    <row r="802" spans="1:26" ht="15.75" customHeight="1">
      <c r="A802" s="348"/>
      <c r="B802" s="353"/>
      <c r="C802" s="363"/>
      <c r="D802" s="355"/>
      <c r="E802" s="355"/>
      <c r="F802" s="355"/>
      <c r="G802" s="355"/>
      <c r="H802" s="355"/>
      <c r="I802" s="355"/>
      <c r="J802" s="355"/>
      <c r="K802" s="355"/>
      <c r="L802" s="355"/>
      <c r="M802" s="355"/>
      <c r="N802" s="355"/>
      <c r="O802" s="355"/>
      <c r="P802" s="355"/>
      <c r="Q802" s="355"/>
      <c r="R802" s="355"/>
      <c r="S802" s="355"/>
      <c r="T802" s="355"/>
      <c r="U802" s="355"/>
      <c r="V802" s="355"/>
      <c r="W802" s="355"/>
      <c r="X802" s="355"/>
      <c r="Y802" s="355"/>
      <c r="Z802" s="355"/>
    </row>
    <row r="803" spans="1:26" ht="15.75" customHeight="1">
      <c r="A803" s="348"/>
      <c r="B803" s="353"/>
      <c r="C803" s="363"/>
      <c r="D803" s="355"/>
      <c r="E803" s="355"/>
      <c r="F803" s="355"/>
      <c r="G803" s="355"/>
      <c r="H803" s="355"/>
      <c r="I803" s="355"/>
      <c r="J803" s="355"/>
      <c r="K803" s="355"/>
      <c r="L803" s="355"/>
      <c r="M803" s="355"/>
      <c r="N803" s="355"/>
      <c r="O803" s="355"/>
      <c r="P803" s="355"/>
      <c r="Q803" s="355"/>
      <c r="R803" s="355"/>
      <c r="S803" s="355"/>
      <c r="T803" s="355"/>
      <c r="U803" s="355"/>
      <c r="V803" s="355"/>
      <c r="W803" s="355"/>
      <c r="X803" s="355"/>
      <c r="Y803" s="355"/>
      <c r="Z803" s="355"/>
    </row>
    <row r="804" spans="1:26" ht="15.75" customHeight="1">
      <c r="A804" s="348"/>
      <c r="B804" s="353"/>
      <c r="C804" s="363"/>
      <c r="D804" s="355"/>
      <c r="E804" s="355"/>
      <c r="F804" s="355"/>
      <c r="G804" s="355"/>
      <c r="H804" s="355"/>
      <c r="I804" s="355"/>
      <c r="J804" s="355"/>
      <c r="K804" s="355"/>
      <c r="L804" s="355"/>
      <c r="M804" s="355"/>
      <c r="N804" s="355"/>
      <c r="O804" s="355"/>
      <c r="P804" s="355"/>
      <c r="Q804" s="355"/>
      <c r="R804" s="355"/>
      <c r="S804" s="355"/>
      <c r="T804" s="355"/>
      <c r="U804" s="355"/>
      <c r="V804" s="355"/>
      <c r="W804" s="355"/>
      <c r="X804" s="355"/>
      <c r="Y804" s="355"/>
      <c r="Z804" s="355"/>
    </row>
    <row r="805" spans="1:26" ht="15.75" customHeight="1">
      <c r="A805" s="348"/>
      <c r="B805" s="353"/>
      <c r="C805" s="363"/>
      <c r="D805" s="355"/>
      <c r="E805" s="355"/>
      <c r="F805" s="355"/>
      <c r="G805" s="355"/>
      <c r="H805" s="355"/>
      <c r="I805" s="355"/>
      <c r="J805" s="355"/>
      <c r="K805" s="355"/>
      <c r="L805" s="355"/>
      <c r="M805" s="355"/>
      <c r="N805" s="355"/>
      <c r="O805" s="355"/>
      <c r="P805" s="355"/>
      <c r="Q805" s="355"/>
      <c r="R805" s="355"/>
      <c r="S805" s="355"/>
      <c r="T805" s="355"/>
      <c r="U805" s="355"/>
      <c r="V805" s="355"/>
      <c r="W805" s="355"/>
      <c r="X805" s="355"/>
      <c r="Y805" s="355"/>
      <c r="Z805" s="355"/>
    </row>
    <row r="806" spans="1:26" ht="15.75" customHeight="1">
      <c r="A806" s="348"/>
      <c r="B806" s="353"/>
      <c r="C806" s="363"/>
      <c r="D806" s="355"/>
      <c r="E806" s="355"/>
      <c r="F806" s="355"/>
      <c r="G806" s="355"/>
      <c r="H806" s="355"/>
      <c r="I806" s="355"/>
      <c r="J806" s="355"/>
      <c r="K806" s="355"/>
      <c r="L806" s="355"/>
      <c r="M806" s="355"/>
      <c r="N806" s="355"/>
      <c r="O806" s="355"/>
      <c r="P806" s="355"/>
      <c r="Q806" s="355"/>
      <c r="R806" s="355"/>
      <c r="S806" s="355"/>
      <c r="T806" s="355"/>
      <c r="U806" s="355"/>
      <c r="V806" s="355"/>
      <c r="W806" s="355"/>
      <c r="X806" s="355"/>
      <c r="Y806" s="355"/>
      <c r="Z806" s="355"/>
    </row>
    <row r="807" spans="1:26" ht="15.75" customHeight="1">
      <c r="A807" s="348"/>
      <c r="B807" s="353"/>
      <c r="C807" s="363"/>
      <c r="D807" s="355"/>
      <c r="E807" s="355"/>
      <c r="F807" s="355"/>
      <c r="G807" s="355"/>
      <c r="H807" s="355"/>
      <c r="I807" s="355"/>
      <c r="J807" s="355"/>
      <c r="K807" s="355"/>
      <c r="L807" s="355"/>
      <c r="M807" s="355"/>
      <c r="N807" s="355"/>
      <c r="O807" s="355"/>
      <c r="P807" s="355"/>
      <c r="Q807" s="355"/>
      <c r="R807" s="355"/>
      <c r="S807" s="355"/>
      <c r="T807" s="355"/>
      <c r="U807" s="355"/>
      <c r="V807" s="355"/>
      <c r="W807" s="355"/>
      <c r="X807" s="355"/>
      <c r="Y807" s="355"/>
      <c r="Z807" s="355"/>
    </row>
    <row r="808" spans="1:26" ht="15.75" customHeight="1">
      <c r="A808" s="348"/>
      <c r="B808" s="353"/>
      <c r="C808" s="363"/>
      <c r="D808" s="355"/>
      <c r="E808" s="355"/>
      <c r="F808" s="355"/>
      <c r="G808" s="355"/>
      <c r="H808" s="355"/>
      <c r="I808" s="355"/>
      <c r="J808" s="355"/>
      <c r="K808" s="355"/>
      <c r="L808" s="355"/>
      <c r="M808" s="355"/>
      <c r="N808" s="355"/>
      <c r="O808" s="355"/>
      <c r="P808" s="355"/>
      <c r="Q808" s="355"/>
      <c r="R808" s="355"/>
      <c r="S808" s="355"/>
      <c r="T808" s="355"/>
      <c r="U808" s="355"/>
      <c r="V808" s="355"/>
      <c r="W808" s="355"/>
      <c r="X808" s="355"/>
      <c r="Y808" s="355"/>
      <c r="Z808" s="355"/>
    </row>
    <row r="809" spans="1:26" ht="15.75" customHeight="1">
      <c r="A809" s="348"/>
      <c r="B809" s="353"/>
      <c r="C809" s="363"/>
      <c r="D809" s="355"/>
      <c r="E809" s="355"/>
      <c r="F809" s="355"/>
      <c r="G809" s="355"/>
      <c r="H809" s="355"/>
      <c r="I809" s="355"/>
      <c r="J809" s="355"/>
      <c r="K809" s="355"/>
      <c r="L809" s="355"/>
      <c r="M809" s="355"/>
      <c r="N809" s="355"/>
      <c r="O809" s="355"/>
      <c r="P809" s="355"/>
      <c r="Q809" s="355"/>
      <c r="R809" s="355"/>
      <c r="S809" s="355"/>
      <c r="T809" s="355"/>
      <c r="U809" s="355"/>
      <c r="V809" s="355"/>
      <c r="W809" s="355"/>
      <c r="X809" s="355"/>
      <c r="Y809" s="355"/>
      <c r="Z809" s="355"/>
    </row>
    <row r="810" spans="1:26" ht="15.75" customHeight="1">
      <c r="A810" s="348"/>
      <c r="B810" s="353"/>
      <c r="C810" s="363"/>
      <c r="D810" s="355"/>
      <c r="E810" s="355"/>
      <c r="F810" s="355"/>
      <c r="G810" s="355"/>
      <c r="H810" s="355"/>
      <c r="I810" s="355"/>
      <c r="J810" s="355"/>
      <c r="K810" s="355"/>
      <c r="L810" s="355"/>
      <c r="M810" s="355"/>
      <c r="N810" s="355"/>
      <c r="O810" s="355"/>
      <c r="P810" s="355"/>
      <c r="Q810" s="355"/>
      <c r="R810" s="355"/>
      <c r="S810" s="355"/>
      <c r="T810" s="355"/>
      <c r="U810" s="355"/>
      <c r="V810" s="355"/>
      <c r="W810" s="355"/>
      <c r="X810" s="355"/>
      <c r="Y810" s="355"/>
      <c r="Z810" s="355"/>
    </row>
    <row r="811" spans="1:26" ht="15.75" customHeight="1">
      <c r="A811" s="348"/>
      <c r="B811" s="353"/>
      <c r="C811" s="363"/>
      <c r="D811" s="355"/>
      <c r="E811" s="355"/>
      <c r="F811" s="355"/>
      <c r="G811" s="355"/>
      <c r="H811" s="355"/>
      <c r="I811" s="355"/>
      <c r="J811" s="355"/>
      <c r="K811" s="355"/>
      <c r="L811" s="355"/>
      <c r="M811" s="355"/>
      <c r="N811" s="355"/>
      <c r="O811" s="355"/>
      <c r="P811" s="355"/>
      <c r="Q811" s="355"/>
      <c r="R811" s="355"/>
      <c r="S811" s="355"/>
      <c r="T811" s="355"/>
      <c r="U811" s="355"/>
      <c r="V811" s="355"/>
      <c r="W811" s="355"/>
      <c r="X811" s="355"/>
      <c r="Y811" s="355"/>
      <c r="Z811" s="355"/>
    </row>
    <row r="812" spans="1:26" ht="15.75" customHeight="1">
      <c r="A812" s="348"/>
      <c r="B812" s="353"/>
      <c r="C812" s="363"/>
      <c r="D812" s="355"/>
      <c r="E812" s="355"/>
      <c r="F812" s="355"/>
      <c r="G812" s="355"/>
      <c r="H812" s="355"/>
      <c r="I812" s="355"/>
      <c r="J812" s="355"/>
      <c r="K812" s="355"/>
      <c r="L812" s="355"/>
      <c r="M812" s="355"/>
      <c r="N812" s="355"/>
      <c r="O812" s="355"/>
      <c r="P812" s="355"/>
      <c r="Q812" s="355"/>
      <c r="R812" s="355"/>
      <c r="S812" s="355"/>
      <c r="T812" s="355"/>
      <c r="U812" s="355"/>
      <c r="V812" s="355"/>
      <c r="W812" s="355"/>
      <c r="X812" s="355"/>
      <c r="Y812" s="355"/>
      <c r="Z812" s="355"/>
    </row>
    <row r="813" spans="1:26" ht="15.75" customHeight="1">
      <c r="A813" s="348"/>
      <c r="B813" s="353"/>
      <c r="C813" s="363"/>
      <c r="D813" s="355"/>
      <c r="E813" s="355"/>
      <c r="F813" s="355"/>
      <c r="G813" s="355"/>
      <c r="H813" s="355"/>
      <c r="I813" s="355"/>
      <c r="J813" s="355"/>
      <c r="K813" s="355"/>
      <c r="L813" s="355"/>
      <c r="M813" s="355"/>
      <c r="N813" s="355"/>
      <c r="O813" s="355"/>
      <c r="P813" s="355"/>
      <c r="Q813" s="355"/>
      <c r="R813" s="355"/>
      <c r="S813" s="355"/>
      <c r="T813" s="355"/>
      <c r="U813" s="355"/>
      <c r="V813" s="355"/>
      <c r="W813" s="355"/>
      <c r="X813" s="355"/>
      <c r="Y813" s="355"/>
      <c r="Z813" s="355"/>
    </row>
    <row r="814" spans="1:26" ht="15.75" customHeight="1">
      <c r="A814" s="348"/>
      <c r="B814" s="353"/>
      <c r="C814" s="363"/>
      <c r="D814" s="355"/>
      <c r="E814" s="355"/>
      <c r="F814" s="355"/>
      <c r="G814" s="355"/>
      <c r="H814" s="355"/>
      <c r="I814" s="355"/>
      <c r="J814" s="355"/>
      <c r="K814" s="355"/>
      <c r="L814" s="355"/>
      <c r="M814" s="355"/>
      <c r="N814" s="355"/>
      <c r="O814" s="355"/>
      <c r="P814" s="355"/>
      <c r="Q814" s="355"/>
      <c r="R814" s="355"/>
      <c r="S814" s="355"/>
      <c r="T814" s="355"/>
      <c r="U814" s="355"/>
      <c r="V814" s="355"/>
      <c r="W814" s="355"/>
      <c r="X814" s="355"/>
      <c r="Y814" s="355"/>
      <c r="Z814" s="355"/>
    </row>
    <row r="815" spans="1:26" ht="15.75" customHeight="1">
      <c r="A815" s="348"/>
      <c r="B815" s="353"/>
      <c r="C815" s="363"/>
      <c r="D815" s="355"/>
      <c r="E815" s="355"/>
      <c r="F815" s="355"/>
      <c r="G815" s="355"/>
      <c r="H815" s="355"/>
      <c r="I815" s="355"/>
      <c r="J815" s="355"/>
      <c r="K815" s="355"/>
      <c r="L815" s="355"/>
      <c r="M815" s="355"/>
      <c r="N815" s="355"/>
      <c r="O815" s="355"/>
      <c r="P815" s="355"/>
      <c r="Q815" s="355"/>
      <c r="R815" s="355"/>
      <c r="S815" s="355"/>
      <c r="T815" s="355"/>
      <c r="U815" s="355"/>
      <c r="V815" s="355"/>
      <c r="W815" s="355"/>
      <c r="X815" s="355"/>
      <c r="Y815" s="355"/>
      <c r="Z815" s="355"/>
    </row>
    <row r="816" spans="1:26" ht="15.75" customHeight="1">
      <c r="A816" s="348"/>
      <c r="B816" s="353"/>
      <c r="C816" s="363"/>
      <c r="D816" s="355"/>
      <c r="E816" s="355"/>
      <c r="F816" s="355"/>
      <c r="G816" s="355"/>
      <c r="H816" s="355"/>
      <c r="I816" s="355"/>
      <c r="J816" s="355"/>
      <c r="K816" s="355"/>
      <c r="L816" s="355"/>
      <c r="M816" s="355"/>
      <c r="N816" s="355"/>
      <c r="O816" s="355"/>
      <c r="P816" s="355"/>
      <c r="Q816" s="355"/>
      <c r="R816" s="355"/>
      <c r="S816" s="355"/>
      <c r="T816" s="355"/>
      <c r="U816" s="355"/>
      <c r="V816" s="355"/>
      <c r="W816" s="355"/>
      <c r="X816" s="355"/>
      <c r="Y816" s="355"/>
      <c r="Z816" s="355"/>
    </row>
    <row r="817" spans="1:26" ht="15.75" customHeight="1">
      <c r="A817" s="348"/>
      <c r="B817" s="353"/>
      <c r="C817" s="363"/>
      <c r="D817" s="355"/>
      <c r="E817" s="355"/>
      <c r="F817" s="355"/>
      <c r="G817" s="355"/>
      <c r="H817" s="355"/>
      <c r="I817" s="355"/>
      <c r="J817" s="355"/>
      <c r="K817" s="355"/>
      <c r="L817" s="355"/>
      <c r="M817" s="355"/>
      <c r="N817" s="355"/>
      <c r="O817" s="355"/>
      <c r="P817" s="355"/>
      <c r="Q817" s="355"/>
      <c r="R817" s="355"/>
      <c r="S817" s="355"/>
      <c r="T817" s="355"/>
      <c r="U817" s="355"/>
      <c r="V817" s="355"/>
      <c r="W817" s="355"/>
      <c r="X817" s="355"/>
      <c r="Y817" s="355"/>
      <c r="Z817" s="355"/>
    </row>
    <row r="818" spans="1:26" ht="15.75" customHeight="1">
      <c r="A818" s="348"/>
      <c r="B818" s="353"/>
      <c r="C818" s="363"/>
      <c r="D818" s="355"/>
      <c r="E818" s="355"/>
      <c r="F818" s="355"/>
      <c r="G818" s="355"/>
      <c r="H818" s="355"/>
      <c r="I818" s="355"/>
      <c r="J818" s="355"/>
      <c r="K818" s="355"/>
      <c r="L818" s="355"/>
      <c r="M818" s="355"/>
      <c r="N818" s="355"/>
      <c r="O818" s="355"/>
      <c r="P818" s="355"/>
      <c r="Q818" s="355"/>
      <c r="R818" s="355"/>
      <c r="S818" s="355"/>
      <c r="T818" s="355"/>
      <c r="U818" s="355"/>
      <c r="V818" s="355"/>
      <c r="W818" s="355"/>
      <c r="X818" s="355"/>
      <c r="Y818" s="355"/>
      <c r="Z818" s="355"/>
    </row>
    <row r="819" spans="1:26" ht="15.75" customHeight="1">
      <c r="A819" s="348"/>
      <c r="B819" s="353"/>
      <c r="C819" s="363"/>
      <c r="D819" s="355"/>
      <c r="E819" s="355"/>
      <c r="F819" s="355"/>
      <c r="G819" s="355"/>
      <c r="H819" s="355"/>
      <c r="I819" s="355"/>
      <c r="J819" s="355"/>
      <c r="K819" s="355"/>
      <c r="L819" s="355"/>
      <c r="M819" s="355"/>
      <c r="N819" s="355"/>
      <c r="O819" s="355"/>
      <c r="P819" s="355"/>
      <c r="Q819" s="355"/>
      <c r="R819" s="355"/>
      <c r="S819" s="355"/>
      <c r="T819" s="355"/>
      <c r="U819" s="355"/>
      <c r="V819" s="355"/>
      <c r="W819" s="355"/>
      <c r="X819" s="355"/>
      <c r="Y819" s="355"/>
      <c r="Z819" s="355"/>
    </row>
    <row r="820" spans="1:26" ht="15.75" customHeight="1">
      <c r="A820" s="348"/>
      <c r="B820" s="353"/>
      <c r="C820" s="363"/>
      <c r="D820" s="355"/>
      <c r="E820" s="355"/>
      <c r="F820" s="355"/>
      <c r="G820" s="355"/>
      <c r="H820" s="355"/>
      <c r="I820" s="355"/>
      <c r="J820" s="355"/>
      <c r="K820" s="355"/>
      <c r="L820" s="355"/>
      <c r="M820" s="355"/>
      <c r="N820" s="355"/>
      <c r="O820" s="355"/>
      <c r="P820" s="355"/>
      <c r="Q820" s="355"/>
      <c r="R820" s="355"/>
      <c r="S820" s="355"/>
      <c r="T820" s="355"/>
      <c r="U820" s="355"/>
      <c r="V820" s="355"/>
      <c r="W820" s="355"/>
      <c r="X820" s="355"/>
      <c r="Y820" s="355"/>
      <c r="Z820" s="355"/>
    </row>
    <row r="821" spans="1:26" ht="15.75" customHeight="1">
      <c r="A821" s="348"/>
      <c r="B821" s="353"/>
      <c r="C821" s="363"/>
      <c r="D821" s="355"/>
      <c r="E821" s="355"/>
      <c r="F821" s="355"/>
      <c r="G821" s="355"/>
      <c r="H821" s="355"/>
      <c r="I821" s="355"/>
      <c r="J821" s="355"/>
      <c r="K821" s="355"/>
      <c r="L821" s="355"/>
      <c r="M821" s="355"/>
      <c r="N821" s="355"/>
      <c r="O821" s="355"/>
      <c r="P821" s="355"/>
      <c r="Q821" s="355"/>
      <c r="R821" s="355"/>
      <c r="S821" s="355"/>
      <c r="T821" s="355"/>
      <c r="U821" s="355"/>
      <c r="V821" s="355"/>
      <c r="W821" s="355"/>
      <c r="X821" s="355"/>
      <c r="Y821" s="355"/>
      <c r="Z821" s="355"/>
    </row>
    <row r="822" spans="1:26" ht="15.75" customHeight="1">
      <c r="A822" s="348"/>
      <c r="B822" s="353"/>
      <c r="C822" s="363"/>
      <c r="D822" s="355"/>
      <c r="E822" s="355"/>
      <c r="F822" s="355"/>
      <c r="G822" s="355"/>
      <c r="H822" s="355"/>
      <c r="I822" s="355"/>
      <c r="J822" s="355"/>
      <c r="K822" s="355"/>
      <c r="L822" s="355"/>
      <c r="M822" s="355"/>
      <c r="N822" s="355"/>
      <c r="O822" s="355"/>
      <c r="P822" s="355"/>
      <c r="Q822" s="355"/>
      <c r="R822" s="355"/>
      <c r="S822" s="355"/>
      <c r="T822" s="355"/>
      <c r="U822" s="355"/>
      <c r="V822" s="355"/>
      <c r="W822" s="355"/>
      <c r="X822" s="355"/>
      <c r="Y822" s="355"/>
      <c r="Z822" s="355"/>
    </row>
    <row r="823" spans="1:26" ht="15.75" customHeight="1">
      <c r="A823" s="348"/>
      <c r="B823" s="353"/>
      <c r="C823" s="363"/>
      <c r="D823" s="355"/>
      <c r="E823" s="355"/>
      <c r="F823" s="355"/>
      <c r="G823" s="355"/>
      <c r="H823" s="355"/>
      <c r="I823" s="355"/>
      <c r="J823" s="355"/>
      <c r="K823" s="355"/>
      <c r="L823" s="355"/>
      <c r="M823" s="355"/>
      <c r="N823" s="355"/>
      <c r="O823" s="355"/>
      <c r="P823" s="355"/>
      <c r="Q823" s="355"/>
      <c r="R823" s="355"/>
      <c r="S823" s="355"/>
      <c r="T823" s="355"/>
      <c r="U823" s="355"/>
      <c r="V823" s="355"/>
      <c r="W823" s="355"/>
      <c r="X823" s="355"/>
      <c r="Y823" s="355"/>
      <c r="Z823" s="355"/>
    </row>
    <row r="824" spans="1:26" ht="15.75" customHeight="1">
      <c r="A824" s="348"/>
      <c r="B824" s="353"/>
      <c r="C824" s="363"/>
      <c r="D824" s="355"/>
      <c r="E824" s="355"/>
      <c r="F824" s="355"/>
      <c r="G824" s="355"/>
      <c r="H824" s="355"/>
      <c r="I824" s="355"/>
      <c r="J824" s="355"/>
      <c r="K824" s="355"/>
      <c r="L824" s="355"/>
      <c r="M824" s="355"/>
      <c r="N824" s="355"/>
      <c r="O824" s="355"/>
      <c r="P824" s="355"/>
      <c r="Q824" s="355"/>
      <c r="R824" s="355"/>
      <c r="S824" s="355"/>
      <c r="T824" s="355"/>
      <c r="U824" s="355"/>
      <c r="V824" s="355"/>
      <c r="W824" s="355"/>
      <c r="X824" s="355"/>
      <c r="Y824" s="355"/>
      <c r="Z824" s="355"/>
    </row>
    <row r="825" spans="1:26" ht="15.75" customHeight="1">
      <c r="A825" s="348"/>
      <c r="B825" s="353"/>
      <c r="C825" s="363"/>
      <c r="D825" s="355"/>
      <c r="E825" s="355"/>
      <c r="F825" s="355"/>
      <c r="G825" s="355"/>
      <c r="H825" s="355"/>
      <c r="I825" s="355"/>
      <c r="J825" s="355"/>
      <c r="K825" s="355"/>
      <c r="L825" s="355"/>
      <c r="M825" s="355"/>
      <c r="N825" s="355"/>
      <c r="O825" s="355"/>
      <c r="P825" s="355"/>
      <c r="Q825" s="355"/>
      <c r="R825" s="355"/>
      <c r="S825" s="355"/>
      <c r="T825" s="355"/>
      <c r="U825" s="355"/>
      <c r="V825" s="355"/>
      <c r="W825" s="355"/>
      <c r="X825" s="355"/>
      <c r="Y825" s="355"/>
      <c r="Z825" s="355"/>
    </row>
    <row r="826" spans="1:26" ht="15.75" customHeight="1">
      <c r="A826" s="348"/>
      <c r="B826" s="353"/>
      <c r="C826" s="363"/>
      <c r="D826" s="355"/>
      <c r="E826" s="355"/>
      <c r="F826" s="355"/>
      <c r="G826" s="355"/>
      <c r="H826" s="355"/>
      <c r="I826" s="355"/>
      <c r="J826" s="355"/>
      <c r="K826" s="355"/>
      <c r="L826" s="355"/>
      <c r="M826" s="355"/>
      <c r="N826" s="355"/>
      <c r="O826" s="355"/>
      <c r="P826" s="355"/>
      <c r="Q826" s="355"/>
      <c r="R826" s="355"/>
      <c r="S826" s="355"/>
      <c r="T826" s="355"/>
      <c r="U826" s="355"/>
      <c r="V826" s="355"/>
      <c r="W826" s="355"/>
      <c r="X826" s="355"/>
      <c r="Y826" s="355"/>
      <c r="Z826" s="355"/>
    </row>
    <row r="827" spans="1:26" ht="15.75" customHeight="1">
      <c r="A827" s="348"/>
      <c r="B827" s="353"/>
      <c r="C827" s="363"/>
      <c r="D827" s="355"/>
      <c r="E827" s="355"/>
      <c r="F827" s="355"/>
      <c r="G827" s="355"/>
      <c r="H827" s="355"/>
      <c r="I827" s="355"/>
      <c r="J827" s="355"/>
      <c r="K827" s="355"/>
      <c r="L827" s="355"/>
      <c r="M827" s="355"/>
      <c r="N827" s="355"/>
      <c r="O827" s="355"/>
      <c r="P827" s="355"/>
      <c r="Q827" s="355"/>
      <c r="R827" s="355"/>
      <c r="S827" s="355"/>
      <c r="T827" s="355"/>
      <c r="U827" s="355"/>
      <c r="V827" s="355"/>
      <c r="W827" s="355"/>
      <c r="X827" s="355"/>
      <c r="Y827" s="355"/>
      <c r="Z827" s="355"/>
    </row>
    <row r="828" spans="1:26" ht="15.75" customHeight="1">
      <c r="A828" s="348"/>
      <c r="B828" s="353"/>
      <c r="C828" s="363"/>
      <c r="D828" s="355"/>
      <c r="E828" s="355"/>
      <c r="F828" s="355"/>
      <c r="G828" s="355"/>
      <c r="H828" s="355"/>
      <c r="I828" s="355"/>
      <c r="J828" s="355"/>
      <c r="K828" s="355"/>
      <c r="L828" s="355"/>
      <c r="M828" s="355"/>
      <c r="N828" s="355"/>
      <c r="O828" s="355"/>
      <c r="P828" s="355"/>
      <c r="Q828" s="355"/>
      <c r="R828" s="355"/>
      <c r="S828" s="355"/>
      <c r="T828" s="355"/>
      <c r="U828" s="355"/>
      <c r="V828" s="355"/>
      <c r="W828" s="355"/>
      <c r="X828" s="355"/>
      <c r="Y828" s="355"/>
      <c r="Z828" s="355"/>
    </row>
    <row r="829" spans="1:26" ht="15.75" customHeight="1">
      <c r="A829" s="348"/>
      <c r="B829" s="353"/>
      <c r="C829" s="363"/>
      <c r="D829" s="355"/>
      <c r="E829" s="355"/>
      <c r="F829" s="355"/>
      <c r="G829" s="355"/>
      <c r="H829" s="355"/>
      <c r="I829" s="355"/>
      <c r="J829" s="355"/>
      <c r="K829" s="355"/>
      <c r="L829" s="355"/>
      <c r="M829" s="355"/>
      <c r="N829" s="355"/>
      <c r="O829" s="355"/>
      <c r="P829" s="355"/>
      <c r="Q829" s="355"/>
      <c r="R829" s="355"/>
      <c r="S829" s="355"/>
      <c r="T829" s="355"/>
      <c r="U829" s="355"/>
      <c r="V829" s="355"/>
      <c r="W829" s="355"/>
      <c r="X829" s="355"/>
      <c r="Y829" s="355"/>
      <c r="Z829" s="355"/>
    </row>
    <row r="830" spans="1:26" ht="15.75" customHeight="1">
      <c r="A830" s="348"/>
      <c r="B830" s="353"/>
      <c r="C830" s="363"/>
      <c r="D830" s="355"/>
      <c r="E830" s="355"/>
      <c r="F830" s="355"/>
      <c r="G830" s="355"/>
      <c r="H830" s="355"/>
      <c r="I830" s="355"/>
      <c r="J830" s="355"/>
      <c r="K830" s="355"/>
      <c r="L830" s="355"/>
      <c r="M830" s="355"/>
      <c r="N830" s="355"/>
      <c r="O830" s="355"/>
      <c r="P830" s="355"/>
      <c r="Q830" s="355"/>
      <c r="R830" s="355"/>
      <c r="S830" s="355"/>
      <c r="T830" s="355"/>
      <c r="U830" s="355"/>
      <c r="V830" s="355"/>
      <c r="W830" s="355"/>
      <c r="X830" s="355"/>
      <c r="Y830" s="355"/>
      <c r="Z830" s="355"/>
    </row>
    <row r="831" spans="1:26" ht="15.75" customHeight="1">
      <c r="A831" s="348"/>
      <c r="B831" s="353"/>
      <c r="C831" s="363"/>
      <c r="D831" s="355"/>
      <c r="E831" s="355"/>
      <c r="F831" s="355"/>
      <c r="G831" s="355"/>
      <c r="H831" s="355"/>
      <c r="I831" s="355"/>
      <c r="J831" s="355"/>
      <c r="K831" s="355"/>
      <c r="L831" s="355"/>
      <c r="M831" s="355"/>
      <c r="N831" s="355"/>
      <c r="O831" s="355"/>
      <c r="P831" s="355"/>
      <c r="Q831" s="355"/>
      <c r="R831" s="355"/>
      <c r="S831" s="355"/>
      <c r="T831" s="355"/>
      <c r="U831" s="355"/>
      <c r="V831" s="355"/>
      <c r="W831" s="355"/>
      <c r="X831" s="355"/>
      <c r="Y831" s="355"/>
      <c r="Z831" s="355"/>
    </row>
    <row r="832" spans="1:26" ht="15.75" customHeight="1">
      <c r="A832" s="348"/>
      <c r="B832" s="353"/>
      <c r="C832" s="363"/>
      <c r="D832" s="355"/>
      <c r="E832" s="355"/>
      <c r="F832" s="355"/>
      <c r="G832" s="355"/>
      <c r="H832" s="355"/>
      <c r="I832" s="355"/>
      <c r="J832" s="355"/>
      <c r="K832" s="355"/>
      <c r="L832" s="355"/>
      <c r="M832" s="355"/>
      <c r="N832" s="355"/>
      <c r="O832" s="355"/>
      <c r="P832" s="355"/>
      <c r="Q832" s="355"/>
      <c r="R832" s="355"/>
      <c r="S832" s="355"/>
      <c r="T832" s="355"/>
      <c r="U832" s="355"/>
      <c r="V832" s="355"/>
      <c r="W832" s="355"/>
      <c r="X832" s="355"/>
      <c r="Y832" s="355"/>
      <c r="Z832" s="355"/>
    </row>
    <row r="833" spans="1:26" ht="15.75" customHeight="1">
      <c r="A833" s="348"/>
      <c r="B833" s="353"/>
      <c r="C833" s="363"/>
      <c r="D833" s="355"/>
      <c r="E833" s="355"/>
      <c r="F833" s="355"/>
      <c r="G833" s="355"/>
      <c r="H833" s="355"/>
      <c r="I833" s="355"/>
      <c r="J833" s="355"/>
      <c r="K833" s="355"/>
      <c r="L833" s="355"/>
      <c r="M833" s="355"/>
      <c r="N833" s="355"/>
      <c r="O833" s="355"/>
      <c r="P833" s="355"/>
      <c r="Q833" s="355"/>
      <c r="R833" s="355"/>
      <c r="S833" s="355"/>
      <c r="T833" s="355"/>
      <c r="U833" s="355"/>
      <c r="V833" s="355"/>
      <c r="W833" s="355"/>
      <c r="X833" s="355"/>
      <c r="Y833" s="355"/>
      <c r="Z833" s="355"/>
    </row>
    <row r="834" spans="1:26" ht="15.75" customHeight="1">
      <c r="A834" s="348"/>
      <c r="B834" s="353"/>
      <c r="C834" s="363"/>
      <c r="D834" s="355"/>
      <c r="E834" s="355"/>
      <c r="F834" s="355"/>
      <c r="G834" s="355"/>
      <c r="H834" s="355"/>
      <c r="I834" s="355"/>
      <c r="J834" s="355"/>
      <c r="K834" s="355"/>
      <c r="L834" s="355"/>
      <c r="M834" s="355"/>
      <c r="N834" s="355"/>
      <c r="O834" s="355"/>
      <c r="P834" s="355"/>
      <c r="Q834" s="355"/>
      <c r="R834" s="355"/>
      <c r="S834" s="355"/>
      <c r="T834" s="355"/>
      <c r="U834" s="355"/>
      <c r="V834" s="355"/>
      <c r="W834" s="355"/>
      <c r="X834" s="355"/>
      <c r="Y834" s="355"/>
      <c r="Z834" s="355"/>
    </row>
    <row r="835" spans="1:26" ht="15.75" customHeight="1">
      <c r="A835" s="348"/>
      <c r="B835" s="353"/>
      <c r="C835" s="363"/>
      <c r="D835" s="355"/>
      <c r="E835" s="355"/>
      <c r="F835" s="355"/>
      <c r="G835" s="355"/>
      <c r="H835" s="355"/>
      <c r="I835" s="355"/>
      <c r="J835" s="355"/>
      <c r="K835" s="355"/>
      <c r="L835" s="355"/>
      <c r="M835" s="355"/>
      <c r="N835" s="355"/>
      <c r="O835" s="355"/>
      <c r="P835" s="355"/>
      <c r="Q835" s="355"/>
      <c r="R835" s="355"/>
      <c r="S835" s="355"/>
      <c r="T835" s="355"/>
      <c r="U835" s="355"/>
      <c r="V835" s="355"/>
      <c r="W835" s="355"/>
      <c r="X835" s="355"/>
      <c r="Y835" s="355"/>
      <c r="Z835" s="355"/>
    </row>
    <row r="836" spans="1:26" ht="15.75" customHeight="1">
      <c r="A836" s="348"/>
      <c r="B836" s="353"/>
      <c r="C836" s="363"/>
      <c r="D836" s="355"/>
      <c r="E836" s="355"/>
      <c r="F836" s="355"/>
      <c r="G836" s="355"/>
      <c r="H836" s="355"/>
      <c r="I836" s="355"/>
      <c r="J836" s="355"/>
      <c r="K836" s="355"/>
      <c r="L836" s="355"/>
      <c r="M836" s="355"/>
      <c r="N836" s="355"/>
      <c r="O836" s="355"/>
      <c r="P836" s="355"/>
      <c r="Q836" s="355"/>
      <c r="R836" s="355"/>
      <c r="S836" s="355"/>
      <c r="T836" s="355"/>
      <c r="U836" s="355"/>
      <c r="V836" s="355"/>
      <c r="W836" s="355"/>
      <c r="X836" s="355"/>
      <c r="Y836" s="355"/>
      <c r="Z836" s="355"/>
    </row>
    <row r="837" spans="1:26" ht="15.75" customHeight="1">
      <c r="A837" s="348"/>
      <c r="B837" s="353"/>
      <c r="C837" s="363"/>
      <c r="D837" s="355"/>
      <c r="E837" s="355"/>
      <c r="F837" s="355"/>
      <c r="G837" s="355"/>
      <c r="H837" s="355"/>
      <c r="I837" s="355"/>
      <c r="J837" s="355"/>
      <c r="K837" s="355"/>
      <c r="L837" s="355"/>
      <c r="M837" s="355"/>
      <c r="N837" s="355"/>
      <c r="O837" s="355"/>
      <c r="P837" s="355"/>
      <c r="Q837" s="355"/>
      <c r="R837" s="355"/>
      <c r="S837" s="355"/>
      <c r="T837" s="355"/>
      <c r="U837" s="355"/>
      <c r="V837" s="355"/>
      <c r="W837" s="355"/>
      <c r="X837" s="355"/>
      <c r="Y837" s="355"/>
      <c r="Z837" s="355"/>
    </row>
    <row r="838" spans="1:26" ht="15.75" customHeight="1">
      <c r="A838" s="348"/>
      <c r="B838" s="353"/>
      <c r="C838" s="363"/>
      <c r="D838" s="355"/>
      <c r="E838" s="355"/>
      <c r="F838" s="355"/>
      <c r="G838" s="355"/>
      <c r="H838" s="355"/>
      <c r="I838" s="355"/>
      <c r="J838" s="355"/>
      <c r="K838" s="355"/>
      <c r="L838" s="355"/>
      <c r="M838" s="355"/>
      <c r="N838" s="355"/>
      <c r="O838" s="355"/>
      <c r="P838" s="355"/>
      <c r="Q838" s="355"/>
      <c r="R838" s="355"/>
      <c r="S838" s="355"/>
      <c r="T838" s="355"/>
      <c r="U838" s="355"/>
      <c r="V838" s="355"/>
      <c r="W838" s="355"/>
      <c r="X838" s="355"/>
      <c r="Y838" s="355"/>
      <c r="Z838" s="355"/>
    </row>
    <row r="839" spans="1:26" ht="15.75" customHeight="1">
      <c r="A839" s="348"/>
      <c r="B839" s="353"/>
      <c r="C839" s="363"/>
      <c r="D839" s="355"/>
      <c r="E839" s="355"/>
      <c r="F839" s="355"/>
      <c r="G839" s="355"/>
      <c r="H839" s="355"/>
      <c r="I839" s="355"/>
      <c r="J839" s="355"/>
      <c r="K839" s="355"/>
      <c r="L839" s="355"/>
      <c r="M839" s="355"/>
      <c r="N839" s="355"/>
      <c r="O839" s="355"/>
      <c r="P839" s="355"/>
      <c r="Q839" s="355"/>
      <c r="R839" s="355"/>
      <c r="S839" s="355"/>
      <c r="T839" s="355"/>
      <c r="U839" s="355"/>
      <c r="V839" s="355"/>
      <c r="W839" s="355"/>
      <c r="X839" s="355"/>
      <c r="Y839" s="355"/>
      <c r="Z839" s="355"/>
    </row>
    <row r="840" spans="1:26" ht="15.75" customHeight="1">
      <c r="A840" s="348"/>
      <c r="B840" s="353"/>
      <c r="C840" s="363"/>
      <c r="D840" s="355"/>
      <c r="E840" s="355"/>
      <c r="F840" s="355"/>
      <c r="G840" s="355"/>
      <c r="H840" s="355"/>
      <c r="I840" s="355"/>
      <c r="J840" s="355"/>
      <c r="K840" s="355"/>
      <c r="L840" s="355"/>
      <c r="M840" s="355"/>
      <c r="N840" s="355"/>
      <c r="O840" s="355"/>
      <c r="P840" s="355"/>
      <c r="Q840" s="355"/>
      <c r="R840" s="355"/>
      <c r="S840" s="355"/>
      <c r="T840" s="355"/>
      <c r="U840" s="355"/>
      <c r="V840" s="355"/>
      <c r="W840" s="355"/>
      <c r="X840" s="355"/>
      <c r="Y840" s="355"/>
      <c r="Z840" s="355"/>
    </row>
    <row r="841" spans="1:26" ht="15.75" customHeight="1">
      <c r="A841" s="348"/>
      <c r="B841" s="353"/>
      <c r="C841" s="363"/>
      <c r="D841" s="355"/>
      <c r="E841" s="355"/>
      <c r="F841" s="355"/>
      <c r="G841" s="355"/>
      <c r="H841" s="355"/>
      <c r="I841" s="355"/>
      <c r="J841" s="355"/>
      <c r="K841" s="355"/>
      <c r="L841" s="355"/>
      <c r="M841" s="355"/>
      <c r="N841" s="355"/>
      <c r="O841" s="355"/>
      <c r="P841" s="355"/>
      <c r="Q841" s="355"/>
      <c r="R841" s="355"/>
      <c r="S841" s="355"/>
      <c r="T841" s="355"/>
      <c r="U841" s="355"/>
      <c r="V841" s="355"/>
      <c r="W841" s="355"/>
      <c r="X841" s="355"/>
      <c r="Y841" s="355"/>
      <c r="Z841" s="355"/>
    </row>
    <row r="842" spans="1:26" ht="15.75" customHeight="1">
      <c r="A842" s="348"/>
      <c r="B842" s="353"/>
      <c r="C842" s="363"/>
      <c r="D842" s="355"/>
      <c r="E842" s="355"/>
      <c r="F842" s="355"/>
      <c r="G842" s="355"/>
      <c r="H842" s="355"/>
      <c r="I842" s="355"/>
      <c r="J842" s="355"/>
      <c r="K842" s="355"/>
      <c r="L842" s="355"/>
      <c r="M842" s="355"/>
      <c r="N842" s="355"/>
      <c r="O842" s="355"/>
      <c r="P842" s="355"/>
      <c r="Q842" s="355"/>
      <c r="R842" s="355"/>
      <c r="S842" s="355"/>
      <c r="T842" s="355"/>
      <c r="U842" s="355"/>
      <c r="V842" s="355"/>
      <c r="W842" s="355"/>
      <c r="X842" s="355"/>
      <c r="Y842" s="355"/>
      <c r="Z842" s="355"/>
    </row>
    <row r="843" spans="1:26" ht="15.75" customHeight="1">
      <c r="A843" s="348"/>
      <c r="B843" s="353"/>
      <c r="C843" s="363"/>
      <c r="D843" s="355"/>
      <c r="E843" s="355"/>
      <c r="F843" s="355"/>
      <c r="G843" s="355"/>
      <c r="H843" s="355"/>
      <c r="I843" s="355"/>
      <c r="J843" s="355"/>
      <c r="K843" s="355"/>
      <c r="L843" s="355"/>
      <c r="M843" s="355"/>
      <c r="N843" s="355"/>
      <c r="O843" s="355"/>
      <c r="P843" s="355"/>
      <c r="Q843" s="355"/>
      <c r="R843" s="355"/>
      <c r="S843" s="355"/>
      <c r="T843" s="355"/>
      <c r="U843" s="355"/>
      <c r="V843" s="355"/>
      <c r="W843" s="355"/>
      <c r="X843" s="355"/>
      <c r="Y843" s="355"/>
      <c r="Z843" s="355"/>
    </row>
    <row r="844" spans="1:26" ht="15.75" customHeight="1">
      <c r="A844" s="348"/>
      <c r="B844" s="353"/>
      <c r="C844" s="363"/>
      <c r="D844" s="355"/>
      <c r="E844" s="355"/>
      <c r="F844" s="355"/>
      <c r="G844" s="355"/>
      <c r="H844" s="355"/>
      <c r="I844" s="355"/>
      <c r="J844" s="355"/>
      <c r="K844" s="355"/>
      <c r="L844" s="355"/>
      <c r="M844" s="355"/>
      <c r="N844" s="355"/>
      <c r="O844" s="355"/>
      <c r="P844" s="355"/>
      <c r="Q844" s="355"/>
      <c r="R844" s="355"/>
      <c r="S844" s="355"/>
      <c r="T844" s="355"/>
      <c r="U844" s="355"/>
      <c r="V844" s="355"/>
      <c r="W844" s="355"/>
      <c r="X844" s="355"/>
      <c r="Y844" s="355"/>
      <c r="Z844" s="355"/>
    </row>
    <row r="845" spans="1:26" ht="15.75" customHeight="1">
      <c r="A845" s="348"/>
      <c r="B845" s="353"/>
      <c r="C845" s="363"/>
      <c r="D845" s="355"/>
      <c r="E845" s="355"/>
      <c r="F845" s="355"/>
      <c r="G845" s="355"/>
      <c r="H845" s="355"/>
      <c r="I845" s="355"/>
      <c r="J845" s="355"/>
      <c r="K845" s="355"/>
      <c r="L845" s="355"/>
      <c r="M845" s="355"/>
      <c r="N845" s="355"/>
      <c r="O845" s="355"/>
      <c r="P845" s="355"/>
      <c r="Q845" s="355"/>
      <c r="R845" s="355"/>
      <c r="S845" s="355"/>
      <c r="T845" s="355"/>
      <c r="U845" s="355"/>
      <c r="V845" s="355"/>
      <c r="W845" s="355"/>
      <c r="X845" s="355"/>
      <c r="Y845" s="355"/>
      <c r="Z845" s="355"/>
    </row>
    <row r="846" spans="1:26" ht="15.75" customHeight="1">
      <c r="A846" s="348"/>
      <c r="B846" s="353"/>
      <c r="C846" s="363"/>
      <c r="D846" s="355"/>
      <c r="E846" s="355"/>
      <c r="F846" s="355"/>
      <c r="G846" s="355"/>
      <c r="H846" s="355"/>
      <c r="I846" s="355"/>
      <c r="J846" s="355"/>
      <c r="K846" s="355"/>
      <c r="L846" s="355"/>
      <c r="M846" s="355"/>
      <c r="N846" s="355"/>
      <c r="O846" s="355"/>
      <c r="P846" s="355"/>
      <c r="Q846" s="355"/>
      <c r="R846" s="355"/>
      <c r="S846" s="355"/>
      <c r="T846" s="355"/>
      <c r="U846" s="355"/>
      <c r="V846" s="355"/>
      <c r="W846" s="355"/>
      <c r="X846" s="355"/>
      <c r="Y846" s="355"/>
      <c r="Z846" s="355"/>
    </row>
    <row r="847" spans="1:26" ht="15.75" customHeight="1">
      <c r="A847" s="348"/>
      <c r="B847" s="353"/>
      <c r="C847" s="363"/>
      <c r="D847" s="355"/>
      <c r="E847" s="355"/>
      <c r="F847" s="355"/>
      <c r="G847" s="355"/>
      <c r="H847" s="355"/>
      <c r="I847" s="355"/>
      <c r="J847" s="355"/>
      <c r="K847" s="355"/>
      <c r="L847" s="355"/>
      <c r="M847" s="355"/>
      <c r="N847" s="355"/>
      <c r="O847" s="355"/>
      <c r="P847" s="355"/>
      <c r="Q847" s="355"/>
      <c r="R847" s="355"/>
      <c r="S847" s="355"/>
      <c r="T847" s="355"/>
      <c r="U847" s="355"/>
      <c r="V847" s="355"/>
      <c r="W847" s="355"/>
      <c r="X847" s="355"/>
      <c r="Y847" s="355"/>
      <c r="Z847" s="355"/>
    </row>
    <row r="848" spans="1:26" ht="15.75" customHeight="1">
      <c r="A848" s="348"/>
      <c r="B848" s="353"/>
      <c r="C848" s="363"/>
      <c r="D848" s="355"/>
      <c r="E848" s="355"/>
      <c r="F848" s="355"/>
      <c r="G848" s="355"/>
      <c r="H848" s="355"/>
      <c r="I848" s="355"/>
      <c r="J848" s="355"/>
      <c r="K848" s="355"/>
      <c r="L848" s="355"/>
      <c r="M848" s="355"/>
      <c r="N848" s="355"/>
      <c r="O848" s="355"/>
      <c r="P848" s="355"/>
      <c r="Q848" s="355"/>
      <c r="R848" s="355"/>
      <c r="S848" s="355"/>
      <c r="T848" s="355"/>
      <c r="U848" s="355"/>
      <c r="V848" s="355"/>
      <c r="W848" s="355"/>
      <c r="X848" s="355"/>
      <c r="Y848" s="355"/>
      <c r="Z848" s="355"/>
    </row>
    <row r="849" spans="1:26" ht="15.75" customHeight="1">
      <c r="A849" s="348"/>
      <c r="B849" s="353"/>
      <c r="C849" s="363"/>
      <c r="D849" s="355"/>
      <c r="E849" s="355"/>
      <c r="F849" s="355"/>
      <c r="G849" s="355"/>
      <c r="H849" s="355"/>
      <c r="I849" s="355"/>
      <c r="J849" s="355"/>
      <c r="K849" s="355"/>
      <c r="L849" s="355"/>
      <c r="M849" s="355"/>
      <c r="N849" s="355"/>
      <c r="O849" s="355"/>
      <c r="P849" s="355"/>
      <c r="Q849" s="355"/>
      <c r="R849" s="355"/>
      <c r="S849" s="355"/>
      <c r="T849" s="355"/>
      <c r="U849" s="355"/>
      <c r="V849" s="355"/>
      <c r="W849" s="355"/>
      <c r="X849" s="355"/>
      <c r="Y849" s="355"/>
      <c r="Z849" s="355"/>
    </row>
    <row r="850" spans="1:26" ht="15.75" customHeight="1">
      <c r="A850" s="348"/>
      <c r="B850" s="353"/>
      <c r="C850" s="363"/>
      <c r="D850" s="355"/>
      <c r="E850" s="355"/>
      <c r="F850" s="355"/>
      <c r="G850" s="355"/>
      <c r="H850" s="355"/>
      <c r="I850" s="355"/>
      <c r="J850" s="355"/>
      <c r="K850" s="355"/>
      <c r="L850" s="355"/>
      <c r="M850" s="355"/>
      <c r="N850" s="355"/>
      <c r="O850" s="355"/>
      <c r="P850" s="355"/>
      <c r="Q850" s="355"/>
      <c r="R850" s="355"/>
      <c r="S850" s="355"/>
      <c r="T850" s="355"/>
      <c r="U850" s="355"/>
      <c r="V850" s="355"/>
      <c r="W850" s="355"/>
      <c r="X850" s="355"/>
      <c r="Y850" s="355"/>
      <c r="Z850" s="355"/>
    </row>
    <row r="851" spans="1:26" ht="15.75" customHeight="1">
      <c r="A851" s="348"/>
      <c r="B851" s="353"/>
      <c r="C851" s="363"/>
      <c r="D851" s="355"/>
      <c r="E851" s="355"/>
      <c r="F851" s="355"/>
      <c r="G851" s="355"/>
      <c r="H851" s="355"/>
      <c r="I851" s="355"/>
      <c r="J851" s="355"/>
      <c r="K851" s="355"/>
      <c r="L851" s="355"/>
      <c r="M851" s="355"/>
      <c r="N851" s="355"/>
      <c r="O851" s="355"/>
      <c r="P851" s="355"/>
      <c r="Q851" s="355"/>
      <c r="R851" s="355"/>
      <c r="S851" s="355"/>
      <c r="T851" s="355"/>
      <c r="U851" s="355"/>
      <c r="V851" s="355"/>
      <c r="W851" s="355"/>
      <c r="X851" s="355"/>
      <c r="Y851" s="355"/>
      <c r="Z851" s="355"/>
    </row>
    <row r="852" spans="1:26" ht="15.75" customHeight="1">
      <c r="A852" s="348"/>
      <c r="B852" s="353"/>
      <c r="C852" s="363"/>
      <c r="D852" s="355"/>
      <c r="E852" s="355"/>
      <c r="F852" s="355"/>
      <c r="G852" s="355"/>
      <c r="H852" s="355"/>
      <c r="I852" s="355"/>
      <c r="J852" s="355"/>
      <c r="K852" s="355"/>
      <c r="L852" s="355"/>
      <c r="M852" s="355"/>
      <c r="N852" s="355"/>
      <c r="O852" s="355"/>
      <c r="P852" s="355"/>
      <c r="Q852" s="355"/>
      <c r="R852" s="355"/>
      <c r="S852" s="355"/>
      <c r="T852" s="355"/>
      <c r="U852" s="355"/>
      <c r="V852" s="355"/>
      <c r="W852" s="355"/>
      <c r="X852" s="355"/>
      <c r="Y852" s="355"/>
      <c r="Z852" s="355"/>
    </row>
    <row r="853" spans="1:26" ht="15.75" customHeight="1">
      <c r="A853" s="348"/>
      <c r="B853" s="353"/>
      <c r="C853" s="363"/>
      <c r="D853" s="355"/>
      <c r="E853" s="355"/>
      <c r="F853" s="355"/>
      <c r="G853" s="355"/>
      <c r="H853" s="355"/>
      <c r="I853" s="355"/>
      <c r="J853" s="355"/>
      <c r="K853" s="355"/>
      <c r="L853" s="355"/>
      <c r="M853" s="355"/>
      <c r="N853" s="355"/>
      <c r="O853" s="355"/>
      <c r="P853" s="355"/>
      <c r="Q853" s="355"/>
      <c r="R853" s="355"/>
      <c r="S853" s="355"/>
      <c r="T853" s="355"/>
      <c r="U853" s="355"/>
      <c r="V853" s="355"/>
      <c r="W853" s="355"/>
      <c r="X853" s="355"/>
      <c r="Y853" s="355"/>
      <c r="Z853" s="355"/>
    </row>
    <row r="854" spans="1:26" ht="15.75" customHeight="1">
      <c r="A854" s="348"/>
      <c r="B854" s="353"/>
      <c r="C854" s="363"/>
      <c r="D854" s="355"/>
      <c r="E854" s="355"/>
      <c r="F854" s="355"/>
      <c r="G854" s="355"/>
      <c r="H854" s="355"/>
      <c r="I854" s="355"/>
      <c r="J854" s="355"/>
      <c r="K854" s="355"/>
      <c r="L854" s="355"/>
      <c r="M854" s="355"/>
      <c r="N854" s="355"/>
      <c r="O854" s="355"/>
      <c r="P854" s="355"/>
      <c r="Q854" s="355"/>
      <c r="R854" s="355"/>
      <c r="S854" s="355"/>
      <c r="T854" s="355"/>
      <c r="U854" s="355"/>
      <c r="V854" s="355"/>
      <c r="W854" s="355"/>
      <c r="X854" s="355"/>
      <c r="Y854" s="355"/>
      <c r="Z854" s="355"/>
    </row>
    <row r="855" spans="1:26" ht="15.75" customHeight="1">
      <c r="A855" s="348"/>
      <c r="B855" s="353"/>
      <c r="C855" s="363"/>
      <c r="D855" s="355"/>
      <c r="E855" s="355"/>
      <c r="F855" s="355"/>
      <c r="G855" s="355"/>
      <c r="H855" s="355"/>
      <c r="I855" s="355"/>
      <c r="J855" s="355"/>
      <c r="K855" s="355"/>
      <c r="L855" s="355"/>
      <c r="M855" s="355"/>
      <c r="N855" s="355"/>
      <c r="O855" s="355"/>
      <c r="P855" s="355"/>
      <c r="Q855" s="355"/>
      <c r="R855" s="355"/>
      <c r="S855" s="355"/>
      <c r="T855" s="355"/>
      <c r="U855" s="355"/>
      <c r="V855" s="355"/>
      <c r="W855" s="355"/>
      <c r="X855" s="355"/>
      <c r="Y855" s="355"/>
      <c r="Z855" s="355"/>
    </row>
    <row r="856" spans="1:26" ht="15.75" customHeight="1">
      <c r="A856" s="348"/>
      <c r="B856" s="353"/>
      <c r="C856" s="363"/>
      <c r="D856" s="355"/>
      <c r="E856" s="355"/>
      <c r="F856" s="355"/>
      <c r="G856" s="355"/>
      <c r="H856" s="355"/>
      <c r="I856" s="355"/>
      <c r="J856" s="355"/>
      <c r="K856" s="355"/>
      <c r="L856" s="355"/>
      <c r="M856" s="355"/>
      <c r="N856" s="355"/>
      <c r="O856" s="355"/>
      <c r="P856" s="355"/>
      <c r="Q856" s="355"/>
      <c r="R856" s="355"/>
      <c r="S856" s="355"/>
      <c r="T856" s="355"/>
      <c r="U856" s="355"/>
      <c r="V856" s="355"/>
      <c r="W856" s="355"/>
      <c r="X856" s="355"/>
      <c r="Y856" s="355"/>
      <c r="Z856" s="355"/>
    </row>
    <row r="857" spans="1:26" ht="15.75" customHeight="1">
      <c r="A857" s="348"/>
      <c r="B857" s="353"/>
      <c r="C857" s="363"/>
      <c r="D857" s="355"/>
      <c r="E857" s="355"/>
      <c r="F857" s="355"/>
      <c r="G857" s="355"/>
      <c r="H857" s="355"/>
      <c r="I857" s="355"/>
      <c r="J857" s="355"/>
      <c r="K857" s="355"/>
      <c r="L857" s="355"/>
      <c r="M857" s="355"/>
      <c r="N857" s="355"/>
      <c r="O857" s="355"/>
      <c r="P857" s="355"/>
      <c r="Q857" s="355"/>
      <c r="R857" s="355"/>
      <c r="S857" s="355"/>
      <c r="T857" s="355"/>
      <c r="U857" s="355"/>
      <c r="V857" s="355"/>
      <c r="W857" s="355"/>
      <c r="X857" s="355"/>
      <c r="Y857" s="355"/>
      <c r="Z857" s="355"/>
    </row>
    <row r="858" spans="1:26" ht="15.75" customHeight="1">
      <c r="A858" s="348"/>
      <c r="B858" s="353"/>
      <c r="C858" s="363"/>
      <c r="D858" s="355"/>
      <c r="E858" s="355"/>
      <c r="F858" s="355"/>
      <c r="G858" s="355"/>
      <c r="H858" s="355"/>
      <c r="I858" s="355"/>
      <c r="J858" s="355"/>
      <c r="K858" s="355"/>
      <c r="L858" s="355"/>
      <c r="M858" s="355"/>
      <c r="N858" s="355"/>
      <c r="O858" s="355"/>
      <c r="P858" s="355"/>
      <c r="Q858" s="355"/>
      <c r="R858" s="355"/>
      <c r="S858" s="355"/>
      <c r="T858" s="355"/>
      <c r="U858" s="355"/>
      <c r="V858" s="355"/>
      <c r="W858" s="355"/>
      <c r="X858" s="355"/>
      <c r="Y858" s="355"/>
      <c r="Z858" s="355"/>
    </row>
    <row r="859" spans="1:26" ht="15.75" customHeight="1">
      <c r="A859" s="348"/>
      <c r="B859" s="353"/>
      <c r="C859" s="363"/>
      <c r="D859" s="355"/>
      <c r="E859" s="355"/>
      <c r="F859" s="355"/>
      <c r="G859" s="355"/>
      <c r="H859" s="355"/>
      <c r="I859" s="355"/>
      <c r="J859" s="355"/>
      <c r="K859" s="355"/>
      <c r="L859" s="355"/>
      <c r="M859" s="355"/>
      <c r="N859" s="355"/>
      <c r="O859" s="355"/>
      <c r="P859" s="355"/>
      <c r="Q859" s="355"/>
      <c r="R859" s="355"/>
      <c r="S859" s="355"/>
      <c r="T859" s="355"/>
      <c r="U859" s="355"/>
      <c r="V859" s="355"/>
      <c r="W859" s="355"/>
      <c r="X859" s="355"/>
      <c r="Y859" s="355"/>
      <c r="Z859" s="355"/>
    </row>
    <row r="860" spans="1:26" ht="15.75" customHeight="1">
      <c r="A860" s="348"/>
      <c r="B860" s="353"/>
      <c r="C860" s="363"/>
      <c r="D860" s="355"/>
      <c r="E860" s="355"/>
      <c r="F860" s="355"/>
      <c r="G860" s="355"/>
      <c r="H860" s="355"/>
      <c r="I860" s="355"/>
      <c r="J860" s="355"/>
      <c r="K860" s="355"/>
      <c r="L860" s="355"/>
      <c r="M860" s="355"/>
      <c r="N860" s="355"/>
      <c r="O860" s="355"/>
      <c r="P860" s="355"/>
      <c r="Q860" s="355"/>
      <c r="R860" s="355"/>
      <c r="S860" s="355"/>
      <c r="T860" s="355"/>
      <c r="U860" s="355"/>
      <c r="V860" s="355"/>
      <c r="W860" s="355"/>
      <c r="X860" s="355"/>
      <c r="Y860" s="355"/>
      <c r="Z860" s="355"/>
    </row>
    <row r="861" spans="1:26" ht="15.75" customHeight="1">
      <c r="A861" s="348"/>
      <c r="B861" s="353"/>
      <c r="C861" s="363"/>
      <c r="D861" s="355"/>
      <c r="E861" s="355"/>
      <c r="F861" s="355"/>
      <c r="G861" s="355"/>
      <c r="H861" s="355"/>
      <c r="I861" s="355"/>
      <c r="J861" s="355"/>
      <c r="K861" s="355"/>
      <c r="L861" s="355"/>
      <c r="M861" s="355"/>
      <c r="N861" s="355"/>
      <c r="O861" s="355"/>
      <c r="P861" s="355"/>
      <c r="Q861" s="355"/>
      <c r="R861" s="355"/>
      <c r="S861" s="355"/>
      <c r="T861" s="355"/>
      <c r="U861" s="355"/>
      <c r="V861" s="355"/>
      <c r="W861" s="355"/>
      <c r="X861" s="355"/>
      <c r="Y861" s="355"/>
      <c r="Z861" s="355"/>
    </row>
    <row r="862" spans="1:26" ht="15.75" customHeight="1">
      <c r="A862" s="348"/>
      <c r="B862" s="353"/>
      <c r="C862" s="363"/>
      <c r="D862" s="355"/>
      <c r="E862" s="355"/>
      <c r="F862" s="355"/>
      <c r="G862" s="355"/>
      <c r="H862" s="355"/>
      <c r="I862" s="355"/>
      <c r="J862" s="355"/>
      <c r="K862" s="355"/>
      <c r="L862" s="355"/>
      <c r="M862" s="355"/>
      <c r="N862" s="355"/>
      <c r="O862" s="355"/>
      <c r="P862" s="355"/>
      <c r="Q862" s="355"/>
      <c r="R862" s="355"/>
      <c r="S862" s="355"/>
      <c r="T862" s="355"/>
      <c r="U862" s="355"/>
      <c r="V862" s="355"/>
      <c r="W862" s="355"/>
      <c r="X862" s="355"/>
      <c r="Y862" s="355"/>
      <c r="Z862" s="355"/>
    </row>
    <row r="863" spans="1:26" ht="15.75" customHeight="1">
      <c r="A863" s="348"/>
      <c r="B863" s="353"/>
      <c r="C863" s="363"/>
      <c r="D863" s="355"/>
      <c r="E863" s="355"/>
      <c r="F863" s="355"/>
      <c r="G863" s="355"/>
      <c r="H863" s="355"/>
      <c r="I863" s="355"/>
      <c r="J863" s="355"/>
      <c r="K863" s="355"/>
      <c r="L863" s="355"/>
      <c r="M863" s="355"/>
      <c r="N863" s="355"/>
      <c r="O863" s="355"/>
      <c r="P863" s="355"/>
      <c r="Q863" s="355"/>
      <c r="R863" s="355"/>
      <c r="S863" s="355"/>
      <c r="T863" s="355"/>
      <c r="U863" s="355"/>
      <c r="V863" s="355"/>
      <c r="W863" s="355"/>
      <c r="X863" s="355"/>
      <c r="Y863" s="355"/>
      <c r="Z863" s="355"/>
    </row>
    <row r="864" spans="1:26" ht="15.75" customHeight="1">
      <c r="A864" s="348"/>
      <c r="B864" s="353"/>
      <c r="C864" s="363"/>
      <c r="D864" s="355"/>
      <c r="E864" s="355"/>
      <c r="F864" s="355"/>
      <c r="G864" s="355"/>
      <c r="H864" s="355"/>
      <c r="I864" s="355"/>
      <c r="J864" s="355"/>
      <c r="K864" s="355"/>
      <c r="L864" s="355"/>
      <c r="M864" s="355"/>
      <c r="N864" s="355"/>
      <c r="O864" s="355"/>
      <c r="P864" s="355"/>
      <c r="Q864" s="355"/>
      <c r="R864" s="355"/>
      <c r="S864" s="355"/>
      <c r="T864" s="355"/>
      <c r="U864" s="355"/>
      <c r="V864" s="355"/>
      <c r="W864" s="355"/>
      <c r="X864" s="355"/>
      <c r="Y864" s="355"/>
      <c r="Z864" s="355"/>
    </row>
    <row r="865" spans="1:26" ht="15.75" customHeight="1">
      <c r="A865" s="348"/>
      <c r="B865" s="353"/>
      <c r="C865" s="363"/>
      <c r="D865" s="355"/>
      <c r="E865" s="355"/>
      <c r="F865" s="355"/>
      <c r="G865" s="355"/>
      <c r="H865" s="355"/>
      <c r="I865" s="355"/>
      <c r="J865" s="355"/>
      <c r="K865" s="355"/>
      <c r="L865" s="355"/>
      <c r="M865" s="355"/>
      <c r="N865" s="355"/>
      <c r="O865" s="355"/>
      <c r="P865" s="355"/>
      <c r="Q865" s="355"/>
      <c r="R865" s="355"/>
      <c r="S865" s="355"/>
      <c r="T865" s="355"/>
      <c r="U865" s="355"/>
      <c r="V865" s="355"/>
      <c r="W865" s="355"/>
      <c r="X865" s="355"/>
      <c r="Y865" s="355"/>
      <c r="Z865" s="355"/>
    </row>
    <row r="866" spans="1:26" ht="15.75" customHeight="1">
      <c r="A866" s="348"/>
      <c r="B866" s="353"/>
      <c r="C866" s="363"/>
      <c r="D866" s="355"/>
      <c r="E866" s="355"/>
      <c r="F866" s="355"/>
      <c r="G866" s="355"/>
      <c r="H866" s="355"/>
      <c r="I866" s="355"/>
      <c r="J866" s="355"/>
      <c r="K866" s="355"/>
      <c r="L866" s="355"/>
      <c r="M866" s="355"/>
      <c r="N866" s="355"/>
      <c r="O866" s="355"/>
      <c r="P866" s="355"/>
      <c r="Q866" s="355"/>
      <c r="R866" s="355"/>
      <c r="S866" s="355"/>
      <c r="T866" s="355"/>
      <c r="U866" s="355"/>
      <c r="V866" s="355"/>
      <c r="W866" s="355"/>
      <c r="X866" s="355"/>
      <c r="Y866" s="355"/>
      <c r="Z866" s="355"/>
    </row>
    <row r="867" spans="1:26" ht="15.75" customHeight="1">
      <c r="A867" s="348"/>
      <c r="B867" s="353"/>
      <c r="C867" s="363"/>
      <c r="D867" s="355"/>
      <c r="E867" s="355"/>
      <c r="F867" s="355"/>
      <c r="G867" s="355"/>
      <c r="H867" s="355"/>
      <c r="I867" s="355"/>
      <c r="J867" s="355"/>
      <c r="K867" s="355"/>
      <c r="L867" s="355"/>
      <c r="M867" s="355"/>
      <c r="N867" s="355"/>
      <c r="O867" s="355"/>
      <c r="P867" s="355"/>
      <c r="Q867" s="355"/>
      <c r="R867" s="355"/>
      <c r="S867" s="355"/>
      <c r="T867" s="355"/>
      <c r="U867" s="355"/>
      <c r="V867" s="355"/>
      <c r="W867" s="355"/>
      <c r="X867" s="355"/>
      <c r="Y867" s="355"/>
      <c r="Z867" s="355"/>
    </row>
    <row r="868" spans="1:26" ht="15.75" customHeight="1">
      <c r="A868" s="348"/>
      <c r="B868" s="353"/>
      <c r="C868" s="363"/>
      <c r="D868" s="355"/>
      <c r="E868" s="355"/>
      <c r="F868" s="355"/>
      <c r="G868" s="355"/>
      <c r="H868" s="355"/>
      <c r="I868" s="355"/>
      <c r="J868" s="355"/>
      <c r="K868" s="355"/>
      <c r="L868" s="355"/>
      <c r="M868" s="355"/>
      <c r="N868" s="355"/>
      <c r="O868" s="355"/>
      <c r="P868" s="355"/>
      <c r="Q868" s="355"/>
      <c r="R868" s="355"/>
      <c r="S868" s="355"/>
      <c r="T868" s="355"/>
      <c r="U868" s="355"/>
      <c r="V868" s="355"/>
      <c r="W868" s="355"/>
      <c r="X868" s="355"/>
      <c r="Y868" s="355"/>
      <c r="Z868" s="355"/>
    </row>
    <row r="869" spans="1:26" ht="15.75" customHeight="1">
      <c r="A869" s="348"/>
      <c r="B869" s="353"/>
      <c r="C869" s="363"/>
      <c r="D869" s="355"/>
      <c r="E869" s="355"/>
      <c r="F869" s="355"/>
      <c r="G869" s="355"/>
      <c r="H869" s="355"/>
      <c r="I869" s="355"/>
      <c r="J869" s="355"/>
      <c r="K869" s="355"/>
      <c r="L869" s="355"/>
      <c r="M869" s="355"/>
      <c r="N869" s="355"/>
      <c r="O869" s="355"/>
      <c r="P869" s="355"/>
      <c r="Q869" s="355"/>
      <c r="R869" s="355"/>
      <c r="S869" s="355"/>
      <c r="T869" s="355"/>
      <c r="U869" s="355"/>
      <c r="V869" s="355"/>
      <c r="W869" s="355"/>
      <c r="X869" s="355"/>
      <c r="Y869" s="355"/>
      <c r="Z869" s="355"/>
    </row>
    <row r="870" spans="1:26" ht="15.75" customHeight="1">
      <c r="A870" s="348"/>
      <c r="B870" s="353"/>
      <c r="C870" s="363"/>
      <c r="D870" s="355"/>
      <c r="E870" s="355"/>
      <c r="F870" s="355"/>
      <c r="G870" s="355"/>
      <c r="H870" s="355"/>
      <c r="I870" s="355"/>
      <c r="J870" s="355"/>
      <c r="K870" s="355"/>
      <c r="L870" s="355"/>
      <c r="M870" s="355"/>
      <c r="N870" s="355"/>
      <c r="O870" s="355"/>
      <c r="P870" s="355"/>
      <c r="Q870" s="355"/>
      <c r="R870" s="355"/>
      <c r="S870" s="355"/>
      <c r="T870" s="355"/>
      <c r="U870" s="355"/>
      <c r="V870" s="355"/>
      <c r="W870" s="355"/>
      <c r="X870" s="355"/>
      <c r="Y870" s="355"/>
      <c r="Z870" s="355"/>
    </row>
    <row r="871" spans="1:26" ht="15.75" customHeight="1">
      <c r="A871" s="348"/>
      <c r="B871" s="353"/>
      <c r="C871" s="363"/>
      <c r="D871" s="355"/>
      <c r="E871" s="355"/>
      <c r="F871" s="355"/>
      <c r="G871" s="355"/>
      <c r="H871" s="355"/>
      <c r="I871" s="355"/>
      <c r="J871" s="355"/>
      <c r="K871" s="355"/>
      <c r="L871" s="355"/>
      <c r="M871" s="355"/>
      <c r="N871" s="355"/>
      <c r="O871" s="355"/>
      <c r="P871" s="355"/>
      <c r="Q871" s="355"/>
      <c r="R871" s="355"/>
      <c r="S871" s="355"/>
      <c r="T871" s="355"/>
      <c r="U871" s="355"/>
      <c r="V871" s="355"/>
      <c r="W871" s="355"/>
      <c r="X871" s="355"/>
      <c r="Y871" s="355"/>
      <c r="Z871" s="355"/>
    </row>
    <row r="872" spans="1:26" ht="15.75" customHeight="1">
      <c r="A872" s="348"/>
      <c r="B872" s="353"/>
      <c r="C872" s="363"/>
      <c r="D872" s="355"/>
      <c r="E872" s="355"/>
      <c r="F872" s="355"/>
      <c r="G872" s="355"/>
      <c r="H872" s="355"/>
      <c r="I872" s="355"/>
      <c r="J872" s="355"/>
      <c r="K872" s="355"/>
      <c r="L872" s="355"/>
      <c r="M872" s="355"/>
      <c r="N872" s="355"/>
      <c r="O872" s="355"/>
      <c r="P872" s="355"/>
      <c r="Q872" s="355"/>
      <c r="R872" s="355"/>
      <c r="S872" s="355"/>
      <c r="T872" s="355"/>
      <c r="U872" s="355"/>
      <c r="V872" s="355"/>
      <c r="W872" s="355"/>
      <c r="X872" s="355"/>
      <c r="Y872" s="355"/>
      <c r="Z872" s="355"/>
    </row>
    <row r="873" spans="1:26" ht="15.75" customHeight="1">
      <c r="A873" s="348"/>
      <c r="B873" s="353"/>
      <c r="C873" s="363"/>
      <c r="D873" s="355"/>
      <c r="E873" s="355"/>
      <c r="F873" s="355"/>
      <c r="G873" s="355"/>
      <c r="H873" s="355"/>
      <c r="I873" s="355"/>
      <c r="J873" s="355"/>
      <c r="K873" s="355"/>
      <c r="L873" s="355"/>
      <c r="M873" s="355"/>
      <c r="N873" s="355"/>
      <c r="O873" s="355"/>
      <c r="P873" s="355"/>
      <c r="Q873" s="355"/>
      <c r="R873" s="355"/>
      <c r="S873" s="355"/>
      <c r="T873" s="355"/>
      <c r="U873" s="355"/>
      <c r="V873" s="355"/>
      <c r="W873" s="355"/>
      <c r="X873" s="355"/>
      <c r="Y873" s="355"/>
      <c r="Z873" s="355"/>
    </row>
    <row r="874" spans="1:26" ht="15.75" customHeight="1">
      <c r="A874" s="348"/>
      <c r="B874" s="353"/>
      <c r="C874" s="363"/>
      <c r="D874" s="355"/>
      <c r="E874" s="355"/>
      <c r="F874" s="355"/>
      <c r="G874" s="355"/>
      <c r="H874" s="355"/>
      <c r="I874" s="355"/>
      <c r="J874" s="355"/>
      <c r="K874" s="355"/>
      <c r="L874" s="355"/>
      <c r="M874" s="355"/>
      <c r="N874" s="355"/>
      <c r="O874" s="355"/>
      <c r="P874" s="355"/>
      <c r="Q874" s="355"/>
      <c r="R874" s="355"/>
      <c r="S874" s="355"/>
      <c r="T874" s="355"/>
      <c r="U874" s="355"/>
      <c r="V874" s="355"/>
      <c r="W874" s="355"/>
      <c r="X874" s="355"/>
      <c r="Y874" s="355"/>
      <c r="Z874" s="355"/>
    </row>
    <row r="875" spans="1:26" ht="15.75" customHeight="1">
      <c r="A875" s="348"/>
      <c r="B875" s="353"/>
      <c r="C875" s="363"/>
      <c r="D875" s="355"/>
      <c r="E875" s="355"/>
      <c r="F875" s="355"/>
      <c r="G875" s="355"/>
      <c r="H875" s="355"/>
      <c r="I875" s="355"/>
      <c r="J875" s="355"/>
      <c r="K875" s="355"/>
      <c r="L875" s="355"/>
      <c r="M875" s="355"/>
      <c r="N875" s="355"/>
      <c r="O875" s="355"/>
      <c r="P875" s="355"/>
      <c r="Q875" s="355"/>
      <c r="R875" s="355"/>
      <c r="S875" s="355"/>
      <c r="T875" s="355"/>
      <c r="U875" s="355"/>
      <c r="V875" s="355"/>
      <c r="W875" s="355"/>
      <c r="X875" s="355"/>
      <c r="Y875" s="355"/>
      <c r="Z875" s="355"/>
    </row>
    <row r="876" spans="1:26" ht="15.75" customHeight="1">
      <c r="A876" s="348"/>
      <c r="B876" s="353"/>
      <c r="C876" s="363"/>
      <c r="D876" s="355"/>
      <c r="E876" s="355"/>
      <c r="F876" s="355"/>
      <c r="G876" s="355"/>
      <c r="H876" s="355"/>
      <c r="I876" s="355"/>
      <c r="J876" s="355"/>
      <c r="K876" s="355"/>
      <c r="L876" s="355"/>
      <c r="M876" s="355"/>
      <c r="N876" s="355"/>
      <c r="O876" s="355"/>
      <c r="P876" s="355"/>
      <c r="Q876" s="355"/>
      <c r="R876" s="355"/>
      <c r="S876" s="355"/>
      <c r="T876" s="355"/>
      <c r="U876" s="355"/>
      <c r="V876" s="355"/>
      <c r="W876" s="355"/>
      <c r="X876" s="355"/>
      <c r="Y876" s="355"/>
      <c r="Z876" s="355"/>
    </row>
    <row r="877" spans="1:26" ht="15.75" customHeight="1">
      <c r="A877" s="348"/>
      <c r="B877" s="353"/>
      <c r="C877" s="363"/>
      <c r="D877" s="355"/>
      <c r="E877" s="355"/>
      <c r="F877" s="355"/>
      <c r="G877" s="355"/>
      <c r="H877" s="355"/>
      <c r="I877" s="355"/>
      <c r="J877" s="355"/>
      <c r="K877" s="355"/>
      <c r="L877" s="355"/>
      <c r="M877" s="355"/>
      <c r="N877" s="355"/>
      <c r="O877" s="355"/>
      <c r="P877" s="355"/>
      <c r="Q877" s="355"/>
      <c r="R877" s="355"/>
      <c r="S877" s="355"/>
      <c r="T877" s="355"/>
      <c r="U877" s="355"/>
      <c r="V877" s="355"/>
      <c r="W877" s="355"/>
      <c r="X877" s="355"/>
      <c r="Y877" s="355"/>
      <c r="Z877" s="355"/>
    </row>
    <row r="878" spans="1:26" ht="15.75" customHeight="1">
      <c r="A878" s="348"/>
      <c r="B878" s="353"/>
      <c r="C878" s="363"/>
      <c r="D878" s="355"/>
      <c r="E878" s="355"/>
      <c r="F878" s="355"/>
      <c r="G878" s="355"/>
      <c r="H878" s="355"/>
      <c r="I878" s="355"/>
      <c r="J878" s="355"/>
      <c r="K878" s="355"/>
      <c r="L878" s="355"/>
      <c r="M878" s="355"/>
      <c r="N878" s="355"/>
      <c r="O878" s="355"/>
      <c r="P878" s="355"/>
      <c r="Q878" s="355"/>
      <c r="R878" s="355"/>
      <c r="S878" s="355"/>
      <c r="T878" s="355"/>
      <c r="U878" s="355"/>
      <c r="V878" s="355"/>
      <c r="W878" s="355"/>
      <c r="X878" s="355"/>
      <c r="Y878" s="355"/>
      <c r="Z878" s="355"/>
    </row>
    <row r="879" spans="1:26" ht="15.75" customHeight="1">
      <c r="A879" s="348"/>
      <c r="B879" s="353"/>
      <c r="C879" s="363"/>
      <c r="D879" s="355"/>
      <c r="E879" s="355"/>
      <c r="F879" s="355"/>
      <c r="G879" s="355"/>
      <c r="H879" s="355"/>
      <c r="I879" s="355"/>
      <c r="J879" s="355"/>
      <c r="K879" s="355"/>
      <c r="L879" s="355"/>
      <c r="M879" s="355"/>
      <c r="N879" s="355"/>
      <c r="O879" s="355"/>
      <c r="P879" s="355"/>
      <c r="Q879" s="355"/>
      <c r="R879" s="355"/>
      <c r="S879" s="355"/>
      <c r="T879" s="355"/>
      <c r="U879" s="355"/>
      <c r="V879" s="355"/>
      <c r="W879" s="355"/>
      <c r="X879" s="355"/>
      <c r="Y879" s="355"/>
      <c r="Z879" s="355"/>
    </row>
    <row r="880" spans="1:26" ht="15.75" customHeight="1">
      <c r="A880" s="348"/>
      <c r="B880" s="353"/>
      <c r="C880" s="363"/>
      <c r="D880" s="355"/>
      <c r="E880" s="355"/>
      <c r="F880" s="355"/>
      <c r="G880" s="355"/>
      <c r="H880" s="355"/>
      <c r="I880" s="355"/>
      <c r="J880" s="355"/>
      <c r="K880" s="355"/>
      <c r="L880" s="355"/>
      <c r="M880" s="355"/>
      <c r="N880" s="355"/>
      <c r="O880" s="355"/>
      <c r="P880" s="355"/>
      <c r="Q880" s="355"/>
      <c r="R880" s="355"/>
      <c r="S880" s="355"/>
      <c r="T880" s="355"/>
      <c r="U880" s="355"/>
      <c r="V880" s="355"/>
      <c r="W880" s="355"/>
      <c r="X880" s="355"/>
      <c r="Y880" s="355"/>
      <c r="Z880" s="355"/>
    </row>
    <row r="881" spans="1:26" ht="15.75" customHeight="1">
      <c r="A881" s="348"/>
      <c r="B881" s="353"/>
      <c r="C881" s="363"/>
      <c r="D881" s="355"/>
      <c r="E881" s="355"/>
      <c r="F881" s="355"/>
      <c r="G881" s="355"/>
      <c r="H881" s="355"/>
      <c r="I881" s="355"/>
      <c r="J881" s="355"/>
      <c r="K881" s="355"/>
      <c r="L881" s="355"/>
      <c r="M881" s="355"/>
      <c r="N881" s="355"/>
      <c r="O881" s="355"/>
      <c r="P881" s="355"/>
      <c r="Q881" s="355"/>
      <c r="R881" s="355"/>
      <c r="S881" s="355"/>
      <c r="T881" s="355"/>
      <c r="U881" s="355"/>
      <c r="V881" s="355"/>
      <c r="W881" s="355"/>
      <c r="X881" s="355"/>
      <c r="Y881" s="355"/>
      <c r="Z881" s="355"/>
    </row>
    <row r="882" spans="1:26" ht="15.75" customHeight="1">
      <c r="A882" s="348"/>
      <c r="B882" s="353"/>
      <c r="C882" s="363"/>
      <c r="D882" s="355"/>
      <c r="E882" s="355"/>
      <c r="F882" s="355"/>
      <c r="G882" s="355"/>
      <c r="H882" s="355"/>
      <c r="I882" s="355"/>
      <c r="J882" s="355"/>
      <c r="K882" s="355"/>
      <c r="L882" s="355"/>
      <c r="M882" s="355"/>
      <c r="N882" s="355"/>
      <c r="O882" s="355"/>
      <c r="P882" s="355"/>
      <c r="Q882" s="355"/>
      <c r="R882" s="355"/>
      <c r="S882" s="355"/>
      <c r="T882" s="355"/>
      <c r="U882" s="355"/>
      <c r="V882" s="355"/>
      <c r="W882" s="355"/>
      <c r="X882" s="355"/>
      <c r="Y882" s="355"/>
      <c r="Z882" s="355"/>
    </row>
    <row r="883" spans="1:26" ht="15.75" customHeight="1">
      <c r="A883" s="348"/>
      <c r="B883" s="353"/>
      <c r="C883" s="363"/>
      <c r="D883" s="355"/>
      <c r="E883" s="355"/>
      <c r="F883" s="355"/>
      <c r="G883" s="355"/>
      <c r="H883" s="355"/>
      <c r="I883" s="355"/>
      <c r="J883" s="355"/>
      <c r="K883" s="355"/>
      <c r="L883" s="355"/>
      <c r="M883" s="355"/>
      <c r="N883" s="355"/>
      <c r="O883" s="355"/>
      <c r="P883" s="355"/>
      <c r="Q883" s="355"/>
      <c r="R883" s="355"/>
      <c r="S883" s="355"/>
      <c r="T883" s="355"/>
      <c r="U883" s="355"/>
      <c r="V883" s="355"/>
      <c r="W883" s="355"/>
      <c r="X883" s="355"/>
      <c r="Y883" s="355"/>
      <c r="Z883" s="355"/>
    </row>
    <row r="884" spans="1:26" ht="15.75" customHeight="1">
      <c r="A884" s="348"/>
      <c r="B884" s="353"/>
      <c r="C884" s="363"/>
      <c r="D884" s="355"/>
      <c r="E884" s="355"/>
      <c r="F884" s="355"/>
      <c r="G884" s="355"/>
      <c r="H884" s="355"/>
      <c r="I884" s="355"/>
      <c r="J884" s="355"/>
      <c r="K884" s="355"/>
      <c r="L884" s="355"/>
      <c r="M884" s="355"/>
      <c r="N884" s="355"/>
      <c r="O884" s="355"/>
      <c r="P884" s="355"/>
      <c r="Q884" s="355"/>
      <c r="R884" s="355"/>
      <c r="S884" s="355"/>
      <c r="T884" s="355"/>
      <c r="U884" s="355"/>
      <c r="V884" s="355"/>
      <c r="W884" s="355"/>
      <c r="X884" s="355"/>
      <c r="Y884" s="355"/>
      <c r="Z884" s="355"/>
    </row>
    <row r="885" spans="1:26" ht="15.75" customHeight="1">
      <c r="A885" s="348"/>
      <c r="B885" s="353"/>
      <c r="C885" s="363"/>
      <c r="D885" s="355"/>
      <c r="E885" s="355"/>
      <c r="F885" s="355"/>
      <c r="G885" s="355"/>
      <c r="H885" s="355"/>
      <c r="I885" s="355"/>
      <c r="J885" s="355"/>
      <c r="K885" s="355"/>
      <c r="L885" s="355"/>
      <c r="M885" s="355"/>
      <c r="N885" s="355"/>
      <c r="O885" s="355"/>
      <c r="P885" s="355"/>
      <c r="Q885" s="355"/>
      <c r="R885" s="355"/>
      <c r="S885" s="355"/>
      <c r="T885" s="355"/>
      <c r="U885" s="355"/>
      <c r="V885" s="355"/>
      <c r="W885" s="355"/>
      <c r="X885" s="355"/>
      <c r="Y885" s="355"/>
      <c r="Z885" s="355"/>
    </row>
    <row r="886" spans="1:26" ht="15.75" customHeight="1">
      <c r="A886" s="348"/>
      <c r="B886" s="353"/>
      <c r="C886" s="363"/>
      <c r="D886" s="355"/>
      <c r="E886" s="355"/>
      <c r="F886" s="355"/>
      <c r="G886" s="355"/>
      <c r="H886" s="355"/>
      <c r="I886" s="355"/>
      <c r="J886" s="355"/>
      <c r="K886" s="355"/>
      <c r="L886" s="355"/>
      <c r="M886" s="355"/>
      <c r="N886" s="355"/>
      <c r="O886" s="355"/>
      <c r="P886" s="355"/>
      <c r="Q886" s="355"/>
      <c r="R886" s="355"/>
      <c r="S886" s="355"/>
      <c r="T886" s="355"/>
      <c r="U886" s="355"/>
      <c r="V886" s="355"/>
      <c r="W886" s="355"/>
      <c r="X886" s="355"/>
      <c r="Y886" s="355"/>
      <c r="Z886" s="355"/>
    </row>
    <row r="887" spans="1:26" ht="15.75" customHeight="1">
      <c r="A887" s="348"/>
      <c r="B887" s="353"/>
      <c r="C887" s="363"/>
      <c r="D887" s="355"/>
      <c r="E887" s="355"/>
      <c r="F887" s="355"/>
      <c r="G887" s="355"/>
      <c r="H887" s="355"/>
      <c r="I887" s="355"/>
      <c r="J887" s="355"/>
      <c r="K887" s="355"/>
      <c r="L887" s="355"/>
      <c r="M887" s="355"/>
      <c r="N887" s="355"/>
      <c r="O887" s="355"/>
      <c r="P887" s="355"/>
      <c r="Q887" s="355"/>
      <c r="R887" s="355"/>
      <c r="S887" s="355"/>
      <c r="T887" s="355"/>
      <c r="U887" s="355"/>
      <c r="V887" s="355"/>
      <c r="W887" s="355"/>
      <c r="X887" s="355"/>
      <c r="Y887" s="355"/>
      <c r="Z887" s="355"/>
    </row>
    <row r="888" spans="1:26" ht="15.75" customHeight="1">
      <c r="A888" s="348"/>
      <c r="B888" s="353"/>
      <c r="C888" s="363"/>
      <c r="D888" s="355"/>
      <c r="E888" s="355"/>
      <c r="F888" s="355"/>
      <c r="G888" s="355"/>
      <c r="H888" s="355"/>
      <c r="I888" s="355"/>
      <c r="J888" s="355"/>
      <c r="K888" s="355"/>
      <c r="L888" s="355"/>
      <c r="M888" s="355"/>
      <c r="N888" s="355"/>
      <c r="O888" s="355"/>
      <c r="P888" s="355"/>
      <c r="Q888" s="355"/>
      <c r="R888" s="355"/>
      <c r="S888" s="355"/>
      <c r="T888" s="355"/>
      <c r="U888" s="355"/>
      <c r="V888" s="355"/>
      <c r="W888" s="355"/>
      <c r="X888" s="355"/>
      <c r="Y888" s="355"/>
      <c r="Z888" s="355"/>
    </row>
    <row r="889" spans="1:26" ht="15.75" customHeight="1">
      <c r="A889" s="348"/>
      <c r="B889" s="353"/>
      <c r="C889" s="363"/>
      <c r="D889" s="355"/>
      <c r="E889" s="355"/>
      <c r="F889" s="355"/>
      <c r="G889" s="355"/>
      <c r="H889" s="355"/>
      <c r="I889" s="355"/>
      <c r="J889" s="355"/>
      <c r="K889" s="355"/>
      <c r="L889" s="355"/>
      <c r="M889" s="355"/>
      <c r="N889" s="355"/>
      <c r="O889" s="355"/>
      <c r="P889" s="355"/>
      <c r="Q889" s="355"/>
      <c r="R889" s="355"/>
      <c r="S889" s="355"/>
      <c r="T889" s="355"/>
      <c r="U889" s="355"/>
      <c r="V889" s="355"/>
      <c r="W889" s="355"/>
      <c r="X889" s="355"/>
      <c r="Y889" s="355"/>
      <c r="Z889" s="355"/>
    </row>
    <row r="890" spans="1:26" ht="15.75" customHeight="1">
      <c r="A890" s="348"/>
      <c r="B890" s="353"/>
      <c r="C890" s="363"/>
      <c r="D890" s="355"/>
      <c r="E890" s="355"/>
      <c r="F890" s="355"/>
      <c r="G890" s="355"/>
      <c r="H890" s="355"/>
      <c r="I890" s="355"/>
      <c r="J890" s="355"/>
      <c r="K890" s="355"/>
      <c r="L890" s="355"/>
      <c r="M890" s="355"/>
      <c r="N890" s="355"/>
      <c r="O890" s="355"/>
      <c r="P890" s="355"/>
      <c r="Q890" s="355"/>
      <c r="R890" s="355"/>
      <c r="S890" s="355"/>
      <c r="T890" s="355"/>
      <c r="U890" s="355"/>
      <c r="V890" s="355"/>
      <c r="W890" s="355"/>
      <c r="X890" s="355"/>
      <c r="Y890" s="355"/>
      <c r="Z890" s="355"/>
    </row>
    <row r="891" spans="1:26" ht="15.75" customHeight="1">
      <c r="A891" s="348"/>
      <c r="B891" s="353"/>
      <c r="C891" s="363"/>
      <c r="D891" s="355"/>
      <c r="E891" s="355"/>
      <c r="F891" s="355"/>
      <c r="G891" s="355"/>
      <c r="H891" s="355"/>
      <c r="I891" s="355"/>
      <c r="J891" s="355"/>
      <c r="K891" s="355"/>
      <c r="L891" s="355"/>
      <c r="M891" s="355"/>
      <c r="N891" s="355"/>
      <c r="O891" s="355"/>
      <c r="P891" s="355"/>
      <c r="Q891" s="355"/>
      <c r="R891" s="355"/>
      <c r="S891" s="355"/>
      <c r="T891" s="355"/>
      <c r="U891" s="355"/>
      <c r="V891" s="355"/>
      <c r="W891" s="355"/>
      <c r="X891" s="355"/>
      <c r="Y891" s="355"/>
      <c r="Z891" s="355"/>
    </row>
    <row r="892" spans="1:26" ht="15.75" customHeight="1">
      <c r="A892" s="348"/>
      <c r="B892" s="353"/>
      <c r="C892" s="363"/>
      <c r="D892" s="355"/>
      <c r="E892" s="355"/>
      <c r="F892" s="355"/>
      <c r="G892" s="355"/>
      <c r="H892" s="355"/>
      <c r="I892" s="355"/>
      <c r="J892" s="355"/>
      <c r="K892" s="355"/>
      <c r="L892" s="355"/>
      <c r="M892" s="355"/>
      <c r="N892" s="355"/>
      <c r="O892" s="355"/>
      <c r="P892" s="355"/>
      <c r="Q892" s="355"/>
      <c r="R892" s="355"/>
      <c r="S892" s="355"/>
      <c r="T892" s="355"/>
      <c r="U892" s="355"/>
      <c r="V892" s="355"/>
      <c r="W892" s="355"/>
      <c r="X892" s="355"/>
      <c r="Y892" s="355"/>
      <c r="Z892" s="355"/>
    </row>
    <row r="893" spans="1:26" ht="15.75" customHeight="1">
      <c r="A893" s="348"/>
      <c r="B893" s="353"/>
      <c r="C893" s="363"/>
      <c r="D893" s="355"/>
      <c r="E893" s="355"/>
      <c r="F893" s="355"/>
      <c r="G893" s="355"/>
      <c r="H893" s="355"/>
      <c r="I893" s="355"/>
      <c r="J893" s="355"/>
      <c r="K893" s="355"/>
      <c r="L893" s="355"/>
      <c r="M893" s="355"/>
      <c r="N893" s="355"/>
      <c r="O893" s="355"/>
      <c r="P893" s="355"/>
      <c r="Q893" s="355"/>
      <c r="R893" s="355"/>
      <c r="S893" s="355"/>
      <c r="T893" s="355"/>
      <c r="U893" s="355"/>
      <c r="V893" s="355"/>
      <c r="W893" s="355"/>
      <c r="X893" s="355"/>
      <c r="Y893" s="355"/>
      <c r="Z893" s="355"/>
    </row>
    <row r="894" spans="1:26" ht="15.75" customHeight="1">
      <c r="A894" s="348"/>
      <c r="B894" s="353"/>
      <c r="C894" s="363"/>
      <c r="D894" s="355"/>
      <c r="E894" s="355"/>
      <c r="F894" s="355"/>
      <c r="G894" s="355"/>
      <c r="H894" s="355"/>
      <c r="I894" s="355"/>
      <c r="J894" s="355"/>
      <c r="K894" s="355"/>
      <c r="L894" s="355"/>
      <c r="M894" s="355"/>
      <c r="N894" s="355"/>
      <c r="O894" s="355"/>
      <c r="P894" s="355"/>
      <c r="Q894" s="355"/>
      <c r="R894" s="355"/>
      <c r="S894" s="355"/>
      <c r="T894" s="355"/>
      <c r="U894" s="355"/>
      <c r="V894" s="355"/>
      <c r="W894" s="355"/>
      <c r="X894" s="355"/>
      <c r="Y894" s="355"/>
      <c r="Z894" s="355"/>
    </row>
    <row r="895" spans="1:26" ht="15.75" customHeight="1">
      <c r="A895" s="348"/>
      <c r="B895" s="353"/>
      <c r="C895" s="363"/>
      <c r="D895" s="355"/>
      <c r="E895" s="355"/>
      <c r="F895" s="355"/>
      <c r="G895" s="355"/>
      <c r="H895" s="355"/>
      <c r="I895" s="355"/>
      <c r="J895" s="355"/>
      <c r="K895" s="355"/>
      <c r="L895" s="355"/>
      <c r="M895" s="355"/>
      <c r="N895" s="355"/>
      <c r="O895" s="355"/>
      <c r="P895" s="355"/>
      <c r="Q895" s="355"/>
      <c r="R895" s="355"/>
      <c r="S895" s="355"/>
      <c r="T895" s="355"/>
      <c r="U895" s="355"/>
      <c r="V895" s="355"/>
      <c r="W895" s="355"/>
      <c r="X895" s="355"/>
      <c r="Y895" s="355"/>
      <c r="Z895" s="355"/>
    </row>
    <row r="896" spans="1:26" ht="15.75" customHeight="1">
      <c r="A896" s="348"/>
      <c r="B896" s="353"/>
      <c r="C896" s="363"/>
      <c r="D896" s="355"/>
      <c r="E896" s="355"/>
      <c r="F896" s="355"/>
      <c r="G896" s="355"/>
      <c r="H896" s="355"/>
      <c r="I896" s="355"/>
      <c r="J896" s="355"/>
      <c r="K896" s="355"/>
      <c r="L896" s="355"/>
      <c r="M896" s="355"/>
      <c r="N896" s="355"/>
      <c r="O896" s="355"/>
      <c r="P896" s="355"/>
      <c r="Q896" s="355"/>
      <c r="R896" s="355"/>
      <c r="S896" s="355"/>
      <c r="T896" s="355"/>
      <c r="U896" s="355"/>
      <c r="V896" s="355"/>
      <c r="W896" s="355"/>
      <c r="X896" s="355"/>
      <c r="Y896" s="355"/>
      <c r="Z896" s="355"/>
    </row>
    <row r="897" spans="1:26" ht="15.75" customHeight="1">
      <c r="A897" s="348"/>
      <c r="B897" s="353"/>
      <c r="C897" s="363"/>
      <c r="D897" s="355"/>
      <c r="E897" s="355"/>
      <c r="F897" s="355"/>
      <c r="G897" s="355"/>
      <c r="H897" s="355"/>
      <c r="I897" s="355"/>
      <c r="J897" s="355"/>
      <c r="K897" s="355"/>
      <c r="L897" s="355"/>
      <c r="M897" s="355"/>
      <c r="N897" s="355"/>
      <c r="O897" s="355"/>
      <c r="P897" s="355"/>
      <c r="Q897" s="355"/>
      <c r="R897" s="355"/>
      <c r="S897" s="355"/>
      <c r="T897" s="355"/>
      <c r="U897" s="355"/>
      <c r="V897" s="355"/>
      <c r="W897" s="355"/>
      <c r="X897" s="355"/>
      <c r="Y897" s="355"/>
      <c r="Z897" s="355"/>
    </row>
    <row r="898" spans="1:26" ht="15.75" customHeight="1">
      <c r="A898" s="348"/>
      <c r="B898" s="353"/>
      <c r="C898" s="363"/>
      <c r="D898" s="355"/>
      <c r="E898" s="355"/>
      <c r="F898" s="355"/>
      <c r="G898" s="355"/>
      <c r="H898" s="355"/>
      <c r="I898" s="355"/>
      <c r="J898" s="355"/>
      <c r="K898" s="355"/>
      <c r="L898" s="355"/>
      <c r="M898" s="355"/>
      <c r="N898" s="355"/>
      <c r="O898" s="355"/>
      <c r="P898" s="355"/>
      <c r="Q898" s="355"/>
      <c r="R898" s="355"/>
      <c r="S898" s="355"/>
      <c r="T898" s="355"/>
      <c r="U898" s="355"/>
      <c r="V898" s="355"/>
      <c r="W898" s="355"/>
      <c r="X898" s="355"/>
      <c r="Y898" s="355"/>
      <c r="Z898" s="355"/>
    </row>
    <row r="899" spans="1:26" ht="15.75" customHeight="1">
      <c r="A899" s="348"/>
      <c r="B899" s="353"/>
      <c r="C899" s="363"/>
      <c r="D899" s="355"/>
      <c r="E899" s="355"/>
      <c r="F899" s="355"/>
      <c r="G899" s="355"/>
      <c r="H899" s="355"/>
      <c r="I899" s="355"/>
      <c r="J899" s="355"/>
      <c r="K899" s="355"/>
      <c r="L899" s="355"/>
      <c r="M899" s="355"/>
      <c r="N899" s="355"/>
      <c r="O899" s="355"/>
      <c r="P899" s="355"/>
      <c r="Q899" s="355"/>
      <c r="R899" s="355"/>
      <c r="S899" s="355"/>
      <c r="T899" s="355"/>
      <c r="U899" s="355"/>
      <c r="V899" s="355"/>
      <c r="W899" s="355"/>
      <c r="X899" s="355"/>
      <c r="Y899" s="355"/>
      <c r="Z899" s="355"/>
    </row>
    <row r="900" spans="1:26" ht="15.75" customHeight="1">
      <c r="A900" s="348"/>
      <c r="B900" s="353"/>
      <c r="C900" s="363"/>
      <c r="D900" s="355"/>
      <c r="E900" s="355"/>
      <c r="F900" s="355"/>
      <c r="G900" s="355"/>
      <c r="H900" s="355"/>
      <c r="I900" s="355"/>
      <c r="J900" s="355"/>
      <c r="K900" s="355"/>
      <c r="L900" s="355"/>
      <c r="M900" s="355"/>
      <c r="N900" s="355"/>
      <c r="O900" s="355"/>
      <c r="P900" s="355"/>
      <c r="Q900" s="355"/>
      <c r="R900" s="355"/>
      <c r="S900" s="355"/>
      <c r="T900" s="355"/>
      <c r="U900" s="355"/>
      <c r="V900" s="355"/>
      <c r="W900" s="355"/>
      <c r="X900" s="355"/>
      <c r="Y900" s="355"/>
      <c r="Z900" s="355"/>
    </row>
    <row r="901" spans="1:26" ht="15.75" customHeight="1">
      <c r="A901" s="348"/>
      <c r="B901" s="353"/>
      <c r="C901" s="363"/>
      <c r="D901" s="355"/>
      <c r="E901" s="355"/>
      <c r="F901" s="355"/>
      <c r="G901" s="355"/>
      <c r="H901" s="355"/>
      <c r="I901" s="355"/>
      <c r="J901" s="355"/>
      <c r="K901" s="355"/>
      <c r="L901" s="355"/>
      <c r="M901" s="355"/>
      <c r="N901" s="355"/>
      <c r="O901" s="355"/>
      <c r="P901" s="355"/>
      <c r="Q901" s="355"/>
      <c r="R901" s="355"/>
      <c r="S901" s="355"/>
      <c r="T901" s="355"/>
      <c r="U901" s="355"/>
      <c r="V901" s="355"/>
      <c r="W901" s="355"/>
      <c r="X901" s="355"/>
      <c r="Y901" s="355"/>
      <c r="Z901" s="355"/>
    </row>
    <row r="902" spans="1:26" ht="15.75" customHeight="1">
      <c r="A902" s="348"/>
      <c r="B902" s="353"/>
      <c r="C902" s="363"/>
      <c r="D902" s="355"/>
      <c r="E902" s="355"/>
      <c r="F902" s="355"/>
      <c r="G902" s="355"/>
      <c r="H902" s="355"/>
      <c r="I902" s="355"/>
      <c r="J902" s="355"/>
      <c r="K902" s="355"/>
      <c r="L902" s="355"/>
      <c r="M902" s="355"/>
      <c r="N902" s="355"/>
      <c r="O902" s="355"/>
      <c r="P902" s="355"/>
      <c r="Q902" s="355"/>
      <c r="R902" s="355"/>
      <c r="S902" s="355"/>
      <c r="T902" s="355"/>
      <c r="U902" s="355"/>
      <c r="V902" s="355"/>
      <c r="W902" s="355"/>
      <c r="X902" s="355"/>
      <c r="Y902" s="355"/>
      <c r="Z902" s="355"/>
    </row>
    <row r="903" spans="1:26" ht="15.75" customHeight="1">
      <c r="A903" s="348"/>
      <c r="B903" s="353"/>
      <c r="C903" s="363"/>
      <c r="D903" s="355"/>
      <c r="E903" s="355"/>
      <c r="F903" s="355"/>
      <c r="G903" s="355"/>
      <c r="H903" s="355"/>
      <c r="I903" s="355"/>
      <c r="J903" s="355"/>
      <c r="K903" s="355"/>
      <c r="L903" s="355"/>
      <c r="M903" s="355"/>
      <c r="N903" s="355"/>
      <c r="O903" s="355"/>
      <c r="P903" s="355"/>
      <c r="Q903" s="355"/>
      <c r="R903" s="355"/>
      <c r="S903" s="355"/>
      <c r="T903" s="355"/>
      <c r="U903" s="355"/>
      <c r="V903" s="355"/>
      <c r="W903" s="355"/>
      <c r="X903" s="355"/>
      <c r="Y903" s="355"/>
      <c r="Z903" s="355"/>
    </row>
    <row r="904" spans="1:26" ht="15.75" customHeight="1">
      <c r="A904" s="348"/>
      <c r="B904" s="353"/>
      <c r="C904" s="363"/>
      <c r="D904" s="355"/>
      <c r="E904" s="355"/>
      <c r="F904" s="355"/>
      <c r="G904" s="355"/>
      <c r="H904" s="355"/>
      <c r="I904" s="355"/>
      <c r="J904" s="355"/>
      <c r="K904" s="355"/>
      <c r="L904" s="355"/>
      <c r="M904" s="355"/>
      <c r="N904" s="355"/>
      <c r="O904" s="355"/>
      <c r="P904" s="355"/>
      <c r="Q904" s="355"/>
      <c r="R904" s="355"/>
      <c r="S904" s="355"/>
      <c r="T904" s="355"/>
      <c r="U904" s="355"/>
      <c r="V904" s="355"/>
      <c r="W904" s="355"/>
      <c r="X904" s="355"/>
      <c r="Y904" s="355"/>
      <c r="Z904" s="355"/>
    </row>
    <row r="905" spans="1:26" ht="15.75" customHeight="1">
      <c r="A905" s="348"/>
      <c r="B905" s="353"/>
      <c r="C905" s="363"/>
      <c r="D905" s="355"/>
      <c r="E905" s="355"/>
      <c r="F905" s="355"/>
      <c r="G905" s="355"/>
      <c r="H905" s="355"/>
      <c r="I905" s="355"/>
      <c r="J905" s="355"/>
      <c r="K905" s="355"/>
      <c r="L905" s="355"/>
      <c r="M905" s="355"/>
      <c r="N905" s="355"/>
      <c r="O905" s="355"/>
      <c r="P905" s="355"/>
      <c r="Q905" s="355"/>
      <c r="R905" s="355"/>
      <c r="S905" s="355"/>
      <c r="T905" s="355"/>
      <c r="U905" s="355"/>
      <c r="V905" s="355"/>
      <c r="W905" s="355"/>
      <c r="X905" s="355"/>
      <c r="Y905" s="355"/>
      <c r="Z905" s="355"/>
    </row>
    <row r="906" spans="1:26" ht="15.75" customHeight="1">
      <c r="A906" s="348"/>
      <c r="B906" s="353"/>
      <c r="C906" s="363"/>
      <c r="D906" s="355"/>
      <c r="E906" s="355"/>
      <c r="F906" s="355"/>
      <c r="G906" s="355"/>
      <c r="H906" s="355"/>
      <c r="I906" s="355"/>
      <c r="J906" s="355"/>
      <c r="K906" s="355"/>
      <c r="L906" s="355"/>
      <c r="M906" s="355"/>
      <c r="N906" s="355"/>
      <c r="O906" s="355"/>
      <c r="P906" s="355"/>
      <c r="Q906" s="355"/>
      <c r="R906" s="355"/>
      <c r="S906" s="355"/>
      <c r="T906" s="355"/>
      <c r="U906" s="355"/>
      <c r="V906" s="355"/>
      <c r="W906" s="355"/>
      <c r="X906" s="355"/>
      <c r="Y906" s="355"/>
      <c r="Z906" s="355"/>
    </row>
    <row r="907" spans="1:26" ht="15.75" customHeight="1">
      <c r="A907" s="348"/>
      <c r="B907" s="353"/>
      <c r="C907" s="363"/>
      <c r="D907" s="355"/>
      <c r="E907" s="355"/>
      <c r="F907" s="355"/>
      <c r="G907" s="355"/>
      <c r="H907" s="355"/>
      <c r="I907" s="355"/>
      <c r="J907" s="355"/>
      <c r="K907" s="355"/>
      <c r="L907" s="355"/>
      <c r="M907" s="355"/>
      <c r="N907" s="355"/>
      <c r="O907" s="355"/>
      <c r="P907" s="355"/>
      <c r="Q907" s="355"/>
      <c r="R907" s="355"/>
      <c r="S907" s="355"/>
      <c r="T907" s="355"/>
      <c r="U907" s="355"/>
      <c r="V907" s="355"/>
      <c r="W907" s="355"/>
      <c r="X907" s="355"/>
      <c r="Y907" s="355"/>
      <c r="Z907" s="355"/>
    </row>
    <row r="908" spans="1:26" ht="15.75" customHeight="1">
      <c r="A908" s="348"/>
      <c r="B908" s="353"/>
      <c r="C908" s="363"/>
      <c r="D908" s="355"/>
      <c r="E908" s="355"/>
      <c r="F908" s="355"/>
      <c r="G908" s="355"/>
      <c r="H908" s="355"/>
      <c r="I908" s="355"/>
      <c r="J908" s="355"/>
      <c r="K908" s="355"/>
      <c r="L908" s="355"/>
      <c r="M908" s="355"/>
      <c r="N908" s="355"/>
      <c r="O908" s="355"/>
      <c r="P908" s="355"/>
      <c r="Q908" s="355"/>
      <c r="R908" s="355"/>
      <c r="S908" s="355"/>
      <c r="T908" s="355"/>
      <c r="U908" s="355"/>
      <c r="V908" s="355"/>
      <c r="W908" s="355"/>
      <c r="X908" s="355"/>
      <c r="Y908" s="355"/>
      <c r="Z908" s="355"/>
    </row>
    <row r="909" spans="1:26" ht="15.75" customHeight="1">
      <c r="A909" s="348"/>
      <c r="B909" s="353"/>
      <c r="C909" s="363"/>
      <c r="D909" s="355"/>
      <c r="E909" s="355"/>
      <c r="F909" s="355"/>
      <c r="G909" s="355"/>
      <c r="H909" s="355"/>
      <c r="I909" s="355"/>
      <c r="J909" s="355"/>
      <c r="K909" s="355"/>
      <c r="L909" s="355"/>
      <c r="M909" s="355"/>
      <c r="N909" s="355"/>
      <c r="O909" s="355"/>
      <c r="P909" s="355"/>
      <c r="Q909" s="355"/>
      <c r="R909" s="355"/>
      <c r="S909" s="355"/>
      <c r="T909" s="355"/>
      <c r="U909" s="355"/>
      <c r="V909" s="355"/>
      <c r="W909" s="355"/>
      <c r="X909" s="355"/>
      <c r="Y909" s="355"/>
      <c r="Z909" s="355"/>
    </row>
    <row r="910" spans="1:26" ht="15.75" customHeight="1">
      <c r="A910" s="348"/>
      <c r="B910" s="353"/>
      <c r="C910" s="363"/>
      <c r="D910" s="355"/>
      <c r="E910" s="355"/>
      <c r="F910" s="355"/>
      <c r="G910" s="355"/>
      <c r="H910" s="355"/>
      <c r="I910" s="355"/>
      <c r="J910" s="355"/>
      <c r="K910" s="355"/>
      <c r="L910" s="355"/>
      <c r="M910" s="355"/>
      <c r="N910" s="355"/>
      <c r="O910" s="355"/>
      <c r="P910" s="355"/>
      <c r="Q910" s="355"/>
      <c r="R910" s="355"/>
      <c r="S910" s="355"/>
      <c r="T910" s="355"/>
      <c r="U910" s="355"/>
      <c r="V910" s="355"/>
      <c r="W910" s="355"/>
      <c r="X910" s="355"/>
      <c r="Y910" s="355"/>
      <c r="Z910" s="355"/>
    </row>
    <row r="911" spans="1:26" ht="15.75" customHeight="1">
      <c r="A911" s="348"/>
      <c r="B911" s="353"/>
      <c r="C911" s="363"/>
      <c r="D911" s="355"/>
      <c r="E911" s="355"/>
      <c r="F911" s="355"/>
      <c r="G911" s="355"/>
      <c r="H911" s="355"/>
      <c r="I911" s="355"/>
      <c r="J911" s="355"/>
      <c r="K911" s="355"/>
      <c r="L911" s="355"/>
      <c r="M911" s="355"/>
      <c r="N911" s="355"/>
      <c r="O911" s="355"/>
      <c r="P911" s="355"/>
      <c r="Q911" s="355"/>
      <c r="R911" s="355"/>
      <c r="S911" s="355"/>
      <c r="T911" s="355"/>
      <c r="U911" s="355"/>
      <c r="V911" s="355"/>
      <c r="W911" s="355"/>
      <c r="X911" s="355"/>
      <c r="Y911" s="355"/>
      <c r="Z911" s="355"/>
    </row>
    <row r="912" spans="1:26" ht="15.75" customHeight="1">
      <c r="A912" s="348"/>
      <c r="B912" s="353"/>
      <c r="C912" s="363"/>
      <c r="D912" s="355"/>
      <c r="E912" s="355"/>
      <c r="F912" s="355"/>
      <c r="G912" s="355"/>
      <c r="H912" s="355"/>
      <c r="I912" s="355"/>
      <c r="J912" s="355"/>
      <c r="K912" s="355"/>
      <c r="L912" s="355"/>
      <c r="M912" s="355"/>
      <c r="N912" s="355"/>
      <c r="O912" s="355"/>
      <c r="P912" s="355"/>
      <c r="Q912" s="355"/>
      <c r="R912" s="355"/>
      <c r="S912" s="355"/>
      <c r="T912" s="355"/>
      <c r="U912" s="355"/>
      <c r="V912" s="355"/>
      <c r="W912" s="355"/>
      <c r="X912" s="355"/>
      <c r="Y912" s="355"/>
      <c r="Z912" s="355"/>
    </row>
    <row r="913" spans="1:26" ht="15.75" customHeight="1">
      <c r="A913" s="348"/>
      <c r="B913" s="353"/>
      <c r="C913" s="363"/>
      <c r="D913" s="355"/>
      <c r="E913" s="355"/>
      <c r="F913" s="355"/>
      <c r="G913" s="355"/>
      <c r="H913" s="355"/>
      <c r="I913" s="355"/>
      <c r="J913" s="355"/>
      <c r="K913" s="355"/>
      <c r="L913" s="355"/>
      <c r="M913" s="355"/>
      <c r="N913" s="355"/>
      <c r="O913" s="355"/>
      <c r="P913" s="355"/>
      <c r="Q913" s="355"/>
      <c r="R913" s="355"/>
      <c r="S913" s="355"/>
      <c r="T913" s="355"/>
      <c r="U913" s="355"/>
      <c r="V913" s="355"/>
      <c r="W913" s="355"/>
      <c r="X913" s="355"/>
      <c r="Y913" s="355"/>
      <c r="Z913" s="355"/>
    </row>
    <row r="914" spans="1:26" ht="15.75" customHeight="1">
      <c r="A914" s="348"/>
      <c r="B914" s="353"/>
      <c r="C914" s="363"/>
      <c r="D914" s="355"/>
      <c r="E914" s="355"/>
      <c r="F914" s="355"/>
      <c r="G914" s="355"/>
      <c r="H914" s="355"/>
      <c r="I914" s="355"/>
      <c r="J914" s="355"/>
      <c r="K914" s="355"/>
      <c r="L914" s="355"/>
      <c r="M914" s="355"/>
      <c r="N914" s="355"/>
      <c r="O914" s="355"/>
      <c r="P914" s="355"/>
      <c r="Q914" s="355"/>
      <c r="R914" s="355"/>
      <c r="S914" s="355"/>
      <c r="T914" s="355"/>
      <c r="U914" s="355"/>
      <c r="V914" s="355"/>
      <c r="W914" s="355"/>
      <c r="X914" s="355"/>
      <c r="Y914" s="355"/>
      <c r="Z914" s="355"/>
    </row>
    <row r="915" spans="1:26" ht="15.75" customHeight="1">
      <c r="A915" s="348"/>
      <c r="B915" s="353"/>
      <c r="C915" s="363"/>
      <c r="D915" s="355"/>
      <c r="E915" s="355"/>
      <c r="F915" s="355"/>
      <c r="G915" s="355"/>
      <c r="H915" s="355"/>
      <c r="I915" s="355"/>
      <c r="J915" s="355"/>
      <c r="K915" s="355"/>
      <c r="L915" s="355"/>
      <c r="M915" s="355"/>
      <c r="N915" s="355"/>
      <c r="O915" s="355"/>
      <c r="P915" s="355"/>
      <c r="Q915" s="355"/>
      <c r="R915" s="355"/>
      <c r="S915" s="355"/>
      <c r="T915" s="355"/>
      <c r="U915" s="355"/>
      <c r="V915" s="355"/>
      <c r="W915" s="355"/>
      <c r="X915" s="355"/>
      <c r="Y915" s="355"/>
      <c r="Z915" s="355"/>
    </row>
    <row r="916" spans="1:26" ht="15.75" customHeight="1">
      <c r="A916" s="348"/>
      <c r="B916" s="353"/>
      <c r="C916" s="363"/>
      <c r="D916" s="355"/>
      <c r="E916" s="355"/>
      <c r="F916" s="355"/>
      <c r="G916" s="355"/>
      <c r="H916" s="355"/>
      <c r="I916" s="355"/>
      <c r="J916" s="355"/>
      <c r="K916" s="355"/>
      <c r="L916" s="355"/>
      <c r="M916" s="355"/>
      <c r="N916" s="355"/>
      <c r="O916" s="355"/>
      <c r="P916" s="355"/>
      <c r="Q916" s="355"/>
      <c r="R916" s="355"/>
      <c r="S916" s="355"/>
      <c r="T916" s="355"/>
      <c r="U916" s="355"/>
      <c r="V916" s="355"/>
      <c r="W916" s="355"/>
      <c r="X916" s="355"/>
      <c r="Y916" s="355"/>
      <c r="Z916" s="355"/>
    </row>
    <row r="917" spans="1:26" ht="15.75" customHeight="1">
      <c r="A917" s="348"/>
      <c r="B917" s="353"/>
      <c r="C917" s="363"/>
      <c r="D917" s="355"/>
      <c r="E917" s="355"/>
      <c r="F917" s="355"/>
      <c r="G917" s="355"/>
      <c r="H917" s="355"/>
      <c r="I917" s="355"/>
      <c r="J917" s="355"/>
      <c r="K917" s="355"/>
      <c r="L917" s="355"/>
      <c r="M917" s="355"/>
      <c r="N917" s="355"/>
      <c r="O917" s="355"/>
      <c r="P917" s="355"/>
      <c r="Q917" s="355"/>
      <c r="R917" s="355"/>
      <c r="S917" s="355"/>
      <c r="T917" s="355"/>
      <c r="U917" s="355"/>
      <c r="V917" s="355"/>
      <c r="W917" s="355"/>
      <c r="X917" s="355"/>
      <c r="Y917" s="355"/>
      <c r="Z917" s="355"/>
    </row>
    <row r="918" spans="1:26" ht="15.75" customHeight="1">
      <c r="A918" s="348"/>
      <c r="B918" s="353"/>
      <c r="C918" s="363"/>
      <c r="D918" s="355"/>
      <c r="E918" s="355"/>
      <c r="F918" s="355"/>
      <c r="G918" s="355"/>
      <c r="H918" s="355"/>
      <c r="I918" s="355"/>
      <c r="J918" s="355"/>
      <c r="K918" s="355"/>
      <c r="L918" s="355"/>
      <c r="M918" s="355"/>
      <c r="N918" s="355"/>
      <c r="O918" s="355"/>
      <c r="P918" s="355"/>
      <c r="Q918" s="355"/>
      <c r="R918" s="355"/>
      <c r="S918" s="355"/>
      <c r="T918" s="355"/>
      <c r="U918" s="355"/>
      <c r="V918" s="355"/>
      <c r="W918" s="355"/>
      <c r="X918" s="355"/>
      <c r="Y918" s="355"/>
      <c r="Z918" s="355"/>
    </row>
    <row r="919" spans="1:26" ht="15.75" customHeight="1">
      <c r="A919" s="348"/>
      <c r="B919" s="353"/>
      <c r="C919" s="363"/>
      <c r="D919" s="355"/>
      <c r="E919" s="355"/>
      <c r="F919" s="355"/>
      <c r="G919" s="355"/>
      <c r="H919" s="355"/>
      <c r="I919" s="355"/>
      <c r="J919" s="355"/>
      <c r="K919" s="355"/>
      <c r="L919" s="355"/>
      <c r="M919" s="355"/>
      <c r="N919" s="355"/>
      <c r="O919" s="355"/>
      <c r="P919" s="355"/>
      <c r="Q919" s="355"/>
      <c r="R919" s="355"/>
      <c r="S919" s="355"/>
      <c r="T919" s="355"/>
      <c r="U919" s="355"/>
      <c r="V919" s="355"/>
      <c r="W919" s="355"/>
      <c r="X919" s="355"/>
      <c r="Y919" s="355"/>
      <c r="Z919" s="355"/>
    </row>
    <row r="920" spans="1:26" ht="15.75" customHeight="1">
      <c r="A920" s="348"/>
      <c r="B920" s="353"/>
      <c r="C920" s="363"/>
      <c r="D920" s="355"/>
      <c r="E920" s="355"/>
      <c r="F920" s="355"/>
      <c r="G920" s="355"/>
      <c r="H920" s="355"/>
      <c r="I920" s="355"/>
      <c r="J920" s="355"/>
      <c r="K920" s="355"/>
      <c r="L920" s="355"/>
      <c r="M920" s="355"/>
      <c r="N920" s="355"/>
      <c r="O920" s="355"/>
      <c r="P920" s="355"/>
      <c r="Q920" s="355"/>
      <c r="R920" s="355"/>
      <c r="S920" s="355"/>
      <c r="T920" s="355"/>
      <c r="U920" s="355"/>
      <c r="V920" s="355"/>
      <c r="W920" s="355"/>
      <c r="X920" s="355"/>
      <c r="Y920" s="355"/>
      <c r="Z920" s="355"/>
    </row>
    <row r="921" spans="1:26" ht="15.75" customHeight="1">
      <c r="A921" s="348"/>
      <c r="B921" s="353"/>
      <c r="C921" s="363"/>
      <c r="D921" s="355"/>
      <c r="E921" s="355"/>
      <c r="F921" s="355"/>
      <c r="G921" s="355"/>
      <c r="H921" s="355"/>
      <c r="I921" s="355"/>
      <c r="J921" s="355"/>
      <c r="K921" s="355"/>
      <c r="L921" s="355"/>
      <c r="M921" s="355"/>
      <c r="N921" s="355"/>
      <c r="O921" s="355"/>
      <c r="P921" s="355"/>
      <c r="Q921" s="355"/>
      <c r="R921" s="355"/>
      <c r="S921" s="355"/>
      <c r="T921" s="355"/>
      <c r="U921" s="355"/>
      <c r="V921" s="355"/>
      <c r="W921" s="355"/>
      <c r="X921" s="355"/>
      <c r="Y921" s="355"/>
      <c r="Z921" s="355"/>
    </row>
    <row r="922" spans="1:26" ht="15.75" customHeight="1">
      <c r="A922" s="348"/>
      <c r="B922" s="353"/>
      <c r="C922" s="363"/>
      <c r="D922" s="355"/>
      <c r="E922" s="355"/>
      <c r="F922" s="355"/>
      <c r="G922" s="355"/>
      <c r="H922" s="355"/>
      <c r="I922" s="355"/>
      <c r="J922" s="355"/>
      <c r="K922" s="355"/>
      <c r="L922" s="355"/>
      <c r="M922" s="355"/>
      <c r="N922" s="355"/>
      <c r="O922" s="355"/>
      <c r="P922" s="355"/>
      <c r="Q922" s="355"/>
      <c r="R922" s="355"/>
      <c r="S922" s="355"/>
      <c r="T922" s="355"/>
      <c r="U922" s="355"/>
      <c r="V922" s="355"/>
      <c r="W922" s="355"/>
      <c r="X922" s="355"/>
      <c r="Y922" s="355"/>
      <c r="Z922" s="355"/>
    </row>
    <row r="923" spans="1:26" ht="15.75" customHeight="1">
      <c r="A923" s="348"/>
      <c r="B923" s="353"/>
      <c r="C923" s="363"/>
      <c r="D923" s="355"/>
      <c r="E923" s="355"/>
      <c r="F923" s="355"/>
      <c r="G923" s="355"/>
      <c r="H923" s="355"/>
      <c r="I923" s="355"/>
      <c r="J923" s="355"/>
      <c r="K923" s="355"/>
      <c r="L923" s="355"/>
      <c r="M923" s="355"/>
      <c r="N923" s="355"/>
      <c r="O923" s="355"/>
      <c r="P923" s="355"/>
      <c r="Q923" s="355"/>
      <c r="R923" s="355"/>
      <c r="S923" s="355"/>
      <c r="T923" s="355"/>
      <c r="U923" s="355"/>
      <c r="V923" s="355"/>
      <c r="W923" s="355"/>
      <c r="X923" s="355"/>
      <c r="Y923" s="355"/>
      <c r="Z923" s="355"/>
    </row>
    <row r="924" spans="1:26" ht="15.75" customHeight="1">
      <c r="A924" s="348"/>
      <c r="B924" s="353"/>
      <c r="C924" s="363"/>
      <c r="D924" s="355"/>
      <c r="E924" s="355"/>
      <c r="F924" s="355"/>
      <c r="G924" s="355"/>
      <c r="H924" s="355"/>
      <c r="I924" s="355"/>
      <c r="J924" s="355"/>
      <c r="K924" s="355"/>
      <c r="L924" s="355"/>
      <c r="M924" s="355"/>
      <c r="N924" s="355"/>
      <c r="O924" s="355"/>
      <c r="P924" s="355"/>
      <c r="Q924" s="355"/>
      <c r="R924" s="355"/>
      <c r="S924" s="355"/>
      <c r="T924" s="355"/>
      <c r="U924" s="355"/>
      <c r="V924" s="355"/>
      <c r="W924" s="355"/>
      <c r="X924" s="355"/>
      <c r="Y924" s="355"/>
      <c r="Z924" s="355"/>
    </row>
    <row r="925" spans="1:26" ht="15.75" customHeight="1">
      <c r="A925" s="348"/>
      <c r="B925" s="353"/>
      <c r="C925" s="363"/>
      <c r="D925" s="355"/>
      <c r="E925" s="355"/>
      <c r="F925" s="355"/>
      <c r="G925" s="355"/>
      <c r="H925" s="355"/>
      <c r="I925" s="355"/>
      <c r="J925" s="355"/>
      <c r="K925" s="355"/>
      <c r="L925" s="355"/>
      <c r="M925" s="355"/>
      <c r="N925" s="355"/>
      <c r="O925" s="355"/>
      <c r="P925" s="355"/>
      <c r="Q925" s="355"/>
      <c r="R925" s="355"/>
      <c r="S925" s="355"/>
      <c r="T925" s="355"/>
      <c r="U925" s="355"/>
      <c r="V925" s="355"/>
      <c r="W925" s="355"/>
      <c r="X925" s="355"/>
      <c r="Y925" s="355"/>
      <c r="Z925" s="355"/>
    </row>
    <row r="926" spans="1:26" ht="15.75" customHeight="1">
      <c r="A926" s="348"/>
      <c r="B926" s="353"/>
      <c r="C926" s="363"/>
      <c r="D926" s="355"/>
      <c r="E926" s="355"/>
      <c r="F926" s="355"/>
      <c r="G926" s="355"/>
      <c r="H926" s="355"/>
      <c r="I926" s="355"/>
      <c r="J926" s="355"/>
      <c r="K926" s="355"/>
      <c r="L926" s="355"/>
      <c r="M926" s="355"/>
      <c r="N926" s="355"/>
      <c r="O926" s="355"/>
      <c r="P926" s="355"/>
      <c r="Q926" s="355"/>
      <c r="R926" s="355"/>
      <c r="S926" s="355"/>
      <c r="T926" s="355"/>
      <c r="U926" s="355"/>
      <c r="V926" s="355"/>
      <c r="W926" s="355"/>
      <c r="X926" s="355"/>
      <c r="Y926" s="355"/>
      <c r="Z926" s="355"/>
    </row>
    <row r="927" spans="1:26" ht="15.75" customHeight="1">
      <c r="A927" s="348"/>
      <c r="B927" s="353"/>
      <c r="C927" s="363"/>
      <c r="D927" s="355"/>
      <c r="E927" s="355"/>
      <c r="F927" s="355"/>
      <c r="G927" s="355"/>
      <c r="H927" s="355"/>
      <c r="I927" s="355"/>
      <c r="J927" s="355"/>
      <c r="K927" s="355"/>
      <c r="L927" s="355"/>
      <c r="M927" s="355"/>
      <c r="N927" s="355"/>
      <c r="O927" s="355"/>
      <c r="P927" s="355"/>
      <c r="Q927" s="355"/>
      <c r="R927" s="355"/>
      <c r="S927" s="355"/>
      <c r="T927" s="355"/>
      <c r="U927" s="355"/>
      <c r="V927" s="355"/>
      <c r="W927" s="355"/>
      <c r="X927" s="355"/>
      <c r="Y927" s="355"/>
      <c r="Z927" s="355"/>
    </row>
    <row r="928" spans="1:26" ht="15.75" customHeight="1">
      <c r="A928" s="348"/>
      <c r="B928" s="353"/>
      <c r="C928" s="363"/>
      <c r="D928" s="355"/>
      <c r="E928" s="355"/>
      <c r="F928" s="355"/>
      <c r="G928" s="355"/>
      <c r="H928" s="355"/>
      <c r="I928" s="355"/>
      <c r="J928" s="355"/>
      <c r="K928" s="355"/>
      <c r="L928" s="355"/>
      <c r="M928" s="355"/>
      <c r="N928" s="355"/>
      <c r="O928" s="355"/>
      <c r="P928" s="355"/>
      <c r="Q928" s="355"/>
      <c r="R928" s="355"/>
      <c r="S928" s="355"/>
      <c r="T928" s="355"/>
      <c r="U928" s="355"/>
      <c r="V928" s="355"/>
      <c r="W928" s="355"/>
      <c r="X928" s="355"/>
      <c r="Y928" s="355"/>
      <c r="Z928" s="355"/>
    </row>
    <row r="929" spans="1:26" ht="15.75" customHeight="1">
      <c r="A929" s="348"/>
      <c r="B929" s="353"/>
      <c r="C929" s="363"/>
      <c r="D929" s="355"/>
      <c r="E929" s="355"/>
      <c r="F929" s="355"/>
      <c r="G929" s="355"/>
      <c r="H929" s="355"/>
      <c r="I929" s="355"/>
      <c r="J929" s="355"/>
      <c r="K929" s="355"/>
      <c r="L929" s="355"/>
      <c r="M929" s="355"/>
      <c r="N929" s="355"/>
      <c r="O929" s="355"/>
      <c r="P929" s="355"/>
      <c r="Q929" s="355"/>
      <c r="R929" s="355"/>
      <c r="S929" s="355"/>
      <c r="T929" s="355"/>
      <c r="U929" s="355"/>
      <c r="V929" s="355"/>
      <c r="W929" s="355"/>
      <c r="X929" s="355"/>
      <c r="Y929" s="355"/>
      <c r="Z929" s="355"/>
    </row>
    <row r="930" spans="1:26" ht="15.75" customHeight="1">
      <c r="A930" s="348"/>
      <c r="B930" s="353"/>
      <c r="C930" s="363"/>
      <c r="D930" s="355"/>
      <c r="E930" s="355"/>
      <c r="F930" s="355"/>
      <c r="G930" s="355"/>
      <c r="H930" s="355"/>
      <c r="I930" s="355"/>
      <c r="J930" s="355"/>
      <c r="K930" s="355"/>
      <c r="L930" s="355"/>
      <c r="M930" s="355"/>
      <c r="N930" s="355"/>
      <c r="O930" s="355"/>
      <c r="P930" s="355"/>
      <c r="Q930" s="355"/>
      <c r="R930" s="355"/>
      <c r="S930" s="355"/>
      <c r="T930" s="355"/>
      <c r="U930" s="355"/>
      <c r="V930" s="355"/>
      <c r="W930" s="355"/>
      <c r="X930" s="355"/>
      <c r="Y930" s="355"/>
      <c r="Z930" s="355"/>
    </row>
    <row r="931" spans="1:26" ht="15.75" customHeight="1">
      <c r="A931" s="348"/>
      <c r="B931" s="353"/>
      <c r="C931" s="363"/>
      <c r="D931" s="355"/>
      <c r="E931" s="355"/>
      <c r="F931" s="355"/>
      <c r="G931" s="355"/>
      <c r="H931" s="355"/>
      <c r="I931" s="355"/>
      <c r="J931" s="355"/>
      <c r="K931" s="355"/>
      <c r="L931" s="355"/>
      <c r="M931" s="355"/>
      <c r="N931" s="355"/>
      <c r="O931" s="355"/>
      <c r="P931" s="355"/>
      <c r="Q931" s="355"/>
      <c r="R931" s="355"/>
      <c r="S931" s="355"/>
      <c r="T931" s="355"/>
      <c r="U931" s="355"/>
      <c r="V931" s="355"/>
      <c r="W931" s="355"/>
      <c r="X931" s="355"/>
      <c r="Y931" s="355"/>
      <c r="Z931" s="355"/>
    </row>
    <row r="932" spans="1:26" ht="15.75" customHeight="1">
      <c r="A932" s="348"/>
      <c r="B932" s="353"/>
      <c r="C932" s="363"/>
      <c r="D932" s="355"/>
      <c r="E932" s="355"/>
      <c r="F932" s="355"/>
      <c r="G932" s="355"/>
      <c r="H932" s="355"/>
      <c r="I932" s="355"/>
      <c r="J932" s="355"/>
      <c r="K932" s="355"/>
      <c r="L932" s="355"/>
      <c r="M932" s="355"/>
      <c r="N932" s="355"/>
      <c r="O932" s="355"/>
      <c r="P932" s="355"/>
      <c r="Q932" s="355"/>
      <c r="R932" s="355"/>
      <c r="S932" s="355"/>
      <c r="T932" s="355"/>
      <c r="U932" s="355"/>
      <c r="V932" s="355"/>
      <c r="W932" s="355"/>
      <c r="X932" s="355"/>
      <c r="Y932" s="355"/>
      <c r="Z932" s="355"/>
    </row>
    <row r="933" spans="1:26" ht="15.75" customHeight="1">
      <c r="A933" s="348"/>
      <c r="B933" s="353"/>
      <c r="C933" s="363"/>
      <c r="D933" s="355"/>
      <c r="E933" s="355"/>
      <c r="F933" s="355"/>
      <c r="G933" s="355"/>
      <c r="H933" s="355"/>
      <c r="I933" s="355"/>
      <c r="J933" s="355"/>
      <c r="K933" s="355"/>
      <c r="L933" s="355"/>
      <c r="M933" s="355"/>
      <c r="N933" s="355"/>
      <c r="O933" s="355"/>
      <c r="P933" s="355"/>
      <c r="Q933" s="355"/>
      <c r="R933" s="355"/>
      <c r="S933" s="355"/>
      <c r="T933" s="355"/>
      <c r="U933" s="355"/>
      <c r="V933" s="355"/>
      <c r="W933" s="355"/>
      <c r="X933" s="355"/>
      <c r="Y933" s="355"/>
      <c r="Z933" s="355"/>
    </row>
    <row r="934" spans="1:26" ht="15.75" customHeight="1">
      <c r="A934" s="348"/>
      <c r="B934" s="353"/>
      <c r="C934" s="363"/>
      <c r="D934" s="355"/>
      <c r="E934" s="355"/>
      <c r="F934" s="355"/>
      <c r="G934" s="355"/>
      <c r="H934" s="355"/>
      <c r="I934" s="355"/>
      <c r="J934" s="355"/>
      <c r="K934" s="355"/>
      <c r="L934" s="355"/>
      <c r="M934" s="355"/>
      <c r="N934" s="355"/>
      <c r="O934" s="355"/>
      <c r="P934" s="355"/>
      <c r="Q934" s="355"/>
      <c r="R934" s="355"/>
      <c r="S934" s="355"/>
      <c r="T934" s="355"/>
      <c r="U934" s="355"/>
      <c r="V934" s="355"/>
      <c r="W934" s="355"/>
      <c r="X934" s="355"/>
      <c r="Y934" s="355"/>
      <c r="Z934" s="355"/>
    </row>
    <row r="935" spans="1:26" ht="15.75" customHeight="1">
      <c r="A935" s="348"/>
      <c r="B935" s="353"/>
      <c r="C935" s="363"/>
      <c r="D935" s="355"/>
      <c r="E935" s="355"/>
      <c r="F935" s="355"/>
      <c r="G935" s="355"/>
      <c r="H935" s="355"/>
      <c r="I935" s="355"/>
      <c r="J935" s="355"/>
      <c r="K935" s="355"/>
      <c r="L935" s="355"/>
      <c r="M935" s="355"/>
      <c r="N935" s="355"/>
      <c r="O935" s="355"/>
      <c r="P935" s="355"/>
      <c r="Q935" s="355"/>
      <c r="R935" s="355"/>
      <c r="S935" s="355"/>
      <c r="T935" s="355"/>
      <c r="U935" s="355"/>
      <c r="V935" s="355"/>
      <c r="W935" s="355"/>
      <c r="X935" s="355"/>
      <c r="Y935" s="355"/>
      <c r="Z935" s="355"/>
    </row>
    <row r="936" spans="1:26" ht="15.75" customHeight="1">
      <c r="A936" s="348"/>
      <c r="B936" s="353"/>
      <c r="C936" s="363"/>
      <c r="D936" s="355"/>
      <c r="E936" s="355"/>
      <c r="F936" s="355"/>
      <c r="G936" s="355"/>
      <c r="H936" s="355"/>
      <c r="I936" s="355"/>
      <c r="J936" s="355"/>
      <c r="K936" s="355"/>
      <c r="L936" s="355"/>
      <c r="M936" s="355"/>
      <c r="N936" s="355"/>
      <c r="O936" s="355"/>
      <c r="P936" s="355"/>
      <c r="Q936" s="355"/>
      <c r="R936" s="355"/>
      <c r="S936" s="355"/>
      <c r="T936" s="355"/>
      <c r="U936" s="355"/>
      <c r="V936" s="355"/>
      <c r="W936" s="355"/>
      <c r="X936" s="355"/>
      <c r="Y936" s="355"/>
      <c r="Z936" s="355"/>
    </row>
    <row r="937" spans="1:26" ht="15.75" customHeight="1">
      <c r="A937" s="348"/>
      <c r="B937" s="353"/>
      <c r="C937" s="363"/>
      <c r="D937" s="355"/>
      <c r="E937" s="355"/>
      <c r="F937" s="355"/>
      <c r="G937" s="355"/>
      <c r="H937" s="355"/>
      <c r="I937" s="355"/>
      <c r="J937" s="355"/>
      <c r="K937" s="355"/>
      <c r="L937" s="355"/>
      <c r="M937" s="355"/>
      <c r="N937" s="355"/>
      <c r="O937" s="355"/>
      <c r="P937" s="355"/>
      <c r="Q937" s="355"/>
      <c r="R937" s="355"/>
      <c r="S937" s="355"/>
      <c r="T937" s="355"/>
      <c r="U937" s="355"/>
      <c r="V937" s="355"/>
      <c r="W937" s="355"/>
      <c r="X937" s="355"/>
      <c r="Y937" s="355"/>
      <c r="Z937" s="355"/>
    </row>
    <row r="938" spans="1:26" ht="15.75" customHeight="1">
      <c r="A938" s="348"/>
      <c r="B938" s="353"/>
      <c r="C938" s="363"/>
      <c r="D938" s="355"/>
      <c r="E938" s="355"/>
      <c r="F938" s="355"/>
      <c r="G938" s="355"/>
      <c r="H938" s="355"/>
      <c r="I938" s="355"/>
      <c r="J938" s="355"/>
      <c r="K938" s="355"/>
      <c r="L938" s="355"/>
      <c r="M938" s="355"/>
      <c r="N938" s="355"/>
      <c r="O938" s="355"/>
      <c r="P938" s="355"/>
      <c r="Q938" s="355"/>
      <c r="R938" s="355"/>
      <c r="S938" s="355"/>
      <c r="T938" s="355"/>
      <c r="U938" s="355"/>
      <c r="V938" s="355"/>
      <c r="W938" s="355"/>
      <c r="X938" s="355"/>
      <c r="Y938" s="355"/>
      <c r="Z938" s="355"/>
    </row>
    <row r="939" spans="1:26" ht="15.75" customHeight="1">
      <c r="A939" s="348"/>
      <c r="B939" s="353"/>
      <c r="C939" s="363"/>
      <c r="D939" s="355"/>
      <c r="E939" s="355"/>
      <c r="F939" s="355"/>
      <c r="G939" s="355"/>
      <c r="H939" s="355"/>
      <c r="I939" s="355"/>
      <c r="J939" s="355"/>
      <c r="K939" s="355"/>
      <c r="L939" s="355"/>
      <c r="M939" s="355"/>
      <c r="N939" s="355"/>
      <c r="O939" s="355"/>
      <c r="P939" s="355"/>
      <c r="Q939" s="355"/>
      <c r="R939" s="355"/>
      <c r="S939" s="355"/>
      <c r="T939" s="355"/>
      <c r="U939" s="355"/>
      <c r="V939" s="355"/>
      <c r="W939" s="355"/>
      <c r="X939" s="355"/>
      <c r="Y939" s="355"/>
      <c r="Z939" s="355"/>
    </row>
    <row r="940" spans="1:26" ht="15.75" customHeight="1">
      <c r="A940" s="348"/>
      <c r="B940" s="353"/>
      <c r="C940" s="363"/>
      <c r="D940" s="355"/>
      <c r="E940" s="355"/>
      <c r="F940" s="355"/>
      <c r="G940" s="355"/>
      <c r="H940" s="355"/>
      <c r="I940" s="355"/>
      <c r="J940" s="355"/>
      <c r="K940" s="355"/>
      <c r="L940" s="355"/>
      <c r="M940" s="355"/>
      <c r="N940" s="355"/>
      <c r="O940" s="355"/>
      <c r="P940" s="355"/>
      <c r="Q940" s="355"/>
      <c r="R940" s="355"/>
      <c r="S940" s="355"/>
      <c r="T940" s="355"/>
      <c r="U940" s="355"/>
      <c r="V940" s="355"/>
      <c r="W940" s="355"/>
      <c r="X940" s="355"/>
      <c r="Y940" s="355"/>
      <c r="Z940" s="355"/>
    </row>
    <row r="941" spans="1:26" ht="15.75" customHeight="1">
      <c r="A941" s="348"/>
      <c r="B941" s="353"/>
      <c r="C941" s="363"/>
      <c r="D941" s="355"/>
      <c r="E941" s="355"/>
      <c r="F941" s="355"/>
      <c r="G941" s="355"/>
      <c r="H941" s="355"/>
      <c r="I941" s="355"/>
      <c r="J941" s="355"/>
      <c r="K941" s="355"/>
      <c r="L941" s="355"/>
      <c r="M941" s="355"/>
      <c r="N941" s="355"/>
      <c r="O941" s="355"/>
      <c r="P941" s="355"/>
      <c r="Q941" s="355"/>
      <c r="R941" s="355"/>
      <c r="S941" s="355"/>
      <c r="T941" s="355"/>
      <c r="U941" s="355"/>
      <c r="V941" s="355"/>
      <c r="W941" s="355"/>
      <c r="X941" s="355"/>
      <c r="Y941" s="355"/>
      <c r="Z941" s="355"/>
    </row>
    <row r="942" spans="1:26" ht="15.75" customHeight="1">
      <c r="A942" s="348"/>
      <c r="B942" s="353"/>
      <c r="C942" s="363"/>
      <c r="D942" s="355"/>
      <c r="E942" s="355"/>
      <c r="F942" s="355"/>
      <c r="G942" s="355"/>
      <c r="H942" s="355"/>
      <c r="I942" s="355"/>
      <c r="J942" s="355"/>
      <c r="K942" s="355"/>
      <c r="L942" s="355"/>
      <c r="M942" s="355"/>
      <c r="N942" s="355"/>
      <c r="O942" s="355"/>
      <c r="P942" s="355"/>
      <c r="Q942" s="355"/>
      <c r="R942" s="355"/>
      <c r="S942" s="355"/>
      <c r="T942" s="355"/>
      <c r="U942" s="355"/>
      <c r="V942" s="355"/>
      <c r="W942" s="355"/>
      <c r="X942" s="355"/>
      <c r="Y942" s="355"/>
      <c r="Z942" s="355"/>
    </row>
    <row r="943" spans="1:26" ht="15.75" customHeight="1">
      <c r="A943" s="348"/>
      <c r="B943" s="353"/>
      <c r="C943" s="363"/>
      <c r="D943" s="355"/>
      <c r="E943" s="355"/>
      <c r="F943" s="355"/>
      <c r="G943" s="355"/>
      <c r="H943" s="355"/>
      <c r="I943" s="355"/>
      <c r="J943" s="355"/>
      <c r="K943" s="355"/>
      <c r="L943" s="355"/>
      <c r="M943" s="355"/>
      <c r="N943" s="355"/>
      <c r="O943" s="355"/>
      <c r="P943" s="355"/>
      <c r="Q943" s="355"/>
      <c r="R943" s="355"/>
      <c r="S943" s="355"/>
      <c r="T943" s="355"/>
      <c r="U943" s="355"/>
      <c r="V943" s="355"/>
      <c r="W943" s="355"/>
      <c r="X943" s="355"/>
      <c r="Y943" s="355"/>
      <c r="Z943" s="355"/>
    </row>
    <row r="944" spans="1:26" ht="15.75" customHeight="1">
      <c r="A944" s="348"/>
      <c r="B944" s="353"/>
      <c r="C944" s="363"/>
      <c r="D944" s="355"/>
      <c r="E944" s="355"/>
      <c r="F944" s="355"/>
      <c r="G944" s="355"/>
      <c r="H944" s="355"/>
      <c r="I944" s="355"/>
      <c r="J944" s="355"/>
      <c r="K944" s="355"/>
      <c r="L944" s="355"/>
      <c r="M944" s="355"/>
      <c r="N944" s="355"/>
      <c r="O944" s="355"/>
      <c r="P944" s="355"/>
      <c r="Q944" s="355"/>
      <c r="R944" s="355"/>
      <c r="S944" s="355"/>
      <c r="T944" s="355"/>
      <c r="U944" s="355"/>
      <c r="V944" s="355"/>
      <c r="W944" s="355"/>
      <c r="X944" s="355"/>
      <c r="Y944" s="355"/>
      <c r="Z944" s="355"/>
    </row>
    <row r="945" spans="1:26" ht="15.75" customHeight="1">
      <c r="A945" s="348"/>
      <c r="B945" s="353"/>
      <c r="C945" s="363"/>
      <c r="D945" s="355"/>
      <c r="E945" s="355"/>
      <c r="F945" s="355"/>
      <c r="G945" s="355"/>
      <c r="H945" s="355"/>
      <c r="I945" s="355"/>
      <c r="J945" s="355"/>
      <c r="K945" s="355"/>
      <c r="L945" s="355"/>
      <c r="M945" s="355"/>
      <c r="N945" s="355"/>
      <c r="O945" s="355"/>
      <c r="P945" s="355"/>
      <c r="Q945" s="355"/>
      <c r="R945" s="355"/>
      <c r="S945" s="355"/>
      <c r="T945" s="355"/>
      <c r="U945" s="355"/>
      <c r="V945" s="355"/>
      <c r="W945" s="355"/>
      <c r="X945" s="355"/>
      <c r="Y945" s="355"/>
      <c r="Z945" s="355"/>
    </row>
    <row r="946" spans="1:26" ht="15.75" customHeight="1">
      <c r="A946" s="348"/>
      <c r="B946" s="353"/>
      <c r="C946" s="363"/>
      <c r="D946" s="355"/>
      <c r="E946" s="355"/>
      <c r="F946" s="355"/>
      <c r="G946" s="355"/>
      <c r="H946" s="355"/>
      <c r="I946" s="355"/>
      <c r="J946" s="355"/>
      <c r="K946" s="355"/>
      <c r="L946" s="355"/>
      <c r="M946" s="355"/>
      <c r="N946" s="355"/>
      <c r="O946" s="355"/>
      <c r="P946" s="355"/>
      <c r="Q946" s="355"/>
      <c r="R946" s="355"/>
      <c r="S946" s="355"/>
      <c r="T946" s="355"/>
      <c r="U946" s="355"/>
      <c r="V946" s="355"/>
      <c r="W946" s="355"/>
      <c r="X946" s="355"/>
      <c r="Y946" s="355"/>
      <c r="Z946" s="355"/>
    </row>
    <row r="947" spans="1:26" ht="15.75" customHeight="1">
      <c r="A947" s="348"/>
      <c r="B947" s="353"/>
      <c r="C947" s="363"/>
      <c r="D947" s="355"/>
      <c r="E947" s="355"/>
      <c r="F947" s="355"/>
      <c r="G947" s="355"/>
      <c r="H947" s="355"/>
      <c r="I947" s="355"/>
      <c r="J947" s="355"/>
      <c r="K947" s="355"/>
      <c r="L947" s="355"/>
      <c r="M947" s="355"/>
      <c r="N947" s="355"/>
      <c r="O947" s="355"/>
      <c r="P947" s="355"/>
      <c r="Q947" s="355"/>
      <c r="R947" s="355"/>
      <c r="S947" s="355"/>
      <c r="T947" s="355"/>
      <c r="U947" s="355"/>
      <c r="V947" s="355"/>
      <c r="W947" s="355"/>
      <c r="X947" s="355"/>
      <c r="Y947" s="355"/>
      <c r="Z947" s="355"/>
    </row>
    <row r="948" spans="1:26" ht="15.75" customHeight="1">
      <c r="A948" s="348"/>
      <c r="B948" s="353"/>
      <c r="C948" s="363"/>
      <c r="D948" s="355"/>
      <c r="E948" s="355"/>
      <c r="F948" s="355"/>
      <c r="G948" s="355"/>
      <c r="H948" s="355"/>
      <c r="I948" s="355"/>
      <c r="J948" s="355"/>
      <c r="K948" s="355"/>
      <c r="L948" s="355"/>
      <c r="M948" s="355"/>
      <c r="N948" s="355"/>
      <c r="O948" s="355"/>
      <c r="P948" s="355"/>
      <c r="Q948" s="355"/>
      <c r="R948" s="355"/>
      <c r="S948" s="355"/>
      <c r="T948" s="355"/>
      <c r="U948" s="355"/>
      <c r="V948" s="355"/>
      <c r="W948" s="355"/>
      <c r="X948" s="355"/>
      <c r="Y948" s="355"/>
      <c r="Z948" s="355"/>
    </row>
    <row r="949" spans="1:26" ht="15.75" customHeight="1">
      <c r="A949" s="348"/>
      <c r="B949" s="353"/>
      <c r="C949" s="363"/>
      <c r="D949" s="355"/>
      <c r="E949" s="355"/>
      <c r="F949" s="355"/>
      <c r="G949" s="355"/>
      <c r="H949" s="355"/>
      <c r="I949" s="355"/>
      <c r="J949" s="355"/>
      <c r="K949" s="355"/>
      <c r="L949" s="355"/>
      <c r="M949" s="355"/>
      <c r="N949" s="355"/>
      <c r="O949" s="355"/>
      <c r="P949" s="355"/>
      <c r="Q949" s="355"/>
      <c r="R949" s="355"/>
      <c r="S949" s="355"/>
      <c r="T949" s="355"/>
      <c r="U949" s="355"/>
      <c r="V949" s="355"/>
      <c r="W949" s="355"/>
      <c r="X949" s="355"/>
      <c r="Y949" s="355"/>
      <c r="Z949" s="355"/>
    </row>
    <row r="950" spans="1:26" ht="15.75" customHeight="1">
      <c r="A950" s="348"/>
      <c r="B950" s="353"/>
      <c r="C950" s="363"/>
      <c r="D950" s="355"/>
      <c r="E950" s="355"/>
      <c r="F950" s="355"/>
      <c r="G950" s="355"/>
      <c r="H950" s="355"/>
      <c r="I950" s="355"/>
      <c r="J950" s="355"/>
      <c r="K950" s="355"/>
      <c r="L950" s="355"/>
      <c r="M950" s="355"/>
      <c r="N950" s="355"/>
      <c r="O950" s="355"/>
      <c r="P950" s="355"/>
      <c r="Q950" s="355"/>
      <c r="R950" s="355"/>
      <c r="S950" s="355"/>
      <c r="T950" s="355"/>
      <c r="U950" s="355"/>
      <c r="V950" s="355"/>
      <c r="W950" s="355"/>
      <c r="X950" s="355"/>
      <c r="Y950" s="355"/>
      <c r="Z950" s="355"/>
    </row>
    <row r="951" spans="1:26" ht="15.75" customHeight="1">
      <c r="A951" s="348"/>
      <c r="B951" s="353"/>
      <c r="C951" s="363"/>
      <c r="D951" s="355"/>
      <c r="E951" s="355"/>
      <c r="F951" s="355"/>
      <c r="G951" s="355"/>
      <c r="H951" s="355"/>
      <c r="I951" s="355"/>
      <c r="J951" s="355"/>
      <c r="K951" s="355"/>
      <c r="L951" s="355"/>
      <c r="M951" s="355"/>
      <c r="N951" s="355"/>
      <c r="O951" s="355"/>
      <c r="P951" s="355"/>
      <c r="Q951" s="355"/>
      <c r="R951" s="355"/>
      <c r="S951" s="355"/>
      <c r="T951" s="355"/>
      <c r="U951" s="355"/>
      <c r="V951" s="355"/>
      <c r="W951" s="355"/>
      <c r="X951" s="355"/>
      <c r="Y951" s="355"/>
      <c r="Z951" s="355"/>
    </row>
    <row r="952" spans="1:26" ht="15.75" customHeight="1">
      <c r="A952" s="348"/>
      <c r="B952" s="353"/>
      <c r="C952" s="363"/>
      <c r="D952" s="355"/>
      <c r="E952" s="355"/>
      <c r="F952" s="355"/>
      <c r="G952" s="355"/>
      <c r="H952" s="355"/>
      <c r="I952" s="355"/>
      <c r="J952" s="355"/>
      <c r="K952" s="355"/>
      <c r="L952" s="355"/>
      <c r="M952" s="355"/>
      <c r="N952" s="355"/>
      <c r="O952" s="355"/>
      <c r="P952" s="355"/>
      <c r="Q952" s="355"/>
      <c r="R952" s="355"/>
      <c r="S952" s="355"/>
      <c r="T952" s="355"/>
      <c r="U952" s="355"/>
      <c r="V952" s="355"/>
      <c r="W952" s="355"/>
      <c r="X952" s="355"/>
      <c r="Y952" s="355"/>
      <c r="Z952" s="355"/>
    </row>
    <row r="953" spans="1:26" ht="15.75" customHeight="1">
      <c r="A953" s="348"/>
      <c r="B953" s="353"/>
      <c r="C953" s="363"/>
      <c r="D953" s="355"/>
      <c r="E953" s="355"/>
      <c r="F953" s="355"/>
      <c r="G953" s="355"/>
      <c r="H953" s="355"/>
      <c r="I953" s="355"/>
      <c r="J953" s="355"/>
      <c r="K953" s="355"/>
      <c r="L953" s="355"/>
      <c r="M953" s="355"/>
      <c r="N953" s="355"/>
      <c r="O953" s="355"/>
      <c r="P953" s="355"/>
      <c r="Q953" s="355"/>
      <c r="R953" s="355"/>
      <c r="S953" s="355"/>
      <c r="T953" s="355"/>
      <c r="U953" s="355"/>
      <c r="V953" s="355"/>
      <c r="W953" s="355"/>
      <c r="X953" s="355"/>
      <c r="Y953" s="355"/>
      <c r="Z953" s="355"/>
    </row>
    <row r="954" spans="1:26" ht="15.75" customHeight="1">
      <c r="A954" s="348"/>
      <c r="B954" s="353"/>
      <c r="C954" s="363"/>
      <c r="D954" s="355"/>
      <c r="E954" s="355"/>
      <c r="F954" s="355"/>
      <c r="G954" s="355"/>
      <c r="H954" s="355"/>
      <c r="I954" s="355"/>
      <c r="J954" s="355"/>
      <c r="K954" s="355"/>
      <c r="L954" s="355"/>
      <c r="M954" s="355"/>
      <c r="N954" s="355"/>
      <c r="O954" s="355"/>
      <c r="P954" s="355"/>
      <c r="Q954" s="355"/>
      <c r="R954" s="355"/>
      <c r="S954" s="355"/>
      <c r="T954" s="355"/>
      <c r="U954" s="355"/>
      <c r="V954" s="355"/>
      <c r="W954" s="355"/>
      <c r="X954" s="355"/>
      <c r="Y954" s="355"/>
      <c r="Z954" s="355"/>
    </row>
    <row r="955" spans="1:26" ht="15.75" customHeight="1">
      <c r="A955" s="348"/>
      <c r="B955" s="353"/>
      <c r="C955" s="363"/>
      <c r="D955" s="355"/>
      <c r="E955" s="355"/>
      <c r="F955" s="355"/>
      <c r="G955" s="355"/>
      <c r="H955" s="355"/>
      <c r="I955" s="355"/>
      <c r="J955" s="355"/>
      <c r="K955" s="355"/>
      <c r="L955" s="355"/>
      <c r="M955" s="355"/>
      <c r="N955" s="355"/>
      <c r="O955" s="355"/>
      <c r="P955" s="355"/>
      <c r="Q955" s="355"/>
      <c r="R955" s="355"/>
      <c r="S955" s="355"/>
      <c r="T955" s="355"/>
      <c r="U955" s="355"/>
      <c r="V955" s="355"/>
      <c r="W955" s="355"/>
      <c r="X955" s="355"/>
      <c r="Y955" s="355"/>
      <c r="Z955" s="355"/>
    </row>
    <row r="956" spans="1:26" ht="15.75" customHeight="1">
      <c r="A956" s="348"/>
      <c r="B956" s="353"/>
      <c r="C956" s="363"/>
      <c r="D956" s="355"/>
      <c r="E956" s="355"/>
      <c r="F956" s="355"/>
      <c r="G956" s="355"/>
      <c r="H956" s="355"/>
      <c r="I956" s="355"/>
      <c r="J956" s="355"/>
      <c r="K956" s="355"/>
      <c r="L956" s="355"/>
      <c r="M956" s="355"/>
      <c r="N956" s="355"/>
      <c r="O956" s="355"/>
      <c r="P956" s="355"/>
      <c r="Q956" s="355"/>
      <c r="R956" s="355"/>
      <c r="S956" s="355"/>
      <c r="T956" s="355"/>
      <c r="U956" s="355"/>
      <c r="V956" s="355"/>
      <c r="W956" s="355"/>
      <c r="X956" s="355"/>
      <c r="Y956" s="355"/>
      <c r="Z956" s="355"/>
    </row>
    <row r="957" spans="1:26" ht="15.75" customHeight="1">
      <c r="A957" s="348"/>
      <c r="B957" s="353"/>
      <c r="C957" s="363"/>
      <c r="D957" s="355"/>
      <c r="E957" s="355"/>
      <c r="F957" s="355"/>
      <c r="G957" s="355"/>
      <c r="H957" s="355"/>
      <c r="I957" s="355"/>
      <c r="J957" s="355"/>
      <c r="K957" s="355"/>
      <c r="L957" s="355"/>
      <c r="M957" s="355"/>
      <c r="N957" s="355"/>
      <c r="O957" s="355"/>
      <c r="P957" s="355"/>
      <c r="Q957" s="355"/>
      <c r="R957" s="355"/>
      <c r="S957" s="355"/>
      <c r="T957" s="355"/>
      <c r="U957" s="355"/>
      <c r="V957" s="355"/>
      <c r="W957" s="355"/>
      <c r="X957" s="355"/>
      <c r="Y957" s="355"/>
      <c r="Z957" s="355"/>
    </row>
    <row r="958" spans="1:26" ht="15.75" customHeight="1">
      <c r="A958" s="348"/>
      <c r="B958" s="353"/>
      <c r="C958" s="363"/>
      <c r="D958" s="355"/>
      <c r="E958" s="355"/>
      <c r="F958" s="355"/>
      <c r="G958" s="355"/>
      <c r="H958" s="355"/>
      <c r="I958" s="355"/>
      <c r="J958" s="355"/>
      <c r="K958" s="355"/>
      <c r="L958" s="355"/>
      <c r="M958" s="355"/>
      <c r="N958" s="355"/>
      <c r="O958" s="355"/>
      <c r="P958" s="355"/>
      <c r="Q958" s="355"/>
      <c r="R958" s="355"/>
      <c r="S958" s="355"/>
      <c r="T958" s="355"/>
      <c r="U958" s="355"/>
      <c r="V958" s="355"/>
      <c r="W958" s="355"/>
      <c r="X958" s="355"/>
      <c r="Y958" s="355"/>
      <c r="Z958" s="355"/>
    </row>
    <row r="959" spans="1:26" ht="15.75" customHeight="1">
      <c r="A959" s="348"/>
      <c r="B959" s="353"/>
      <c r="C959" s="363"/>
      <c r="D959" s="355"/>
      <c r="E959" s="355"/>
      <c r="F959" s="355"/>
      <c r="G959" s="355"/>
      <c r="H959" s="355"/>
      <c r="I959" s="355"/>
      <c r="J959" s="355"/>
      <c r="K959" s="355"/>
      <c r="L959" s="355"/>
      <c r="M959" s="355"/>
      <c r="N959" s="355"/>
      <c r="O959" s="355"/>
      <c r="P959" s="355"/>
      <c r="Q959" s="355"/>
      <c r="R959" s="355"/>
      <c r="S959" s="355"/>
      <c r="T959" s="355"/>
      <c r="U959" s="355"/>
      <c r="V959" s="355"/>
      <c r="W959" s="355"/>
      <c r="X959" s="355"/>
      <c r="Y959" s="355"/>
      <c r="Z959" s="355"/>
    </row>
    <row r="960" spans="1:26" ht="15.75" customHeight="1">
      <c r="A960" s="348"/>
      <c r="B960" s="353"/>
      <c r="C960" s="363"/>
      <c r="D960" s="355"/>
      <c r="E960" s="355"/>
      <c r="F960" s="355"/>
      <c r="G960" s="355"/>
      <c r="H960" s="355"/>
      <c r="I960" s="355"/>
      <c r="J960" s="355"/>
      <c r="K960" s="355"/>
      <c r="L960" s="355"/>
      <c r="M960" s="355"/>
      <c r="N960" s="355"/>
      <c r="O960" s="355"/>
      <c r="P960" s="355"/>
      <c r="Q960" s="355"/>
      <c r="R960" s="355"/>
      <c r="S960" s="355"/>
      <c r="T960" s="355"/>
      <c r="U960" s="355"/>
      <c r="V960" s="355"/>
      <c r="W960" s="355"/>
      <c r="X960" s="355"/>
      <c r="Y960" s="355"/>
      <c r="Z960" s="355"/>
    </row>
    <row r="961" spans="1:26" ht="15.75" customHeight="1">
      <c r="A961" s="348"/>
      <c r="B961" s="353"/>
      <c r="C961" s="363"/>
      <c r="D961" s="355"/>
      <c r="E961" s="355"/>
      <c r="F961" s="355"/>
      <c r="G961" s="355"/>
      <c r="H961" s="355"/>
      <c r="I961" s="355"/>
      <c r="J961" s="355"/>
      <c r="K961" s="355"/>
      <c r="L961" s="355"/>
      <c r="M961" s="355"/>
      <c r="N961" s="355"/>
      <c r="O961" s="355"/>
      <c r="P961" s="355"/>
      <c r="Q961" s="355"/>
      <c r="R961" s="355"/>
      <c r="S961" s="355"/>
      <c r="T961" s="355"/>
      <c r="U961" s="355"/>
      <c r="V961" s="355"/>
      <c r="W961" s="355"/>
      <c r="X961" s="355"/>
      <c r="Y961" s="355"/>
      <c r="Z961" s="355"/>
    </row>
    <row r="962" spans="1:26" ht="15.75" customHeight="1">
      <c r="A962" s="348"/>
      <c r="B962" s="353"/>
      <c r="C962" s="363"/>
      <c r="D962" s="355"/>
      <c r="E962" s="355"/>
      <c r="F962" s="355"/>
      <c r="G962" s="355"/>
      <c r="H962" s="355"/>
      <c r="I962" s="355"/>
      <c r="J962" s="355"/>
      <c r="K962" s="355"/>
      <c r="L962" s="355"/>
      <c r="M962" s="355"/>
      <c r="N962" s="355"/>
      <c r="O962" s="355"/>
      <c r="P962" s="355"/>
      <c r="Q962" s="355"/>
      <c r="R962" s="355"/>
      <c r="S962" s="355"/>
      <c r="T962" s="355"/>
      <c r="U962" s="355"/>
      <c r="V962" s="355"/>
      <c r="W962" s="355"/>
      <c r="X962" s="355"/>
      <c r="Y962" s="355"/>
      <c r="Z962" s="355"/>
    </row>
    <row r="963" spans="1:26" ht="15.75" customHeight="1">
      <c r="A963" s="348"/>
      <c r="B963" s="353"/>
      <c r="C963" s="363"/>
      <c r="D963" s="355"/>
      <c r="E963" s="355"/>
      <c r="F963" s="355"/>
      <c r="G963" s="355"/>
      <c r="H963" s="355"/>
      <c r="I963" s="355"/>
      <c r="J963" s="355"/>
      <c r="K963" s="355"/>
      <c r="L963" s="355"/>
      <c r="M963" s="355"/>
      <c r="N963" s="355"/>
      <c r="O963" s="355"/>
      <c r="P963" s="355"/>
      <c r="Q963" s="355"/>
      <c r="R963" s="355"/>
      <c r="S963" s="355"/>
      <c r="T963" s="355"/>
      <c r="U963" s="355"/>
      <c r="V963" s="355"/>
      <c r="W963" s="355"/>
      <c r="X963" s="355"/>
      <c r="Y963" s="355"/>
      <c r="Z963" s="355"/>
    </row>
    <row r="964" spans="1:26" ht="15.75" customHeight="1">
      <c r="A964" s="348"/>
      <c r="B964" s="353"/>
      <c r="C964" s="363"/>
      <c r="D964" s="355"/>
      <c r="E964" s="355"/>
      <c r="F964" s="355"/>
      <c r="G964" s="355"/>
      <c r="H964" s="355"/>
      <c r="I964" s="355"/>
      <c r="J964" s="355"/>
      <c r="K964" s="355"/>
      <c r="L964" s="355"/>
      <c r="M964" s="355"/>
      <c r="N964" s="355"/>
      <c r="O964" s="355"/>
      <c r="P964" s="355"/>
      <c r="Q964" s="355"/>
      <c r="R964" s="355"/>
      <c r="S964" s="355"/>
      <c r="T964" s="355"/>
      <c r="U964" s="355"/>
      <c r="V964" s="355"/>
      <c r="W964" s="355"/>
      <c r="X964" s="355"/>
      <c r="Y964" s="355"/>
      <c r="Z964" s="355"/>
    </row>
    <row r="965" spans="1:26" ht="15.75" customHeight="1">
      <c r="A965" s="348"/>
      <c r="B965" s="353"/>
      <c r="C965" s="363"/>
      <c r="D965" s="355"/>
      <c r="E965" s="355"/>
      <c r="F965" s="355"/>
      <c r="G965" s="355"/>
      <c r="H965" s="355"/>
      <c r="I965" s="355"/>
      <c r="J965" s="355"/>
      <c r="K965" s="355"/>
      <c r="L965" s="355"/>
      <c r="M965" s="355"/>
      <c r="N965" s="355"/>
      <c r="O965" s="355"/>
      <c r="P965" s="355"/>
      <c r="Q965" s="355"/>
      <c r="R965" s="355"/>
      <c r="S965" s="355"/>
      <c r="T965" s="355"/>
      <c r="U965" s="355"/>
      <c r="V965" s="355"/>
      <c r="W965" s="355"/>
      <c r="X965" s="355"/>
      <c r="Y965" s="355"/>
      <c r="Z965" s="355"/>
    </row>
    <row r="966" spans="1:26" ht="15.75" customHeight="1">
      <c r="A966" s="348"/>
      <c r="B966" s="353"/>
      <c r="C966" s="363"/>
      <c r="D966" s="355"/>
      <c r="E966" s="355"/>
      <c r="F966" s="355"/>
      <c r="G966" s="355"/>
      <c r="H966" s="355"/>
      <c r="I966" s="355"/>
      <c r="J966" s="355"/>
      <c r="K966" s="355"/>
      <c r="L966" s="355"/>
      <c r="M966" s="355"/>
      <c r="N966" s="355"/>
      <c r="O966" s="355"/>
      <c r="P966" s="355"/>
      <c r="Q966" s="355"/>
      <c r="R966" s="355"/>
      <c r="S966" s="355"/>
      <c r="T966" s="355"/>
      <c r="U966" s="355"/>
      <c r="V966" s="355"/>
      <c r="W966" s="355"/>
      <c r="X966" s="355"/>
      <c r="Y966" s="355"/>
      <c r="Z966" s="355"/>
    </row>
    <row r="967" spans="1:26" ht="15.75" customHeight="1">
      <c r="A967" s="348"/>
      <c r="B967" s="353"/>
      <c r="C967" s="363"/>
      <c r="D967" s="355"/>
      <c r="E967" s="355"/>
      <c r="F967" s="355"/>
      <c r="G967" s="355"/>
      <c r="H967" s="355"/>
      <c r="I967" s="355"/>
      <c r="J967" s="355"/>
      <c r="K967" s="355"/>
      <c r="L967" s="355"/>
      <c r="M967" s="355"/>
      <c r="N967" s="355"/>
      <c r="O967" s="355"/>
      <c r="P967" s="355"/>
      <c r="Q967" s="355"/>
      <c r="R967" s="355"/>
      <c r="S967" s="355"/>
      <c r="T967" s="355"/>
      <c r="U967" s="355"/>
      <c r="V967" s="355"/>
      <c r="W967" s="355"/>
      <c r="X967" s="355"/>
      <c r="Y967" s="355"/>
      <c r="Z967" s="355"/>
    </row>
    <row r="968" spans="1:26" ht="15.75" customHeight="1">
      <c r="A968" s="348"/>
      <c r="B968" s="353"/>
      <c r="C968" s="363"/>
      <c r="D968" s="355"/>
      <c r="E968" s="355"/>
      <c r="F968" s="355"/>
      <c r="G968" s="355"/>
      <c r="H968" s="355"/>
      <c r="I968" s="355"/>
      <c r="J968" s="355"/>
      <c r="K968" s="355"/>
      <c r="L968" s="355"/>
      <c r="M968" s="355"/>
      <c r="N968" s="355"/>
      <c r="O968" s="355"/>
      <c r="P968" s="355"/>
      <c r="Q968" s="355"/>
      <c r="R968" s="355"/>
      <c r="S968" s="355"/>
      <c r="T968" s="355"/>
      <c r="U968" s="355"/>
      <c r="V968" s="355"/>
      <c r="W968" s="355"/>
      <c r="X968" s="355"/>
      <c r="Y968" s="355"/>
      <c r="Z968" s="355"/>
    </row>
    <row r="969" spans="1:26" ht="15.75" customHeight="1">
      <c r="A969" s="348"/>
      <c r="B969" s="353"/>
      <c r="C969" s="363"/>
      <c r="D969" s="355"/>
      <c r="E969" s="355"/>
      <c r="F969" s="355"/>
      <c r="G969" s="355"/>
      <c r="H969" s="355"/>
      <c r="I969" s="355"/>
      <c r="J969" s="355"/>
      <c r="K969" s="355"/>
      <c r="L969" s="355"/>
      <c r="M969" s="355"/>
      <c r="N969" s="355"/>
      <c r="O969" s="355"/>
      <c r="P969" s="355"/>
      <c r="Q969" s="355"/>
      <c r="R969" s="355"/>
      <c r="S969" s="355"/>
      <c r="T969" s="355"/>
      <c r="U969" s="355"/>
      <c r="V969" s="355"/>
      <c r="W969" s="355"/>
      <c r="X969" s="355"/>
      <c r="Y969" s="355"/>
      <c r="Z969" s="355"/>
    </row>
    <row r="970" spans="1:26" ht="15.75" customHeight="1">
      <c r="A970" s="348"/>
      <c r="B970" s="353"/>
      <c r="C970" s="363"/>
      <c r="D970" s="355"/>
      <c r="E970" s="355"/>
      <c r="F970" s="355"/>
      <c r="G970" s="355"/>
      <c r="H970" s="355"/>
      <c r="I970" s="355"/>
      <c r="J970" s="355"/>
      <c r="K970" s="355"/>
      <c r="L970" s="355"/>
      <c r="M970" s="355"/>
      <c r="N970" s="355"/>
      <c r="O970" s="355"/>
      <c r="P970" s="355"/>
      <c r="Q970" s="355"/>
      <c r="R970" s="355"/>
      <c r="S970" s="355"/>
      <c r="T970" s="355"/>
      <c r="U970" s="355"/>
      <c r="V970" s="355"/>
      <c r="W970" s="355"/>
      <c r="X970" s="355"/>
      <c r="Y970" s="355"/>
      <c r="Z970" s="355"/>
    </row>
    <row r="971" spans="1:26" ht="15.75" customHeight="1">
      <c r="A971" s="348"/>
      <c r="B971" s="353"/>
      <c r="C971" s="363"/>
      <c r="D971" s="355"/>
      <c r="E971" s="355"/>
      <c r="F971" s="355"/>
      <c r="G971" s="355"/>
      <c r="H971" s="355"/>
      <c r="I971" s="355"/>
      <c r="J971" s="355"/>
      <c r="K971" s="355"/>
      <c r="L971" s="355"/>
      <c r="M971" s="355"/>
      <c r="N971" s="355"/>
      <c r="O971" s="355"/>
      <c r="P971" s="355"/>
      <c r="Q971" s="355"/>
      <c r="R971" s="355"/>
      <c r="S971" s="355"/>
      <c r="T971" s="355"/>
      <c r="U971" s="355"/>
      <c r="V971" s="355"/>
      <c r="W971" s="355"/>
      <c r="X971" s="355"/>
      <c r="Y971" s="355"/>
      <c r="Z971" s="355"/>
    </row>
    <row r="972" spans="1:26" ht="15.75" customHeight="1">
      <c r="A972" s="348"/>
      <c r="B972" s="353"/>
      <c r="C972" s="363"/>
      <c r="D972" s="355"/>
      <c r="E972" s="355"/>
      <c r="F972" s="355"/>
      <c r="G972" s="355"/>
      <c r="H972" s="355"/>
      <c r="I972" s="355"/>
      <c r="J972" s="355"/>
      <c r="K972" s="355"/>
      <c r="L972" s="355"/>
      <c r="M972" s="355"/>
      <c r="N972" s="355"/>
      <c r="O972" s="355"/>
      <c r="P972" s="355"/>
      <c r="Q972" s="355"/>
      <c r="R972" s="355"/>
      <c r="S972" s="355"/>
      <c r="T972" s="355"/>
      <c r="U972" s="355"/>
      <c r="V972" s="355"/>
      <c r="W972" s="355"/>
      <c r="X972" s="355"/>
      <c r="Y972" s="355"/>
      <c r="Z972" s="355"/>
    </row>
    <row r="973" spans="1:26" ht="15.75" customHeight="1">
      <c r="A973" s="348"/>
      <c r="B973" s="353"/>
      <c r="C973" s="363"/>
      <c r="D973" s="355"/>
      <c r="E973" s="355"/>
      <c r="F973" s="355"/>
      <c r="G973" s="355"/>
      <c r="H973" s="355"/>
      <c r="I973" s="355"/>
      <c r="J973" s="355"/>
      <c r="K973" s="355"/>
      <c r="L973" s="355"/>
      <c r="M973" s="355"/>
      <c r="N973" s="355"/>
      <c r="O973" s="355"/>
      <c r="P973" s="355"/>
      <c r="Q973" s="355"/>
      <c r="R973" s="355"/>
      <c r="S973" s="355"/>
      <c r="T973" s="355"/>
      <c r="U973" s="355"/>
      <c r="V973" s="355"/>
      <c r="W973" s="355"/>
      <c r="X973" s="355"/>
      <c r="Y973" s="355"/>
      <c r="Z973" s="355"/>
    </row>
    <row r="974" spans="1:26" ht="15.75" customHeight="1">
      <c r="A974" s="348"/>
      <c r="B974" s="353"/>
      <c r="C974" s="363"/>
      <c r="D974" s="355"/>
      <c r="E974" s="355"/>
      <c r="F974" s="355"/>
      <c r="G974" s="355"/>
      <c r="H974" s="355"/>
      <c r="I974" s="355"/>
      <c r="J974" s="355"/>
      <c r="K974" s="355"/>
      <c r="L974" s="355"/>
      <c r="M974" s="355"/>
      <c r="N974" s="355"/>
      <c r="O974" s="355"/>
      <c r="P974" s="355"/>
      <c r="Q974" s="355"/>
      <c r="R974" s="355"/>
      <c r="S974" s="355"/>
      <c r="T974" s="355"/>
      <c r="U974" s="355"/>
      <c r="V974" s="355"/>
      <c r="W974" s="355"/>
      <c r="X974" s="355"/>
      <c r="Y974" s="355"/>
      <c r="Z974" s="355"/>
    </row>
    <row r="975" spans="1:26" ht="15.75" customHeight="1">
      <c r="A975" s="348"/>
      <c r="B975" s="353"/>
      <c r="C975" s="363"/>
      <c r="D975" s="355"/>
      <c r="E975" s="355"/>
      <c r="F975" s="355"/>
      <c r="G975" s="355"/>
      <c r="H975" s="355"/>
      <c r="I975" s="355"/>
      <c r="J975" s="355"/>
      <c r="K975" s="355"/>
      <c r="L975" s="355"/>
      <c r="M975" s="355"/>
      <c r="N975" s="355"/>
      <c r="O975" s="355"/>
      <c r="P975" s="355"/>
      <c r="Q975" s="355"/>
      <c r="R975" s="355"/>
      <c r="S975" s="355"/>
      <c r="T975" s="355"/>
      <c r="U975" s="355"/>
      <c r="V975" s="355"/>
      <c r="W975" s="355"/>
      <c r="X975" s="355"/>
      <c r="Y975" s="355"/>
      <c r="Z975" s="355"/>
    </row>
    <row r="976" spans="1:26" ht="15.75" customHeight="1">
      <c r="A976" s="348"/>
      <c r="B976" s="353"/>
      <c r="C976" s="363"/>
      <c r="D976" s="355"/>
      <c r="E976" s="355"/>
      <c r="F976" s="355"/>
      <c r="G976" s="355"/>
      <c r="H976" s="355"/>
      <c r="I976" s="355"/>
      <c r="J976" s="355"/>
      <c r="K976" s="355"/>
      <c r="L976" s="355"/>
      <c r="M976" s="355"/>
      <c r="N976" s="355"/>
      <c r="O976" s="355"/>
      <c r="P976" s="355"/>
      <c r="Q976" s="355"/>
      <c r="R976" s="355"/>
      <c r="S976" s="355"/>
      <c r="T976" s="355"/>
      <c r="U976" s="355"/>
      <c r="V976" s="355"/>
      <c r="W976" s="355"/>
      <c r="X976" s="355"/>
      <c r="Y976" s="355"/>
      <c r="Z976" s="355"/>
    </row>
    <row r="977" spans="1:26" ht="15.75" customHeight="1">
      <c r="A977" s="348"/>
      <c r="B977" s="353"/>
      <c r="C977" s="363"/>
      <c r="D977" s="355"/>
      <c r="E977" s="355"/>
      <c r="F977" s="355"/>
      <c r="G977" s="355"/>
      <c r="H977" s="355"/>
      <c r="I977" s="355"/>
      <c r="J977" s="355"/>
      <c r="K977" s="355"/>
      <c r="L977" s="355"/>
      <c r="M977" s="355"/>
      <c r="N977" s="355"/>
      <c r="O977" s="355"/>
      <c r="P977" s="355"/>
      <c r="Q977" s="355"/>
      <c r="R977" s="355"/>
      <c r="S977" s="355"/>
      <c r="T977" s="355"/>
      <c r="U977" s="355"/>
      <c r="V977" s="355"/>
      <c r="W977" s="355"/>
      <c r="X977" s="355"/>
      <c r="Y977" s="355"/>
      <c r="Z977" s="355"/>
    </row>
    <row r="978" spans="1:26" ht="15.75" customHeight="1">
      <c r="A978" s="348"/>
      <c r="B978" s="353"/>
      <c r="C978" s="363"/>
      <c r="D978" s="355"/>
      <c r="E978" s="355"/>
      <c r="F978" s="355"/>
      <c r="G978" s="355"/>
      <c r="H978" s="355"/>
      <c r="I978" s="355"/>
      <c r="J978" s="355"/>
      <c r="K978" s="355"/>
      <c r="L978" s="355"/>
      <c r="M978" s="355"/>
      <c r="N978" s="355"/>
      <c r="O978" s="355"/>
      <c r="P978" s="355"/>
      <c r="Q978" s="355"/>
      <c r="R978" s="355"/>
      <c r="S978" s="355"/>
      <c r="T978" s="355"/>
      <c r="U978" s="355"/>
      <c r="V978" s="355"/>
      <c r="W978" s="355"/>
      <c r="X978" s="355"/>
      <c r="Y978" s="355"/>
      <c r="Z978" s="355"/>
    </row>
    <row r="979" spans="1:26" ht="15.75" customHeight="1">
      <c r="A979" s="348"/>
      <c r="B979" s="353"/>
      <c r="C979" s="363"/>
      <c r="D979" s="355"/>
      <c r="E979" s="355"/>
      <c r="F979" s="355"/>
      <c r="G979" s="355"/>
      <c r="H979" s="355"/>
      <c r="I979" s="355"/>
      <c r="J979" s="355"/>
      <c r="K979" s="355"/>
      <c r="L979" s="355"/>
      <c r="M979" s="355"/>
      <c r="N979" s="355"/>
      <c r="O979" s="355"/>
      <c r="P979" s="355"/>
      <c r="Q979" s="355"/>
      <c r="R979" s="355"/>
      <c r="S979" s="355"/>
      <c r="T979" s="355"/>
      <c r="U979" s="355"/>
      <c r="V979" s="355"/>
      <c r="W979" s="355"/>
      <c r="X979" s="355"/>
      <c r="Y979" s="355"/>
      <c r="Z979" s="355"/>
    </row>
    <row r="980" spans="1:26" ht="15.75" customHeight="1">
      <c r="A980" s="348"/>
      <c r="B980" s="353"/>
      <c r="C980" s="363"/>
      <c r="D980" s="355"/>
      <c r="E980" s="355"/>
      <c r="F980" s="355"/>
      <c r="G980" s="355"/>
      <c r="H980" s="355"/>
      <c r="I980" s="355"/>
      <c r="J980" s="355"/>
      <c r="K980" s="355"/>
      <c r="L980" s="355"/>
      <c r="M980" s="355"/>
      <c r="N980" s="355"/>
      <c r="O980" s="355"/>
      <c r="P980" s="355"/>
      <c r="Q980" s="355"/>
      <c r="R980" s="355"/>
      <c r="S980" s="355"/>
      <c r="T980" s="355"/>
      <c r="U980" s="355"/>
      <c r="V980" s="355"/>
      <c r="W980" s="355"/>
      <c r="X980" s="355"/>
      <c r="Y980" s="355"/>
      <c r="Z980" s="355"/>
    </row>
    <row r="981" spans="1:26" ht="15.75" customHeight="1">
      <c r="A981" s="348"/>
      <c r="B981" s="353"/>
      <c r="C981" s="363"/>
      <c r="D981" s="355"/>
      <c r="E981" s="355"/>
      <c r="F981" s="355"/>
      <c r="G981" s="355"/>
      <c r="H981" s="355"/>
      <c r="I981" s="355"/>
      <c r="J981" s="355"/>
      <c r="K981" s="355"/>
      <c r="L981" s="355"/>
      <c r="M981" s="355"/>
      <c r="N981" s="355"/>
      <c r="O981" s="355"/>
      <c r="P981" s="355"/>
      <c r="Q981" s="355"/>
      <c r="R981" s="355"/>
      <c r="S981" s="355"/>
      <c r="T981" s="355"/>
      <c r="U981" s="355"/>
      <c r="V981" s="355"/>
      <c r="W981" s="355"/>
      <c r="X981" s="355"/>
      <c r="Y981" s="355"/>
      <c r="Z981" s="355"/>
    </row>
    <row r="982" spans="1:26" ht="15.75" customHeight="1">
      <c r="A982" s="348"/>
      <c r="B982" s="353"/>
      <c r="C982" s="363"/>
      <c r="D982" s="355"/>
      <c r="E982" s="355"/>
      <c r="F982" s="355"/>
      <c r="G982" s="355"/>
      <c r="H982" s="355"/>
      <c r="I982" s="355"/>
      <c r="J982" s="355"/>
      <c r="K982" s="355"/>
      <c r="L982" s="355"/>
      <c r="M982" s="355"/>
      <c r="N982" s="355"/>
      <c r="O982" s="355"/>
      <c r="P982" s="355"/>
      <c r="Q982" s="355"/>
      <c r="R982" s="355"/>
      <c r="S982" s="355"/>
      <c r="T982" s="355"/>
      <c r="U982" s="355"/>
      <c r="V982" s="355"/>
      <c r="W982" s="355"/>
      <c r="X982" s="355"/>
      <c r="Y982" s="355"/>
      <c r="Z982" s="355"/>
    </row>
    <row r="983" spans="1:26" ht="15.75" customHeight="1">
      <c r="A983" s="348"/>
      <c r="B983" s="353"/>
      <c r="C983" s="363"/>
      <c r="D983" s="355"/>
      <c r="E983" s="355"/>
      <c r="F983" s="355"/>
      <c r="G983" s="355"/>
      <c r="H983" s="355"/>
      <c r="I983" s="355"/>
      <c r="J983" s="355"/>
      <c r="K983" s="355"/>
      <c r="L983" s="355"/>
      <c r="M983" s="355"/>
      <c r="N983" s="355"/>
      <c r="O983" s="355"/>
      <c r="P983" s="355"/>
      <c r="Q983" s="355"/>
      <c r="R983" s="355"/>
      <c r="S983" s="355"/>
      <c r="T983" s="355"/>
      <c r="U983" s="355"/>
      <c r="V983" s="355"/>
      <c r="W983" s="355"/>
      <c r="X983" s="355"/>
      <c r="Y983" s="355"/>
      <c r="Z983" s="355"/>
    </row>
    <row r="984" spans="1:26" ht="15.75" customHeight="1">
      <c r="A984" s="348"/>
      <c r="B984" s="353"/>
      <c r="C984" s="363"/>
      <c r="D984" s="355"/>
      <c r="E984" s="355"/>
      <c r="F984" s="355"/>
      <c r="G984" s="355"/>
      <c r="H984" s="355"/>
      <c r="I984" s="355"/>
      <c r="J984" s="355"/>
      <c r="K984" s="355"/>
      <c r="L984" s="355"/>
      <c r="M984" s="355"/>
      <c r="N984" s="355"/>
      <c r="O984" s="355"/>
      <c r="P984" s="355"/>
      <c r="Q984" s="355"/>
      <c r="R984" s="355"/>
      <c r="S984" s="355"/>
      <c r="T984" s="355"/>
      <c r="U984" s="355"/>
      <c r="V984" s="355"/>
      <c r="W984" s="355"/>
      <c r="X984" s="355"/>
      <c r="Y984" s="355"/>
      <c r="Z984" s="355"/>
    </row>
    <row r="985" spans="1:26" ht="15.75" customHeight="1">
      <c r="A985" s="348"/>
      <c r="B985" s="353"/>
      <c r="C985" s="363"/>
      <c r="D985" s="355"/>
      <c r="E985" s="355"/>
      <c r="F985" s="355"/>
      <c r="G985" s="355"/>
      <c r="H985" s="355"/>
      <c r="I985" s="355"/>
      <c r="J985" s="355"/>
      <c r="K985" s="355"/>
      <c r="L985" s="355"/>
      <c r="M985" s="355"/>
      <c r="N985" s="355"/>
      <c r="O985" s="355"/>
      <c r="P985" s="355"/>
      <c r="Q985" s="355"/>
      <c r="R985" s="355"/>
      <c r="S985" s="355"/>
      <c r="T985" s="355"/>
      <c r="U985" s="355"/>
      <c r="V985" s="355"/>
      <c r="W985" s="355"/>
      <c r="X985" s="355"/>
      <c r="Y985" s="355"/>
      <c r="Z985" s="355"/>
    </row>
    <row r="986" spans="1:26" ht="15.75" customHeight="1">
      <c r="A986" s="348"/>
      <c r="B986" s="353"/>
      <c r="C986" s="363"/>
      <c r="D986" s="355"/>
      <c r="E986" s="355"/>
      <c r="F986" s="355"/>
      <c r="G986" s="355"/>
      <c r="H986" s="355"/>
      <c r="I986" s="355"/>
      <c r="J986" s="355"/>
      <c r="K986" s="355"/>
      <c r="L986" s="355"/>
      <c r="M986" s="355"/>
      <c r="N986" s="355"/>
      <c r="O986" s="355"/>
      <c r="P986" s="355"/>
      <c r="Q986" s="355"/>
      <c r="R986" s="355"/>
      <c r="S986" s="355"/>
      <c r="T986" s="355"/>
      <c r="U986" s="355"/>
      <c r="V986" s="355"/>
      <c r="W986" s="355"/>
      <c r="X986" s="355"/>
      <c r="Y986" s="355"/>
      <c r="Z986" s="355"/>
    </row>
    <row r="987" spans="1:26" ht="15.75" customHeight="1">
      <c r="A987" s="348"/>
      <c r="B987" s="353"/>
      <c r="C987" s="363"/>
      <c r="D987" s="355"/>
      <c r="E987" s="355"/>
      <c r="F987" s="355"/>
      <c r="G987" s="355"/>
      <c r="H987" s="355"/>
      <c r="I987" s="355"/>
      <c r="J987" s="355"/>
      <c r="K987" s="355"/>
      <c r="L987" s="355"/>
      <c r="M987" s="355"/>
      <c r="N987" s="355"/>
      <c r="O987" s="355"/>
      <c r="P987" s="355"/>
      <c r="Q987" s="355"/>
      <c r="R987" s="355"/>
      <c r="S987" s="355"/>
      <c r="T987" s="355"/>
      <c r="U987" s="355"/>
      <c r="V987" s="355"/>
      <c r="W987" s="355"/>
      <c r="X987" s="355"/>
      <c r="Y987" s="355"/>
      <c r="Z987" s="355"/>
    </row>
    <row r="988" spans="1:26" ht="15.75" customHeight="1">
      <c r="A988" s="348"/>
      <c r="B988" s="353"/>
      <c r="C988" s="363"/>
      <c r="D988" s="355"/>
      <c r="E988" s="355"/>
      <c r="F988" s="355"/>
      <c r="G988" s="355"/>
      <c r="H988" s="355"/>
      <c r="I988" s="355"/>
      <c r="J988" s="355"/>
      <c r="K988" s="355"/>
      <c r="L988" s="355"/>
      <c r="M988" s="355"/>
      <c r="N988" s="355"/>
      <c r="O988" s="355"/>
      <c r="P988" s="355"/>
      <c r="Q988" s="355"/>
      <c r="R988" s="355"/>
      <c r="S988" s="355"/>
      <c r="T988" s="355"/>
      <c r="U988" s="355"/>
      <c r="V988" s="355"/>
      <c r="W988" s="355"/>
      <c r="X988" s="355"/>
      <c r="Y988" s="355"/>
      <c r="Z988" s="355"/>
    </row>
    <row r="989" spans="1:26" ht="15.75" customHeight="1">
      <c r="A989" s="348"/>
      <c r="B989" s="353"/>
      <c r="C989" s="363"/>
      <c r="D989" s="355"/>
      <c r="E989" s="355"/>
      <c r="F989" s="355"/>
      <c r="G989" s="355"/>
      <c r="H989" s="355"/>
      <c r="I989" s="355"/>
      <c r="J989" s="355"/>
      <c r="K989" s="355"/>
      <c r="L989" s="355"/>
      <c r="M989" s="355"/>
      <c r="N989" s="355"/>
      <c r="O989" s="355"/>
      <c r="P989" s="355"/>
      <c r="Q989" s="355"/>
      <c r="R989" s="355"/>
      <c r="S989" s="355"/>
      <c r="T989" s="355"/>
      <c r="U989" s="355"/>
      <c r="V989" s="355"/>
      <c r="W989" s="355"/>
      <c r="X989" s="355"/>
      <c r="Y989" s="355"/>
      <c r="Z989" s="355"/>
    </row>
    <row r="990" spans="1:26" ht="15.75" customHeight="1">
      <c r="A990" s="348"/>
      <c r="B990" s="353"/>
      <c r="C990" s="363"/>
      <c r="D990" s="355"/>
      <c r="E990" s="355"/>
      <c r="F990" s="355"/>
      <c r="G990" s="355"/>
      <c r="H990" s="355"/>
      <c r="I990" s="355"/>
      <c r="J990" s="355"/>
      <c r="K990" s="355"/>
      <c r="L990" s="355"/>
      <c r="M990" s="355"/>
      <c r="N990" s="355"/>
      <c r="O990" s="355"/>
      <c r="P990" s="355"/>
      <c r="Q990" s="355"/>
      <c r="R990" s="355"/>
      <c r="S990" s="355"/>
      <c r="T990" s="355"/>
      <c r="U990" s="355"/>
      <c r="V990" s="355"/>
      <c r="W990" s="355"/>
      <c r="X990" s="355"/>
      <c r="Y990" s="355"/>
      <c r="Z990" s="355"/>
    </row>
    <row r="991" spans="1:26" ht="15.75" customHeight="1">
      <c r="A991" s="348"/>
      <c r="B991" s="353"/>
      <c r="C991" s="363"/>
      <c r="D991" s="355"/>
      <c r="E991" s="355"/>
      <c r="F991" s="355"/>
      <c r="G991" s="355"/>
      <c r="H991" s="355"/>
      <c r="I991" s="355"/>
      <c r="J991" s="355"/>
      <c r="K991" s="355"/>
      <c r="L991" s="355"/>
      <c r="M991" s="355"/>
      <c r="N991" s="355"/>
      <c r="O991" s="355"/>
      <c r="P991" s="355"/>
      <c r="Q991" s="355"/>
      <c r="R991" s="355"/>
      <c r="S991" s="355"/>
      <c r="T991" s="355"/>
      <c r="U991" s="355"/>
      <c r="V991" s="355"/>
      <c r="W991" s="355"/>
      <c r="X991" s="355"/>
      <c r="Y991" s="355"/>
      <c r="Z991" s="355"/>
    </row>
    <row r="992" spans="1:26" ht="15.75" customHeight="1">
      <c r="A992" s="348"/>
      <c r="B992" s="353"/>
      <c r="C992" s="363"/>
      <c r="D992" s="355"/>
      <c r="E992" s="355"/>
      <c r="F992" s="355"/>
      <c r="G992" s="355"/>
      <c r="H992" s="355"/>
      <c r="I992" s="355"/>
      <c r="J992" s="355"/>
      <c r="K992" s="355"/>
      <c r="L992" s="355"/>
      <c r="M992" s="355"/>
      <c r="N992" s="355"/>
      <c r="O992" s="355"/>
      <c r="P992" s="355"/>
      <c r="Q992" s="355"/>
      <c r="R992" s="355"/>
      <c r="S992" s="355"/>
      <c r="T992" s="355"/>
      <c r="U992" s="355"/>
      <c r="V992" s="355"/>
      <c r="W992" s="355"/>
      <c r="X992" s="355"/>
      <c r="Y992" s="355"/>
      <c r="Z992" s="355"/>
    </row>
    <row r="993" spans="1:26" ht="15.75" customHeight="1">
      <c r="A993" s="348"/>
      <c r="B993" s="353"/>
      <c r="C993" s="363"/>
      <c r="D993" s="355"/>
      <c r="E993" s="355"/>
      <c r="F993" s="355"/>
      <c r="G993" s="355"/>
      <c r="H993" s="355"/>
      <c r="I993" s="355"/>
      <c r="J993" s="355"/>
      <c r="K993" s="355"/>
      <c r="L993" s="355"/>
      <c r="M993" s="355"/>
      <c r="N993" s="355"/>
      <c r="O993" s="355"/>
      <c r="P993" s="355"/>
      <c r="Q993" s="355"/>
      <c r="R993" s="355"/>
      <c r="S993" s="355"/>
      <c r="T993" s="355"/>
      <c r="U993" s="355"/>
      <c r="V993" s="355"/>
      <c r="W993" s="355"/>
      <c r="X993" s="355"/>
      <c r="Y993" s="355"/>
      <c r="Z993" s="355"/>
    </row>
    <row r="994" spans="1:26" ht="15.75" customHeight="1">
      <c r="A994" s="348"/>
      <c r="B994" s="353"/>
      <c r="C994" s="363"/>
      <c r="D994" s="355"/>
      <c r="E994" s="355"/>
      <c r="F994" s="355"/>
      <c r="G994" s="355"/>
      <c r="H994" s="355"/>
      <c r="I994" s="355"/>
      <c r="J994" s="355"/>
      <c r="K994" s="355"/>
      <c r="L994" s="355"/>
      <c r="M994" s="355"/>
      <c r="N994" s="355"/>
      <c r="O994" s="355"/>
      <c r="P994" s="355"/>
      <c r="Q994" s="355"/>
      <c r="R994" s="355"/>
      <c r="S994" s="355"/>
      <c r="T994" s="355"/>
      <c r="U994" s="355"/>
      <c r="V994" s="355"/>
      <c r="W994" s="355"/>
      <c r="X994" s="355"/>
      <c r="Y994" s="355"/>
      <c r="Z994" s="355"/>
    </row>
    <row r="995" spans="1:26" ht="15.75" customHeight="1">
      <c r="A995" s="348"/>
      <c r="B995" s="353"/>
      <c r="C995" s="363"/>
      <c r="D995" s="355"/>
      <c r="E995" s="355"/>
      <c r="F995" s="355"/>
      <c r="G995" s="355"/>
      <c r="H995" s="355"/>
      <c r="I995" s="355"/>
      <c r="J995" s="355"/>
      <c r="K995" s="355"/>
      <c r="L995" s="355"/>
      <c r="M995" s="355"/>
      <c r="N995" s="355"/>
      <c r="O995" s="355"/>
      <c r="P995" s="355"/>
      <c r="Q995" s="355"/>
      <c r="R995" s="355"/>
      <c r="S995" s="355"/>
      <c r="T995" s="355"/>
      <c r="U995" s="355"/>
      <c r="V995" s="355"/>
      <c r="W995" s="355"/>
      <c r="X995" s="355"/>
      <c r="Y995" s="355"/>
      <c r="Z995" s="355"/>
    </row>
    <row r="996" spans="1:26" ht="15.75" customHeight="1">
      <c r="A996" s="348"/>
      <c r="B996" s="353"/>
      <c r="C996" s="363"/>
      <c r="D996" s="355"/>
      <c r="E996" s="355"/>
      <c r="F996" s="355"/>
      <c r="G996" s="355"/>
      <c r="H996" s="355"/>
      <c r="I996" s="355"/>
      <c r="J996" s="355"/>
      <c r="K996" s="355"/>
      <c r="L996" s="355"/>
      <c r="M996" s="355"/>
      <c r="N996" s="355"/>
      <c r="O996" s="355"/>
      <c r="P996" s="355"/>
      <c r="Q996" s="355"/>
      <c r="R996" s="355"/>
      <c r="S996" s="355"/>
      <c r="T996" s="355"/>
      <c r="U996" s="355"/>
      <c r="V996" s="355"/>
      <c r="W996" s="355"/>
      <c r="X996" s="355"/>
      <c r="Y996" s="355"/>
      <c r="Z996" s="355"/>
    </row>
    <row r="997" spans="1:26" ht="15.75" customHeight="1">
      <c r="A997" s="348"/>
      <c r="B997" s="353"/>
      <c r="C997" s="363"/>
      <c r="D997" s="355"/>
      <c r="E997" s="355"/>
      <c r="F997" s="355"/>
      <c r="G997" s="355"/>
      <c r="H997" s="355"/>
      <c r="I997" s="355"/>
      <c r="J997" s="355"/>
      <c r="K997" s="355"/>
      <c r="L997" s="355"/>
      <c r="M997" s="355"/>
      <c r="N997" s="355"/>
      <c r="O997" s="355"/>
      <c r="P997" s="355"/>
      <c r="Q997" s="355"/>
      <c r="R997" s="355"/>
      <c r="S997" s="355"/>
      <c r="T997" s="355"/>
      <c r="U997" s="355"/>
      <c r="V997" s="355"/>
      <c r="W997" s="355"/>
      <c r="X997" s="355"/>
      <c r="Y997" s="355"/>
      <c r="Z997" s="355"/>
    </row>
    <row r="998" spans="1:26" ht="15.75" customHeight="1">
      <c r="A998" s="348"/>
      <c r="B998" s="353"/>
      <c r="C998" s="363"/>
      <c r="D998" s="355"/>
      <c r="E998" s="355"/>
      <c r="F998" s="355"/>
      <c r="G998" s="355"/>
      <c r="H998" s="355"/>
      <c r="I998" s="355"/>
      <c r="J998" s="355"/>
      <c r="K998" s="355"/>
      <c r="L998" s="355"/>
      <c r="M998" s="355"/>
      <c r="N998" s="355"/>
      <c r="O998" s="355"/>
      <c r="P998" s="355"/>
      <c r="Q998" s="355"/>
      <c r="R998" s="355"/>
      <c r="S998" s="355"/>
      <c r="T998" s="355"/>
      <c r="U998" s="355"/>
      <c r="V998" s="355"/>
      <c r="W998" s="355"/>
      <c r="X998" s="355"/>
      <c r="Y998" s="355"/>
      <c r="Z998" s="355"/>
    </row>
    <row r="999" spans="1:26" ht="15.75" customHeight="1">
      <c r="A999" s="348"/>
      <c r="B999" s="353"/>
      <c r="C999" s="363"/>
      <c r="D999" s="355"/>
      <c r="E999" s="355"/>
      <c r="F999" s="355"/>
      <c r="G999" s="355"/>
      <c r="H999" s="355"/>
      <c r="I999" s="355"/>
      <c r="J999" s="355"/>
      <c r="K999" s="355"/>
      <c r="L999" s="355"/>
      <c r="M999" s="355"/>
      <c r="N999" s="355"/>
      <c r="O999" s="355"/>
      <c r="P999" s="355"/>
      <c r="Q999" s="355"/>
      <c r="R999" s="355"/>
      <c r="S999" s="355"/>
      <c r="T999" s="355"/>
      <c r="U999" s="355"/>
      <c r="V999" s="355"/>
      <c r="W999" s="355"/>
      <c r="X999" s="355"/>
      <c r="Y999" s="355"/>
      <c r="Z999" s="355"/>
    </row>
    <row r="1000" spans="1:26" ht="15.75" customHeight="1">
      <c r="A1000" s="348"/>
      <c r="B1000" s="353"/>
      <c r="C1000" s="363"/>
      <c r="D1000" s="355"/>
      <c r="E1000" s="355"/>
      <c r="F1000" s="355"/>
      <c r="G1000" s="355"/>
      <c r="H1000" s="355"/>
      <c r="I1000" s="355"/>
      <c r="J1000" s="355"/>
      <c r="K1000" s="355"/>
      <c r="L1000" s="355"/>
      <c r="M1000" s="355"/>
      <c r="N1000" s="355"/>
      <c r="O1000" s="355"/>
      <c r="P1000" s="355"/>
      <c r="Q1000" s="355"/>
      <c r="R1000" s="355"/>
      <c r="S1000" s="355"/>
      <c r="T1000" s="355"/>
      <c r="U1000" s="355"/>
      <c r="V1000" s="355"/>
      <c r="W1000" s="355"/>
      <c r="X1000" s="355"/>
      <c r="Y1000" s="355"/>
      <c r="Z1000" s="355"/>
    </row>
  </sheetData>
  <mergeCells count="15">
    <mergeCell ref="A68:A72"/>
    <mergeCell ref="A58:A62"/>
    <mergeCell ref="A63:A67"/>
    <mergeCell ref="G1:H1"/>
    <mergeCell ref="A3:A7"/>
    <mergeCell ref="A8:A12"/>
    <mergeCell ref="A13:A17"/>
    <mergeCell ref="A18:A22"/>
    <mergeCell ref="A23:A27"/>
    <mergeCell ref="A28:A32"/>
    <mergeCell ref="A33:A37"/>
    <mergeCell ref="A38:A42"/>
    <mergeCell ref="A43:A47"/>
    <mergeCell ref="A48:A52"/>
    <mergeCell ref="A53:A57"/>
  </mergeCells>
  <phoneticPr fontId="38" type="noConversion"/>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AP1003"/>
  <sheetViews>
    <sheetView topLeftCell="A43" workbookViewId="0"/>
  </sheetViews>
  <sheetFormatPr defaultColWidth="14.375" defaultRowHeight="15" customHeight="1"/>
  <cols>
    <col min="1" max="2" width="8.625" style="134" customWidth="1"/>
    <col min="3" max="3" width="13.25" style="134" customWidth="1"/>
    <col min="4" max="19" width="8.625" style="134" customWidth="1"/>
    <col min="20" max="20" width="8.875" style="134" customWidth="1"/>
    <col min="21" max="32" width="8.625" style="134" customWidth="1"/>
    <col min="33" max="16384" width="14.375" style="134"/>
  </cols>
  <sheetData>
    <row r="1" spans="2:25" ht="16.5" customHeight="1"/>
    <row r="2" spans="2:25" ht="16.5" customHeight="1">
      <c r="B2" s="134" t="s">
        <v>2212</v>
      </c>
      <c r="C2" s="134" t="s">
        <v>2641</v>
      </c>
      <c r="D2" s="134" t="s">
        <v>2642</v>
      </c>
    </row>
    <row r="3" spans="2:25" ht="16.5" customHeight="1">
      <c r="B3" s="134" t="s">
        <v>2643</v>
      </c>
      <c r="C3" s="134" t="s">
        <v>2644</v>
      </c>
      <c r="D3" s="134" t="s">
        <v>2645</v>
      </c>
    </row>
    <row r="4" spans="2:25" ht="16.5" customHeight="1">
      <c r="C4" s="134" t="s">
        <v>2646</v>
      </c>
      <c r="D4" s="134" t="s">
        <v>2647</v>
      </c>
    </row>
    <row r="5" spans="2:25" ht="16.5" customHeight="1"/>
    <row r="6" spans="2:25" ht="16.5" customHeight="1">
      <c r="B6" s="134" t="s">
        <v>2648</v>
      </c>
      <c r="C6" s="134" t="s">
        <v>2213</v>
      </c>
      <c r="D6" s="134" t="s">
        <v>2649</v>
      </c>
    </row>
    <row r="7" spans="2:25" ht="16.5" customHeight="1">
      <c r="C7" s="134" t="s">
        <v>2650</v>
      </c>
      <c r="D7" s="134" t="s">
        <v>2651</v>
      </c>
    </row>
    <row r="8" spans="2:25" ht="16.5" customHeight="1">
      <c r="C8" s="134" t="s">
        <v>2652</v>
      </c>
      <c r="D8" s="134" t="s">
        <v>2653</v>
      </c>
    </row>
    <row r="9" spans="2:25" ht="16.5" customHeight="1">
      <c r="C9" s="134" t="s">
        <v>2654</v>
      </c>
      <c r="D9" s="134" t="s">
        <v>2655</v>
      </c>
      <c r="Y9" s="133" t="s">
        <v>2656</v>
      </c>
    </row>
    <row r="10" spans="2:25" ht="16.5" customHeight="1">
      <c r="C10" s="134" t="s">
        <v>2657</v>
      </c>
      <c r="D10" s="134" t="s">
        <v>2658</v>
      </c>
      <c r="Y10" s="133" t="s">
        <v>2659</v>
      </c>
    </row>
    <row r="11" spans="2:25" ht="16.5" customHeight="1">
      <c r="C11" s="134" t="s">
        <v>2660</v>
      </c>
      <c r="D11" s="134" t="s">
        <v>2661</v>
      </c>
      <c r="Y11" s="134" t="s">
        <v>2662</v>
      </c>
    </row>
    <row r="12" spans="2:25" ht="16.5" customHeight="1">
      <c r="C12" s="134" t="s">
        <v>2663</v>
      </c>
      <c r="D12" s="134" t="s">
        <v>2664</v>
      </c>
      <c r="Y12" s="133" t="s">
        <v>2665</v>
      </c>
    </row>
    <row r="13" spans="2:25" ht="16.5" customHeight="1">
      <c r="D13" s="134" t="s">
        <v>2666</v>
      </c>
    </row>
    <row r="14" spans="2:25" ht="16.5" customHeight="1">
      <c r="D14" s="134" t="s">
        <v>2667</v>
      </c>
      <c r="X14" s="134" t="s">
        <v>2214</v>
      </c>
    </row>
    <row r="15" spans="2:25" ht="16.5" customHeight="1">
      <c r="D15" s="134" t="s">
        <v>2668</v>
      </c>
    </row>
    <row r="16" spans="2:25" ht="16.5" customHeight="1">
      <c r="C16" s="134" t="s">
        <v>2669</v>
      </c>
      <c r="D16" s="134" t="s">
        <v>2670</v>
      </c>
    </row>
    <row r="17" spans="2:42" ht="16.5" customHeight="1">
      <c r="C17" s="134" t="s">
        <v>2671</v>
      </c>
      <c r="D17" s="134" t="s">
        <v>2672</v>
      </c>
    </row>
    <row r="18" spans="2:42" ht="16.5" customHeight="1">
      <c r="C18" s="134" t="s">
        <v>2673</v>
      </c>
      <c r="D18" s="134" t="s">
        <v>2674</v>
      </c>
      <c r="Z18" s="548" t="s">
        <v>2675</v>
      </c>
      <c r="AA18" s="549"/>
      <c r="AB18" s="134" t="s">
        <v>2676</v>
      </c>
    </row>
    <row r="19" spans="2:42" ht="16.5" customHeight="1">
      <c r="C19" s="134" t="s">
        <v>2677</v>
      </c>
      <c r="D19" s="134" t="s">
        <v>2678</v>
      </c>
      <c r="Z19" s="548" t="s">
        <v>2679</v>
      </c>
      <c r="AA19" s="549"/>
      <c r="AB19" s="134" t="s">
        <v>2680</v>
      </c>
    </row>
    <row r="20" spans="2:42" ht="16.5" customHeight="1">
      <c r="C20" s="133" t="s">
        <v>2640</v>
      </c>
      <c r="D20" s="146" t="s">
        <v>2889</v>
      </c>
      <c r="Y20" s="135"/>
    </row>
    <row r="21" spans="2:42" ht="16.5" customHeight="1">
      <c r="X21" s="134" t="s">
        <v>2681</v>
      </c>
      <c r="Z21" s="548" t="s">
        <v>2682</v>
      </c>
      <c r="AA21" s="549"/>
      <c r="AB21" s="134" t="s">
        <v>2683</v>
      </c>
    </row>
    <row r="22" spans="2:42" ht="16.5" customHeight="1">
      <c r="B22" s="134" t="s">
        <v>2684</v>
      </c>
      <c r="C22" s="134" t="s">
        <v>2685</v>
      </c>
      <c r="D22" s="134" t="s">
        <v>2686</v>
      </c>
      <c r="Z22" s="134" t="s">
        <v>2687</v>
      </c>
      <c r="AA22" s="134" t="s">
        <v>2688</v>
      </c>
      <c r="AB22" s="134" t="s">
        <v>2689</v>
      </c>
      <c r="AC22" s="134" t="s">
        <v>2690</v>
      </c>
      <c r="AD22" s="134" t="s">
        <v>2691</v>
      </c>
      <c r="AE22" s="134" t="s">
        <v>2692</v>
      </c>
      <c r="AF22" s="134" t="s">
        <v>2693</v>
      </c>
      <c r="AG22" s="134" t="s">
        <v>2694</v>
      </c>
      <c r="AH22" s="134" t="s">
        <v>2695</v>
      </c>
    </row>
    <row r="23" spans="2:42" ht="16.5" customHeight="1">
      <c r="X23" s="133">
        <v>1</v>
      </c>
      <c r="Y23" s="133">
        <v>9</v>
      </c>
      <c r="Z23" s="134" t="s">
        <v>2215</v>
      </c>
      <c r="AA23" s="136">
        <v>1</v>
      </c>
      <c r="AB23" s="137">
        <f t="shared" ref="AB23:AH23" si="0">1/SUM(AJ$23:AJ$32)*AJ23</f>
        <v>0.50048875855327468</v>
      </c>
      <c r="AC23" s="137">
        <f t="shared" si="0"/>
        <v>0.43016825558677591</v>
      </c>
      <c r="AD23" s="137">
        <f t="shared" si="0"/>
        <v>0.33921585523481257</v>
      </c>
      <c r="AE23" s="137">
        <f t="shared" si="0"/>
        <v>0.22405804992033429</v>
      </c>
      <c r="AF23" s="137">
        <f t="shared" si="0"/>
        <v>0.1</v>
      </c>
      <c r="AG23" s="137">
        <f t="shared" si="0"/>
        <v>1.989132181335123E-2</v>
      </c>
      <c r="AH23" s="138">
        <f t="shared" si="0"/>
        <v>9.7751710654936461E-4</v>
      </c>
      <c r="AJ23" s="139">
        <f t="shared" ref="AJ23:AP23" si="1">AJ24*AB$33</f>
        <v>512</v>
      </c>
      <c r="AK23" s="140">
        <f t="shared" si="1"/>
        <v>153.93679428100586</v>
      </c>
      <c r="AL23" s="141">
        <f t="shared" si="1"/>
        <v>38.443359375</v>
      </c>
      <c r="AM23" s="142">
        <f t="shared" si="1"/>
        <v>7.4505805969238281</v>
      </c>
      <c r="AN23" s="142">
        <f t="shared" si="1"/>
        <v>1</v>
      </c>
      <c r="AO23" s="143">
        <f t="shared" si="1"/>
        <v>7.5084686279296875E-2</v>
      </c>
      <c r="AP23" s="144">
        <f t="shared" si="1"/>
        <v>1.953125E-3</v>
      </c>
    </row>
    <row r="24" spans="2:42" ht="16.5" customHeight="1">
      <c r="B24" s="134" t="s">
        <v>74</v>
      </c>
      <c r="C24" s="134" t="s">
        <v>2581</v>
      </c>
      <c r="D24" s="134" t="s">
        <v>2696</v>
      </c>
      <c r="X24" s="133">
        <v>2</v>
      </c>
      <c r="Y24" s="133">
        <v>8</v>
      </c>
      <c r="Z24" s="134" t="s">
        <v>2216</v>
      </c>
      <c r="AA24" s="136">
        <v>0.9</v>
      </c>
      <c r="AB24" s="137">
        <f t="shared" ref="AB24:AH24" si="2">1/SUM(AJ$23:AJ$32)*AJ24</f>
        <v>0.25024437927663734</v>
      </c>
      <c r="AC24" s="137">
        <f t="shared" si="2"/>
        <v>0.24581043176387196</v>
      </c>
      <c r="AD24" s="137">
        <f t="shared" si="2"/>
        <v>0.22614390348987504</v>
      </c>
      <c r="AE24" s="137">
        <f t="shared" si="2"/>
        <v>0.17924643993626743</v>
      </c>
      <c r="AF24" s="137">
        <f t="shared" si="2"/>
        <v>0.1</v>
      </c>
      <c r="AG24" s="137">
        <f t="shared" si="2"/>
        <v>2.6521762417801638E-2</v>
      </c>
      <c r="AH24" s="137">
        <f t="shared" si="2"/>
        <v>1.9550342130987292E-3</v>
      </c>
      <c r="AJ24" s="139">
        <f t="shared" ref="AJ24:AP24" si="3">AJ25*AB$33</f>
        <v>256</v>
      </c>
      <c r="AK24" s="140">
        <f t="shared" si="3"/>
        <v>87.963882446289063</v>
      </c>
      <c r="AL24" s="141">
        <f t="shared" si="3"/>
        <v>25.62890625</v>
      </c>
      <c r="AM24" s="142">
        <f t="shared" si="3"/>
        <v>5.9604644775390625</v>
      </c>
      <c r="AN24" s="142">
        <f t="shared" si="3"/>
        <v>1</v>
      </c>
      <c r="AO24" s="143">
        <f t="shared" si="3"/>
        <v>0.1001129150390625</v>
      </c>
      <c r="AP24" s="144">
        <f t="shared" si="3"/>
        <v>3.90625E-3</v>
      </c>
    </row>
    <row r="25" spans="2:42" ht="16.5" customHeight="1">
      <c r="C25" s="134" t="s">
        <v>2697</v>
      </c>
      <c r="D25" s="134" t="s">
        <v>2698</v>
      </c>
      <c r="X25" s="133">
        <v>3</v>
      </c>
      <c r="Y25" s="133">
        <v>7</v>
      </c>
      <c r="Z25" s="134" t="s">
        <v>2217</v>
      </c>
      <c r="AA25" s="136">
        <v>0.85</v>
      </c>
      <c r="AB25" s="137">
        <f t="shared" ref="AB25:AH25" si="4">1/SUM(AJ$23:AJ$32)*AJ25</f>
        <v>0.12512218963831867</v>
      </c>
      <c r="AC25" s="137">
        <f t="shared" si="4"/>
        <v>0.14046310386506969</v>
      </c>
      <c r="AD25" s="137">
        <f t="shared" si="4"/>
        <v>0.15076260232658337</v>
      </c>
      <c r="AE25" s="137">
        <f t="shared" si="4"/>
        <v>0.14339715194901395</v>
      </c>
      <c r="AF25" s="137">
        <f t="shared" si="4"/>
        <v>0.1</v>
      </c>
      <c r="AG25" s="137">
        <f t="shared" si="4"/>
        <v>3.5362349890402184E-2</v>
      </c>
      <c r="AH25" s="137">
        <f t="shared" si="4"/>
        <v>3.9100684261974585E-3</v>
      </c>
      <c r="AJ25" s="139">
        <f t="shared" ref="AJ25:AP25" si="5">AJ26*AB$33</f>
        <v>128</v>
      </c>
      <c r="AK25" s="140">
        <f t="shared" si="5"/>
        <v>50.26507568359375</v>
      </c>
      <c r="AL25" s="141">
        <f t="shared" si="5"/>
        <v>17.0859375</v>
      </c>
      <c r="AM25" s="142">
        <f t="shared" si="5"/>
        <v>4.76837158203125</v>
      </c>
      <c r="AN25" s="142">
        <f t="shared" si="5"/>
        <v>1</v>
      </c>
      <c r="AO25" s="143">
        <f t="shared" si="5"/>
        <v>0.13348388671875</v>
      </c>
      <c r="AP25" s="144">
        <f t="shared" si="5"/>
        <v>7.8125E-3</v>
      </c>
    </row>
    <row r="26" spans="2:42" ht="16.5" customHeight="1">
      <c r="C26" s="134" t="s">
        <v>2699</v>
      </c>
      <c r="D26" s="134" t="s">
        <v>2700</v>
      </c>
      <c r="X26" s="133">
        <v>4</v>
      </c>
      <c r="Y26" s="133">
        <v>6</v>
      </c>
      <c r="Z26" s="134" t="s">
        <v>2218</v>
      </c>
      <c r="AA26" s="136">
        <v>0.8</v>
      </c>
      <c r="AB26" s="137">
        <f t="shared" ref="AB26:AH26" si="6">1/SUM(AJ$23:AJ$32)*AJ26</f>
        <v>6.2561094819159335E-2</v>
      </c>
      <c r="AC26" s="137">
        <f t="shared" si="6"/>
        <v>8.0264630780039814E-2</v>
      </c>
      <c r="AD26" s="137">
        <f t="shared" si="6"/>
        <v>0.10050840155105557</v>
      </c>
      <c r="AE26" s="137">
        <f t="shared" si="6"/>
        <v>0.11471772155921116</v>
      </c>
      <c r="AF26" s="137">
        <f t="shared" si="6"/>
        <v>0.1</v>
      </c>
      <c r="AG26" s="137">
        <f t="shared" si="6"/>
        <v>4.7149799853869578E-2</v>
      </c>
      <c r="AH26" s="137">
        <f t="shared" si="6"/>
        <v>7.8201368523949169E-3</v>
      </c>
      <c r="AJ26" s="139">
        <f t="shared" ref="AJ26:AP26" si="7">AJ27*AB$33</f>
        <v>64</v>
      </c>
      <c r="AK26" s="140">
        <f t="shared" si="7"/>
        <v>28.722900390625</v>
      </c>
      <c r="AL26" s="141">
        <f t="shared" si="7"/>
        <v>11.390625</v>
      </c>
      <c r="AM26" s="142">
        <f t="shared" si="7"/>
        <v>3.814697265625</v>
      </c>
      <c r="AN26" s="142">
        <f t="shared" si="7"/>
        <v>1</v>
      </c>
      <c r="AO26" s="143">
        <f t="shared" si="7"/>
        <v>0.177978515625</v>
      </c>
      <c r="AP26" s="144">
        <f t="shared" si="7"/>
        <v>1.5625E-2</v>
      </c>
    </row>
    <row r="27" spans="2:42" ht="16.5" customHeight="1">
      <c r="C27" s="134" t="s">
        <v>2701</v>
      </c>
      <c r="D27" s="134" t="s">
        <v>2702</v>
      </c>
      <c r="X27" s="133">
        <v>5</v>
      </c>
      <c r="Y27" s="133">
        <v>5</v>
      </c>
      <c r="Z27" s="134" t="s">
        <v>2219</v>
      </c>
      <c r="AA27" s="136">
        <v>0.75</v>
      </c>
      <c r="AB27" s="137">
        <f t="shared" ref="AB27:AH27" si="8">1/SUM(AJ$23:AJ$32)*AJ27</f>
        <v>3.1280547409579668E-2</v>
      </c>
      <c r="AC27" s="137">
        <f t="shared" si="8"/>
        <v>4.5865503302879897E-2</v>
      </c>
      <c r="AD27" s="137">
        <f t="shared" si="8"/>
        <v>6.7005601034037049E-2</v>
      </c>
      <c r="AE27" s="137">
        <f t="shared" si="8"/>
        <v>9.1774177247368929E-2</v>
      </c>
      <c r="AF27" s="137">
        <f t="shared" si="8"/>
        <v>0.1</v>
      </c>
      <c r="AG27" s="137">
        <f t="shared" si="8"/>
        <v>6.2866399805159442E-2</v>
      </c>
      <c r="AH27" s="137">
        <f t="shared" si="8"/>
        <v>1.5640273704789834E-2</v>
      </c>
      <c r="AJ27" s="139">
        <f t="shared" ref="AJ27:AP27" si="9">AJ28*AB$33</f>
        <v>32</v>
      </c>
      <c r="AK27" s="140">
        <f t="shared" si="9"/>
        <v>16.4130859375</v>
      </c>
      <c r="AL27" s="141">
        <f t="shared" si="9"/>
        <v>7.59375</v>
      </c>
      <c r="AM27" s="142">
        <f t="shared" si="9"/>
        <v>3.0517578125</v>
      </c>
      <c r="AN27" s="142">
        <f t="shared" si="9"/>
        <v>1</v>
      </c>
      <c r="AO27" s="143">
        <f t="shared" si="9"/>
        <v>0.2373046875</v>
      </c>
      <c r="AP27" s="144">
        <f t="shared" si="9"/>
        <v>3.125E-2</v>
      </c>
    </row>
    <row r="28" spans="2:42" ht="16.5" customHeight="1">
      <c r="C28" s="134" t="s">
        <v>2703</v>
      </c>
      <c r="D28" s="134" t="s">
        <v>2704</v>
      </c>
      <c r="X28" s="133">
        <v>6</v>
      </c>
      <c r="Y28" s="133">
        <v>4</v>
      </c>
      <c r="Z28" s="134" t="s">
        <v>2220</v>
      </c>
      <c r="AA28" s="136">
        <v>0.7</v>
      </c>
      <c r="AB28" s="137">
        <f t="shared" ref="AB28:AH28" si="10">1/SUM(AJ$23:AJ$32)*AJ28</f>
        <v>1.5640273704789834E-2</v>
      </c>
      <c r="AC28" s="137">
        <f t="shared" si="10"/>
        <v>2.6208859030217083E-2</v>
      </c>
      <c r="AD28" s="137">
        <f t="shared" si="10"/>
        <v>4.4670400689358035E-2</v>
      </c>
      <c r="AE28" s="137">
        <f t="shared" si="10"/>
        <v>7.3419341797895138E-2</v>
      </c>
      <c r="AF28" s="137">
        <f t="shared" si="10"/>
        <v>0.1</v>
      </c>
      <c r="AG28" s="137">
        <f t="shared" si="10"/>
        <v>8.3821866406879247E-2</v>
      </c>
      <c r="AH28" s="137">
        <f t="shared" si="10"/>
        <v>3.1280547409579668E-2</v>
      </c>
      <c r="AJ28" s="139">
        <f t="shared" ref="AJ28:AP28" si="11">AJ29*AB$33</f>
        <v>16</v>
      </c>
      <c r="AK28" s="140">
        <f t="shared" si="11"/>
        <v>9.37890625</v>
      </c>
      <c r="AL28" s="141">
        <f t="shared" si="11"/>
        <v>5.0625</v>
      </c>
      <c r="AM28" s="142">
        <f t="shared" si="11"/>
        <v>2.44140625</v>
      </c>
      <c r="AN28" s="142">
        <f t="shared" si="11"/>
        <v>1</v>
      </c>
      <c r="AO28" s="143">
        <f t="shared" si="11"/>
        <v>0.31640625</v>
      </c>
      <c r="AP28" s="144">
        <f t="shared" si="11"/>
        <v>6.25E-2</v>
      </c>
    </row>
    <row r="29" spans="2:42" ht="16.5" customHeight="1">
      <c r="C29" s="134" t="s">
        <v>2660</v>
      </c>
      <c r="D29" s="134" t="s">
        <v>2705</v>
      </c>
      <c r="X29" s="133">
        <v>7</v>
      </c>
      <c r="Y29" s="133">
        <v>3</v>
      </c>
      <c r="Z29" s="134" t="s">
        <v>2221</v>
      </c>
      <c r="AA29" s="136">
        <v>0.65</v>
      </c>
      <c r="AB29" s="137">
        <f t="shared" ref="AB29:AH29" si="12">1/SUM(AJ$23:AJ$32)*AJ29</f>
        <v>7.8201368523949169E-3</v>
      </c>
      <c r="AC29" s="137">
        <f t="shared" si="12"/>
        <v>1.4976490874409762E-2</v>
      </c>
      <c r="AD29" s="137">
        <f t="shared" si="12"/>
        <v>2.9780267126238689E-2</v>
      </c>
      <c r="AE29" s="137">
        <f t="shared" si="12"/>
        <v>5.8735473438316109E-2</v>
      </c>
      <c r="AF29" s="137">
        <f t="shared" si="12"/>
        <v>0.1</v>
      </c>
      <c r="AG29" s="137">
        <f t="shared" si="12"/>
        <v>0.11176248854250567</v>
      </c>
      <c r="AH29" s="137">
        <f t="shared" si="12"/>
        <v>6.2561094819159335E-2</v>
      </c>
      <c r="AJ29" s="139">
        <f t="shared" ref="AJ29:AP29" si="13">AJ30*AB$33</f>
        <v>8</v>
      </c>
      <c r="AK29" s="140">
        <f t="shared" si="13"/>
        <v>5.359375</v>
      </c>
      <c r="AL29" s="141">
        <f t="shared" si="13"/>
        <v>3.375</v>
      </c>
      <c r="AM29" s="142">
        <f t="shared" si="13"/>
        <v>1.953125</v>
      </c>
      <c r="AN29" s="142">
        <f t="shared" si="13"/>
        <v>1</v>
      </c>
      <c r="AO29" s="143">
        <f t="shared" si="13"/>
        <v>0.421875</v>
      </c>
      <c r="AP29" s="143">
        <f t="shared" si="13"/>
        <v>0.125</v>
      </c>
    </row>
    <row r="30" spans="2:42" ht="16.5" customHeight="1">
      <c r="C30" s="134" t="s">
        <v>2706</v>
      </c>
      <c r="D30" s="134" t="s">
        <v>2707</v>
      </c>
      <c r="X30" s="133">
        <v>8</v>
      </c>
      <c r="Y30" s="133">
        <v>2</v>
      </c>
      <c r="Z30" s="134" t="s">
        <v>2222</v>
      </c>
      <c r="AA30" s="136">
        <v>0.6</v>
      </c>
      <c r="AB30" s="137">
        <f t="shared" ref="AB30:AH30" si="14">1/SUM(AJ$23:AJ$32)*AJ30</f>
        <v>3.9100684261974585E-3</v>
      </c>
      <c r="AC30" s="137">
        <f t="shared" si="14"/>
        <v>8.5579947853770075E-3</v>
      </c>
      <c r="AD30" s="137">
        <f t="shared" si="14"/>
        <v>1.9853511417492458E-2</v>
      </c>
      <c r="AE30" s="137">
        <f t="shared" si="14"/>
        <v>4.6988378750652891E-2</v>
      </c>
      <c r="AF30" s="137">
        <f t="shared" si="14"/>
        <v>0.1</v>
      </c>
      <c r="AG30" s="137">
        <f t="shared" si="14"/>
        <v>0.14901665139000755</v>
      </c>
      <c r="AH30" s="137">
        <f t="shared" si="14"/>
        <v>0.12512218963831867</v>
      </c>
      <c r="AJ30" s="139">
        <f t="shared" ref="AJ30:AP30" si="15">AJ31*AB$33</f>
        <v>4</v>
      </c>
      <c r="AK30" s="140">
        <f t="shared" si="15"/>
        <v>3.0625</v>
      </c>
      <c r="AL30" s="141">
        <f t="shared" si="15"/>
        <v>2.25</v>
      </c>
      <c r="AM30" s="142">
        <f t="shared" si="15"/>
        <v>1.5625</v>
      </c>
      <c r="AN30" s="142">
        <f t="shared" si="15"/>
        <v>1</v>
      </c>
      <c r="AO30" s="142">
        <f t="shared" si="15"/>
        <v>0.5625</v>
      </c>
      <c r="AP30" s="142">
        <f t="shared" si="15"/>
        <v>0.25</v>
      </c>
    </row>
    <row r="31" spans="2:42" ht="16.5" customHeight="1">
      <c r="C31" s="134" t="s">
        <v>2708</v>
      </c>
      <c r="D31" s="134" t="s">
        <v>2709</v>
      </c>
      <c r="X31" s="133">
        <v>9</v>
      </c>
      <c r="Y31" s="133">
        <v>1</v>
      </c>
      <c r="Z31" s="134" t="s">
        <v>2223</v>
      </c>
      <c r="AA31" s="136">
        <v>0.55000000000000004</v>
      </c>
      <c r="AB31" s="137">
        <f t="shared" ref="AB31:AH31" si="16">1/SUM(AJ$23:AJ$32)*AJ31</f>
        <v>1.9550342130987292E-3</v>
      </c>
      <c r="AC31" s="137">
        <f t="shared" si="16"/>
        <v>4.8902827345011467E-3</v>
      </c>
      <c r="AD31" s="137">
        <f t="shared" si="16"/>
        <v>1.3235674278328306E-2</v>
      </c>
      <c r="AE31" s="137">
        <f t="shared" si="16"/>
        <v>3.7590703000522308E-2</v>
      </c>
      <c r="AF31" s="137">
        <f t="shared" si="16"/>
        <v>0.1</v>
      </c>
      <c r="AG31" s="137">
        <f t="shared" si="16"/>
        <v>0.19868886852001008</v>
      </c>
      <c r="AH31" s="137">
        <f t="shared" si="16"/>
        <v>0.25024437927663734</v>
      </c>
      <c r="AJ31" s="139">
        <f t="shared" ref="AJ31:AP31" si="17">AJ32*AB$33</f>
        <v>2</v>
      </c>
      <c r="AK31" s="141">
        <f t="shared" si="17"/>
        <v>1.75</v>
      </c>
      <c r="AL31" s="141">
        <f t="shared" si="17"/>
        <v>1.5</v>
      </c>
      <c r="AM31" s="141">
        <f t="shared" si="17"/>
        <v>1.25</v>
      </c>
      <c r="AN31" s="141">
        <f t="shared" si="17"/>
        <v>1</v>
      </c>
      <c r="AO31" s="141">
        <f t="shared" si="17"/>
        <v>0.75</v>
      </c>
      <c r="AP31" s="141">
        <f t="shared" si="17"/>
        <v>0.5</v>
      </c>
    </row>
    <row r="32" spans="2:42" ht="16.5" customHeight="1">
      <c r="C32" s="134" t="s">
        <v>2710</v>
      </c>
      <c r="D32" s="134" t="s">
        <v>2711</v>
      </c>
      <c r="X32" s="133">
        <v>10</v>
      </c>
      <c r="Y32" s="133">
        <v>0</v>
      </c>
      <c r="Z32" s="134" t="s">
        <v>2224</v>
      </c>
      <c r="AA32" s="136">
        <v>0.5</v>
      </c>
      <c r="AB32" s="138">
        <f t="shared" ref="AB32:AH32" si="18">1/SUM(AJ$23:AJ$32)*AJ32</f>
        <v>9.7751710654936461E-4</v>
      </c>
      <c r="AC32" s="137">
        <f t="shared" si="18"/>
        <v>2.7944472768577982E-3</v>
      </c>
      <c r="AD32" s="137">
        <f t="shared" si="18"/>
        <v>8.8237828522188706E-3</v>
      </c>
      <c r="AE32" s="137">
        <f t="shared" si="18"/>
        <v>3.0072562400417849E-2</v>
      </c>
      <c r="AF32" s="137">
        <f t="shared" si="18"/>
        <v>0.1</v>
      </c>
      <c r="AG32" s="137">
        <f t="shared" si="18"/>
        <v>0.26491849136001344</v>
      </c>
      <c r="AH32" s="137">
        <f t="shared" si="18"/>
        <v>0.50048875855327468</v>
      </c>
      <c r="AJ32" s="134">
        <v>1</v>
      </c>
      <c r="AK32" s="134">
        <v>1</v>
      </c>
      <c r="AL32" s="134">
        <v>1</v>
      </c>
      <c r="AM32" s="134">
        <v>1</v>
      </c>
      <c r="AN32" s="134">
        <v>1</v>
      </c>
      <c r="AO32" s="134">
        <v>1</v>
      </c>
      <c r="AP32" s="134">
        <v>1</v>
      </c>
    </row>
    <row r="33" spans="2:34" ht="16.5" customHeight="1">
      <c r="C33" s="134" t="s">
        <v>2712</v>
      </c>
      <c r="D33" s="134" t="s">
        <v>2713</v>
      </c>
      <c r="AB33" s="133">
        <v>2</v>
      </c>
      <c r="AC33" s="133">
        <v>1.75</v>
      </c>
      <c r="AD33" s="133">
        <v>1.5</v>
      </c>
      <c r="AE33" s="133">
        <v>1.25</v>
      </c>
      <c r="AF33" s="133">
        <v>1</v>
      </c>
      <c r="AG33" s="133">
        <v>0.75</v>
      </c>
      <c r="AH33" s="133">
        <v>0.5</v>
      </c>
    </row>
    <row r="34" spans="2:34" ht="16.5" customHeight="1">
      <c r="C34" s="134" t="s">
        <v>2714</v>
      </c>
      <c r="D34" s="134" t="s">
        <v>2715</v>
      </c>
    </row>
    <row r="35" spans="2:34" ht="16.5" customHeight="1">
      <c r="B35" s="133"/>
      <c r="C35" s="133" t="s">
        <v>2716</v>
      </c>
      <c r="D35" s="133" t="s">
        <v>2717</v>
      </c>
      <c r="E35" s="133"/>
    </row>
    <row r="36" spans="2:34" ht="16.5" customHeight="1"/>
    <row r="37" spans="2:34" ht="16.5" customHeight="1">
      <c r="B37" s="134" t="s">
        <v>2718</v>
      </c>
      <c r="C37" s="134" t="s">
        <v>2719</v>
      </c>
      <c r="D37" s="134" t="s">
        <v>2720</v>
      </c>
    </row>
    <row r="38" spans="2:34" ht="16.5" customHeight="1">
      <c r="C38" s="134" t="s">
        <v>2721</v>
      </c>
      <c r="D38" s="134" t="s">
        <v>2722</v>
      </c>
    </row>
    <row r="39" spans="2:34" ht="16.5" customHeight="1">
      <c r="C39" s="134" t="s">
        <v>2723</v>
      </c>
      <c r="D39" s="134" t="s">
        <v>2724</v>
      </c>
    </row>
    <row r="40" spans="2:34" ht="16.5" customHeight="1"/>
    <row r="41" spans="2:34" ht="16.5" customHeight="1">
      <c r="B41" s="134" t="s">
        <v>2725</v>
      </c>
      <c r="C41" s="134" t="s">
        <v>2726</v>
      </c>
      <c r="D41" s="134" t="s">
        <v>2727</v>
      </c>
    </row>
    <row r="42" spans="2:34" ht="16.5" customHeight="1">
      <c r="C42" s="134" t="s">
        <v>2657</v>
      </c>
      <c r="D42" s="134" t="s">
        <v>2728</v>
      </c>
    </row>
    <row r="43" spans="2:34" ht="16.5" customHeight="1">
      <c r="C43" s="134" t="s">
        <v>2729</v>
      </c>
      <c r="D43" s="134" t="s">
        <v>2730</v>
      </c>
    </row>
    <row r="44" spans="2:34" ht="16.5" customHeight="1">
      <c r="C44" s="134" t="s">
        <v>2731</v>
      </c>
      <c r="D44" s="134" t="s">
        <v>2732</v>
      </c>
      <c r="Q44" s="134" t="s">
        <v>2581</v>
      </c>
      <c r="R44" s="134" t="s">
        <v>2733</v>
      </c>
      <c r="S44" s="134" t="s">
        <v>2734</v>
      </c>
      <c r="T44" s="134" t="s">
        <v>2735</v>
      </c>
      <c r="V44" s="134" t="s">
        <v>2736</v>
      </c>
    </row>
    <row r="45" spans="2:34" ht="16.5" customHeight="1">
      <c r="C45" s="134" t="s">
        <v>2737</v>
      </c>
      <c r="D45" s="134" t="s">
        <v>2738</v>
      </c>
      <c r="Q45" s="134" t="s">
        <v>2739</v>
      </c>
      <c r="R45" s="134" t="s">
        <v>2740</v>
      </c>
      <c r="S45" s="134" t="s">
        <v>2741</v>
      </c>
      <c r="T45" s="134" t="s">
        <v>2742</v>
      </c>
      <c r="V45" s="134" t="s">
        <v>2743</v>
      </c>
    </row>
    <row r="46" spans="2:34" ht="16.5" customHeight="1">
      <c r="C46" s="134" t="s">
        <v>2708</v>
      </c>
      <c r="D46" s="134" t="s">
        <v>2744</v>
      </c>
      <c r="Q46" s="134" t="s">
        <v>2745</v>
      </c>
      <c r="R46" s="134" t="s">
        <v>2746</v>
      </c>
      <c r="S46" s="134" t="s">
        <v>2747</v>
      </c>
      <c r="T46" s="134" t="s">
        <v>2748</v>
      </c>
      <c r="U46" s="134" t="s">
        <v>2749</v>
      </c>
      <c r="V46" s="134" t="s">
        <v>2750</v>
      </c>
    </row>
    <row r="47" spans="2:34" ht="16.5" customHeight="1">
      <c r="Q47" s="134" t="s">
        <v>2751</v>
      </c>
      <c r="R47" s="134" t="s">
        <v>2752</v>
      </c>
      <c r="S47" s="134" t="s">
        <v>2753</v>
      </c>
      <c r="T47" s="134" t="s">
        <v>2754</v>
      </c>
      <c r="U47" s="134" t="s">
        <v>2755</v>
      </c>
      <c r="V47" s="134" t="s">
        <v>2756</v>
      </c>
      <c r="Y47" s="134" t="s">
        <v>1710</v>
      </c>
      <c r="Z47" s="134" t="s">
        <v>2757</v>
      </c>
      <c r="AA47" s="134" t="s">
        <v>2758</v>
      </c>
      <c r="AB47" s="134" t="s">
        <v>2759</v>
      </c>
    </row>
    <row r="48" spans="2:34" ht="16.5" customHeight="1">
      <c r="B48" s="134" t="s">
        <v>2760</v>
      </c>
      <c r="C48" s="134" t="s">
        <v>2761</v>
      </c>
      <c r="D48" s="134" t="s">
        <v>2762</v>
      </c>
      <c r="Q48" s="134" t="s">
        <v>2763</v>
      </c>
      <c r="R48" s="134" t="s">
        <v>2764</v>
      </c>
      <c r="S48" s="134" t="s">
        <v>2765</v>
      </c>
      <c r="T48" s="134" t="s">
        <v>2766</v>
      </c>
      <c r="U48" s="134" t="s">
        <v>2767</v>
      </c>
      <c r="V48" s="134" t="s">
        <v>2768</v>
      </c>
      <c r="Y48" s="134" t="s">
        <v>2769</v>
      </c>
      <c r="Z48" s="134" t="s">
        <v>2770</v>
      </c>
      <c r="AA48" s="134" t="s">
        <v>2771</v>
      </c>
      <c r="AB48" s="134" t="s">
        <v>2772</v>
      </c>
    </row>
    <row r="49" spans="3:32" ht="16.5" customHeight="1">
      <c r="C49" s="134" t="s">
        <v>2761</v>
      </c>
      <c r="D49" s="134" t="s">
        <v>2773</v>
      </c>
      <c r="Q49" s="134" t="s">
        <v>2774</v>
      </c>
      <c r="R49" s="134" t="s">
        <v>2775</v>
      </c>
      <c r="S49" s="134" t="s">
        <v>2776</v>
      </c>
      <c r="T49" s="134" t="s">
        <v>2777</v>
      </c>
      <c r="U49" s="134" t="s">
        <v>2778</v>
      </c>
      <c r="V49" s="134" t="s">
        <v>2779</v>
      </c>
      <c r="Y49" s="134" t="s">
        <v>2780</v>
      </c>
      <c r="Z49" s="134" t="s">
        <v>2781</v>
      </c>
      <c r="AA49" s="134" t="s">
        <v>2782</v>
      </c>
      <c r="AB49" s="134" t="s">
        <v>2783</v>
      </c>
    </row>
    <row r="50" spans="3:32" ht="16.5" customHeight="1">
      <c r="C50" s="134" t="s">
        <v>2784</v>
      </c>
      <c r="D50" s="134" t="s">
        <v>2785</v>
      </c>
      <c r="Q50" s="134" t="s">
        <v>2786</v>
      </c>
      <c r="R50" s="134" t="s">
        <v>2787</v>
      </c>
      <c r="S50" s="134" t="s">
        <v>2788</v>
      </c>
      <c r="T50" s="134" t="s">
        <v>2789</v>
      </c>
      <c r="U50" s="134" t="s">
        <v>2790</v>
      </c>
      <c r="V50" s="134" t="s">
        <v>2791</v>
      </c>
      <c r="Y50" s="134" t="s">
        <v>2792</v>
      </c>
      <c r="Z50" s="134" t="s">
        <v>2793</v>
      </c>
      <c r="AA50" s="134" t="s">
        <v>2794</v>
      </c>
      <c r="AB50" s="134" t="s">
        <v>2795</v>
      </c>
    </row>
    <row r="51" spans="3:32" ht="16.5" customHeight="1">
      <c r="C51" s="134" t="s">
        <v>2796</v>
      </c>
      <c r="D51" s="134" t="s">
        <v>2797</v>
      </c>
      <c r="O51" s="145"/>
      <c r="P51" s="145"/>
      <c r="Q51" s="145" t="s">
        <v>2798</v>
      </c>
      <c r="R51" s="145" t="s">
        <v>2799</v>
      </c>
      <c r="S51" s="145" t="s">
        <v>2800</v>
      </c>
      <c r="T51" s="134" t="s">
        <v>2801</v>
      </c>
      <c r="U51" s="134" t="s">
        <v>2802</v>
      </c>
      <c r="V51" s="145" t="s">
        <v>2803</v>
      </c>
      <c r="W51" s="145"/>
      <c r="X51" s="145"/>
      <c r="Y51" s="134" t="s">
        <v>2804</v>
      </c>
      <c r="Z51" s="134" t="s">
        <v>2805</v>
      </c>
      <c r="AA51" s="134" t="s">
        <v>2806</v>
      </c>
      <c r="AB51" s="134" t="s">
        <v>2807</v>
      </c>
      <c r="AC51" s="133"/>
      <c r="AD51" s="133"/>
      <c r="AE51" s="133"/>
      <c r="AF51" s="133"/>
    </row>
    <row r="52" spans="3:32" ht="16.5" customHeight="1">
      <c r="C52" s="134" t="s">
        <v>2760</v>
      </c>
      <c r="D52" s="134" t="s">
        <v>2808</v>
      </c>
      <c r="O52" s="145"/>
      <c r="P52" s="145"/>
      <c r="Q52" s="145" t="s">
        <v>2809</v>
      </c>
      <c r="R52" s="145" t="s">
        <v>2810</v>
      </c>
      <c r="S52" s="145" t="s">
        <v>2811</v>
      </c>
      <c r="U52" s="134" t="s">
        <v>2812</v>
      </c>
      <c r="V52" s="145" t="s">
        <v>2813</v>
      </c>
      <c r="W52" s="145"/>
      <c r="X52" s="145"/>
      <c r="Y52" s="134" t="s">
        <v>2814</v>
      </c>
      <c r="Z52" s="134" t="s">
        <v>2815</v>
      </c>
      <c r="AA52" s="134" t="s">
        <v>2816</v>
      </c>
      <c r="AB52" s="134" t="s">
        <v>2817</v>
      </c>
      <c r="AC52" s="133"/>
      <c r="AD52" s="133"/>
      <c r="AE52" s="133"/>
      <c r="AF52" s="133"/>
    </row>
    <row r="53" spans="3:32" ht="16.5" customHeight="1">
      <c r="C53" s="134" t="s">
        <v>2818</v>
      </c>
      <c r="D53" s="134" t="s">
        <v>2819</v>
      </c>
      <c r="O53" s="145"/>
      <c r="P53" s="145"/>
      <c r="Q53" s="145" t="s">
        <v>2820</v>
      </c>
      <c r="R53" s="145" t="s">
        <v>2821</v>
      </c>
      <c r="S53" s="134" t="s">
        <v>2822</v>
      </c>
      <c r="U53" s="145"/>
      <c r="V53" s="134" t="s">
        <v>2823</v>
      </c>
      <c r="W53" s="145"/>
      <c r="X53" s="145"/>
      <c r="Y53" s="145"/>
      <c r="Z53" s="145"/>
      <c r="AA53" s="145"/>
      <c r="AB53" s="145"/>
      <c r="AC53" s="133"/>
      <c r="AD53" s="133"/>
      <c r="AE53" s="133"/>
      <c r="AF53" s="133"/>
    </row>
    <row r="54" spans="3:32" ht="16.5" customHeight="1">
      <c r="C54" s="134" t="s">
        <v>2824</v>
      </c>
      <c r="D54" s="134" t="s">
        <v>2825</v>
      </c>
      <c r="O54" s="145"/>
      <c r="P54" s="145"/>
      <c r="Q54" s="145" t="s">
        <v>2826</v>
      </c>
      <c r="R54" s="145"/>
      <c r="S54" s="145" t="s">
        <v>2827</v>
      </c>
      <c r="U54" s="145"/>
      <c r="V54" s="134" t="s">
        <v>2828</v>
      </c>
      <c r="W54" s="145"/>
      <c r="X54" s="145"/>
      <c r="Y54" s="145"/>
      <c r="Z54" s="145"/>
      <c r="AA54" s="145"/>
      <c r="AB54" s="145"/>
      <c r="AC54" s="133"/>
      <c r="AD54" s="133"/>
      <c r="AE54" s="133"/>
      <c r="AF54" s="133"/>
    </row>
    <row r="55" spans="3:32" ht="16.5" customHeight="1">
      <c r="C55" s="134" t="s">
        <v>2225</v>
      </c>
      <c r="D55" s="134" t="s">
        <v>2829</v>
      </c>
      <c r="O55" s="145"/>
      <c r="P55" s="145"/>
      <c r="Q55" s="145" t="s">
        <v>2830</v>
      </c>
      <c r="R55" s="145"/>
      <c r="S55" s="145" t="s">
        <v>2831</v>
      </c>
      <c r="T55" s="145"/>
      <c r="U55" s="145"/>
      <c r="V55" s="134" t="s">
        <v>2832</v>
      </c>
      <c r="W55" s="145"/>
      <c r="X55" s="145"/>
      <c r="Y55" s="145"/>
      <c r="Z55" s="145"/>
      <c r="AA55" s="145"/>
      <c r="AB55" s="145"/>
      <c r="AC55" s="133"/>
      <c r="AD55" s="133"/>
      <c r="AE55" s="133"/>
      <c r="AF55" s="133"/>
    </row>
    <row r="56" spans="3:32" ht="16.5" customHeight="1">
      <c r="C56" s="134" t="s">
        <v>2833</v>
      </c>
      <c r="D56" s="134" t="s">
        <v>2834</v>
      </c>
      <c r="O56" s="145"/>
      <c r="P56" s="145"/>
      <c r="Q56" s="145" t="s">
        <v>2835</v>
      </c>
      <c r="R56" s="145"/>
      <c r="S56" s="145" t="s">
        <v>2836</v>
      </c>
      <c r="T56" s="145"/>
      <c r="U56" s="145"/>
      <c r="V56" s="134" t="s">
        <v>2837</v>
      </c>
      <c r="W56" s="145"/>
      <c r="X56" s="145"/>
      <c r="Y56" s="145"/>
      <c r="Z56" s="145"/>
      <c r="AA56" s="145"/>
      <c r="AB56" s="145"/>
      <c r="AC56" s="133"/>
      <c r="AD56" s="133"/>
      <c r="AE56" s="133"/>
      <c r="AF56" s="133"/>
    </row>
    <row r="57" spans="3:32" ht="16.5" customHeight="1">
      <c r="C57" s="134" t="s">
        <v>2838</v>
      </c>
      <c r="D57" s="134" t="s">
        <v>2839</v>
      </c>
      <c r="O57" s="145"/>
      <c r="P57" s="145"/>
      <c r="Q57" s="145"/>
      <c r="R57" s="145"/>
      <c r="S57" s="145"/>
      <c r="T57" s="145"/>
      <c r="U57" s="145"/>
      <c r="V57" s="145"/>
      <c r="W57" s="145"/>
      <c r="X57" s="145"/>
      <c r="Y57" s="145"/>
      <c r="Z57" s="145"/>
      <c r="AA57" s="145"/>
      <c r="AB57" s="145"/>
      <c r="AC57" s="133"/>
      <c r="AD57" s="133"/>
      <c r="AE57" s="133"/>
      <c r="AF57" s="133"/>
    </row>
    <row r="58" spans="3:32" ht="16.5" customHeight="1">
      <c r="C58" s="134" t="s">
        <v>2840</v>
      </c>
      <c r="D58" s="134" t="s">
        <v>2841</v>
      </c>
    </row>
    <row r="59" spans="3:32" ht="16.5" customHeight="1">
      <c r="C59" s="134" t="s">
        <v>2842</v>
      </c>
      <c r="D59" s="134" t="s">
        <v>2843</v>
      </c>
    </row>
    <row r="60" spans="3:32" ht="16.5" customHeight="1">
      <c r="C60" s="134" t="s">
        <v>2844</v>
      </c>
      <c r="D60" s="146" t="s">
        <v>3133</v>
      </c>
    </row>
    <row r="61" spans="3:32" ht="16.5" customHeight="1">
      <c r="C61" s="134" t="s">
        <v>2845</v>
      </c>
      <c r="D61" s="134" t="s">
        <v>2890</v>
      </c>
      <c r="O61" s="134" t="s">
        <v>2846</v>
      </c>
      <c r="P61" s="134" t="s">
        <v>2847</v>
      </c>
      <c r="R61" s="134" t="s">
        <v>2848</v>
      </c>
    </row>
    <row r="62" spans="3:32" ht="16.5" customHeight="1">
      <c r="C62" s="134" t="s">
        <v>2891</v>
      </c>
      <c r="D62" s="146" t="s">
        <v>2893</v>
      </c>
      <c r="P62" s="134" t="s">
        <v>2849</v>
      </c>
      <c r="R62" s="134" t="s">
        <v>2850</v>
      </c>
    </row>
    <row r="63" spans="3:32" ht="16.5" customHeight="1">
      <c r="C63" s="134" t="s">
        <v>2892</v>
      </c>
      <c r="D63" s="146" t="s">
        <v>2894</v>
      </c>
      <c r="P63" s="134" t="s">
        <v>2851</v>
      </c>
      <c r="R63" s="134" t="s">
        <v>2852</v>
      </c>
    </row>
    <row r="64" spans="3:32" ht="16.5" customHeight="1">
      <c r="P64" s="134" t="s">
        <v>2855</v>
      </c>
      <c r="R64" s="134" t="s">
        <v>2856</v>
      </c>
    </row>
    <row r="65" spans="2:18" ht="16.5" customHeight="1">
      <c r="B65" s="134" t="s">
        <v>2853</v>
      </c>
      <c r="D65" s="134" t="s">
        <v>2854</v>
      </c>
      <c r="P65" s="134" t="s">
        <v>2859</v>
      </c>
      <c r="R65" s="134" t="s">
        <v>2852</v>
      </c>
    </row>
    <row r="66" spans="2:18" ht="16.5" customHeight="1">
      <c r="B66" s="134" t="s">
        <v>2857</v>
      </c>
      <c r="D66" s="134" t="s">
        <v>2858</v>
      </c>
      <c r="P66" s="134" t="s">
        <v>2862</v>
      </c>
      <c r="R66" s="134" t="s">
        <v>2863</v>
      </c>
    </row>
    <row r="67" spans="2:18" ht="16.5" customHeight="1">
      <c r="B67" s="134" t="s">
        <v>2860</v>
      </c>
      <c r="D67" s="134" t="s">
        <v>2861</v>
      </c>
      <c r="P67" s="134" t="s">
        <v>2866</v>
      </c>
      <c r="R67" s="134" t="s">
        <v>2867</v>
      </c>
    </row>
    <row r="68" spans="2:18" ht="16.5" customHeight="1">
      <c r="B68" s="134" t="s">
        <v>2864</v>
      </c>
      <c r="D68" s="134" t="s">
        <v>2865</v>
      </c>
      <c r="P68" s="134" t="s">
        <v>2870</v>
      </c>
      <c r="R68" s="134" t="s">
        <v>2871</v>
      </c>
    </row>
    <row r="69" spans="2:18" ht="16.5" customHeight="1">
      <c r="B69" s="134" t="s">
        <v>2868</v>
      </c>
      <c r="D69" s="134" t="s">
        <v>2869</v>
      </c>
      <c r="P69" s="134" t="s">
        <v>2874</v>
      </c>
      <c r="R69" s="134" t="s">
        <v>2852</v>
      </c>
    </row>
    <row r="70" spans="2:18" ht="16.5" customHeight="1">
      <c r="B70" s="134" t="s">
        <v>2872</v>
      </c>
      <c r="D70" s="134" t="s">
        <v>2873</v>
      </c>
      <c r="P70" s="134" t="s">
        <v>2875</v>
      </c>
    </row>
    <row r="71" spans="2:18" ht="16.5" customHeight="1"/>
    <row r="72" spans="2:18" ht="16.5" customHeight="1"/>
    <row r="73" spans="2:18" ht="16.5" customHeight="1">
      <c r="B73" s="134" t="s">
        <v>2876</v>
      </c>
      <c r="D73" s="134" t="s">
        <v>2226</v>
      </c>
      <c r="E73" s="134" t="s">
        <v>2877</v>
      </c>
    </row>
    <row r="74" spans="2:18" ht="16.5" customHeight="1">
      <c r="E74" s="134" t="s">
        <v>2878</v>
      </c>
    </row>
    <row r="75" spans="2:18" ht="16.5" customHeight="1">
      <c r="E75" s="134" t="s">
        <v>2879</v>
      </c>
    </row>
    <row r="76" spans="2:18" ht="16.5" customHeight="1">
      <c r="E76" s="134" t="s">
        <v>2880</v>
      </c>
    </row>
    <row r="77" spans="2:18" ht="16.5" customHeight="1">
      <c r="E77" s="134" t="s">
        <v>2881</v>
      </c>
    </row>
    <row r="78" spans="2:18" ht="16.5" customHeight="1">
      <c r="D78" s="134" t="s">
        <v>2882</v>
      </c>
      <c r="E78" s="134" t="s">
        <v>2883</v>
      </c>
    </row>
    <row r="79" spans="2:18" ht="16.5" customHeight="1"/>
    <row r="80" spans="2:18" ht="16.5" customHeight="1">
      <c r="C80" s="134" t="s">
        <v>2884</v>
      </c>
      <c r="D80" s="134" t="s">
        <v>2885</v>
      </c>
    </row>
    <row r="81" spans="4:4" ht="16.5" customHeight="1">
      <c r="D81" s="134" t="s">
        <v>2886</v>
      </c>
    </row>
    <row r="82" spans="4:4" ht="16.5" customHeight="1">
      <c r="D82" s="134" t="s">
        <v>2887</v>
      </c>
    </row>
    <row r="83" spans="4:4" ht="16.5" customHeight="1">
      <c r="D83" s="134" t="s">
        <v>2888</v>
      </c>
    </row>
    <row r="84" spans="4:4" ht="16.5" customHeight="1"/>
    <row r="85" spans="4:4" ht="16.5" customHeight="1"/>
    <row r="86" spans="4:4" ht="16.5" customHeight="1"/>
    <row r="87" spans="4:4" ht="16.5" customHeight="1"/>
    <row r="88" spans="4:4" ht="16.5" customHeight="1"/>
    <row r="89" spans="4:4" ht="16.5" customHeight="1"/>
    <row r="90" spans="4:4" ht="16.5" customHeight="1"/>
    <row r="91" spans="4:4" ht="16.5" customHeight="1"/>
    <row r="92" spans="4:4" ht="16.5" customHeight="1"/>
    <row r="93" spans="4:4" ht="16.5" customHeight="1"/>
    <row r="94" spans="4:4" ht="16.5" customHeight="1"/>
    <row r="95" spans="4:4" ht="16.5" customHeight="1"/>
    <row r="96" spans="4:4"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3">
    <mergeCell ref="Z18:AA18"/>
    <mergeCell ref="Z19:AA19"/>
    <mergeCell ref="Z21:AA21"/>
  </mergeCells>
  <phoneticPr fontId="38" type="noConversion"/>
  <pageMargins left="0.7" right="0.7" top="0.75" bottom="0.75"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000"/>
  <sheetViews>
    <sheetView workbookViewId="0">
      <pane ySplit="1" topLeftCell="A23" activePane="bottomLeft" state="frozen"/>
      <selection pane="bottomLeft" activeCell="F49" sqref="F49"/>
    </sheetView>
  </sheetViews>
  <sheetFormatPr defaultColWidth="14.375" defaultRowHeight="15" customHeight="1"/>
  <cols>
    <col min="1" max="1" width="16.5" customWidth="1"/>
    <col min="2" max="2" width="8.875" customWidth="1"/>
    <col min="3" max="3" width="21.625" customWidth="1"/>
    <col min="4" max="4" width="8.875" customWidth="1"/>
    <col min="5" max="5" width="8.625" style="272" customWidth="1"/>
    <col min="6" max="8" width="8.625" customWidth="1"/>
  </cols>
  <sheetData>
    <row r="1" spans="1:5" ht="16.5" customHeight="1">
      <c r="A1" s="20" t="s">
        <v>429</v>
      </c>
      <c r="B1" s="20" t="s">
        <v>4</v>
      </c>
      <c r="C1" s="21" t="s">
        <v>430</v>
      </c>
      <c r="D1" s="20" t="s">
        <v>431</v>
      </c>
      <c r="E1" s="272" t="s">
        <v>432</v>
      </c>
    </row>
    <row r="2" spans="1:5" ht="16.5" customHeight="1">
      <c r="A2" s="23">
        <v>44905</v>
      </c>
      <c r="B2" s="20" t="s">
        <v>433</v>
      </c>
      <c r="C2" s="21" t="s">
        <v>434</v>
      </c>
      <c r="D2" s="20" t="s">
        <v>435</v>
      </c>
      <c r="E2" s="272" t="s">
        <v>436</v>
      </c>
    </row>
    <row r="3" spans="1:5" ht="16.5" customHeight="1">
      <c r="A3" s="23"/>
      <c r="B3" s="20"/>
      <c r="C3" s="21" t="s">
        <v>437</v>
      </c>
      <c r="D3" s="20" t="s">
        <v>438</v>
      </c>
      <c r="E3" s="272" t="s">
        <v>439</v>
      </c>
    </row>
    <row r="4" spans="1:5" ht="16.5" customHeight="1">
      <c r="A4" s="20"/>
      <c r="B4" s="20"/>
      <c r="C4" s="21" t="s">
        <v>440</v>
      </c>
      <c r="D4" s="20" t="s">
        <v>421</v>
      </c>
      <c r="E4" s="272" t="s">
        <v>441</v>
      </c>
    </row>
    <row r="5" spans="1:5" ht="16.5" customHeight="1">
      <c r="A5" s="23"/>
      <c r="B5" s="20"/>
      <c r="C5" s="21" t="s">
        <v>442</v>
      </c>
      <c r="D5" s="20" t="s">
        <v>421</v>
      </c>
      <c r="E5" s="272" t="s">
        <v>443</v>
      </c>
    </row>
    <row r="6" spans="1:5" ht="16.5" customHeight="1">
      <c r="A6" s="20"/>
      <c r="B6" s="20"/>
      <c r="C6" s="21" t="s">
        <v>444</v>
      </c>
      <c r="D6" s="20" t="s">
        <v>438</v>
      </c>
      <c r="E6" s="272" t="s">
        <v>445</v>
      </c>
    </row>
    <row r="7" spans="1:5" ht="16.5" customHeight="1">
      <c r="A7" s="20"/>
      <c r="B7" s="20"/>
      <c r="C7" s="21" t="s">
        <v>446</v>
      </c>
      <c r="D7" s="20" t="s">
        <v>353</v>
      </c>
      <c r="E7" s="272" t="s">
        <v>447</v>
      </c>
    </row>
    <row r="8" spans="1:5" ht="16.5" customHeight="1">
      <c r="A8" s="20"/>
      <c r="B8" s="20"/>
      <c r="C8" s="21" t="s">
        <v>448</v>
      </c>
      <c r="D8" s="20" t="s">
        <v>438</v>
      </c>
      <c r="E8" s="272" t="s">
        <v>449</v>
      </c>
    </row>
    <row r="9" spans="1:5" ht="16.5" customHeight="1">
      <c r="A9" s="20"/>
      <c r="B9" s="20"/>
      <c r="C9" s="21" t="s">
        <v>450</v>
      </c>
      <c r="D9" s="20" t="s">
        <v>451</v>
      </c>
      <c r="E9" s="272" t="s">
        <v>452</v>
      </c>
    </row>
    <row r="10" spans="1:5" ht="16.5" customHeight="1">
      <c r="A10" s="20"/>
      <c r="B10" s="20"/>
      <c r="C10" s="21" t="s">
        <v>453</v>
      </c>
      <c r="D10" s="20" t="s">
        <v>435</v>
      </c>
      <c r="E10" s="272" t="s">
        <v>454</v>
      </c>
    </row>
    <row r="11" spans="1:5" ht="16.5" customHeight="1">
      <c r="A11" s="20"/>
      <c r="B11" s="20"/>
      <c r="C11" s="21" t="s">
        <v>455</v>
      </c>
      <c r="D11" s="20" t="s">
        <v>456</v>
      </c>
      <c r="E11" s="272" t="s">
        <v>457</v>
      </c>
    </row>
    <row r="12" spans="1:5" ht="16.5" customHeight="1">
      <c r="A12" s="20"/>
      <c r="B12" s="20"/>
      <c r="C12" s="21" t="s">
        <v>458</v>
      </c>
      <c r="D12" s="20" t="s">
        <v>459</v>
      </c>
      <c r="E12" s="272" t="s">
        <v>460</v>
      </c>
    </row>
    <row r="13" spans="1:5" ht="16.5" customHeight="1">
      <c r="A13" s="20"/>
      <c r="B13" s="20"/>
      <c r="C13" s="21" t="s">
        <v>461</v>
      </c>
      <c r="D13" s="20" t="s">
        <v>462</v>
      </c>
      <c r="E13" s="272" t="s">
        <v>463</v>
      </c>
    </row>
    <row r="14" spans="1:5" ht="16.5" customHeight="1">
      <c r="A14" s="20"/>
      <c r="B14" s="20"/>
      <c r="C14" s="21" t="s">
        <v>464</v>
      </c>
      <c r="D14" s="20" t="s">
        <v>465</v>
      </c>
      <c r="E14" s="272" t="s">
        <v>466</v>
      </c>
    </row>
    <row r="15" spans="1:5" ht="16.5" customHeight="1">
      <c r="A15" s="20"/>
      <c r="B15" s="20"/>
      <c r="C15" s="21" t="s">
        <v>467</v>
      </c>
      <c r="D15" s="20" t="s">
        <v>468</v>
      </c>
      <c r="E15" s="272" t="s">
        <v>469</v>
      </c>
    </row>
    <row r="16" spans="1:5" ht="16.5" customHeight="1">
      <c r="A16" s="20"/>
      <c r="B16" s="20"/>
      <c r="C16" s="21" t="s">
        <v>470</v>
      </c>
      <c r="D16" s="20" t="s">
        <v>471</v>
      </c>
      <c r="E16" s="272" t="s">
        <v>472</v>
      </c>
    </row>
    <row r="17" spans="1:8" ht="16.5" customHeight="1">
      <c r="A17" s="20"/>
      <c r="B17" s="20"/>
      <c r="C17" s="21"/>
      <c r="D17" s="20"/>
    </row>
    <row r="18" spans="1:8" ht="16.5" customHeight="1">
      <c r="A18" s="23">
        <v>44905</v>
      </c>
      <c r="B18" s="550" t="s">
        <v>473</v>
      </c>
      <c r="C18" s="21" t="s">
        <v>474</v>
      </c>
      <c r="D18" s="20" t="s">
        <v>428</v>
      </c>
      <c r="E18" s="272" t="s">
        <v>475</v>
      </c>
    </row>
    <row r="19" spans="1:8" ht="210.75" customHeight="1">
      <c r="A19" s="20"/>
      <c r="B19" s="507"/>
      <c r="C19" s="21" t="s">
        <v>476</v>
      </c>
      <c r="D19" s="20" t="s">
        <v>477</v>
      </c>
      <c r="E19" s="551" t="s">
        <v>478</v>
      </c>
      <c r="F19" s="507"/>
      <c r="G19" s="507"/>
      <c r="H19" s="507"/>
    </row>
    <row r="20" spans="1:8" ht="16.5" customHeight="1">
      <c r="A20" s="20"/>
      <c r="B20" s="507"/>
      <c r="C20" s="21" t="s">
        <v>479</v>
      </c>
      <c r="D20" s="20" t="s">
        <v>480</v>
      </c>
      <c r="E20" s="272" t="s">
        <v>481</v>
      </c>
    </row>
    <row r="21" spans="1:8" ht="16.5" customHeight="1">
      <c r="A21" s="20"/>
      <c r="B21" s="507"/>
      <c r="C21" s="21" t="s">
        <v>482</v>
      </c>
      <c r="D21" s="20" t="s">
        <v>483</v>
      </c>
      <c r="E21" s="272" t="s">
        <v>484</v>
      </c>
    </row>
    <row r="22" spans="1:8" ht="16.5" customHeight="1">
      <c r="A22" s="20"/>
      <c r="B22" s="507"/>
      <c r="C22" s="21" t="s">
        <v>485</v>
      </c>
      <c r="D22" s="20" t="s">
        <v>486</v>
      </c>
      <c r="E22" s="272" t="s">
        <v>487</v>
      </c>
    </row>
    <row r="23" spans="1:8" ht="16.5" customHeight="1">
      <c r="A23" s="20"/>
      <c r="B23" s="507"/>
      <c r="C23" s="21" t="s">
        <v>488</v>
      </c>
      <c r="D23" s="20" t="s">
        <v>489</v>
      </c>
      <c r="E23" s="272" t="s">
        <v>490</v>
      </c>
    </row>
    <row r="24" spans="1:8" ht="16.5" customHeight="1">
      <c r="A24" s="20"/>
      <c r="B24" s="507"/>
      <c r="C24" s="21" t="s">
        <v>491</v>
      </c>
      <c r="D24" s="20" t="s">
        <v>492</v>
      </c>
      <c r="E24" s="272" t="s">
        <v>493</v>
      </c>
    </row>
    <row r="25" spans="1:8" ht="16.5" customHeight="1">
      <c r="A25" s="20"/>
      <c r="B25" s="507"/>
      <c r="C25" s="21" t="s">
        <v>494</v>
      </c>
      <c r="D25" s="20" t="s">
        <v>495</v>
      </c>
      <c r="E25" s="272" t="s">
        <v>496</v>
      </c>
    </row>
    <row r="26" spans="1:8" ht="16.5" customHeight="1">
      <c r="A26" s="20"/>
      <c r="B26" s="507"/>
      <c r="C26" s="21" t="s">
        <v>497</v>
      </c>
      <c r="D26" s="20" t="s">
        <v>486</v>
      </c>
      <c r="E26" s="272" t="s">
        <v>498</v>
      </c>
    </row>
    <row r="27" spans="1:8" ht="55.5" customHeight="1">
      <c r="A27" s="20"/>
      <c r="B27" s="507"/>
      <c r="C27" s="21" t="s">
        <v>499</v>
      </c>
      <c r="D27" s="24" t="s">
        <v>500</v>
      </c>
      <c r="E27" s="551" t="s">
        <v>501</v>
      </c>
      <c r="F27" s="507"/>
      <c r="G27" s="507"/>
      <c r="H27" s="507"/>
    </row>
    <row r="28" spans="1:8" ht="16.5" customHeight="1">
      <c r="A28" s="20"/>
      <c r="B28" s="507"/>
      <c r="C28" s="21" t="s">
        <v>502</v>
      </c>
      <c r="D28" s="20" t="s">
        <v>503</v>
      </c>
      <c r="E28" s="272" t="s">
        <v>504</v>
      </c>
    </row>
    <row r="29" spans="1:8" ht="16.5" customHeight="1">
      <c r="A29" s="20"/>
      <c r="B29" s="507"/>
      <c r="C29" s="21" t="s">
        <v>505</v>
      </c>
      <c r="D29" s="20" t="s">
        <v>506</v>
      </c>
      <c r="E29" s="272" t="s">
        <v>507</v>
      </c>
    </row>
    <row r="30" spans="1:8" ht="91.5" customHeight="1">
      <c r="A30" s="20"/>
      <c r="B30" s="507"/>
      <c r="C30" s="21" t="s">
        <v>508</v>
      </c>
      <c r="D30" s="20"/>
      <c r="E30" s="551" t="s">
        <v>509</v>
      </c>
      <c r="F30" s="507"/>
      <c r="G30" s="507"/>
      <c r="H30" s="507"/>
    </row>
    <row r="31" spans="1:8" ht="153.75" customHeight="1">
      <c r="A31" s="23">
        <v>44918</v>
      </c>
      <c r="B31" s="507"/>
      <c r="C31" s="21" t="s">
        <v>510</v>
      </c>
      <c r="D31" s="20" t="s">
        <v>382</v>
      </c>
      <c r="E31" s="552" t="s">
        <v>511</v>
      </c>
      <c r="F31" s="507"/>
      <c r="G31" s="507"/>
      <c r="H31" s="507"/>
    </row>
    <row r="32" spans="1:8" ht="16.5" customHeight="1">
      <c r="A32" s="20"/>
      <c r="B32" s="507"/>
      <c r="C32" s="21" t="s">
        <v>512</v>
      </c>
      <c r="D32" s="20" t="s">
        <v>513</v>
      </c>
      <c r="E32" s="272" t="s">
        <v>514</v>
      </c>
    </row>
    <row r="33" spans="1:5" ht="16.5" customHeight="1">
      <c r="A33" s="20"/>
      <c r="B33" s="507"/>
      <c r="C33" s="21" t="s">
        <v>486</v>
      </c>
      <c r="D33" s="20" t="s">
        <v>486</v>
      </c>
      <c r="E33" s="272" t="s">
        <v>515</v>
      </c>
    </row>
    <row r="34" spans="1:5" ht="16.5" customHeight="1">
      <c r="A34" s="20"/>
      <c r="B34" s="507"/>
      <c r="C34" s="21" t="s">
        <v>516</v>
      </c>
      <c r="D34" s="20" t="s">
        <v>513</v>
      </c>
      <c r="E34" s="272" t="s">
        <v>517</v>
      </c>
    </row>
    <row r="35" spans="1:5" ht="16.5" customHeight="1">
      <c r="A35" s="20"/>
      <c r="B35" s="507"/>
      <c r="C35" s="21" t="s">
        <v>518</v>
      </c>
      <c r="D35" s="20" t="s">
        <v>362</v>
      </c>
      <c r="E35" s="272" t="s">
        <v>519</v>
      </c>
    </row>
    <row r="36" spans="1:5" ht="16.5" customHeight="1">
      <c r="A36" s="20"/>
      <c r="B36" s="507"/>
      <c r="C36" s="21" t="s">
        <v>520</v>
      </c>
      <c r="D36" s="20" t="s">
        <v>367</v>
      </c>
      <c r="E36" s="272" t="s">
        <v>521</v>
      </c>
    </row>
    <row r="37" spans="1:5" ht="16.5" customHeight="1">
      <c r="A37" s="20"/>
      <c r="B37" s="507"/>
      <c r="C37" s="21" t="s">
        <v>522</v>
      </c>
      <c r="D37" s="20" t="s">
        <v>362</v>
      </c>
      <c r="E37" s="272" t="s">
        <v>523</v>
      </c>
    </row>
    <row r="38" spans="1:5" ht="16.5" customHeight="1">
      <c r="A38" s="20"/>
      <c r="B38" s="507"/>
      <c r="C38" s="21" t="s">
        <v>524</v>
      </c>
      <c r="D38" s="20" t="s">
        <v>382</v>
      </c>
      <c r="E38" s="272" t="s">
        <v>525</v>
      </c>
    </row>
    <row r="39" spans="1:5" ht="16.5" customHeight="1">
      <c r="A39" s="20"/>
      <c r="B39" s="507"/>
      <c r="C39" s="21" t="s">
        <v>526</v>
      </c>
      <c r="D39" s="20" t="s">
        <v>527</v>
      </c>
      <c r="E39" s="272" t="s">
        <v>528</v>
      </c>
    </row>
    <row r="40" spans="1:5" ht="16.5" customHeight="1">
      <c r="A40" s="20"/>
      <c r="B40" s="507"/>
      <c r="C40" s="21" t="s">
        <v>529</v>
      </c>
      <c r="D40" s="20" t="s">
        <v>367</v>
      </c>
      <c r="E40" s="272" t="s">
        <v>530</v>
      </c>
    </row>
    <row r="41" spans="1:5" ht="16.5" customHeight="1">
      <c r="A41" s="20"/>
      <c r="B41" s="507"/>
      <c r="C41" s="21" t="s">
        <v>531</v>
      </c>
      <c r="D41" s="20" t="s">
        <v>422</v>
      </c>
      <c r="E41" s="272" t="s">
        <v>532</v>
      </c>
    </row>
    <row r="42" spans="1:5" ht="16.5" customHeight="1">
      <c r="A42" s="20"/>
      <c r="B42" s="507"/>
      <c r="C42" s="21" t="s">
        <v>533</v>
      </c>
      <c r="D42" s="20" t="s">
        <v>534</v>
      </c>
      <c r="E42" s="272" t="s">
        <v>535</v>
      </c>
    </row>
    <row r="43" spans="1:5" ht="16.5" customHeight="1">
      <c r="A43" s="20"/>
      <c r="B43" s="507"/>
      <c r="C43" s="21" t="s">
        <v>536</v>
      </c>
      <c r="D43" s="20" t="s">
        <v>537</v>
      </c>
      <c r="E43" s="272" t="s">
        <v>538</v>
      </c>
    </row>
    <row r="44" spans="1:5" ht="16.5" customHeight="1">
      <c r="A44" s="25">
        <v>45126</v>
      </c>
      <c r="B44" s="20" t="s">
        <v>539</v>
      </c>
      <c r="C44" s="21" t="s">
        <v>540</v>
      </c>
      <c r="D44" s="20" t="s">
        <v>367</v>
      </c>
      <c r="E44" s="272" t="s">
        <v>3620</v>
      </c>
    </row>
    <row r="45" spans="1:5" ht="16.5" customHeight="1">
      <c r="A45" s="20"/>
      <c r="B45" s="20"/>
      <c r="C45" s="21"/>
      <c r="D45" s="20"/>
      <c r="E45" s="272" t="s">
        <v>3621</v>
      </c>
    </row>
    <row r="46" spans="1:5" ht="16.5" customHeight="1">
      <c r="A46" s="20"/>
      <c r="B46" s="20"/>
      <c r="C46" s="21"/>
      <c r="D46" s="20"/>
      <c r="E46" s="272" t="s">
        <v>3622</v>
      </c>
    </row>
    <row r="47" spans="1:5" ht="16.5" customHeight="1">
      <c r="A47" s="20"/>
      <c r="B47" s="20"/>
      <c r="C47" s="21"/>
      <c r="D47" s="20"/>
      <c r="E47" s="272" t="s">
        <v>3623</v>
      </c>
    </row>
    <row r="48" spans="1:5" ht="16.5" customHeight="1">
      <c r="A48" s="25">
        <v>45476</v>
      </c>
      <c r="B48" s="20" t="s">
        <v>3611</v>
      </c>
      <c r="C48" s="21" t="s">
        <v>3612</v>
      </c>
      <c r="D48" s="20" t="s">
        <v>3613</v>
      </c>
      <c r="E48" s="273" t="s">
        <v>3624</v>
      </c>
    </row>
    <row r="49" spans="1:5" ht="16.5" customHeight="1">
      <c r="A49" s="20"/>
      <c r="B49" s="20"/>
      <c r="C49" s="21"/>
      <c r="D49" s="20" t="s">
        <v>3614</v>
      </c>
      <c r="E49" s="272" t="s">
        <v>3615</v>
      </c>
    </row>
    <row r="50" spans="1:5" ht="16.5" customHeight="1">
      <c r="A50" s="20"/>
      <c r="B50" s="20"/>
      <c r="C50" s="21"/>
      <c r="D50" s="20" t="s">
        <v>3616</v>
      </c>
      <c r="E50" s="272" t="s">
        <v>3625</v>
      </c>
    </row>
    <row r="51" spans="1:5" ht="16.5" customHeight="1">
      <c r="A51" s="20"/>
      <c r="B51" s="20"/>
      <c r="C51" s="21"/>
      <c r="D51" s="20" t="s">
        <v>3617</v>
      </c>
      <c r="E51" s="272" t="s">
        <v>3626</v>
      </c>
    </row>
    <row r="52" spans="1:5" ht="16.5" customHeight="1">
      <c r="A52" s="20"/>
      <c r="B52" s="20"/>
      <c r="C52" s="21"/>
      <c r="D52" s="20" t="s">
        <v>3618</v>
      </c>
      <c r="E52" s="164" t="s">
        <v>3629</v>
      </c>
    </row>
    <row r="53" spans="1:5" ht="16.5" customHeight="1">
      <c r="A53" s="20"/>
      <c r="B53" s="20"/>
      <c r="C53" s="21"/>
      <c r="D53" s="20" t="s">
        <v>3250</v>
      </c>
      <c r="E53" s="272" t="s">
        <v>3627</v>
      </c>
    </row>
    <row r="54" spans="1:5" ht="16.5" customHeight="1">
      <c r="A54" s="20"/>
      <c r="B54" s="20"/>
      <c r="C54" s="21"/>
      <c r="D54" s="20" t="s">
        <v>3619</v>
      </c>
      <c r="E54" s="272" t="s">
        <v>3628</v>
      </c>
    </row>
    <row r="55" spans="1:5" ht="16.5" customHeight="1">
      <c r="A55" s="20"/>
      <c r="B55" s="20"/>
      <c r="C55" s="21"/>
      <c r="D55" s="20"/>
    </row>
    <row r="56" spans="1:5" ht="16.5" customHeight="1">
      <c r="A56" s="20"/>
      <c r="B56" s="20"/>
      <c r="C56" s="21"/>
      <c r="D56" s="20"/>
    </row>
    <row r="57" spans="1:5" ht="16.5" customHeight="1">
      <c r="A57" s="20"/>
      <c r="B57" s="20"/>
      <c r="C57" s="21"/>
      <c r="D57" s="20"/>
    </row>
    <row r="58" spans="1:5" ht="16.5" customHeight="1">
      <c r="A58" s="20"/>
      <c r="B58" s="20"/>
      <c r="C58" s="21"/>
      <c r="D58" s="20"/>
    </row>
    <row r="59" spans="1:5" ht="16.5" customHeight="1">
      <c r="A59" s="20"/>
      <c r="B59" s="20"/>
      <c r="C59" s="21"/>
      <c r="D59" s="20"/>
    </row>
    <row r="60" spans="1:5" ht="16.5" customHeight="1">
      <c r="A60" s="20"/>
      <c r="B60" s="20"/>
      <c r="C60" s="21"/>
      <c r="D60" s="20"/>
    </row>
    <row r="61" spans="1:5" ht="16.5" customHeight="1">
      <c r="A61" s="20"/>
      <c r="B61" s="20"/>
      <c r="C61" s="21"/>
      <c r="D61" s="20"/>
    </row>
    <row r="62" spans="1:5" ht="16.5" customHeight="1">
      <c r="A62" s="20"/>
      <c r="B62" s="20"/>
      <c r="C62" s="21"/>
      <c r="D62" s="20"/>
    </row>
    <row r="63" spans="1:5" ht="16.5" customHeight="1">
      <c r="A63" s="20"/>
      <c r="B63" s="20"/>
      <c r="C63" s="21"/>
      <c r="D63" s="20"/>
    </row>
    <row r="64" spans="1:5" ht="16.5" customHeight="1">
      <c r="A64" s="20"/>
      <c r="B64" s="20"/>
      <c r="C64" s="21"/>
      <c r="D64" s="20"/>
    </row>
    <row r="65" spans="1:4" ht="16.5" customHeight="1">
      <c r="A65" s="20"/>
      <c r="B65" s="20"/>
      <c r="C65" s="21"/>
      <c r="D65" s="20"/>
    </row>
    <row r="66" spans="1:4" ht="16.5" customHeight="1">
      <c r="A66" s="20"/>
      <c r="B66" s="20"/>
      <c r="C66" s="21"/>
      <c r="D66" s="20"/>
    </row>
    <row r="67" spans="1:4" ht="16.5" customHeight="1">
      <c r="A67" s="20"/>
      <c r="B67" s="20"/>
      <c r="C67" s="21"/>
      <c r="D67" s="20"/>
    </row>
    <row r="68" spans="1:4" ht="16.5" customHeight="1">
      <c r="A68" s="20"/>
      <c r="B68" s="20"/>
      <c r="C68" s="21"/>
      <c r="D68" s="20"/>
    </row>
    <row r="69" spans="1:4" ht="16.5" customHeight="1">
      <c r="A69" s="20"/>
      <c r="B69" s="20"/>
      <c r="C69" s="21"/>
      <c r="D69" s="20"/>
    </row>
    <row r="70" spans="1:4" ht="16.5" customHeight="1">
      <c r="A70" s="20"/>
      <c r="B70" s="20"/>
      <c r="C70" s="21"/>
      <c r="D70" s="20"/>
    </row>
    <row r="71" spans="1:4" ht="16.5" customHeight="1">
      <c r="A71" s="20"/>
      <c r="B71" s="20"/>
      <c r="C71" s="21"/>
      <c r="D71" s="20"/>
    </row>
    <row r="72" spans="1:4" ht="16.5" customHeight="1">
      <c r="A72" s="20"/>
      <c r="B72" s="20"/>
      <c r="C72" s="21"/>
      <c r="D72" s="20"/>
    </row>
    <row r="73" spans="1:4" ht="16.5" customHeight="1">
      <c r="A73" s="20"/>
      <c r="B73" s="20"/>
      <c r="C73" s="21"/>
      <c r="D73" s="20"/>
    </row>
    <row r="74" spans="1:4" ht="16.5" customHeight="1">
      <c r="A74" s="20"/>
      <c r="B74" s="20"/>
      <c r="C74" s="21"/>
      <c r="D74" s="20"/>
    </row>
    <row r="75" spans="1:4" ht="16.5" customHeight="1">
      <c r="A75" s="20"/>
      <c r="B75" s="20"/>
      <c r="C75" s="21"/>
      <c r="D75" s="20"/>
    </row>
    <row r="76" spans="1:4" ht="16.5" customHeight="1">
      <c r="A76" s="20"/>
      <c r="B76" s="20"/>
      <c r="C76" s="21"/>
      <c r="D76" s="20"/>
    </row>
    <row r="77" spans="1:4" ht="16.5" customHeight="1">
      <c r="A77" s="20"/>
      <c r="B77" s="20"/>
      <c r="C77" s="21"/>
      <c r="D77" s="20"/>
    </row>
    <row r="78" spans="1:4" ht="16.5" customHeight="1">
      <c r="A78" s="20"/>
      <c r="B78" s="20"/>
      <c r="C78" s="21"/>
      <c r="D78" s="20"/>
    </row>
    <row r="79" spans="1:4" ht="16.5" customHeight="1">
      <c r="A79" s="20"/>
      <c r="B79" s="20"/>
      <c r="C79" s="21"/>
      <c r="D79" s="20"/>
    </row>
    <row r="80" spans="1:4" ht="16.5" customHeight="1">
      <c r="A80" s="20"/>
      <c r="B80" s="20"/>
      <c r="C80" s="21"/>
      <c r="D80" s="20"/>
    </row>
    <row r="81" spans="1:4" ht="16.5" customHeight="1">
      <c r="A81" s="20"/>
      <c r="B81" s="20"/>
      <c r="C81" s="21"/>
      <c r="D81" s="20"/>
    </row>
    <row r="82" spans="1:4" ht="16.5" customHeight="1">
      <c r="A82" s="20"/>
      <c r="B82" s="20"/>
      <c r="C82" s="21"/>
      <c r="D82" s="20"/>
    </row>
    <row r="83" spans="1:4" ht="16.5" customHeight="1">
      <c r="A83" s="20"/>
      <c r="B83" s="20"/>
      <c r="C83" s="21"/>
      <c r="D83" s="20"/>
    </row>
    <row r="84" spans="1:4" ht="16.5" customHeight="1">
      <c r="A84" s="20"/>
      <c r="B84" s="20"/>
      <c r="C84" s="21"/>
      <c r="D84" s="20"/>
    </row>
    <row r="85" spans="1:4" ht="16.5" customHeight="1">
      <c r="A85" s="20"/>
      <c r="B85" s="20"/>
      <c r="C85" s="21"/>
      <c r="D85" s="20"/>
    </row>
    <row r="86" spans="1:4" ht="16.5" customHeight="1">
      <c r="A86" s="20"/>
      <c r="B86" s="20"/>
      <c r="C86" s="21"/>
      <c r="D86" s="20"/>
    </row>
    <row r="87" spans="1:4" ht="16.5" customHeight="1">
      <c r="A87" s="20"/>
      <c r="B87" s="20"/>
      <c r="C87" s="21"/>
      <c r="D87" s="20"/>
    </row>
    <row r="88" spans="1:4" ht="16.5" customHeight="1">
      <c r="A88" s="20"/>
      <c r="B88" s="20"/>
      <c r="C88" s="21"/>
      <c r="D88" s="20"/>
    </row>
    <row r="89" spans="1:4" ht="16.5" customHeight="1">
      <c r="A89" s="20"/>
      <c r="B89" s="20"/>
      <c r="C89" s="21"/>
      <c r="D89" s="20"/>
    </row>
    <row r="90" spans="1:4" ht="16.5" customHeight="1">
      <c r="A90" s="20"/>
      <c r="B90" s="20"/>
      <c r="C90" s="21"/>
      <c r="D90" s="20"/>
    </row>
    <row r="91" spans="1:4" ht="16.5" customHeight="1">
      <c r="A91" s="20"/>
      <c r="B91" s="20"/>
      <c r="C91" s="21"/>
      <c r="D91" s="20"/>
    </row>
    <row r="92" spans="1:4" ht="16.5" customHeight="1">
      <c r="A92" s="20"/>
      <c r="B92" s="20"/>
      <c r="C92" s="21"/>
      <c r="D92" s="20"/>
    </row>
    <row r="93" spans="1:4" ht="16.5" customHeight="1">
      <c r="A93" s="20"/>
      <c r="B93" s="20"/>
      <c r="C93" s="21"/>
      <c r="D93" s="20"/>
    </row>
    <row r="94" spans="1:4" ht="16.5" customHeight="1">
      <c r="A94" s="20"/>
      <c r="B94" s="20"/>
      <c r="C94" s="21"/>
      <c r="D94" s="20"/>
    </row>
    <row r="95" spans="1:4" ht="16.5" customHeight="1">
      <c r="A95" s="20"/>
      <c r="B95" s="20"/>
      <c r="C95" s="21"/>
      <c r="D95" s="20"/>
    </row>
    <row r="96" spans="1:4" ht="16.5" customHeight="1">
      <c r="A96" s="20"/>
      <c r="B96" s="20"/>
      <c r="C96" s="21"/>
      <c r="D96" s="20"/>
    </row>
    <row r="97" spans="1:4" ht="16.5" customHeight="1">
      <c r="A97" s="20"/>
      <c r="B97" s="20"/>
      <c r="C97" s="21"/>
      <c r="D97" s="20"/>
    </row>
    <row r="98" spans="1:4" ht="16.5" customHeight="1">
      <c r="A98" s="20"/>
      <c r="B98" s="20"/>
      <c r="C98" s="21"/>
      <c r="D98" s="20"/>
    </row>
    <row r="99" spans="1:4" ht="16.5" customHeight="1">
      <c r="A99" s="20"/>
      <c r="B99" s="20"/>
      <c r="C99" s="21"/>
      <c r="D99" s="20"/>
    </row>
    <row r="100" spans="1:4" ht="16.5" customHeight="1">
      <c r="A100" s="20"/>
      <c r="B100" s="20"/>
      <c r="C100" s="21"/>
      <c r="D100" s="20"/>
    </row>
    <row r="101" spans="1:4" ht="16.5" customHeight="1">
      <c r="A101" s="20"/>
      <c r="B101" s="20"/>
      <c r="C101" s="21"/>
      <c r="D101" s="20"/>
    </row>
    <row r="102" spans="1:4" ht="16.5" customHeight="1">
      <c r="A102" s="20"/>
      <c r="B102" s="20"/>
      <c r="C102" s="21"/>
      <c r="D102" s="20"/>
    </row>
    <row r="103" spans="1:4" ht="16.5" customHeight="1">
      <c r="A103" s="20"/>
      <c r="B103" s="20"/>
      <c r="C103" s="21"/>
      <c r="D103" s="20"/>
    </row>
    <row r="104" spans="1:4" ht="16.5" customHeight="1">
      <c r="A104" s="20"/>
      <c r="B104" s="20"/>
      <c r="C104" s="21"/>
      <c r="D104" s="20"/>
    </row>
    <row r="105" spans="1:4" ht="16.5" customHeight="1">
      <c r="A105" s="20"/>
      <c r="B105" s="20"/>
      <c r="C105" s="21"/>
      <c r="D105" s="20"/>
    </row>
    <row r="106" spans="1:4" ht="16.5" customHeight="1">
      <c r="A106" s="20"/>
      <c r="B106" s="20"/>
      <c r="C106" s="21"/>
      <c r="D106" s="20"/>
    </row>
    <row r="107" spans="1:4" ht="16.5" customHeight="1">
      <c r="A107" s="20"/>
      <c r="B107" s="20"/>
      <c r="C107" s="21"/>
      <c r="D107" s="20"/>
    </row>
    <row r="108" spans="1:4" ht="16.5" customHeight="1">
      <c r="A108" s="20"/>
      <c r="B108" s="20"/>
      <c r="C108" s="21"/>
      <c r="D108" s="20"/>
    </row>
    <row r="109" spans="1:4" ht="16.5" customHeight="1">
      <c r="A109" s="20"/>
      <c r="B109" s="20"/>
      <c r="C109" s="21"/>
      <c r="D109" s="20"/>
    </row>
    <row r="110" spans="1:4" ht="16.5" customHeight="1">
      <c r="A110" s="20"/>
      <c r="B110" s="20"/>
      <c r="C110" s="21"/>
      <c r="D110" s="20"/>
    </row>
    <row r="111" spans="1:4" ht="16.5" customHeight="1">
      <c r="A111" s="20"/>
      <c r="B111" s="20"/>
      <c r="C111" s="21"/>
      <c r="D111" s="20"/>
    </row>
    <row r="112" spans="1:4" ht="16.5" customHeight="1">
      <c r="A112" s="20"/>
      <c r="B112" s="20"/>
      <c r="C112" s="21"/>
      <c r="D112" s="20"/>
    </row>
    <row r="113" spans="1:4" ht="16.5" customHeight="1">
      <c r="A113" s="20"/>
      <c r="B113" s="20"/>
      <c r="C113" s="21"/>
      <c r="D113" s="20"/>
    </row>
    <row r="114" spans="1:4" ht="16.5" customHeight="1">
      <c r="A114" s="20"/>
      <c r="B114" s="20"/>
      <c r="C114" s="21"/>
      <c r="D114" s="20"/>
    </row>
    <row r="115" spans="1:4" ht="16.5" customHeight="1">
      <c r="A115" s="20"/>
      <c r="B115" s="20"/>
      <c r="C115" s="21"/>
      <c r="D115" s="20"/>
    </row>
    <row r="116" spans="1:4" ht="16.5" customHeight="1">
      <c r="A116" s="20"/>
      <c r="B116" s="20"/>
      <c r="C116" s="21"/>
      <c r="D116" s="20"/>
    </row>
    <row r="117" spans="1:4" ht="16.5" customHeight="1">
      <c r="A117" s="20"/>
      <c r="B117" s="20"/>
      <c r="C117" s="21"/>
      <c r="D117" s="20"/>
    </row>
    <row r="118" spans="1:4" ht="16.5" customHeight="1">
      <c r="A118" s="20"/>
      <c r="B118" s="20"/>
      <c r="C118" s="21"/>
      <c r="D118" s="20"/>
    </row>
    <row r="119" spans="1:4" ht="16.5" customHeight="1">
      <c r="A119" s="20"/>
      <c r="B119" s="20"/>
      <c r="C119" s="21"/>
      <c r="D119" s="20"/>
    </row>
    <row r="120" spans="1:4" ht="16.5" customHeight="1">
      <c r="A120" s="20"/>
      <c r="B120" s="20"/>
      <c r="C120" s="21"/>
      <c r="D120" s="20"/>
    </row>
    <row r="121" spans="1:4" ht="16.5" customHeight="1">
      <c r="A121" s="20"/>
      <c r="B121" s="20"/>
      <c r="C121" s="21"/>
      <c r="D121" s="20"/>
    </row>
    <row r="122" spans="1:4" ht="16.5" customHeight="1">
      <c r="A122" s="20"/>
      <c r="B122" s="20"/>
      <c r="C122" s="21"/>
      <c r="D122" s="20"/>
    </row>
    <row r="123" spans="1:4" ht="16.5" customHeight="1">
      <c r="A123" s="20"/>
      <c r="B123" s="20"/>
      <c r="C123" s="21"/>
      <c r="D123" s="20"/>
    </row>
    <row r="124" spans="1:4" ht="16.5" customHeight="1">
      <c r="A124" s="20"/>
      <c r="B124" s="20"/>
      <c r="C124" s="21"/>
      <c r="D124" s="20"/>
    </row>
    <row r="125" spans="1:4" ht="16.5" customHeight="1">
      <c r="A125" s="20"/>
      <c r="B125" s="20"/>
      <c r="C125" s="21"/>
      <c r="D125" s="20"/>
    </row>
    <row r="126" spans="1:4" ht="16.5" customHeight="1">
      <c r="A126" s="20"/>
      <c r="B126" s="20"/>
      <c r="C126" s="21"/>
      <c r="D126" s="20"/>
    </row>
    <row r="127" spans="1:4" ht="16.5" customHeight="1">
      <c r="A127" s="20"/>
      <c r="B127" s="20"/>
      <c r="C127" s="21"/>
      <c r="D127" s="20"/>
    </row>
    <row r="128" spans="1:4" ht="16.5" customHeight="1">
      <c r="A128" s="20"/>
      <c r="B128" s="20"/>
      <c r="C128" s="21"/>
      <c r="D128" s="20"/>
    </row>
    <row r="129" spans="1:4" ht="16.5" customHeight="1">
      <c r="A129" s="20"/>
      <c r="B129" s="20"/>
      <c r="C129" s="21"/>
      <c r="D129" s="20"/>
    </row>
    <row r="130" spans="1:4" ht="16.5" customHeight="1">
      <c r="A130" s="20"/>
      <c r="B130" s="20"/>
      <c r="C130" s="21"/>
      <c r="D130" s="20"/>
    </row>
    <row r="131" spans="1:4" ht="16.5" customHeight="1">
      <c r="A131" s="20"/>
      <c r="B131" s="20"/>
      <c r="C131" s="21"/>
      <c r="D131" s="20"/>
    </row>
    <row r="132" spans="1:4" ht="16.5" customHeight="1">
      <c r="A132" s="20"/>
      <c r="B132" s="20"/>
      <c r="C132" s="21"/>
      <c r="D132" s="20"/>
    </row>
    <row r="133" spans="1:4" ht="16.5" customHeight="1">
      <c r="A133" s="20"/>
      <c r="B133" s="20"/>
      <c r="C133" s="21"/>
      <c r="D133" s="20"/>
    </row>
    <row r="134" spans="1:4" ht="16.5" customHeight="1">
      <c r="A134" s="20"/>
      <c r="B134" s="20"/>
      <c r="C134" s="21"/>
      <c r="D134" s="20"/>
    </row>
    <row r="135" spans="1:4" ht="16.5" customHeight="1">
      <c r="A135" s="20"/>
      <c r="B135" s="20"/>
      <c r="C135" s="21"/>
      <c r="D135" s="20"/>
    </row>
    <row r="136" spans="1:4" ht="16.5" customHeight="1">
      <c r="A136" s="20"/>
      <c r="B136" s="20"/>
      <c r="C136" s="21"/>
      <c r="D136" s="20"/>
    </row>
    <row r="137" spans="1:4" ht="16.5" customHeight="1">
      <c r="A137" s="20"/>
      <c r="B137" s="20"/>
      <c r="C137" s="21"/>
      <c r="D137" s="20"/>
    </row>
    <row r="138" spans="1:4" ht="16.5" customHeight="1">
      <c r="A138" s="20"/>
      <c r="B138" s="20"/>
      <c r="C138" s="21"/>
      <c r="D138" s="20"/>
    </row>
    <row r="139" spans="1:4" ht="16.5" customHeight="1">
      <c r="A139" s="20"/>
      <c r="B139" s="20"/>
      <c r="C139" s="21"/>
      <c r="D139" s="20"/>
    </row>
    <row r="140" spans="1:4" ht="16.5" customHeight="1">
      <c r="A140" s="20"/>
      <c r="B140" s="20"/>
      <c r="C140" s="21"/>
      <c r="D140" s="20"/>
    </row>
    <row r="141" spans="1:4" ht="16.5" customHeight="1">
      <c r="A141" s="20"/>
      <c r="B141" s="20"/>
      <c r="C141" s="21"/>
      <c r="D141" s="20"/>
    </row>
    <row r="142" spans="1:4" ht="16.5" customHeight="1">
      <c r="A142" s="20"/>
      <c r="B142" s="20"/>
      <c r="C142" s="21"/>
      <c r="D142" s="20"/>
    </row>
    <row r="143" spans="1:4" ht="16.5" customHeight="1">
      <c r="A143" s="20"/>
      <c r="B143" s="20"/>
      <c r="C143" s="21"/>
      <c r="D143" s="20"/>
    </row>
    <row r="144" spans="1:4" ht="16.5" customHeight="1">
      <c r="A144" s="20"/>
      <c r="B144" s="20"/>
      <c r="C144" s="21"/>
      <c r="D144" s="20"/>
    </row>
    <row r="145" spans="1:4" ht="16.5" customHeight="1">
      <c r="A145" s="20"/>
      <c r="B145" s="20"/>
      <c r="C145" s="21"/>
      <c r="D145" s="20"/>
    </row>
    <row r="146" spans="1:4" ht="16.5" customHeight="1">
      <c r="A146" s="20"/>
      <c r="B146" s="20"/>
      <c r="C146" s="21"/>
      <c r="D146" s="20"/>
    </row>
    <row r="147" spans="1:4" ht="16.5" customHeight="1">
      <c r="A147" s="20"/>
      <c r="B147" s="20"/>
      <c r="C147" s="21"/>
      <c r="D147" s="20"/>
    </row>
    <row r="148" spans="1:4" ht="16.5" customHeight="1">
      <c r="A148" s="20"/>
      <c r="B148" s="20"/>
      <c r="C148" s="21"/>
      <c r="D148" s="20"/>
    </row>
    <row r="149" spans="1:4" ht="16.5" customHeight="1">
      <c r="A149" s="20"/>
      <c r="B149" s="20"/>
      <c r="C149" s="21"/>
      <c r="D149" s="20"/>
    </row>
    <row r="150" spans="1:4" ht="16.5" customHeight="1">
      <c r="A150" s="20"/>
      <c r="B150" s="20"/>
      <c r="C150" s="21"/>
      <c r="D150" s="20"/>
    </row>
    <row r="151" spans="1:4" ht="16.5" customHeight="1">
      <c r="A151" s="20"/>
      <c r="B151" s="20"/>
      <c r="C151" s="21"/>
      <c r="D151" s="20"/>
    </row>
    <row r="152" spans="1:4" ht="16.5" customHeight="1">
      <c r="A152" s="20"/>
      <c r="B152" s="20"/>
      <c r="C152" s="21"/>
      <c r="D152" s="20"/>
    </row>
    <row r="153" spans="1:4" ht="16.5" customHeight="1">
      <c r="A153" s="20"/>
      <c r="B153" s="20"/>
      <c r="C153" s="21"/>
      <c r="D153" s="20"/>
    </row>
    <row r="154" spans="1:4" ht="16.5" customHeight="1">
      <c r="A154" s="20"/>
      <c r="B154" s="20"/>
      <c r="C154" s="21"/>
      <c r="D154" s="20"/>
    </row>
    <row r="155" spans="1:4" ht="16.5" customHeight="1">
      <c r="A155" s="20"/>
      <c r="B155" s="20"/>
      <c r="C155" s="21"/>
      <c r="D155" s="20"/>
    </row>
    <row r="156" spans="1:4" ht="16.5" customHeight="1">
      <c r="A156" s="20"/>
      <c r="B156" s="20"/>
      <c r="C156" s="21"/>
      <c r="D156" s="20"/>
    </row>
    <row r="157" spans="1:4" ht="16.5" customHeight="1">
      <c r="A157" s="20"/>
      <c r="B157" s="20"/>
      <c r="C157" s="21"/>
      <c r="D157" s="20"/>
    </row>
    <row r="158" spans="1:4" ht="16.5" customHeight="1">
      <c r="A158" s="20"/>
      <c r="B158" s="20"/>
      <c r="C158" s="21"/>
      <c r="D158" s="20"/>
    </row>
    <row r="159" spans="1:4" ht="16.5" customHeight="1">
      <c r="A159" s="20"/>
      <c r="B159" s="20"/>
      <c r="C159" s="21"/>
      <c r="D159" s="20"/>
    </row>
    <row r="160" spans="1:4" ht="16.5" customHeight="1">
      <c r="A160" s="20"/>
      <c r="B160" s="20"/>
      <c r="C160" s="21"/>
      <c r="D160" s="20"/>
    </row>
    <row r="161" spans="1:4" ht="16.5" customHeight="1">
      <c r="A161" s="20"/>
      <c r="B161" s="20"/>
      <c r="C161" s="21"/>
      <c r="D161" s="20"/>
    </row>
    <row r="162" spans="1:4" ht="16.5" customHeight="1">
      <c r="A162" s="20"/>
      <c r="B162" s="20"/>
      <c r="C162" s="21"/>
      <c r="D162" s="20"/>
    </row>
    <row r="163" spans="1:4" ht="16.5" customHeight="1">
      <c r="A163" s="20"/>
      <c r="B163" s="20"/>
      <c r="C163" s="21"/>
      <c r="D163" s="20"/>
    </row>
    <row r="164" spans="1:4" ht="16.5" customHeight="1">
      <c r="A164" s="20"/>
      <c r="B164" s="20"/>
      <c r="C164" s="21"/>
      <c r="D164" s="20"/>
    </row>
    <row r="165" spans="1:4" ht="16.5" customHeight="1">
      <c r="A165" s="20"/>
      <c r="B165" s="20"/>
      <c r="C165" s="21"/>
      <c r="D165" s="20"/>
    </row>
    <row r="166" spans="1:4" ht="16.5" customHeight="1">
      <c r="A166" s="20"/>
      <c r="B166" s="20"/>
      <c r="C166" s="21"/>
      <c r="D166" s="20"/>
    </row>
    <row r="167" spans="1:4" ht="16.5" customHeight="1">
      <c r="A167" s="20"/>
      <c r="B167" s="20"/>
      <c r="C167" s="21"/>
      <c r="D167" s="20"/>
    </row>
    <row r="168" spans="1:4" ht="16.5" customHeight="1">
      <c r="A168" s="20"/>
      <c r="B168" s="20"/>
      <c r="C168" s="21"/>
      <c r="D168" s="20"/>
    </row>
    <row r="169" spans="1:4" ht="16.5" customHeight="1">
      <c r="A169" s="20"/>
      <c r="B169" s="20"/>
      <c r="C169" s="21"/>
      <c r="D169" s="20"/>
    </row>
    <row r="170" spans="1:4" ht="16.5" customHeight="1">
      <c r="A170" s="20"/>
      <c r="B170" s="20"/>
      <c r="C170" s="21"/>
      <c r="D170" s="20"/>
    </row>
    <row r="171" spans="1:4" ht="16.5" customHeight="1">
      <c r="A171" s="20"/>
      <c r="B171" s="20"/>
      <c r="C171" s="21"/>
      <c r="D171" s="20"/>
    </row>
    <row r="172" spans="1:4" ht="16.5" customHeight="1">
      <c r="A172" s="20"/>
      <c r="B172" s="20"/>
      <c r="C172" s="21"/>
      <c r="D172" s="20"/>
    </row>
    <row r="173" spans="1:4" ht="16.5" customHeight="1">
      <c r="A173" s="20"/>
      <c r="B173" s="20"/>
      <c r="C173" s="21"/>
      <c r="D173" s="20"/>
    </row>
    <row r="174" spans="1:4" ht="16.5" customHeight="1">
      <c r="A174" s="20"/>
      <c r="B174" s="20"/>
      <c r="C174" s="21"/>
      <c r="D174" s="20"/>
    </row>
    <row r="175" spans="1:4" ht="16.5" customHeight="1">
      <c r="A175" s="20"/>
      <c r="B175" s="20"/>
      <c r="C175" s="21"/>
      <c r="D175" s="20"/>
    </row>
    <row r="176" spans="1:4" ht="16.5" customHeight="1">
      <c r="A176" s="20"/>
      <c r="B176" s="20"/>
      <c r="C176" s="21"/>
      <c r="D176" s="20"/>
    </row>
    <row r="177" spans="1:4" ht="16.5" customHeight="1">
      <c r="A177" s="20"/>
      <c r="B177" s="20"/>
      <c r="C177" s="21"/>
      <c r="D177" s="20"/>
    </row>
    <row r="178" spans="1:4" ht="16.5" customHeight="1">
      <c r="A178" s="20"/>
      <c r="B178" s="20"/>
      <c r="C178" s="21"/>
      <c r="D178" s="20"/>
    </row>
    <row r="179" spans="1:4" ht="16.5" customHeight="1">
      <c r="A179" s="20"/>
      <c r="B179" s="20"/>
      <c r="C179" s="21"/>
      <c r="D179" s="20"/>
    </row>
    <row r="180" spans="1:4" ht="16.5" customHeight="1">
      <c r="A180" s="20"/>
      <c r="B180" s="20"/>
      <c r="C180" s="21"/>
      <c r="D180" s="20"/>
    </row>
    <row r="181" spans="1:4" ht="16.5" customHeight="1">
      <c r="A181" s="20"/>
      <c r="B181" s="20"/>
      <c r="C181" s="21"/>
      <c r="D181" s="20"/>
    </row>
    <row r="182" spans="1:4" ht="16.5" customHeight="1">
      <c r="A182" s="20"/>
      <c r="B182" s="20"/>
      <c r="C182" s="21"/>
      <c r="D182" s="20"/>
    </row>
    <row r="183" spans="1:4" ht="16.5" customHeight="1">
      <c r="A183" s="20"/>
      <c r="B183" s="20"/>
      <c r="C183" s="21"/>
      <c r="D183" s="20"/>
    </row>
    <row r="184" spans="1:4" ht="16.5" customHeight="1">
      <c r="A184" s="20"/>
      <c r="B184" s="20"/>
      <c r="C184" s="21"/>
      <c r="D184" s="20"/>
    </row>
    <row r="185" spans="1:4" ht="16.5" customHeight="1">
      <c r="A185" s="20"/>
      <c r="B185" s="20"/>
      <c r="C185" s="21"/>
      <c r="D185" s="20"/>
    </row>
    <row r="186" spans="1:4" ht="16.5" customHeight="1">
      <c r="A186" s="20"/>
      <c r="B186" s="20"/>
      <c r="C186" s="21"/>
      <c r="D186" s="20"/>
    </row>
    <row r="187" spans="1:4" ht="16.5" customHeight="1">
      <c r="A187" s="20"/>
      <c r="B187" s="20"/>
      <c r="C187" s="21"/>
      <c r="D187" s="20"/>
    </row>
    <row r="188" spans="1:4" ht="16.5" customHeight="1">
      <c r="A188" s="20"/>
      <c r="B188" s="20"/>
      <c r="C188" s="21"/>
      <c r="D188" s="20"/>
    </row>
    <row r="189" spans="1:4" ht="16.5" customHeight="1">
      <c r="A189" s="20"/>
      <c r="B189" s="20"/>
      <c r="C189" s="21"/>
      <c r="D189" s="20"/>
    </row>
    <row r="190" spans="1:4" ht="16.5" customHeight="1">
      <c r="A190" s="20"/>
      <c r="B190" s="20"/>
      <c r="C190" s="21"/>
      <c r="D190" s="20"/>
    </row>
    <row r="191" spans="1:4" ht="16.5" customHeight="1">
      <c r="A191" s="20"/>
      <c r="B191" s="20"/>
      <c r="C191" s="21"/>
      <c r="D191" s="20"/>
    </row>
    <row r="192" spans="1:4" ht="16.5" customHeight="1">
      <c r="A192" s="20"/>
      <c r="B192" s="20"/>
      <c r="C192" s="21"/>
      <c r="D192" s="20"/>
    </row>
    <row r="193" spans="1:4" ht="16.5" customHeight="1">
      <c r="A193" s="20"/>
      <c r="B193" s="20"/>
      <c r="C193" s="21"/>
      <c r="D193" s="20"/>
    </row>
    <row r="194" spans="1:4" ht="16.5" customHeight="1">
      <c r="A194" s="20"/>
      <c r="B194" s="20"/>
      <c r="C194" s="21"/>
      <c r="D194" s="20"/>
    </row>
    <row r="195" spans="1:4" ht="16.5" customHeight="1">
      <c r="A195" s="20"/>
      <c r="B195" s="20"/>
      <c r="C195" s="21"/>
      <c r="D195" s="20"/>
    </row>
    <row r="196" spans="1:4" ht="16.5" customHeight="1">
      <c r="A196" s="20"/>
      <c r="B196" s="20"/>
      <c r="C196" s="21"/>
      <c r="D196" s="20"/>
    </row>
    <row r="197" spans="1:4" ht="16.5" customHeight="1">
      <c r="A197" s="20"/>
      <c r="B197" s="20"/>
      <c r="C197" s="21"/>
      <c r="D197" s="20"/>
    </row>
    <row r="198" spans="1:4" ht="16.5" customHeight="1">
      <c r="A198" s="20"/>
      <c r="B198" s="20"/>
      <c r="C198" s="21"/>
      <c r="D198" s="20"/>
    </row>
    <row r="199" spans="1:4" ht="16.5" customHeight="1">
      <c r="A199" s="20"/>
      <c r="B199" s="20"/>
      <c r="C199" s="21"/>
      <c r="D199" s="20"/>
    </row>
    <row r="200" spans="1:4" ht="16.5" customHeight="1">
      <c r="A200" s="20"/>
      <c r="B200" s="20"/>
      <c r="C200" s="21"/>
      <c r="D200" s="20"/>
    </row>
    <row r="201" spans="1:4" ht="16.5" customHeight="1">
      <c r="A201" s="20"/>
      <c r="B201" s="20"/>
      <c r="C201" s="21"/>
      <c r="D201" s="20"/>
    </row>
    <row r="202" spans="1:4" ht="16.5" customHeight="1">
      <c r="A202" s="20"/>
      <c r="B202" s="20"/>
      <c r="C202" s="21"/>
      <c r="D202" s="20"/>
    </row>
    <row r="203" spans="1:4" ht="16.5" customHeight="1">
      <c r="A203" s="20"/>
      <c r="B203" s="20"/>
      <c r="C203" s="21"/>
      <c r="D203" s="20"/>
    </row>
    <row r="204" spans="1:4" ht="16.5" customHeight="1">
      <c r="A204" s="20"/>
      <c r="B204" s="20"/>
      <c r="C204" s="21"/>
      <c r="D204" s="20"/>
    </row>
    <row r="205" spans="1:4" ht="16.5" customHeight="1">
      <c r="A205" s="20"/>
      <c r="B205" s="20"/>
      <c r="C205" s="21"/>
      <c r="D205" s="20"/>
    </row>
    <row r="206" spans="1:4" ht="16.5" customHeight="1">
      <c r="A206" s="20"/>
      <c r="B206" s="20"/>
      <c r="C206" s="21"/>
      <c r="D206" s="20"/>
    </row>
    <row r="207" spans="1:4" ht="16.5" customHeight="1">
      <c r="A207" s="20"/>
      <c r="B207" s="20"/>
      <c r="C207" s="21"/>
      <c r="D207" s="20"/>
    </row>
    <row r="208" spans="1:4" ht="16.5" customHeight="1">
      <c r="A208" s="20"/>
      <c r="B208" s="20"/>
      <c r="C208" s="21"/>
      <c r="D208" s="20"/>
    </row>
    <row r="209" spans="1:4" ht="16.5" customHeight="1">
      <c r="A209" s="20"/>
      <c r="B209" s="20"/>
      <c r="C209" s="21"/>
      <c r="D209" s="20"/>
    </row>
    <row r="210" spans="1:4" ht="16.5" customHeight="1">
      <c r="A210" s="20"/>
      <c r="B210" s="20"/>
      <c r="C210" s="21"/>
      <c r="D210" s="20"/>
    </row>
    <row r="211" spans="1:4" ht="16.5" customHeight="1">
      <c r="A211" s="20"/>
      <c r="B211" s="20"/>
      <c r="C211" s="21"/>
      <c r="D211" s="20"/>
    </row>
    <row r="212" spans="1:4" ht="16.5" customHeight="1">
      <c r="A212" s="20"/>
      <c r="B212" s="20"/>
      <c r="C212" s="21"/>
      <c r="D212" s="20"/>
    </row>
    <row r="213" spans="1:4" ht="16.5" customHeight="1">
      <c r="A213" s="20"/>
      <c r="B213" s="20"/>
      <c r="C213" s="21"/>
      <c r="D213" s="20"/>
    </row>
    <row r="214" spans="1:4" ht="16.5" customHeight="1">
      <c r="A214" s="20"/>
      <c r="B214" s="20"/>
      <c r="C214" s="21"/>
      <c r="D214" s="20"/>
    </row>
    <row r="215" spans="1:4" ht="16.5" customHeight="1">
      <c r="A215" s="20"/>
      <c r="B215" s="20"/>
      <c r="C215" s="21"/>
      <c r="D215" s="20"/>
    </row>
    <row r="216" spans="1:4" ht="16.5" customHeight="1">
      <c r="A216" s="20"/>
      <c r="B216" s="20"/>
      <c r="C216" s="21"/>
      <c r="D216" s="20"/>
    </row>
    <row r="217" spans="1:4" ht="16.5" customHeight="1">
      <c r="A217" s="20"/>
      <c r="B217" s="20"/>
      <c r="C217" s="21"/>
      <c r="D217" s="20"/>
    </row>
    <row r="218" spans="1:4" ht="16.5" customHeight="1">
      <c r="A218" s="20"/>
      <c r="B218" s="20"/>
      <c r="C218" s="21"/>
      <c r="D218" s="20"/>
    </row>
    <row r="219" spans="1:4" ht="16.5" customHeight="1">
      <c r="A219" s="20"/>
      <c r="B219" s="20"/>
      <c r="C219" s="21"/>
      <c r="D219" s="20"/>
    </row>
    <row r="220" spans="1:4" ht="16.5" customHeight="1">
      <c r="A220" s="20"/>
      <c r="B220" s="20"/>
      <c r="C220" s="21"/>
      <c r="D220" s="20"/>
    </row>
    <row r="221" spans="1:4" ht="16.5" customHeight="1">
      <c r="A221" s="20"/>
      <c r="B221" s="20"/>
      <c r="C221" s="21"/>
      <c r="D221" s="20"/>
    </row>
    <row r="222" spans="1:4" ht="16.5" customHeight="1">
      <c r="A222" s="20"/>
      <c r="B222" s="20"/>
      <c r="C222" s="21"/>
      <c r="D222" s="20"/>
    </row>
    <row r="223" spans="1:4" ht="16.5" customHeight="1">
      <c r="A223" s="20"/>
      <c r="B223" s="20"/>
      <c r="C223" s="21"/>
      <c r="D223" s="20"/>
    </row>
    <row r="224" spans="1:4" ht="16.5" customHeight="1">
      <c r="A224" s="20"/>
      <c r="B224" s="20"/>
      <c r="C224" s="21"/>
      <c r="D224" s="20"/>
    </row>
    <row r="225" spans="1:4" ht="16.5" customHeight="1">
      <c r="A225" s="20"/>
      <c r="B225" s="20"/>
      <c r="C225" s="21"/>
      <c r="D225" s="20"/>
    </row>
    <row r="226" spans="1:4" ht="16.5" customHeight="1">
      <c r="A226" s="20"/>
      <c r="B226" s="20"/>
      <c r="C226" s="21"/>
      <c r="D226" s="20"/>
    </row>
    <row r="227" spans="1:4" ht="16.5" customHeight="1">
      <c r="A227" s="20"/>
      <c r="B227" s="20"/>
      <c r="C227" s="21"/>
      <c r="D227" s="20"/>
    </row>
    <row r="228" spans="1:4" ht="16.5" customHeight="1">
      <c r="A228" s="20"/>
      <c r="B228" s="20"/>
      <c r="C228" s="21"/>
      <c r="D228" s="20"/>
    </row>
    <row r="229" spans="1:4" ht="16.5" customHeight="1">
      <c r="A229" s="20"/>
      <c r="B229" s="20"/>
      <c r="C229" s="21"/>
      <c r="D229" s="20"/>
    </row>
    <row r="230" spans="1:4" ht="16.5" customHeight="1">
      <c r="A230" s="20"/>
      <c r="B230" s="20"/>
      <c r="C230" s="21"/>
      <c r="D230" s="20"/>
    </row>
    <row r="231" spans="1:4" ht="16.5" customHeight="1">
      <c r="A231" s="20"/>
      <c r="B231" s="20"/>
      <c r="C231" s="21"/>
      <c r="D231" s="20"/>
    </row>
    <row r="232" spans="1:4" ht="16.5" customHeight="1">
      <c r="A232" s="20"/>
      <c r="B232" s="20"/>
      <c r="C232" s="21"/>
      <c r="D232" s="20"/>
    </row>
    <row r="233" spans="1:4" ht="16.5" customHeight="1">
      <c r="A233" s="20"/>
      <c r="B233" s="20"/>
      <c r="C233" s="21"/>
      <c r="D233" s="20"/>
    </row>
    <row r="234" spans="1:4" ht="16.5" customHeight="1">
      <c r="A234" s="20"/>
      <c r="B234" s="20"/>
      <c r="C234" s="21"/>
      <c r="D234" s="20"/>
    </row>
    <row r="235" spans="1:4" ht="16.5" customHeight="1">
      <c r="A235" s="20"/>
      <c r="B235" s="20"/>
      <c r="C235" s="21"/>
      <c r="D235" s="20"/>
    </row>
    <row r="236" spans="1:4" ht="16.5" customHeight="1">
      <c r="A236" s="20"/>
      <c r="B236" s="20"/>
      <c r="C236" s="21"/>
      <c r="D236" s="20"/>
    </row>
    <row r="237" spans="1:4" ht="16.5" customHeight="1">
      <c r="A237" s="20"/>
      <c r="B237" s="20"/>
      <c r="C237" s="21"/>
      <c r="D237" s="20"/>
    </row>
    <row r="238" spans="1:4" ht="16.5" customHeight="1">
      <c r="A238" s="20"/>
      <c r="B238" s="20"/>
      <c r="C238" s="21"/>
      <c r="D238" s="20"/>
    </row>
    <row r="239" spans="1:4" ht="16.5" customHeight="1">
      <c r="A239" s="20"/>
      <c r="B239" s="20"/>
      <c r="C239" s="21"/>
      <c r="D239" s="20"/>
    </row>
    <row r="240" spans="1:4" ht="16.5" customHeight="1">
      <c r="A240" s="20"/>
      <c r="B240" s="20"/>
      <c r="C240" s="21"/>
      <c r="D240" s="20"/>
    </row>
    <row r="241" spans="1:4" ht="16.5" customHeight="1">
      <c r="A241" s="20"/>
      <c r="B241" s="20"/>
      <c r="C241" s="21"/>
      <c r="D241" s="20"/>
    </row>
    <row r="242" spans="1:4" ht="16.5" customHeight="1">
      <c r="A242" s="20"/>
      <c r="B242" s="20"/>
      <c r="C242" s="21"/>
      <c r="D242" s="20"/>
    </row>
    <row r="243" spans="1:4" ht="16.5" customHeight="1">
      <c r="A243" s="20"/>
      <c r="B243" s="20"/>
      <c r="C243" s="21"/>
      <c r="D243" s="20"/>
    </row>
    <row r="244" spans="1:4" ht="16.5" customHeight="1">
      <c r="A244" s="20"/>
      <c r="B244" s="20"/>
      <c r="C244" s="21"/>
      <c r="D244" s="20"/>
    </row>
    <row r="245" spans="1:4" ht="16.5" customHeight="1">
      <c r="A245" s="20"/>
      <c r="B245" s="20"/>
      <c r="C245" s="21"/>
      <c r="D245" s="20"/>
    </row>
    <row r="246" spans="1:4" ht="16.5" customHeight="1">
      <c r="A246" s="20"/>
      <c r="B246" s="20"/>
      <c r="C246" s="21"/>
      <c r="D246" s="20"/>
    </row>
    <row r="247" spans="1:4" ht="16.5" customHeight="1">
      <c r="A247" s="20"/>
      <c r="B247" s="20"/>
      <c r="C247" s="21"/>
      <c r="D247" s="20"/>
    </row>
    <row r="248" spans="1:4" ht="15.75" customHeight="1"/>
    <row r="249" spans="1:4" ht="15.75" customHeight="1"/>
    <row r="250" spans="1:4" ht="15.75" customHeight="1"/>
    <row r="251" spans="1:4" ht="15.75" customHeight="1"/>
    <row r="252" spans="1:4" ht="15.75" customHeight="1"/>
    <row r="253" spans="1:4" ht="15.75" customHeight="1"/>
    <row r="254" spans="1:4" ht="15.75" customHeight="1"/>
    <row r="255" spans="1:4" ht="15.75" customHeight="1"/>
    <row r="256" spans="1:4"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18:B43"/>
    <mergeCell ref="E19:H19"/>
    <mergeCell ref="E27:H27"/>
    <mergeCell ref="E30:H30"/>
    <mergeCell ref="E31:H31"/>
  </mergeCells>
  <phoneticPr fontId="38" type="noConversion"/>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z B w L W S o x G q C l A A A A 9 w A A A B I A H A B D b 2 5 m a W c v U G F j a 2 F n Z S 5 4 b W w g o h g A K K A U A A A A A A A A A A A A A A A A A A A A A A A A A A A A h Y 8 x D o I w A E W v Q r r T l p o Q I a U M j k p i N D G u T a n Q A K 2 h x X I 3 B 4 / k F c Q o 6 u b 4 3 3 / D / / f r j e Z j 1 w Y X 2 V t l d A Y i i E E g t T C l 0 l U G B n c K l y B n d M t F w y s Z T L K 2 6 W j L D N T O n V O E v P f Q L 6 D p K 0 Q w j t C x 2 O x F L T s O P r L 6 L 4 d K W 8 e 1 k I D R w 2 s M I z C J Y Z T E M Y G Y o p n S Q u m v Q a b B z / Y H 0 t X Q u q G X r D H h e k f R H C l 6 n 2 A P U E s D B B Q A A g A I A M w c C 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M H A t Z K I p H u A 4 A A A A R A A A A E w A c A E Z v c m 1 1 b G F z L 1 N l Y 3 R p b 2 4 x L m 0 g o h g A K K A U A A A A A A A A A A A A A A A A A A A A A A A A A A A A K 0 5 N L s n M z 1 M I h t C G 1 g B Q S w E C L Q A U A A I A C A D M H A t Z K j E a o K U A A A D 3 A A A A E g A A A A A A A A A A A A A A A A A A A A A A Q 2 9 u Z m l n L 1 B h Y 2 t h Z 2 U u e G 1 s U E s B A i 0 A F A A C A A g A z B w L W Q / K 6 a u k A A A A 6 Q A A A B M A A A A A A A A A A A A A A A A A 8 Q A A A F t D b 2 5 0 Z W 5 0 X 1 R 5 c G V z X S 5 4 b W x Q S w E C L Q A U A A I A C A D M H A t Z 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G 2 K K 6 y y e 3 U m M c R J p o K t p T Q A A A A A C A A A A A A A Q Z g A A A A E A A C A A A A B w S j k 8 d b I o B U 3 L s 4 r S F k 0 F h l m c 3 w K h p 7 T z H a 7 G y B Y L e A A A A A A O g A A A A A I A A C A A A A C F H 6 0 2 E p j 2 Z U 8 z 3 X D I Y Z s u R 2 f n A L 3 d K y R 3 X 7 F I Z y u x E V A A A A A x g z D j q c / + z 2 L 9 2 S j p d 8 w h u 1 E 4 2 M G J d o I E O y f r h / e Z A 4 C s d a k j g M f k P d R E b u C O y p M C + 4 k r S P K O j W d 0 s 4 6 S b O a Y 2 / r q B 2 V L F 1 9 V v I P c o S z W j 0 A A A A D m r B T f f V S a 5 a k 0 7 8 o a 2 k A / D s I 5 3 2 c U l 7 S c v K 3 N H 1 i 5 p 6 1 K Y e n Q Z I Q P b V j J V c e s h H k u d F Z + U 8 w / O a b A g B l u D 5 6 H < / D a t a M a s h u p > 
</file>

<file path=customXml/itemProps1.xml><?xml version="1.0" encoding="utf-8"?>
<ds:datastoreItem xmlns:ds="http://schemas.openxmlformats.org/officeDocument/2006/customXml" ds:itemID="{30ECE279-4BFD-45B8-9666-D5071C8E36B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18</vt:i4>
      </vt:variant>
    </vt:vector>
  </HeadingPairs>
  <TitlesOfParts>
    <vt:vector size="18" baseType="lpstr">
      <vt:lpstr>통합 문서</vt:lpstr>
      <vt:lpstr>Test&amp;Update</vt:lpstr>
      <vt:lpstr>마을, 사냥터 설계</vt:lpstr>
      <vt:lpstr>게임 기획</vt:lpstr>
      <vt:lpstr>콘텐츠 순환 구조</vt:lpstr>
      <vt:lpstr>후원</vt:lpstr>
      <vt:lpstr>시스템 기획(시스템 정리)</vt:lpstr>
      <vt:lpstr>Setting</vt:lpstr>
      <vt:lpstr>idea of raw</vt:lpstr>
      <vt:lpstr>스텟 종류</vt:lpstr>
      <vt:lpstr>Mix</vt:lpstr>
      <vt:lpstr>Reference</vt:lpstr>
      <vt:lpstr>캐릭터</vt:lpstr>
      <vt:lpstr>스킬트리</vt:lpstr>
      <vt:lpstr>스킬</vt:lpstr>
      <vt:lpstr>스킬 데이터</vt:lpstr>
      <vt:lpstr>Sheet1</vt:lpstr>
      <vt:lpstr>캐릭터 데이터</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PageTitle</dc:title>
  <dc:creator>Kale Hwang</dc:creator>
  <cp:keywords>Keywords</cp:keywords>
  <cp:lastModifiedBy>규영 황</cp:lastModifiedBy>
  <cp:lastPrinted>2024-08-05T00:52:44Z</cp:lastPrinted>
  <dcterms:created xsi:type="dcterms:W3CDTF">2015-06-05T18:19:34Z</dcterms:created>
  <dcterms:modified xsi:type="dcterms:W3CDTF">2024-09-25T10:33:04Z</dcterms:modified>
</cp:coreProperties>
</file>