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oyicheng_cd\Desktop\"/>
    </mc:Choice>
  </mc:AlternateContent>
  <xr:revisionPtr revIDLastSave="0" documentId="10_ncr:8100000_{61039C0B-D40C-4A6A-AEBB-44742793678A}" xr6:coauthVersionLast="33" xr6:coauthVersionMax="33" xr10:uidLastSave="{00000000-0000-0000-0000-000000000000}"/>
  <bookViews>
    <workbookView xWindow="0" yWindow="0" windowWidth="28800" windowHeight="12180" tabRatio="500" xr2:uid="{00000000-000D-0000-FFFF-FFFF00000000}"/>
  </bookViews>
  <sheets>
    <sheet name="预算花销" sheetId="1" r:id="rId1"/>
    <sheet name="行程安排" sheetId="2" r:id="rId2"/>
    <sheet name="全屋防盗网窗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4" i="1" l="1"/>
  <c r="I29" i="1"/>
  <c r="I42" i="1"/>
  <c r="E45" i="1"/>
  <c r="E44" i="1"/>
  <c r="E43" i="1"/>
  <c r="J43" i="1"/>
  <c r="E42" i="1"/>
  <c r="J42" i="1" s="1"/>
  <c r="J44" i="1"/>
  <c r="F9" i="3"/>
  <c r="D8" i="3"/>
  <c r="F8" i="3" s="1"/>
  <c r="D7" i="3"/>
  <c r="F7" i="3" s="1"/>
  <c r="D6" i="3"/>
  <c r="F6" i="3" s="1"/>
  <c r="D5" i="3"/>
  <c r="F5" i="3" s="1"/>
  <c r="D4" i="3"/>
  <c r="F4" i="3" s="1"/>
  <c r="D3" i="3"/>
  <c r="F3" i="3" s="1"/>
  <c r="I52" i="1"/>
  <c r="E51" i="1"/>
  <c r="J51" i="1" s="1"/>
  <c r="E50" i="1"/>
  <c r="J50" i="1" s="1"/>
  <c r="E49" i="1"/>
  <c r="J49" i="1" s="1"/>
  <c r="E48" i="1"/>
  <c r="J48" i="1" s="1"/>
  <c r="E47" i="1"/>
  <c r="J47" i="1" s="1"/>
  <c r="J46" i="1"/>
  <c r="E46" i="1"/>
  <c r="J45" i="1"/>
  <c r="E41" i="1"/>
  <c r="J41" i="1" s="1"/>
  <c r="E40" i="1"/>
  <c r="J40" i="1" s="1"/>
  <c r="E39" i="1"/>
  <c r="J39" i="1" s="1"/>
  <c r="E38" i="1"/>
  <c r="J38" i="1" s="1"/>
  <c r="E37" i="1"/>
  <c r="J37" i="1" s="1"/>
  <c r="E36" i="1"/>
  <c r="J36" i="1" s="1"/>
  <c r="E35" i="1"/>
  <c r="J35" i="1" s="1"/>
  <c r="E34" i="1"/>
  <c r="J34" i="1" s="1"/>
  <c r="E33" i="1"/>
  <c r="J33" i="1" s="1"/>
  <c r="E32" i="1"/>
  <c r="J32" i="1" s="1"/>
  <c r="E31" i="1"/>
  <c r="J31" i="1" s="1"/>
  <c r="E30" i="1"/>
  <c r="J30" i="1" s="1"/>
  <c r="E29" i="1"/>
  <c r="J29" i="1" s="1"/>
  <c r="E28" i="1"/>
  <c r="J28" i="1" s="1"/>
  <c r="E27" i="1"/>
  <c r="J27" i="1" s="1"/>
  <c r="E26" i="1"/>
  <c r="J26" i="1" s="1"/>
  <c r="E25" i="1"/>
  <c r="J25" i="1" s="1"/>
  <c r="E24" i="1"/>
  <c r="J24" i="1" s="1"/>
  <c r="E23" i="1"/>
  <c r="J23" i="1" s="1"/>
  <c r="E22" i="1"/>
  <c r="J22" i="1" s="1"/>
  <c r="E21" i="1"/>
  <c r="J21" i="1" s="1"/>
  <c r="E20" i="1"/>
  <c r="J20" i="1" s="1"/>
  <c r="E19" i="1"/>
  <c r="J19" i="1" s="1"/>
  <c r="E18" i="1"/>
  <c r="J18" i="1" s="1"/>
  <c r="E17" i="1"/>
  <c r="J17" i="1" s="1"/>
  <c r="E16" i="1"/>
  <c r="J16" i="1" s="1"/>
  <c r="E15" i="1"/>
  <c r="J15" i="1" s="1"/>
  <c r="E14" i="1"/>
  <c r="J14" i="1" s="1"/>
  <c r="E13" i="1"/>
  <c r="J13" i="1" s="1"/>
  <c r="E12" i="1"/>
  <c r="J12" i="1" s="1"/>
  <c r="E11" i="1"/>
  <c r="J11" i="1" s="1"/>
  <c r="E10" i="1"/>
  <c r="J10" i="1" s="1"/>
  <c r="E9" i="1"/>
  <c r="J9" i="1" s="1"/>
  <c r="E8" i="1"/>
  <c r="J8" i="1" s="1"/>
  <c r="E7" i="1"/>
  <c r="E6" i="1"/>
  <c r="E5" i="1"/>
  <c r="E4" i="1"/>
  <c r="E3" i="1"/>
  <c r="J2" i="1"/>
  <c r="E2" i="1"/>
  <c r="E52" i="1" l="1"/>
  <c r="J52" i="1"/>
  <c r="F11" i="3"/>
</calcChain>
</file>

<file path=xl/sharedStrings.xml><?xml version="1.0" encoding="utf-8"?>
<sst xmlns="http://schemas.openxmlformats.org/spreadsheetml/2006/main" count="180" uniqueCount="161">
  <si>
    <t>区域</t>
  </si>
  <si>
    <t>名目</t>
  </si>
  <si>
    <t>数量</t>
  </si>
  <si>
    <t>单价</t>
  </si>
  <si>
    <t>总价</t>
  </si>
  <si>
    <t>备注</t>
  </si>
  <si>
    <t>调整单价</t>
  </si>
  <si>
    <t>调整总价</t>
  </si>
  <si>
    <t>已付款</t>
  </si>
  <si>
    <t>未结尾款</t>
  </si>
  <si>
    <t>门</t>
  </si>
  <si>
    <t>防盗门</t>
  </si>
  <si>
    <t>卧室门+大木门</t>
  </si>
  <si>
    <t>橡木实木门(平雕)，实木门更便宜900，加白色烤漆100</t>
  </si>
  <si>
    <t>厨房门</t>
  </si>
  <si>
    <t>书房门</t>
  </si>
  <si>
    <t>洗手间门</t>
  </si>
  <si>
    <t>含包边超长费用</t>
  </si>
  <si>
    <t>安装费用</t>
  </si>
  <si>
    <t>洗手间</t>
  </si>
  <si>
    <t>淋浴套装</t>
  </si>
  <si>
    <t>马可波罗低级货</t>
  </si>
  <si>
    <t>马桶</t>
  </si>
  <si>
    <t>马可波罗</t>
  </si>
  <si>
    <t>蹲便器+冲水箱</t>
  </si>
  <si>
    <t>没装</t>
  </si>
  <si>
    <t>浴室柜</t>
  </si>
  <si>
    <t>还未定，70CM,安装人工200</t>
  </si>
  <si>
    <t>挂件套装</t>
  </si>
  <si>
    <t>太空铝材质，不锈钢材质上浮到500/PCS</t>
  </si>
  <si>
    <t>卧室+书房瓷砖</t>
  </si>
  <si>
    <t>迁移到杂项</t>
  </si>
  <si>
    <t>铝合金窗</t>
  </si>
  <si>
    <t>迁移到全屋防盗</t>
  </si>
  <si>
    <t>淋浴门</t>
  </si>
  <si>
    <t>厨房</t>
  </si>
  <si>
    <t>橱柜</t>
  </si>
  <si>
    <t>洗菜盆+水龙头</t>
  </si>
  <si>
    <t>刷墙</t>
  </si>
  <si>
    <t>全屋石膏线</t>
  </si>
  <si>
    <t>油漆</t>
  </si>
  <si>
    <t>两桶底漆（150一桶），4桶面漆（260一桶）</t>
  </si>
  <si>
    <t>全屋刷漆人工</t>
  </si>
  <si>
    <t>包工包料（不包油漆）</t>
  </si>
  <si>
    <t>电视墙</t>
  </si>
  <si>
    <t>不要了</t>
  </si>
  <si>
    <t>灯具</t>
  </si>
  <si>
    <t>客厅灯+餐厅灯</t>
  </si>
  <si>
    <t>电器</t>
  </si>
  <si>
    <t>抽油烟机+灶</t>
  </si>
  <si>
    <r>
      <rPr>
        <sz val="11"/>
        <color rgb="FF000000"/>
        <rFont val="宋体"/>
        <family val="3"/>
        <charset val="134"/>
      </rPr>
      <t>华帝（安装止回阀，另外加了200</t>
    </r>
    <r>
      <rPr>
        <sz val="11"/>
        <color rgb="FF000000"/>
        <rFont val="宋体"/>
        <charset val="134"/>
      </rPr>
      <t>）</t>
    </r>
  </si>
  <si>
    <t>冰箱</t>
  </si>
  <si>
    <t>松下（Panasonic）NR-C32WP2-S(BCD-316WPCB-S) 316升</t>
  </si>
  <si>
    <t>电视机</t>
  </si>
  <si>
    <t>价格待定</t>
  </si>
  <si>
    <t>消毒柜</t>
  </si>
  <si>
    <t>卧室空调</t>
  </si>
  <si>
    <t>格力26GW/(26592)FNhAa-A1，安装及材料费600</t>
  </si>
  <si>
    <t>客厅空调</t>
  </si>
  <si>
    <t>热水器</t>
  </si>
  <si>
    <t>全屋防盗网</t>
  </si>
  <si>
    <t>家具</t>
  </si>
  <si>
    <t>床垫</t>
  </si>
  <si>
    <t>1.8床+1个床头柜</t>
  </si>
  <si>
    <t>1.5床+1个床头柜</t>
  </si>
  <si>
    <t>主卧衣柜</t>
  </si>
  <si>
    <t>次卧衣柜</t>
  </si>
  <si>
    <t>电视柜+餐边柜组合+茶几</t>
  </si>
  <si>
    <t>书房衣柜</t>
  </si>
  <si>
    <t>书桌吊柜组合</t>
  </si>
  <si>
    <t>鞋柜</t>
  </si>
  <si>
    <t>沙发</t>
  </si>
  <si>
    <t>还需要自己买个单独的</t>
  </si>
  <si>
    <t>餐桌</t>
  </si>
  <si>
    <t>不带椅子</t>
  </si>
  <si>
    <t>沙发脚踏</t>
  </si>
  <si>
    <t>修改方案后多出来的钱</t>
  </si>
  <si>
    <t>家纺</t>
  </si>
  <si>
    <t>全屋窗帘</t>
  </si>
  <si>
    <t>估算价格</t>
  </si>
  <si>
    <t>杂项</t>
  </si>
  <si>
    <t>晾衣杆</t>
  </si>
  <si>
    <t>堵门框</t>
  </si>
  <si>
    <t>贴卧室瓷砖</t>
  </si>
  <si>
    <t>贴书房瓷砖</t>
  </si>
  <si>
    <t>瓷砖原料+水泥沙</t>
  </si>
  <si>
    <t>门槛石全包</t>
  </si>
  <si>
    <t>合计</t>
  </si>
  <si>
    <t>要素</t>
  </si>
  <si>
    <t>时间（之前）</t>
  </si>
  <si>
    <t>时间（之后）</t>
  </si>
  <si>
    <t>订货</t>
  </si>
  <si>
    <t>安装</t>
  </si>
  <si>
    <t>验收</t>
  </si>
  <si>
    <t>卧室+客厅+大门+厨房门+厕所门</t>
  </si>
  <si>
    <t>装完门槛石之后，如果不拓宽门
好像也可以装门的时候装</t>
  </si>
  <si>
    <t>门槛石</t>
  </si>
  <si>
    <t>装门之前</t>
  </si>
  <si>
    <t>拆完大门之后</t>
  </si>
  <si>
    <t>淋浴套装+浴室柜</t>
  </si>
  <si>
    <t>装淋浴门之前？免得进去装砸到淋浴门</t>
  </si>
  <si>
    <t>入户花园铝合金窗户</t>
  </si>
  <si>
    <t>装家具之前，当然也可以不，主要是为了防盗</t>
  </si>
  <si>
    <t>书房铝合金窗户</t>
  </si>
  <si>
    <t>刷墙之前，装衣柜之前，贴窗台瓷砖之前</t>
  </si>
  <si>
    <t>不能是刷墙、装柜子、装窗台瓷砖之后</t>
  </si>
  <si>
    <t>大阳台防盗网+逃生窗</t>
  </si>
  <si>
    <t>随时可以弄</t>
  </si>
  <si>
    <t>卧室窗花</t>
  </si>
  <si>
    <t>最好是刷墙之前，免得弄坏墙面</t>
  </si>
  <si>
    <t>入户花园防盗网</t>
  </si>
  <si>
    <t>开通煤气之前</t>
  </si>
  <si>
    <t>书房窗台瓷砖</t>
  </si>
  <si>
    <t>刷墙之前，装衣柜之前</t>
  </si>
  <si>
    <t>装铝合金窗户之后</t>
  </si>
  <si>
    <t>装橱柜之前（事先可以选好款式，只需要尺寸）</t>
  </si>
  <si>
    <t>装完门之后到货，不然没地方放</t>
  </si>
  <si>
    <t>装完厨房门之后，不然怕不好装门</t>
  </si>
  <si>
    <t>洗菜盆</t>
  </si>
  <si>
    <t>装橱柜之前</t>
  </si>
  <si>
    <t>刷墙之前</t>
  </si>
  <si>
    <t>谈刷墙价格</t>
  </si>
  <si>
    <t>装门之前，要尽快</t>
  </si>
  <si>
    <t>谈装灯具价格</t>
  </si>
  <si>
    <t>卧室和客厅灯光</t>
  </si>
  <si>
    <t>改电位（假如需要）</t>
  </si>
  <si>
    <t>刷墙、贴一些瓷砖之前</t>
  </si>
  <si>
    <t>确定好电位之后</t>
  </si>
  <si>
    <t>全屋刷墙</t>
  </si>
  <si>
    <t>装柜子和家具之前</t>
  </si>
  <si>
    <t>改电位、装铝合金窗户、贴瓷砖之后</t>
  </si>
  <si>
    <t>卧室飘窗两侧加瓷砖</t>
  </si>
  <si>
    <r>
      <rPr>
        <sz val="11"/>
        <color rgb="FF000000"/>
        <rFont val="宋体"/>
        <family val="3"/>
        <charset val="134"/>
      </rPr>
      <t>刷墙之前，</t>
    </r>
    <r>
      <rPr>
        <sz val="11"/>
        <color rgb="FFFF0000"/>
        <rFont val="宋体"/>
        <family val="3"/>
        <charset val="134"/>
      </rPr>
      <t>装窗花之前？</t>
    </r>
  </si>
  <si>
    <t>装门之前（免得没地方上厕所）</t>
  </si>
  <si>
    <t>装完淋浴门之后</t>
  </si>
  <si>
    <t>沙发+其他家具</t>
  </si>
  <si>
    <t>放在最后</t>
  </si>
  <si>
    <t>衣柜</t>
  </si>
  <si>
    <t>餐边柜+吊柜</t>
  </si>
  <si>
    <t>电视柜</t>
  </si>
  <si>
    <t>放在最后，起码是装入户花园防盗网之后</t>
  </si>
  <si>
    <t>防盗网全用304#</t>
  </si>
  <si>
    <t>铝窗全用凤铝</t>
  </si>
  <si>
    <t>宽</t>
  </si>
  <si>
    <t>高</t>
  </si>
  <si>
    <t>面积</t>
  </si>
  <si>
    <t>大阳台</t>
  </si>
  <si>
    <t>6厘圆钢</t>
  </si>
  <si>
    <t>入户花园</t>
  </si>
  <si>
    <t>18圆管</t>
  </si>
  <si>
    <t>阳台侧</t>
  </si>
  <si>
    <t>书房推拉</t>
  </si>
  <si>
    <t>凤铝双层中空</t>
  </si>
  <si>
    <t>书房固定</t>
  </si>
  <si>
    <t>下面做900固定，上单层钢化玻璃</t>
  </si>
  <si>
    <t>窗花压网</t>
  </si>
  <si>
    <t>算上卫生间</t>
  </si>
  <si>
    <t>卫生间外防盗网不做</t>
  </si>
  <si>
    <t>书房外做的话，要重新量尺寸，
因为那里我要重新贴砖</t>
  </si>
  <si>
    <t>后面补的儿童房</t>
    <phoneticPr fontId="7" type="noConversion"/>
  </si>
  <si>
    <t>书房玻璃需要磨砂不透明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</si>
</sst>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宋体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rgb="FF4BACC6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1"/>
      <color rgb="FFFF0000"/>
      <name val="宋体"/>
      <family val="2"/>
      <charset val="1"/>
    </font>
    <font>
      <sz val="9"/>
      <name val="宋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rgb="FFA6A6A6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C0504D"/>
        <bgColor rgb="FF993366"/>
      </patternFill>
    </fill>
    <fill>
      <patternFill patternType="solid">
        <fgColor rgb="FF93CDDD"/>
        <bgColor rgb="FF8EB4E3"/>
      </patternFill>
    </fill>
    <fill>
      <patternFill patternType="solid">
        <fgColor rgb="FF999999"/>
        <bgColor rgb="FFA6A6A6"/>
      </patternFill>
    </fill>
    <fill>
      <patternFill patternType="solid">
        <fgColor rgb="FFF79646"/>
        <bgColor rgb="FFFF8080"/>
      </patternFill>
    </fill>
    <fill>
      <patternFill patternType="solid">
        <fgColor rgb="FFFF0000"/>
        <bgColor rgb="FF993300"/>
      </patternFill>
    </fill>
    <fill>
      <patternFill patternType="solid">
        <fgColor rgb="FF95B3D7"/>
        <bgColor rgb="FF8EB4E3"/>
      </patternFill>
    </fill>
    <fill>
      <patternFill patternType="solid">
        <fgColor rgb="FFE6B9B8"/>
        <bgColor rgb="FFBFBFBF"/>
      </patternFill>
    </fill>
    <fill>
      <patternFill patternType="solid">
        <fgColor rgb="FF8EB4E3"/>
        <bgColor rgb="FF95B3D7"/>
      </patternFill>
    </fill>
    <fill>
      <patternFill patternType="solid">
        <fgColor rgb="FFBFBFBF"/>
        <bgColor rgb="FFE6B9B8"/>
      </patternFill>
    </fill>
    <fill>
      <patternFill patternType="solid">
        <fgColor rgb="FF92D050"/>
        <bgColor rgb="FFA6A6A6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8EB4E3"/>
      </patternFill>
    </fill>
    <fill>
      <patternFill patternType="solid">
        <fgColor theme="9"/>
        <bgColor rgb="FF993366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>
      <alignment vertical="center"/>
    </xf>
    <xf numFmtId="0" fontId="1" fillId="9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8EB4E3"/>
      <rgbColor rgb="FFC0504D"/>
      <rgbColor rgb="FFFFFFCC"/>
      <rgbColor rgb="FFCCFFFF"/>
      <rgbColor rgb="FF660066"/>
      <rgbColor rgb="FFFF8080"/>
      <rgbColor rgb="FF0066CC"/>
      <rgbColor rgb="FF95B3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A6A6A6"/>
      <rgbColor rgb="FFE6B9B8"/>
      <rgbColor rgb="FF3366FF"/>
      <rgbColor rgb="FF4BACC6"/>
      <rgbColor rgb="FF92D050"/>
      <rgbColor rgb="FFFFCC00"/>
      <rgbColor rgb="FFF79646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35640</xdr:colOff>
      <xdr:row>0</xdr:row>
      <xdr:rowOff>35640</xdr:rowOff>
    </xdr:to>
    <xdr:pic>
      <xdr:nvPicPr>
        <xdr:cNvPr id="2" name="RenderedShapes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35640" cy="3564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52"/>
  <sheetViews>
    <sheetView tabSelected="1" zoomScaleNormal="100" workbookViewId="0">
      <pane ySplit="1" topLeftCell="A26" activePane="bottomLeft" state="frozen"/>
      <selection pane="bottomLeft" activeCell="F30" sqref="F30"/>
    </sheetView>
  </sheetViews>
  <sheetFormatPr defaultRowHeight="13.5" x14ac:dyDescent="0.15"/>
  <cols>
    <col min="1" max="1" width="9" style="1" customWidth="1"/>
    <col min="2" max="2" width="25.625" style="1" customWidth="1"/>
    <col min="3" max="5" width="9" style="1" customWidth="1"/>
    <col min="6" max="6" width="59.125" style="1" customWidth="1"/>
    <col min="7" max="8" width="9" style="1" customWidth="1"/>
    <col min="9" max="9" width="10.125" style="1" customWidth="1"/>
    <col min="10" max="1025" width="9" style="1" customWidth="1"/>
  </cols>
  <sheetData>
    <row r="1" spans="1:1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</row>
    <row r="2" spans="1:11" x14ac:dyDescent="0.15">
      <c r="A2" s="33" t="s">
        <v>10</v>
      </c>
      <c r="B2" s="1" t="s">
        <v>11</v>
      </c>
      <c r="C2" s="1">
        <v>1</v>
      </c>
      <c r="D2" s="1">
        <v>3960</v>
      </c>
      <c r="E2" s="1">
        <f t="shared" ref="E2:E31" si="0">D2*C2</f>
        <v>3960</v>
      </c>
      <c r="G2" s="1">
        <v>3960</v>
      </c>
      <c r="I2" s="35">
        <v>14400</v>
      </c>
      <c r="J2" s="36">
        <f>SUM(E2:E7)-I2</f>
        <v>158</v>
      </c>
    </row>
    <row r="3" spans="1:11" x14ac:dyDescent="0.15">
      <c r="A3" s="33"/>
      <c r="B3" s="3" t="s">
        <v>12</v>
      </c>
      <c r="C3" s="1">
        <v>4</v>
      </c>
      <c r="D3" s="1">
        <v>1300</v>
      </c>
      <c r="E3" s="1">
        <f t="shared" si="0"/>
        <v>5200</v>
      </c>
      <c r="F3" s="2" t="s">
        <v>13</v>
      </c>
      <c r="G3" s="1">
        <v>1300</v>
      </c>
      <c r="I3" s="35"/>
      <c r="J3" s="36"/>
    </row>
    <row r="4" spans="1:11" x14ac:dyDescent="0.15">
      <c r="A4" s="33"/>
      <c r="B4" s="1" t="s">
        <v>14</v>
      </c>
      <c r="C4" s="1">
        <v>1</v>
      </c>
      <c r="D4" s="1">
        <v>2248</v>
      </c>
      <c r="E4" s="1">
        <f t="shared" si="0"/>
        <v>2248</v>
      </c>
      <c r="I4" s="35"/>
      <c r="J4" s="36"/>
    </row>
    <row r="5" spans="1:11" x14ac:dyDescent="0.15">
      <c r="A5" s="33"/>
      <c r="B5" s="2" t="s">
        <v>15</v>
      </c>
      <c r="C5" s="1">
        <v>1</v>
      </c>
      <c r="D5" s="1">
        <v>1200</v>
      </c>
      <c r="E5" s="1">
        <f t="shared" si="0"/>
        <v>1200</v>
      </c>
      <c r="I5" s="35"/>
      <c r="J5" s="36"/>
    </row>
    <row r="6" spans="1:11" x14ac:dyDescent="0.15">
      <c r="A6" s="33"/>
      <c r="B6" s="1" t="s">
        <v>16</v>
      </c>
      <c r="C6" s="1">
        <v>1</v>
      </c>
      <c r="D6" s="1">
        <v>1400</v>
      </c>
      <c r="E6" s="1">
        <f t="shared" si="0"/>
        <v>1400</v>
      </c>
      <c r="F6" s="2" t="s">
        <v>17</v>
      </c>
      <c r="I6" s="35"/>
      <c r="J6" s="36"/>
    </row>
    <row r="7" spans="1:11" x14ac:dyDescent="0.15">
      <c r="A7" s="33"/>
      <c r="B7" s="2" t="s">
        <v>18</v>
      </c>
      <c r="C7" s="1">
        <v>1</v>
      </c>
      <c r="D7" s="1">
        <v>550</v>
      </c>
      <c r="E7" s="1">
        <f t="shared" si="0"/>
        <v>550</v>
      </c>
      <c r="I7" s="35"/>
      <c r="J7" s="36"/>
    </row>
    <row r="8" spans="1:11" x14ac:dyDescent="0.15">
      <c r="A8" s="33" t="s">
        <v>19</v>
      </c>
      <c r="B8" s="4" t="s">
        <v>20</v>
      </c>
      <c r="C8" s="1">
        <v>1</v>
      </c>
      <c r="D8" s="1">
        <v>700</v>
      </c>
      <c r="E8" s="1">
        <f t="shared" si="0"/>
        <v>700</v>
      </c>
      <c r="F8" s="2" t="s">
        <v>21</v>
      </c>
      <c r="I8" s="1">
        <v>700</v>
      </c>
      <c r="J8" s="1">
        <f t="shared" ref="I8:J51" si="1">E8-I8</f>
        <v>0</v>
      </c>
    </row>
    <row r="9" spans="1:11" x14ac:dyDescent="0.15">
      <c r="A9" s="33"/>
      <c r="B9" s="4" t="s">
        <v>22</v>
      </c>
      <c r="C9" s="1">
        <v>1</v>
      </c>
      <c r="D9" s="1">
        <v>830</v>
      </c>
      <c r="E9" s="1">
        <f t="shared" si="0"/>
        <v>830</v>
      </c>
      <c r="F9" s="2" t="s">
        <v>23</v>
      </c>
      <c r="I9" s="1">
        <v>830</v>
      </c>
      <c r="J9" s="1">
        <f t="shared" si="1"/>
        <v>0</v>
      </c>
    </row>
    <row r="10" spans="1:11" x14ac:dyDescent="0.15">
      <c r="A10" s="33"/>
      <c r="B10" s="5" t="s">
        <v>24</v>
      </c>
      <c r="C10" s="1">
        <v>0</v>
      </c>
      <c r="D10" s="1">
        <v>300</v>
      </c>
      <c r="E10" s="1">
        <f t="shared" si="0"/>
        <v>0</v>
      </c>
      <c r="F10" s="2" t="s">
        <v>25</v>
      </c>
      <c r="I10" s="1">
        <v>0</v>
      </c>
      <c r="J10" s="1">
        <f t="shared" si="1"/>
        <v>0</v>
      </c>
    </row>
    <row r="11" spans="1:11" x14ac:dyDescent="0.15">
      <c r="A11" s="33"/>
      <c r="B11" s="2" t="s">
        <v>26</v>
      </c>
      <c r="C11" s="6">
        <v>1</v>
      </c>
      <c r="D11" s="1">
        <v>1280</v>
      </c>
      <c r="E11" s="1">
        <f t="shared" si="0"/>
        <v>1280</v>
      </c>
      <c r="F11" s="2" t="s">
        <v>27</v>
      </c>
      <c r="I11" s="1">
        <v>0</v>
      </c>
      <c r="J11" s="1">
        <f t="shared" si="1"/>
        <v>1280</v>
      </c>
    </row>
    <row r="12" spans="1:11" x14ac:dyDescent="0.15">
      <c r="A12" s="33"/>
      <c r="B12" s="4" t="s">
        <v>28</v>
      </c>
      <c r="C12" s="6">
        <v>1</v>
      </c>
      <c r="D12" s="1">
        <v>170</v>
      </c>
      <c r="E12" s="1">
        <f t="shared" si="0"/>
        <v>170</v>
      </c>
      <c r="F12" s="1" t="s">
        <v>29</v>
      </c>
      <c r="I12" s="1">
        <v>170</v>
      </c>
      <c r="J12" s="1">
        <f t="shared" si="1"/>
        <v>0</v>
      </c>
    </row>
    <row r="13" spans="1:11" x14ac:dyDescent="0.15">
      <c r="A13" s="33"/>
      <c r="B13" s="5" t="s">
        <v>30</v>
      </c>
      <c r="C13" s="1">
        <v>1</v>
      </c>
      <c r="D13" s="1">
        <v>0</v>
      </c>
      <c r="E13" s="1">
        <f t="shared" si="0"/>
        <v>0</v>
      </c>
      <c r="F13" s="2" t="s">
        <v>31</v>
      </c>
      <c r="I13" s="1">
        <v>0</v>
      </c>
      <c r="J13" s="1">
        <f t="shared" si="1"/>
        <v>0</v>
      </c>
    </row>
    <row r="14" spans="1:11" x14ac:dyDescent="0.15">
      <c r="A14" s="33"/>
      <c r="B14" s="4" t="s">
        <v>32</v>
      </c>
      <c r="C14" s="1">
        <v>0</v>
      </c>
      <c r="D14" s="1">
        <v>1600</v>
      </c>
      <c r="E14" s="1">
        <f t="shared" si="0"/>
        <v>0</v>
      </c>
      <c r="F14" s="7" t="s">
        <v>33</v>
      </c>
      <c r="I14" s="1">
        <v>0</v>
      </c>
      <c r="J14" s="1">
        <f t="shared" si="1"/>
        <v>0</v>
      </c>
    </row>
    <row r="15" spans="1:11" x14ac:dyDescent="0.15">
      <c r="A15" s="33"/>
      <c r="B15" s="4" t="s">
        <v>34</v>
      </c>
      <c r="C15" s="1">
        <v>1</v>
      </c>
      <c r="D15" s="1">
        <v>1180</v>
      </c>
      <c r="E15" s="1">
        <f t="shared" si="0"/>
        <v>1180</v>
      </c>
      <c r="I15" s="1">
        <v>1180</v>
      </c>
      <c r="J15" s="1">
        <f t="shared" si="1"/>
        <v>0</v>
      </c>
    </row>
    <row r="16" spans="1:11" x14ac:dyDescent="0.15">
      <c r="A16" s="33" t="s">
        <v>35</v>
      </c>
      <c r="B16" s="1" t="s">
        <v>36</v>
      </c>
      <c r="C16" s="1">
        <v>1</v>
      </c>
      <c r="D16" s="1">
        <v>4800</v>
      </c>
      <c r="E16" s="1">
        <f t="shared" si="0"/>
        <v>4800</v>
      </c>
      <c r="I16" s="1">
        <v>4800</v>
      </c>
      <c r="J16" s="1">
        <f t="shared" si="1"/>
        <v>0</v>
      </c>
    </row>
    <row r="17" spans="1:10" x14ac:dyDescent="0.15">
      <c r="A17" s="33"/>
      <c r="B17" s="1" t="s">
        <v>37</v>
      </c>
      <c r="C17" s="1">
        <v>1</v>
      </c>
      <c r="D17" s="1">
        <v>586</v>
      </c>
      <c r="E17" s="1">
        <f t="shared" si="0"/>
        <v>586</v>
      </c>
      <c r="I17" s="1">
        <v>586</v>
      </c>
      <c r="J17" s="1">
        <f t="shared" si="1"/>
        <v>0</v>
      </c>
    </row>
    <row r="18" spans="1:10" x14ac:dyDescent="0.15">
      <c r="A18" s="33" t="s">
        <v>38</v>
      </c>
      <c r="B18" s="4" t="s">
        <v>39</v>
      </c>
      <c r="C18" s="1">
        <v>0</v>
      </c>
      <c r="D18" s="1">
        <v>500</v>
      </c>
      <c r="E18" s="1">
        <f t="shared" si="0"/>
        <v>0</v>
      </c>
      <c r="I18" s="1">
        <v>0</v>
      </c>
      <c r="J18" s="1">
        <f t="shared" si="1"/>
        <v>0</v>
      </c>
    </row>
    <row r="19" spans="1:10" x14ac:dyDescent="0.15">
      <c r="A19" s="33"/>
      <c r="B19" s="1" t="s">
        <v>40</v>
      </c>
      <c r="C19" s="1">
        <v>1</v>
      </c>
      <c r="D19" s="8">
        <v>1340</v>
      </c>
      <c r="E19" s="1">
        <f t="shared" si="0"/>
        <v>1340</v>
      </c>
      <c r="F19" s="2" t="s">
        <v>41</v>
      </c>
      <c r="I19" s="1">
        <v>1340</v>
      </c>
      <c r="J19" s="1">
        <f t="shared" si="1"/>
        <v>0</v>
      </c>
    </row>
    <row r="20" spans="1:10" x14ac:dyDescent="0.15">
      <c r="A20" s="33"/>
      <c r="B20" s="1" t="s">
        <v>42</v>
      </c>
      <c r="C20" s="1">
        <v>1</v>
      </c>
      <c r="D20" s="8">
        <v>3500</v>
      </c>
      <c r="E20" s="1">
        <f t="shared" si="0"/>
        <v>3500</v>
      </c>
      <c r="F20" s="2" t="s">
        <v>43</v>
      </c>
      <c r="I20" s="1">
        <v>3500</v>
      </c>
      <c r="J20" s="1">
        <f t="shared" si="1"/>
        <v>0</v>
      </c>
    </row>
    <row r="21" spans="1:10" x14ac:dyDescent="0.15">
      <c r="A21" s="33"/>
      <c r="B21" s="5" t="s">
        <v>44</v>
      </c>
      <c r="C21" s="1">
        <v>0</v>
      </c>
      <c r="D21" s="1">
        <v>0</v>
      </c>
      <c r="E21" s="1">
        <f t="shared" si="0"/>
        <v>0</v>
      </c>
      <c r="G21" s="1" t="s">
        <v>45</v>
      </c>
      <c r="I21" s="1">
        <v>0</v>
      </c>
      <c r="J21" s="1">
        <f t="shared" si="1"/>
        <v>0</v>
      </c>
    </row>
    <row r="22" spans="1:10" x14ac:dyDescent="0.15">
      <c r="A22" s="1" t="s">
        <v>46</v>
      </c>
      <c r="B22" s="30" t="s">
        <v>47</v>
      </c>
      <c r="C22" s="1">
        <v>1</v>
      </c>
      <c r="D22" s="1">
        <v>2000</v>
      </c>
      <c r="E22" s="1">
        <f t="shared" si="0"/>
        <v>2000</v>
      </c>
      <c r="I22" s="1">
        <v>0</v>
      </c>
      <c r="J22" s="1">
        <f t="shared" si="1"/>
        <v>2000</v>
      </c>
    </row>
    <row r="23" spans="1:10" x14ac:dyDescent="0.15">
      <c r="A23" s="33" t="s">
        <v>48</v>
      </c>
      <c r="B23" s="1" t="s">
        <v>49</v>
      </c>
      <c r="C23" s="1">
        <v>1</v>
      </c>
      <c r="D23" s="1">
        <v>3680</v>
      </c>
      <c r="E23" s="1">
        <f t="shared" si="0"/>
        <v>3680</v>
      </c>
      <c r="F23" s="2" t="s">
        <v>50</v>
      </c>
      <c r="I23" s="1">
        <v>3680</v>
      </c>
      <c r="J23" s="1">
        <f t="shared" si="1"/>
        <v>0</v>
      </c>
    </row>
    <row r="24" spans="1:10" ht="27" customHeight="1" x14ac:dyDescent="0.15">
      <c r="A24" s="33"/>
      <c r="B24" s="9" t="s">
        <v>51</v>
      </c>
      <c r="C24" s="1">
        <v>1</v>
      </c>
      <c r="D24" s="1">
        <v>3990</v>
      </c>
      <c r="E24" s="1">
        <f t="shared" si="0"/>
        <v>3990</v>
      </c>
      <c r="F24" s="10" t="s">
        <v>52</v>
      </c>
      <c r="I24" s="1">
        <f>D24-H24</f>
        <v>3990</v>
      </c>
      <c r="J24" s="1">
        <f>E24-I24</f>
        <v>0</v>
      </c>
    </row>
    <row r="25" spans="1:10" x14ac:dyDescent="0.15">
      <c r="A25" s="33"/>
      <c r="B25" s="31" t="s">
        <v>53</v>
      </c>
      <c r="C25" s="1">
        <v>1</v>
      </c>
      <c r="D25" s="1">
        <v>4000</v>
      </c>
      <c r="E25" s="1">
        <f t="shared" si="0"/>
        <v>4000</v>
      </c>
      <c r="F25" s="1" t="s">
        <v>54</v>
      </c>
      <c r="G25" s="1">
        <v>3500</v>
      </c>
      <c r="I25" s="1">
        <v>0</v>
      </c>
      <c r="J25" s="1">
        <f t="shared" si="1"/>
        <v>4000</v>
      </c>
    </row>
    <row r="26" spans="1:10" x14ac:dyDescent="0.15">
      <c r="A26" s="33"/>
      <c r="B26" s="2" t="s">
        <v>55</v>
      </c>
      <c r="C26" s="1">
        <v>1</v>
      </c>
      <c r="D26" s="1">
        <v>899</v>
      </c>
      <c r="E26" s="1">
        <f t="shared" si="0"/>
        <v>899</v>
      </c>
      <c r="I26" s="1">
        <v>899</v>
      </c>
      <c r="J26" s="1">
        <f t="shared" si="1"/>
        <v>0</v>
      </c>
    </row>
    <row r="27" spans="1:10" x14ac:dyDescent="0.15">
      <c r="A27" s="33"/>
      <c r="B27" s="31" t="s">
        <v>56</v>
      </c>
      <c r="C27" s="1">
        <v>2</v>
      </c>
      <c r="D27" s="1">
        <v>2500</v>
      </c>
      <c r="E27" s="1">
        <f t="shared" si="0"/>
        <v>5000</v>
      </c>
      <c r="F27" s="1" t="s">
        <v>57</v>
      </c>
      <c r="G27" s="1">
        <v>2000</v>
      </c>
      <c r="I27" s="1">
        <v>0</v>
      </c>
      <c r="J27" s="1">
        <f t="shared" si="1"/>
        <v>5000</v>
      </c>
    </row>
    <row r="28" spans="1:10" x14ac:dyDescent="0.15">
      <c r="A28" s="33"/>
      <c r="B28" s="11" t="s">
        <v>58</v>
      </c>
      <c r="C28" s="1">
        <v>0</v>
      </c>
      <c r="D28" s="1">
        <v>0</v>
      </c>
      <c r="E28" s="1">
        <f t="shared" si="0"/>
        <v>0</v>
      </c>
      <c r="I28" s="1">
        <v>0</v>
      </c>
      <c r="J28" s="1">
        <f t="shared" si="1"/>
        <v>0</v>
      </c>
    </row>
    <row r="29" spans="1:10" x14ac:dyDescent="0.15">
      <c r="A29" s="33"/>
      <c r="B29" s="11" t="s">
        <v>59</v>
      </c>
      <c r="C29" s="1">
        <v>1</v>
      </c>
      <c r="D29" s="1">
        <v>1198</v>
      </c>
      <c r="E29" s="1">
        <f t="shared" si="0"/>
        <v>1198</v>
      </c>
      <c r="I29" s="1">
        <f t="shared" si="1"/>
        <v>1198</v>
      </c>
      <c r="J29" s="1">
        <f t="shared" si="1"/>
        <v>0</v>
      </c>
    </row>
    <row r="30" spans="1:10" x14ac:dyDescent="0.15">
      <c r="A30" s="33"/>
      <c r="B30" s="8" t="s">
        <v>60</v>
      </c>
      <c r="C30" s="1">
        <v>1</v>
      </c>
      <c r="D30" s="8">
        <v>5469</v>
      </c>
      <c r="E30" s="1">
        <f t="shared" si="0"/>
        <v>5469</v>
      </c>
      <c r="F30" s="2" t="s">
        <v>160</v>
      </c>
      <c r="I30" s="1">
        <v>5469</v>
      </c>
      <c r="J30" s="1">
        <f t="shared" si="1"/>
        <v>0</v>
      </c>
    </row>
    <row r="31" spans="1:10" x14ac:dyDescent="0.15">
      <c r="A31" s="33" t="s">
        <v>61</v>
      </c>
      <c r="B31" s="32" t="s">
        <v>62</v>
      </c>
      <c r="C31" s="1">
        <v>0</v>
      </c>
      <c r="D31" s="1">
        <v>3700</v>
      </c>
      <c r="E31" s="1">
        <f t="shared" si="0"/>
        <v>0</v>
      </c>
      <c r="I31" s="1">
        <v>0</v>
      </c>
      <c r="J31" s="1">
        <f t="shared" si="1"/>
        <v>0</v>
      </c>
    </row>
    <row r="32" spans="1:10" x14ac:dyDescent="0.15">
      <c r="A32" s="33"/>
      <c r="B32" s="5" t="s">
        <v>63</v>
      </c>
      <c r="C32" s="1">
        <v>1</v>
      </c>
      <c r="D32" s="1">
        <v>3121</v>
      </c>
      <c r="E32" s="1">
        <f t="shared" ref="E32:E41" si="2">D32*C32*0.72</f>
        <v>2247.12</v>
      </c>
      <c r="I32" s="1">
        <v>2247.12</v>
      </c>
      <c r="J32" s="1">
        <f t="shared" si="1"/>
        <v>0</v>
      </c>
    </row>
    <row r="33" spans="1:10" x14ac:dyDescent="0.15">
      <c r="A33" s="33"/>
      <c r="B33" s="5" t="s">
        <v>64</v>
      </c>
      <c r="C33" s="1">
        <v>1</v>
      </c>
      <c r="D33" s="1">
        <v>3031</v>
      </c>
      <c r="E33" s="1">
        <f t="shared" si="2"/>
        <v>2182.3199999999997</v>
      </c>
      <c r="I33" s="1">
        <v>2182.3200000000002</v>
      </c>
      <c r="J33" s="1">
        <f t="shared" si="1"/>
        <v>0</v>
      </c>
    </row>
    <row r="34" spans="1:10" x14ac:dyDescent="0.15">
      <c r="A34" s="33"/>
      <c r="B34" s="5" t="s">
        <v>65</v>
      </c>
      <c r="C34" s="1">
        <v>1</v>
      </c>
      <c r="D34" s="1">
        <v>10086</v>
      </c>
      <c r="E34" s="1">
        <f t="shared" si="2"/>
        <v>7261.92</v>
      </c>
      <c r="I34" s="1">
        <v>7261.92</v>
      </c>
      <c r="J34" s="1">
        <f t="shared" si="1"/>
        <v>0</v>
      </c>
    </row>
    <row r="35" spans="1:10" x14ac:dyDescent="0.15">
      <c r="A35" s="33"/>
      <c r="B35" s="5" t="s">
        <v>66</v>
      </c>
      <c r="C35" s="1">
        <v>1</v>
      </c>
      <c r="D35" s="1">
        <v>9259</v>
      </c>
      <c r="E35" s="1">
        <f t="shared" si="2"/>
        <v>6666.48</v>
      </c>
      <c r="I35" s="1">
        <v>6666.48</v>
      </c>
      <c r="J35" s="1">
        <f t="shared" si="1"/>
        <v>0</v>
      </c>
    </row>
    <row r="36" spans="1:10" x14ac:dyDescent="0.15">
      <c r="A36" s="33"/>
      <c r="B36" s="5" t="s">
        <v>67</v>
      </c>
      <c r="C36" s="1">
        <v>1</v>
      </c>
      <c r="D36" s="1">
        <v>11194</v>
      </c>
      <c r="E36" s="1">
        <f t="shared" si="2"/>
        <v>8059.6799999999994</v>
      </c>
      <c r="I36" s="1">
        <v>8059.68</v>
      </c>
      <c r="J36" s="1">
        <f t="shared" si="1"/>
        <v>0</v>
      </c>
    </row>
    <row r="37" spans="1:10" x14ac:dyDescent="0.15">
      <c r="A37" s="33"/>
      <c r="B37" s="5" t="s">
        <v>68</v>
      </c>
      <c r="C37" s="1">
        <v>1</v>
      </c>
      <c r="D37" s="1">
        <v>7400</v>
      </c>
      <c r="E37" s="1">
        <f t="shared" si="2"/>
        <v>5328</v>
      </c>
      <c r="I37" s="1">
        <v>5328</v>
      </c>
      <c r="J37" s="1">
        <f t="shared" si="1"/>
        <v>0</v>
      </c>
    </row>
    <row r="38" spans="1:10" x14ac:dyDescent="0.15">
      <c r="A38" s="33"/>
      <c r="B38" s="12" t="s">
        <v>69</v>
      </c>
      <c r="C38" s="1">
        <v>1</v>
      </c>
      <c r="D38" s="1">
        <v>3745</v>
      </c>
      <c r="E38" s="1">
        <f t="shared" si="2"/>
        <v>2696.4</v>
      </c>
      <c r="I38" s="1">
        <v>2696.4</v>
      </c>
      <c r="J38" s="1">
        <f t="shared" si="1"/>
        <v>0</v>
      </c>
    </row>
    <row r="39" spans="1:10" x14ac:dyDescent="0.15">
      <c r="A39" s="33"/>
      <c r="B39" s="12" t="s">
        <v>70</v>
      </c>
      <c r="C39" s="1">
        <v>1</v>
      </c>
      <c r="D39" s="1">
        <v>2355</v>
      </c>
      <c r="E39" s="1">
        <f t="shared" si="2"/>
        <v>1695.6</v>
      </c>
      <c r="I39" s="1">
        <v>1695.6</v>
      </c>
      <c r="J39" s="1">
        <f t="shared" si="1"/>
        <v>0</v>
      </c>
    </row>
    <row r="40" spans="1:10" x14ac:dyDescent="0.15">
      <c r="A40" s="33"/>
      <c r="B40" s="12" t="s">
        <v>71</v>
      </c>
      <c r="C40" s="1">
        <v>1</v>
      </c>
      <c r="D40" s="1">
        <v>5136</v>
      </c>
      <c r="E40" s="1">
        <f t="shared" si="2"/>
        <v>3697.92</v>
      </c>
      <c r="F40" s="2" t="s">
        <v>72</v>
      </c>
      <c r="I40" s="1">
        <v>3697.92</v>
      </c>
      <c r="J40" s="1">
        <f t="shared" si="1"/>
        <v>0</v>
      </c>
    </row>
    <row r="41" spans="1:10" x14ac:dyDescent="0.15">
      <c r="A41" s="33"/>
      <c r="B41" s="12" t="s">
        <v>73</v>
      </c>
      <c r="C41" s="1">
        <v>1</v>
      </c>
      <c r="D41" s="1">
        <v>2534</v>
      </c>
      <c r="E41" s="1">
        <f t="shared" si="2"/>
        <v>1824.48</v>
      </c>
      <c r="F41" s="2" t="s">
        <v>74</v>
      </c>
      <c r="I41" s="1">
        <v>1824.48</v>
      </c>
      <c r="J41" s="1">
        <f t="shared" si="1"/>
        <v>0</v>
      </c>
    </row>
    <row r="42" spans="1:10" x14ac:dyDescent="0.15">
      <c r="A42" s="33"/>
      <c r="B42" s="12" t="s">
        <v>75</v>
      </c>
      <c r="C42" s="1">
        <v>1</v>
      </c>
      <c r="D42" s="1">
        <v>1337</v>
      </c>
      <c r="E42" s="1">
        <f>E43*0.72</f>
        <v>345.59999999999997</v>
      </c>
      <c r="I42" s="1">
        <f>I43*0.72</f>
        <v>345.59999999999997</v>
      </c>
      <c r="J42" s="1">
        <f t="shared" si="1"/>
        <v>0</v>
      </c>
    </row>
    <row r="43" spans="1:10" x14ac:dyDescent="0.15">
      <c r="A43" s="33"/>
      <c r="B43" s="13" t="s">
        <v>76</v>
      </c>
      <c r="C43" s="1">
        <v>1</v>
      </c>
      <c r="D43" s="1">
        <v>480</v>
      </c>
      <c r="E43" s="1">
        <f>D43*C43</f>
        <v>480</v>
      </c>
      <c r="F43"/>
      <c r="G43"/>
      <c r="H43"/>
      <c r="I43" s="1">
        <v>480</v>
      </c>
      <c r="J43" s="1">
        <f>E43-I43</f>
        <v>0</v>
      </c>
    </row>
    <row r="44" spans="1:10" x14ac:dyDescent="0.15">
      <c r="A44" s="33"/>
      <c r="B44" s="29" t="s">
        <v>159</v>
      </c>
      <c r="C44" s="1">
        <v>1</v>
      </c>
      <c r="D44" s="1">
        <v>7200</v>
      </c>
      <c r="E44" s="1">
        <f>D44*C44</f>
        <v>7200</v>
      </c>
      <c r="F44"/>
      <c r="G44"/>
      <c r="H44"/>
      <c r="I44" s="1">
        <v>3600</v>
      </c>
      <c r="J44" s="1">
        <f>E44-I44</f>
        <v>3600</v>
      </c>
    </row>
    <row r="45" spans="1:10" x14ac:dyDescent="0.15">
      <c r="A45" s="2" t="s">
        <v>77</v>
      </c>
      <c r="B45" s="14" t="s">
        <v>78</v>
      </c>
      <c r="C45" s="1">
        <v>1</v>
      </c>
      <c r="D45" s="1">
        <v>4800</v>
      </c>
      <c r="E45" s="1">
        <f>D45*C45</f>
        <v>4800</v>
      </c>
      <c r="F45" s="2" t="s">
        <v>79</v>
      </c>
      <c r="I45" s="1">
        <v>2400</v>
      </c>
      <c r="J45" s="1">
        <f t="shared" si="1"/>
        <v>2400</v>
      </c>
    </row>
    <row r="46" spans="1:10" x14ac:dyDescent="0.15">
      <c r="A46" s="34" t="s">
        <v>80</v>
      </c>
      <c r="B46" s="12" t="s">
        <v>81</v>
      </c>
      <c r="C46" s="1">
        <v>0</v>
      </c>
      <c r="D46" s="1">
        <v>300</v>
      </c>
      <c r="E46" s="1">
        <f t="shared" ref="E46:E51" si="3">D46*C46</f>
        <v>0</v>
      </c>
      <c r="F46" s="2" t="s">
        <v>33</v>
      </c>
      <c r="I46" s="1">
        <v>0</v>
      </c>
      <c r="J46" s="1">
        <f t="shared" si="1"/>
        <v>0</v>
      </c>
    </row>
    <row r="47" spans="1:10" x14ac:dyDescent="0.15">
      <c r="A47" s="34"/>
      <c r="B47" s="15" t="s">
        <v>82</v>
      </c>
      <c r="C47" s="1">
        <v>1</v>
      </c>
      <c r="D47" s="1">
        <v>300</v>
      </c>
      <c r="E47" s="1">
        <f t="shared" si="3"/>
        <v>300</v>
      </c>
      <c r="F47" s="2"/>
      <c r="I47" s="1">
        <v>300</v>
      </c>
      <c r="J47" s="1">
        <f t="shared" si="1"/>
        <v>0</v>
      </c>
    </row>
    <row r="48" spans="1:10" x14ac:dyDescent="0.15">
      <c r="A48" s="34"/>
      <c r="B48" s="15" t="s">
        <v>83</v>
      </c>
      <c r="C48" s="1">
        <v>3</v>
      </c>
      <c r="D48" s="1">
        <v>210</v>
      </c>
      <c r="E48" s="1">
        <f t="shared" si="3"/>
        <v>630</v>
      </c>
      <c r="F48" s="2"/>
      <c r="I48" s="1">
        <v>630</v>
      </c>
      <c r="J48" s="1">
        <f t="shared" si="1"/>
        <v>0</v>
      </c>
    </row>
    <row r="49" spans="1:10" x14ac:dyDescent="0.15">
      <c r="A49" s="34"/>
      <c r="B49" s="15" t="s">
        <v>84</v>
      </c>
      <c r="C49" s="1">
        <v>1</v>
      </c>
      <c r="D49" s="1">
        <v>400</v>
      </c>
      <c r="E49" s="1">
        <f t="shared" si="3"/>
        <v>400</v>
      </c>
      <c r="F49" s="2"/>
      <c r="I49" s="1">
        <v>400</v>
      </c>
      <c r="J49" s="1">
        <f t="shared" si="1"/>
        <v>0</v>
      </c>
    </row>
    <row r="50" spans="1:10" x14ac:dyDescent="0.15">
      <c r="A50" s="34"/>
      <c r="B50" s="15" t="s">
        <v>85</v>
      </c>
      <c r="C50" s="1">
        <v>1</v>
      </c>
      <c r="D50" s="1">
        <v>1100</v>
      </c>
      <c r="E50" s="1">
        <f t="shared" si="3"/>
        <v>1100</v>
      </c>
      <c r="F50" s="2"/>
      <c r="I50" s="1">
        <v>1100</v>
      </c>
      <c r="J50" s="1">
        <f t="shared" si="1"/>
        <v>0</v>
      </c>
    </row>
    <row r="51" spans="1:10" x14ac:dyDescent="0.15">
      <c r="A51" s="34"/>
      <c r="B51" s="15" t="s">
        <v>86</v>
      </c>
      <c r="C51" s="1">
        <v>1</v>
      </c>
      <c r="D51" s="1">
        <v>100</v>
      </c>
      <c r="E51" s="1">
        <f t="shared" si="3"/>
        <v>100</v>
      </c>
      <c r="F51" s="2"/>
      <c r="I51" s="1">
        <v>100</v>
      </c>
      <c r="J51" s="1">
        <f t="shared" si="1"/>
        <v>0</v>
      </c>
    </row>
    <row r="52" spans="1:10" x14ac:dyDescent="0.15">
      <c r="A52" s="1" t="s">
        <v>87</v>
      </c>
      <c r="E52" s="16">
        <f>SUM(E2:E51)</f>
        <v>112195.51999999999</v>
      </c>
      <c r="I52" s="1">
        <f>SUM(I2:I51)</f>
        <v>93757.51999999999</v>
      </c>
      <c r="J52" s="17">
        <f>SUM(J2:J51)</f>
        <v>18438</v>
      </c>
    </row>
  </sheetData>
  <mergeCells count="9">
    <mergeCell ref="I2:I7"/>
    <mergeCell ref="J2:J7"/>
    <mergeCell ref="A8:A15"/>
    <mergeCell ref="A16:A17"/>
    <mergeCell ref="A18:A21"/>
    <mergeCell ref="A23:A30"/>
    <mergeCell ref="A31:A44"/>
    <mergeCell ref="A46:A51"/>
    <mergeCell ref="A2:A7"/>
  </mergeCells>
  <phoneticPr fontId="7" type="noConversion"/>
  <pageMargins left="0.69930555555555496" right="0.69930555555555496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"/>
  <sheetViews>
    <sheetView topLeftCell="A25" zoomScaleNormal="100" workbookViewId="0">
      <selection activeCell="H39" sqref="H39"/>
    </sheetView>
  </sheetViews>
  <sheetFormatPr defaultRowHeight="13.5" x14ac:dyDescent="0.15"/>
  <cols>
    <col min="1" max="1" width="31.125" customWidth="1"/>
    <col min="2" max="2" width="41.125" customWidth="1"/>
    <col min="3" max="3" width="35.375" customWidth="1"/>
    <col min="4" max="1025" width="9" customWidth="1"/>
  </cols>
  <sheetData>
    <row r="1" spans="1:6" s="18" customFormat="1" x14ac:dyDescent="0.15">
      <c r="A1" s="18" t="s">
        <v>88</v>
      </c>
      <c r="B1" s="18" t="s">
        <v>89</v>
      </c>
      <c r="C1" s="18" t="s">
        <v>90</v>
      </c>
      <c r="D1" s="18" t="s">
        <v>91</v>
      </c>
      <c r="E1" s="18" t="s">
        <v>92</v>
      </c>
      <c r="F1" s="18" t="s">
        <v>93</v>
      </c>
    </row>
    <row r="2" spans="1:6" ht="27" x14ac:dyDescent="0.15">
      <c r="A2" t="s">
        <v>94</v>
      </c>
      <c r="C2" s="19" t="s">
        <v>95</v>
      </c>
    </row>
    <row r="3" spans="1:6" x14ac:dyDescent="0.15">
      <c r="A3" t="s">
        <v>96</v>
      </c>
      <c r="B3" s="20" t="s">
        <v>97</v>
      </c>
      <c r="C3" s="20" t="s">
        <v>98</v>
      </c>
    </row>
    <row r="4" spans="1:6" x14ac:dyDescent="0.15">
      <c r="A4" s="20" t="s">
        <v>99</v>
      </c>
      <c r="B4" s="20" t="s">
        <v>100</v>
      </c>
    </row>
    <row r="5" spans="1:6" x14ac:dyDescent="0.15">
      <c r="A5" t="s">
        <v>101</v>
      </c>
      <c r="B5" s="20" t="s">
        <v>102</v>
      </c>
    </row>
    <row r="6" spans="1:6" x14ac:dyDescent="0.15">
      <c r="A6" t="s">
        <v>103</v>
      </c>
      <c r="B6" s="20" t="s">
        <v>104</v>
      </c>
      <c r="C6" s="20" t="s">
        <v>105</v>
      </c>
    </row>
    <row r="7" spans="1:6" x14ac:dyDescent="0.15">
      <c r="A7" s="20" t="s">
        <v>106</v>
      </c>
      <c r="C7" s="20" t="s">
        <v>107</v>
      </c>
    </row>
    <row r="8" spans="1:6" x14ac:dyDescent="0.15">
      <c r="A8" s="20" t="s">
        <v>108</v>
      </c>
      <c r="B8" s="20" t="s">
        <v>109</v>
      </c>
    </row>
    <row r="9" spans="1:6" x14ac:dyDescent="0.15">
      <c r="A9" s="20" t="s">
        <v>110</v>
      </c>
      <c r="B9" s="20" t="s">
        <v>111</v>
      </c>
      <c r="C9" s="20"/>
    </row>
    <row r="10" spans="1:6" x14ac:dyDescent="0.15">
      <c r="A10" t="s">
        <v>112</v>
      </c>
      <c r="B10" s="20" t="s">
        <v>113</v>
      </c>
      <c r="C10" s="20" t="s">
        <v>114</v>
      </c>
    </row>
    <row r="11" spans="1:6" x14ac:dyDescent="0.15">
      <c r="A11" t="s">
        <v>49</v>
      </c>
      <c r="B11" s="20" t="s">
        <v>115</v>
      </c>
      <c r="C11" s="20" t="s">
        <v>116</v>
      </c>
    </row>
    <row r="12" spans="1:6" x14ac:dyDescent="0.15">
      <c r="A12" t="s">
        <v>36</v>
      </c>
      <c r="B12" s="20" t="s">
        <v>111</v>
      </c>
      <c r="C12" s="20" t="s">
        <v>117</v>
      </c>
    </row>
    <row r="13" spans="1:6" x14ac:dyDescent="0.15">
      <c r="A13" t="s">
        <v>118</v>
      </c>
      <c r="B13" s="20" t="s">
        <v>119</v>
      </c>
      <c r="C13" s="20" t="s">
        <v>107</v>
      </c>
    </row>
    <row r="14" spans="1:6" x14ac:dyDescent="0.15">
      <c r="A14" s="20" t="s">
        <v>40</v>
      </c>
      <c r="B14" s="20" t="s">
        <v>120</v>
      </c>
    </row>
    <row r="15" spans="1:6" x14ac:dyDescent="0.15">
      <c r="A15" s="20" t="s">
        <v>121</v>
      </c>
      <c r="B15" s="20" t="s">
        <v>122</v>
      </c>
    </row>
    <row r="16" spans="1:6" x14ac:dyDescent="0.15">
      <c r="A16" s="20" t="s">
        <v>123</v>
      </c>
    </row>
    <row r="17" spans="1:3" x14ac:dyDescent="0.15">
      <c r="A17" t="s">
        <v>124</v>
      </c>
      <c r="B17" s="20" t="s">
        <v>120</v>
      </c>
    </row>
    <row r="18" spans="1:3" x14ac:dyDescent="0.15">
      <c r="A18" t="s">
        <v>125</v>
      </c>
      <c r="B18" s="20" t="s">
        <v>126</v>
      </c>
      <c r="C18" s="20" t="s">
        <v>127</v>
      </c>
    </row>
    <row r="19" spans="1:3" x14ac:dyDescent="0.15">
      <c r="A19" s="20" t="s">
        <v>128</v>
      </c>
      <c r="B19" s="20" t="s">
        <v>129</v>
      </c>
      <c r="C19" s="20" t="s">
        <v>130</v>
      </c>
    </row>
    <row r="20" spans="1:3" x14ac:dyDescent="0.15">
      <c r="A20" s="20" t="s">
        <v>131</v>
      </c>
      <c r="B20" s="20" t="s">
        <v>132</v>
      </c>
    </row>
    <row r="21" spans="1:3" x14ac:dyDescent="0.15">
      <c r="A21" s="20" t="s">
        <v>22</v>
      </c>
      <c r="B21" s="20" t="s">
        <v>133</v>
      </c>
      <c r="C21" s="20" t="s">
        <v>134</v>
      </c>
    </row>
    <row r="22" spans="1:3" x14ac:dyDescent="0.15">
      <c r="A22" s="21" t="s">
        <v>135</v>
      </c>
      <c r="B22" s="22"/>
      <c r="C22" s="21" t="s">
        <v>136</v>
      </c>
    </row>
    <row r="23" spans="1:3" x14ac:dyDescent="0.15">
      <c r="A23" s="22" t="s">
        <v>137</v>
      </c>
      <c r="B23" s="22"/>
      <c r="C23" s="21" t="s">
        <v>136</v>
      </c>
    </row>
    <row r="24" spans="1:3" x14ac:dyDescent="0.15">
      <c r="A24" s="22" t="s">
        <v>138</v>
      </c>
      <c r="B24" s="22"/>
      <c r="C24" s="21" t="s">
        <v>136</v>
      </c>
    </row>
    <row r="25" spans="1:3" x14ac:dyDescent="0.15">
      <c r="A25" s="22" t="s">
        <v>139</v>
      </c>
      <c r="B25" s="22"/>
      <c r="C25" s="21" t="s">
        <v>136</v>
      </c>
    </row>
    <row r="26" spans="1:3" x14ac:dyDescent="0.15">
      <c r="A26" s="22" t="s">
        <v>70</v>
      </c>
      <c r="B26" s="22"/>
      <c r="C26" s="21" t="s">
        <v>140</v>
      </c>
    </row>
  </sheetData>
  <phoneticPr fontId="7" type="noConversion"/>
  <pageMargins left="0.69930555555555496" right="0.69930555555555496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"/>
  <sheetViews>
    <sheetView zoomScaleNormal="100" workbookViewId="0">
      <selection activeCell="D12" sqref="D12"/>
    </sheetView>
  </sheetViews>
  <sheetFormatPr defaultRowHeight="13.5" x14ac:dyDescent="0.15"/>
  <cols>
    <col min="1" max="1" width="11.125" customWidth="1"/>
    <col min="2" max="6" width="9" customWidth="1"/>
    <col min="7" max="7" width="34" customWidth="1"/>
    <col min="8" max="1025" width="9" customWidth="1"/>
  </cols>
  <sheetData>
    <row r="1" spans="1:7" x14ac:dyDescent="0.15">
      <c r="A1" s="23"/>
      <c r="B1" s="23" t="s">
        <v>141</v>
      </c>
      <c r="C1" s="23"/>
      <c r="D1" s="23" t="s">
        <v>142</v>
      </c>
      <c r="E1" s="23"/>
      <c r="F1" s="1"/>
      <c r="G1" s="1"/>
    </row>
    <row r="2" spans="1:7" x14ac:dyDescent="0.15">
      <c r="A2" s="1"/>
      <c r="B2" s="1" t="s">
        <v>143</v>
      </c>
      <c r="C2" s="1" t="s">
        <v>144</v>
      </c>
      <c r="D2" s="1" t="s">
        <v>145</v>
      </c>
      <c r="E2" s="1" t="s">
        <v>3</v>
      </c>
      <c r="F2" s="1" t="s">
        <v>4</v>
      </c>
      <c r="G2" s="1" t="s">
        <v>5</v>
      </c>
    </row>
    <row r="3" spans="1:7" x14ac:dyDescent="0.15">
      <c r="A3" s="1" t="s">
        <v>146</v>
      </c>
      <c r="B3" s="1">
        <v>2735</v>
      </c>
      <c r="C3" s="1">
        <v>2060</v>
      </c>
      <c r="D3" s="1">
        <f t="shared" ref="D3:D8" si="0">(B3/1000)*(C3/1000)</f>
        <v>5.6341000000000001</v>
      </c>
      <c r="E3" s="1">
        <v>170</v>
      </c>
      <c r="F3" s="1">
        <f t="shared" ref="F3:F9" si="1">D3*E3</f>
        <v>957.79700000000003</v>
      </c>
      <c r="G3" s="1" t="s">
        <v>147</v>
      </c>
    </row>
    <row r="4" spans="1:7" x14ac:dyDescent="0.15">
      <c r="A4" s="24" t="s">
        <v>148</v>
      </c>
      <c r="B4" s="1">
        <v>1330</v>
      </c>
      <c r="C4" s="1">
        <v>1940</v>
      </c>
      <c r="D4" s="1">
        <f t="shared" si="0"/>
        <v>2.5802</v>
      </c>
      <c r="E4" s="1">
        <v>150</v>
      </c>
      <c r="F4" s="1">
        <f t="shared" si="1"/>
        <v>387.03000000000003</v>
      </c>
      <c r="G4" s="1" t="s">
        <v>149</v>
      </c>
    </row>
    <row r="5" spans="1:7" x14ac:dyDescent="0.15">
      <c r="A5" s="24" t="s">
        <v>150</v>
      </c>
      <c r="B5" s="1">
        <v>835</v>
      </c>
      <c r="C5" s="1">
        <v>1970</v>
      </c>
      <c r="D5" s="1">
        <f t="shared" si="0"/>
        <v>1.6449499999999999</v>
      </c>
      <c r="E5" s="1">
        <v>150</v>
      </c>
      <c r="F5" s="1">
        <f t="shared" si="1"/>
        <v>246.74249999999998</v>
      </c>
      <c r="G5" s="1" t="s">
        <v>149</v>
      </c>
    </row>
    <row r="6" spans="1:7" x14ac:dyDescent="0.15">
      <c r="A6" s="25" t="s">
        <v>151</v>
      </c>
      <c r="B6" s="1">
        <v>1920</v>
      </c>
      <c r="C6" s="1">
        <v>1390</v>
      </c>
      <c r="D6" s="1">
        <f t="shared" si="0"/>
        <v>2.6687999999999996</v>
      </c>
      <c r="E6" s="1">
        <v>360</v>
      </c>
      <c r="F6" s="1">
        <f t="shared" si="1"/>
        <v>960.76799999999992</v>
      </c>
      <c r="G6" s="1" t="s">
        <v>152</v>
      </c>
    </row>
    <row r="7" spans="1:7" x14ac:dyDescent="0.15">
      <c r="A7" s="25" t="s">
        <v>153</v>
      </c>
      <c r="B7" s="1">
        <v>1240</v>
      </c>
      <c r="C7" s="1">
        <v>1390</v>
      </c>
      <c r="D7" s="1">
        <f t="shared" si="0"/>
        <v>1.7235999999999998</v>
      </c>
      <c r="E7" s="1">
        <v>360</v>
      </c>
      <c r="F7" s="1">
        <f t="shared" si="1"/>
        <v>620.49599999999998</v>
      </c>
      <c r="G7" s="1" t="s">
        <v>152</v>
      </c>
    </row>
    <row r="8" spans="1:7" x14ac:dyDescent="0.15">
      <c r="A8" s="1" t="s">
        <v>148</v>
      </c>
      <c r="B8" s="1">
        <v>1335</v>
      </c>
      <c r="C8" s="1">
        <v>1848</v>
      </c>
      <c r="D8" s="1">
        <f t="shared" si="0"/>
        <v>2.4670800000000002</v>
      </c>
      <c r="E8" s="1">
        <v>250</v>
      </c>
      <c r="F8" s="1">
        <f t="shared" si="1"/>
        <v>616.7700000000001</v>
      </c>
      <c r="G8" s="1" t="s">
        <v>154</v>
      </c>
    </row>
    <row r="9" spans="1:7" x14ac:dyDescent="0.15">
      <c r="A9" s="1" t="s">
        <v>155</v>
      </c>
      <c r="B9" s="1"/>
      <c r="C9" s="1"/>
      <c r="D9" s="1">
        <v>8</v>
      </c>
      <c r="E9" s="1">
        <v>210</v>
      </c>
      <c r="F9" s="1">
        <f t="shared" si="1"/>
        <v>1680</v>
      </c>
      <c r="G9" s="1" t="s">
        <v>156</v>
      </c>
    </row>
    <row r="10" spans="1:7" x14ac:dyDescent="0.15">
      <c r="A10" s="1"/>
      <c r="B10" s="1"/>
      <c r="C10" s="1"/>
      <c r="D10" s="1"/>
      <c r="E10" s="1"/>
      <c r="F10" s="1"/>
      <c r="G10" s="1"/>
    </row>
    <row r="11" spans="1:7" x14ac:dyDescent="0.15">
      <c r="A11" s="1" t="s">
        <v>87</v>
      </c>
      <c r="B11" s="1"/>
      <c r="C11" s="1"/>
      <c r="D11" s="1"/>
      <c r="E11" s="1"/>
      <c r="F11" s="26">
        <f>SUM(F3:F10)</f>
        <v>5469.6035000000002</v>
      </c>
      <c r="G11" s="1"/>
    </row>
    <row r="12" spans="1:7" x14ac:dyDescent="0.15">
      <c r="A12" s="1"/>
      <c r="B12" s="1"/>
      <c r="C12" s="1"/>
      <c r="D12" s="1"/>
      <c r="E12" s="1"/>
      <c r="F12" s="1"/>
      <c r="G12" s="1"/>
    </row>
    <row r="13" spans="1:7" x14ac:dyDescent="0.15">
      <c r="A13" s="1"/>
      <c r="B13" s="1"/>
      <c r="C13" s="1"/>
      <c r="D13" s="1"/>
      <c r="E13" s="1"/>
      <c r="F13" s="1"/>
      <c r="G13" s="27" t="s">
        <v>157</v>
      </c>
    </row>
    <row r="14" spans="1:7" ht="27" x14ac:dyDescent="0.15">
      <c r="A14" s="1"/>
      <c r="B14" s="1"/>
      <c r="C14" s="1"/>
      <c r="D14" s="1"/>
      <c r="E14" s="1"/>
      <c r="F14" s="1"/>
      <c r="G14" s="28" t="s">
        <v>158</v>
      </c>
    </row>
  </sheetData>
  <phoneticPr fontId="7" type="noConversion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1839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预算花销</vt:lpstr>
      <vt:lpstr>行程安排</vt:lpstr>
      <vt:lpstr>全屋防盗网窗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Ethan</dc:creator>
  <dc:description/>
  <cp:lastModifiedBy>Administrator</cp:lastModifiedBy>
  <cp:revision>5</cp:revision>
  <dcterms:created xsi:type="dcterms:W3CDTF">2017-05-07T02:37:00Z</dcterms:created>
  <dcterms:modified xsi:type="dcterms:W3CDTF">2018-06-20T07:59:56Z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2052-10.1.0.6391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