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Doc\SOM\"/>
    </mc:Choice>
  </mc:AlternateContent>
  <xr:revisionPtr revIDLastSave="0" documentId="13_ncr:1_{66FC706F-EFF9-424B-B52A-083E868946B3}" xr6:coauthVersionLast="47" xr6:coauthVersionMax="47" xr10:uidLastSave="{00000000-0000-0000-0000-000000000000}"/>
  <bookViews>
    <workbookView xWindow="-120" yWindow="-120" windowWidth="57840" windowHeight="15720" activeTab="7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OG FE_wrong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F121" i="8" l="1"/>
  <c r="DF122" i="8"/>
  <c r="DF123" i="8"/>
  <c r="DF120" i="8"/>
  <c r="DF112" i="8"/>
  <c r="DF111" i="8"/>
  <c r="DF110" i="8"/>
  <c r="DF109" i="8"/>
  <c r="DF102" i="8"/>
  <c r="DF101" i="8"/>
  <c r="DF100" i="8"/>
  <c r="DF99" i="8"/>
  <c r="DF94" i="8"/>
  <c r="DF93" i="8"/>
  <c r="DF92" i="8"/>
  <c r="DF91" i="8"/>
  <c r="DF83" i="8"/>
  <c r="DF82" i="8"/>
  <c r="DF81" i="8"/>
  <c r="DF80" i="8"/>
  <c r="DF74" i="8"/>
  <c r="DF73" i="8"/>
  <c r="DF72" i="8"/>
  <c r="DF71" i="8"/>
  <c r="AH129" i="8"/>
  <c r="AH128" i="8"/>
  <c r="AH127" i="8"/>
  <c r="AH126" i="8"/>
  <c r="AH120" i="8"/>
  <c r="AH119" i="8"/>
  <c r="AH118" i="8"/>
  <c r="AH117" i="8"/>
  <c r="AH110" i="8"/>
  <c r="AH109" i="8"/>
  <c r="AH108" i="8"/>
  <c r="AH107" i="8"/>
  <c r="AH99" i="8"/>
  <c r="AH98" i="8"/>
  <c r="AH97" i="8"/>
  <c r="AH96" i="8"/>
  <c r="AH89" i="8"/>
  <c r="AH88" i="8"/>
  <c r="AH87" i="8"/>
  <c r="AH86" i="8"/>
  <c r="AH77" i="8"/>
  <c r="AH76" i="8"/>
  <c r="AH75" i="8"/>
  <c r="AH74" i="8"/>
  <c r="AZ126" i="8"/>
  <c r="AZ125" i="8"/>
  <c r="AZ124" i="8"/>
  <c r="AZ123" i="8"/>
  <c r="AZ116" i="8"/>
  <c r="AZ115" i="8"/>
  <c r="AZ114" i="8"/>
  <c r="AZ113" i="8"/>
  <c r="AZ106" i="8"/>
  <c r="AZ105" i="8"/>
  <c r="AZ104" i="8"/>
  <c r="AZ103" i="8"/>
  <c r="AZ93" i="8"/>
  <c r="AZ92" i="8"/>
  <c r="AZ91" i="8"/>
  <c r="AZ90" i="8"/>
  <c r="AZ84" i="8"/>
  <c r="AZ83" i="8"/>
  <c r="AZ82" i="8"/>
  <c r="AZ81" i="8"/>
  <c r="AZ74" i="8"/>
  <c r="AZ73" i="8"/>
  <c r="AZ72" i="8"/>
  <c r="AZ71" i="8"/>
  <c r="BS82" i="8"/>
  <c r="BS83" i="8"/>
  <c r="BS84" i="8"/>
  <c r="BS125" i="8"/>
  <c r="BS124" i="8"/>
  <c r="BS123" i="8"/>
  <c r="BS122" i="8"/>
  <c r="BS114" i="8"/>
  <c r="BS113" i="8"/>
  <c r="BS112" i="8"/>
  <c r="BS111" i="8"/>
  <c r="BS104" i="8"/>
  <c r="BS103" i="8"/>
  <c r="BS102" i="8"/>
  <c r="BS101" i="8"/>
  <c r="BS94" i="8"/>
  <c r="BS93" i="8"/>
  <c r="BS92" i="8"/>
  <c r="BS91" i="8"/>
  <c r="BS81" i="8"/>
  <c r="BS74" i="8"/>
  <c r="BS73" i="8"/>
  <c r="BS72" i="8"/>
  <c r="BS71" i="8"/>
  <c r="CL124" i="8"/>
  <c r="CL123" i="8"/>
  <c r="CL122" i="8"/>
  <c r="CL121" i="8"/>
  <c r="CL113" i="8"/>
  <c r="CL112" i="8"/>
  <c r="CL111" i="8"/>
  <c r="CL110" i="8"/>
  <c r="CL103" i="8"/>
  <c r="CL102" i="8"/>
  <c r="CL101" i="8"/>
  <c r="CL100" i="8"/>
  <c r="CL95" i="8"/>
  <c r="CL94" i="8"/>
  <c r="CL93" i="8"/>
  <c r="CL92" i="8"/>
  <c r="CL84" i="8"/>
  <c r="CL83" i="8"/>
  <c r="CL82" i="8"/>
  <c r="CL81" i="8"/>
  <c r="CL75" i="8"/>
  <c r="CL74" i="8"/>
  <c r="CL73" i="8"/>
  <c r="CL72" i="8"/>
  <c r="CL26" i="8"/>
  <c r="CL25" i="8"/>
  <c r="CL24" i="8"/>
  <c r="CL23" i="8"/>
  <c r="CL44" i="8"/>
  <c r="CL43" i="8"/>
  <c r="CL42" i="8"/>
  <c r="CL41" i="8"/>
  <c r="CL55" i="8"/>
  <c r="CL54" i="8"/>
  <c r="CL53" i="8"/>
  <c r="CL52" i="8"/>
  <c r="CL34" i="8"/>
  <c r="CL33" i="8"/>
  <c r="CL32" i="8"/>
  <c r="CL31" i="8"/>
  <c r="CL15" i="8"/>
  <c r="CL14" i="8"/>
  <c r="CL13" i="8"/>
  <c r="CL12" i="8"/>
  <c r="CL6" i="8"/>
  <c r="CL5" i="8"/>
  <c r="CL4" i="8"/>
  <c r="CL3" i="8"/>
  <c r="BS57" i="8"/>
  <c r="BS56" i="8"/>
  <c r="BS55" i="8"/>
  <c r="BS54" i="8"/>
  <c r="BS46" i="8"/>
  <c r="BS45" i="8"/>
  <c r="BS44" i="8"/>
  <c r="BS43" i="8"/>
  <c r="BS36" i="8"/>
  <c r="BS35" i="8"/>
  <c r="BS34" i="8"/>
  <c r="BS33" i="8"/>
  <c r="BS26" i="8"/>
  <c r="BS25" i="8"/>
  <c r="BS24" i="8"/>
  <c r="BS23" i="8"/>
  <c r="BS16" i="8"/>
  <c r="BS15" i="8"/>
  <c r="BS14" i="8"/>
  <c r="BS13" i="8"/>
  <c r="BS6" i="8"/>
  <c r="BS5" i="8"/>
  <c r="BS4" i="8"/>
  <c r="BS3" i="8"/>
  <c r="AZ58" i="8"/>
  <c r="AZ57" i="8"/>
  <c r="AZ56" i="8"/>
  <c r="AZ55" i="8"/>
  <c r="AH58" i="8"/>
  <c r="AH57" i="8"/>
  <c r="AH56" i="8"/>
  <c r="AH55" i="8"/>
  <c r="AZ48" i="8"/>
  <c r="AZ47" i="8"/>
  <c r="AZ46" i="8"/>
  <c r="AZ45" i="8"/>
  <c r="AZ38" i="8"/>
  <c r="AZ37" i="8"/>
  <c r="AZ36" i="8"/>
  <c r="AZ35" i="8"/>
  <c r="AZ25" i="8"/>
  <c r="AZ24" i="8"/>
  <c r="AZ23" i="8"/>
  <c r="AZ22" i="8"/>
  <c r="AZ16" i="8"/>
  <c r="AZ15" i="8"/>
  <c r="AZ14" i="8"/>
  <c r="AZ13" i="8"/>
  <c r="AZ6" i="8"/>
  <c r="AZ5" i="8"/>
  <c r="AZ4" i="8"/>
  <c r="AZ3" i="8"/>
  <c r="AH49" i="8"/>
  <c r="AH48" i="8"/>
  <c r="AH47" i="8"/>
  <c r="AH46" i="8"/>
  <c r="AH39" i="8"/>
  <c r="AH38" i="8"/>
  <c r="AH37" i="8"/>
  <c r="AH36" i="8"/>
  <c r="AH28" i="8"/>
  <c r="AH27" i="8"/>
  <c r="AH26" i="8"/>
  <c r="AH25" i="8"/>
  <c r="AH16" i="8"/>
  <c r="AH17" i="8"/>
  <c r="AH18" i="8"/>
  <c r="AH15" i="8"/>
  <c r="AH4" i="8"/>
  <c r="AH5" i="8"/>
  <c r="AH6" i="8"/>
  <c r="AH3" i="8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37" i="6"/>
  <c r="S105" i="6"/>
  <c r="S106" i="6"/>
  <c r="S104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5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5" i="6"/>
  <c r="AH121" i="6"/>
  <c r="AG121" i="6"/>
  <c r="AF121" i="6"/>
  <c r="AE121" i="6"/>
  <c r="AD121" i="6"/>
  <c r="AC121" i="6"/>
  <c r="AH120" i="6"/>
  <c r="AG120" i="6"/>
  <c r="AF120" i="6"/>
  <c r="AE120" i="6"/>
  <c r="AD120" i="6"/>
  <c r="AC120" i="6"/>
  <c r="AH119" i="6"/>
  <c r="AG119" i="6"/>
  <c r="AF119" i="6"/>
  <c r="AE119" i="6"/>
  <c r="AD119" i="6"/>
  <c r="AC119" i="6"/>
  <c r="AH118" i="6"/>
  <c r="AG118" i="6"/>
  <c r="AF118" i="6"/>
  <c r="AE118" i="6"/>
  <c r="AD118" i="6"/>
  <c r="AC118" i="6"/>
  <c r="AH117" i="6"/>
  <c r="AG117" i="6"/>
  <c r="AF117" i="6"/>
  <c r="AE117" i="6"/>
  <c r="AD117" i="6"/>
  <c r="AC117" i="6"/>
  <c r="AH116" i="6"/>
  <c r="AG116" i="6"/>
  <c r="AF116" i="6"/>
  <c r="AE116" i="6"/>
  <c r="AD116" i="6"/>
  <c r="AC116" i="6"/>
  <c r="AH115" i="6"/>
  <c r="AG115" i="6"/>
  <c r="AF115" i="6"/>
  <c r="AE115" i="6"/>
  <c r="AD115" i="6"/>
  <c r="AC115" i="6"/>
  <c r="AH114" i="6"/>
  <c r="AG114" i="6"/>
  <c r="AF114" i="6"/>
  <c r="AE114" i="6"/>
  <c r="AD114" i="6"/>
  <c r="AC114" i="6"/>
  <c r="AH113" i="6"/>
  <c r="AG113" i="6"/>
  <c r="AF113" i="6"/>
  <c r="AE113" i="6"/>
  <c r="AD113" i="6"/>
  <c r="AC113" i="6"/>
  <c r="AH112" i="6"/>
  <c r="AG112" i="6"/>
  <c r="AF112" i="6"/>
  <c r="AE112" i="6"/>
  <c r="AD112" i="6"/>
  <c r="AC112" i="6"/>
  <c r="AH111" i="6"/>
  <c r="AG111" i="6"/>
  <c r="AF111" i="6"/>
  <c r="AE111" i="6"/>
  <c r="AD111" i="6"/>
  <c r="AC111" i="6"/>
  <c r="AH110" i="6"/>
  <c r="AG110" i="6"/>
  <c r="AF110" i="6"/>
  <c r="AE110" i="6"/>
  <c r="AD110" i="6"/>
  <c r="AC110" i="6"/>
  <c r="AH109" i="6"/>
  <c r="AG109" i="6"/>
  <c r="AF109" i="6"/>
  <c r="AE109" i="6"/>
  <c r="AD109" i="6"/>
  <c r="AC109" i="6"/>
  <c r="AH108" i="6"/>
  <c r="AG108" i="6"/>
  <c r="AF108" i="6"/>
  <c r="AE108" i="6"/>
  <c r="AD108" i="6"/>
  <c r="AC108" i="6"/>
  <c r="AH107" i="6"/>
  <c r="AG107" i="6"/>
  <c r="AF107" i="6"/>
  <c r="AE107" i="6"/>
  <c r="AD107" i="6"/>
  <c r="AC107" i="6"/>
  <c r="AH106" i="6"/>
  <c r="AG106" i="6"/>
  <c r="AF106" i="6"/>
  <c r="AE106" i="6"/>
  <c r="AD106" i="6"/>
  <c r="AC106" i="6"/>
  <c r="AH105" i="6"/>
  <c r="AG105" i="6"/>
  <c r="AF105" i="6"/>
  <c r="AE105" i="6"/>
  <c r="AD105" i="6"/>
  <c r="AC105" i="6"/>
  <c r="AH104" i="6"/>
  <c r="AG104" i="6"/>
  <c r="AF104" i="6"/>
  <c r="AE104" i="6"/>
  <c r="AD104" i="6"/>
  <c r="AC104" i="6"/>
  <c r="AH73" i="6"/>
  <c r="AG73" i="6"/>
  <c r="AF73" i="6"/>
  <c r="AE73" i="6"/>
  <c r="AD73" i="6"/>
  <c r="AC73" i="6"/>
  <c r="AH72" i="6"/>
  <c r="AG72" i="6"/>
  <c r="AF72" i="6"/>
  <c r="AE72" i="6"/>
  <c r="AD72" i="6"/>
  <c r="AC72" i="6"/>
  <c r="AH71" i="6"/>
  <c r="AG71" i="6"/>
  <c r="AF71" i="6"/>
  <c r="AE71" i="6"/>
  <c r="AD71" i="6"/>
  <c r="AC71" i="6"/>
  <c r="AH70" i="6"/>
  <c r="AG70" i="6"/>
  <c r="AF70" i="6"/>
  <c r="AE70" i="6"/>
  <c r="AD70" i="6"/>
  <c r="AC70" i="6"/>
  <c r="AH69" i="6"/>
  <c r="AG69" i="6"/>
  <c r="AF69" i="6"/>
  <c r="AE69" i="6"/>
  <c r="AD69" i="6"/>
  <c r="AC69" i="6"/>
  <c r="AH68" i="6"/>
  <c r="AG68" i="6"/>
  <c r="AF68" i="6"/>
  <c r="AE68" i="6"/>
  <c r="AD68" i="6"/>
  <c r="AC68" i="6"/>
  <c r="AH67" i="6"/>
  <c r="AG67" i="6"/>
  <c r="AF67" i="6"/>
  <c r="AE67" i="6"/>
  <c r="AD67" i="6"/>
  <c r="AC67" i="6"/>
  <c r="AH66" i="6"/>
  <c r="AG66" i="6"/>
  <c r="AF66" i="6"/>
  <c r="AE66" i="6"/>
  <c r="AD66" i="6"/>
  <c r="AC66" i="6"/>
  <c r="AH65" i="6"/>
  <c r="AG65" i="6"/>
  <c r="AF65" i="6"/>
  <c r="AE65" i="6"/>
  <c r="AD65" i="6"/>
  <c r="AC65" i="6"/>
  <c r="AH64" i="6"/>
  <c r="AG64" i="6"/>
  <c r="AF64" i="6"/>
  <c r="AE64" i="6"/>
  <c r="AD64" i="6"/>
  <c r="AC64" i="6"/>
  <c r="AH63" i="6"/>
  <c r="AG63" i="6"/>
  <c r="AF63" i="6"/>
  <c r="AE63" i="6"/>
  <c r="AD63" i="6"/>
  <c r="AC63" i="6"/>
  <c r="AH62" i="6"/>
  <c r="AG62" i="6"/>
  <c r="AF62" i="6"/>
  <c r="AE62" i="6"/>
  <c r="AD62" i="6"/>
  <c r="AC62" i="6"/>
  <c r="AH61" i="6"/>
  <c r="AG61" i="6"/>
  <c r="AF61" i="6"/>
  <c r="AE61" i="6"/>
  <c r="AD61" i="6"/>
  <c r="AC61" i="6"/>
  <c r="AH60" i="6"/>
  <c r="AG60" i="6"/>
  <c r="AF60" i="6"/>
  <c r="AE60" i="6"/>
  <c r="AD60" i="6"/>
  <c r="AC60" i="6"/>
  <c r="AH59" i="6"/>
  <c r="AG59" i="6"/>
  <c r="AF59" i="6"/>
  <c r="AE59" i="6"/>
  <c r="AD59" i="6"/>
  <c r="AC59" i="6"/>
  <c r="AH58" i="6"/>
  <c r="AG58" i="6"/>
  <c r="AF58" i="6"/>
  <c r="AE58" i="6"/>
  <c r="AD58" i="6"/>
  <c r="AC58" i="6"/>
  <c r="AH57" i="6"/>
  <c r="AG57" i="6"/>
  <c r="AF57" i="6"/>
  <c r="AE57" i="6"/>
  <c r="AD57" i="6"/>
  <c r="AC57" i="6"/>
  <c r="AH56" i="6"/>
  <c r="AG56" i="6"/>
  <c r="AF56" i="6"/>
  <c r="AE56" i="6"/>
  <c r="AD56" i="6"/>
  <c r="AC56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5" i="6"/>
  <c r="AF5" i="6"/>
  <c r="AG5" i="6"/>
  <c r="AH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5" i="6"/>
  <c r="AX13" i="4"/>
  <c r="AX14" i="4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<sst xmlns="http://schemas.openxmlformats.org/spreadsheetml/2006/main" count="2186" uniqueCount="451">
  <si>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</si>
  <si>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</si>
  <si>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</si>
  <si>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</si>
  <si>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</si>
  <si>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</si>
  <si>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</si>
  <si>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</si>
  <si>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</si>
  <si>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</si>
  <si>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</si>
  <si>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</si>
  <si>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</si>
  <si>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</si>
  <si>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</si>
  <si>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</si>
  <si>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</si>
  <si>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</si>
  <si>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</si>
  <si>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</si>
  <si>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</si>
  <si>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</si>
  <si>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</si>
  <si>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</si>
  <si>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</si>
  <si>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</si>
  <si>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</si>
  <si>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</si>
  <si>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</si>
  <si>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</si>
  <si>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</si>
  <si>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</si>
  <si>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</si>
  <si>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</si>
  <si>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</si>
  <si>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</si>
  <si>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</si>
  <si>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</si>
  <si>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</si>
  <si>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</si>
  <si>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</si>
  <si>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</si>
  <si>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</si>
  <si>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</si>
  <si>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</si>
  <si>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</si>
  <si>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</si>
  <si>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</si>
  <si>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</si>
  <si>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</si>
  <si>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</si>
  <si>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</si>
  <si>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</si>
  <si>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</si>
  <si>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</si>
  <si>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</si>
  <si>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</si>
  <si>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</si>
  <si>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</si>
  <si>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</si>
  <si>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</si>
  <si>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</si>
  <si>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</si>
  <si>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</si>
  <si>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</si>
  <si>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</si>
  <si>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</si>
  <si>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</si>
  <si>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</si>
  <si>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</si>
  <si>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</si>
  <si>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</si>
  <si>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</si>
  <si>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</si>
  <si>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</si>
  <si>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</si>
  <si>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</si>
  <si>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</si>
  <si>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</si>
  <si>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</si>
  <si>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</si>
  <si>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</si>
  <si>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</si>
  <si>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</si>
  <si>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</si>
  <si>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</si>
  <si>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</si>
  <si>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</si>
  <si>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</si>
  <si>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</si>
  <si>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</si>
  <si>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</si>
  <si>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</si>
  <si>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</si>
  <si>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</si>
  <si>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</si>
  <si>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</si>
  <si>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</si>
  <si>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</si>
  <si>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</si>
  <si>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</si>
  <si>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</si>
  <si>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</si>
  <si>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</si>
  <si>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</si>
  <si>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</si>
  <si>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</si>
  <si>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</si>
  <si>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</si>
  <si>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</si>
  <si>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</si>
  <si>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</si>
  <si>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</si>
  <si>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</si>
  <si>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</si>
  <si>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</si>
  <si>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</si>
  <si>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</si>
  <si>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</si>
  <si>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</si>
  <si>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</si>
  <si>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</si>
  <si>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</si>
  <si>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</si>
  <si>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</si>
  <si>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</si>
  <si>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</si>
  <si>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</si>
  <si>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</si>
  <si>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</si>
  <si>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</si>
  <si>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</si>
  <si>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</si>
  <si>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</si>
  <si>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</si>
  <si>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</si>
  <si>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</si>
  <si>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</si>
  <si>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</si>
  <si>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</si>
  <si>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</si>
  <si>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</si>
  <si>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</si>
  <si>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</si>
  <si>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</si>
  <si>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</si>
  <si>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</si>
  <si>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</si>
  <si>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</si>
  <si>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</si>
  <si>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</si>
  <si>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</si>
  <si>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</si>
  <si>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</si>
  <si>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</si>
  <si>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</si>
  <si>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</si>
  <si>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</si>
  <si>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</si>
  <si>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</si>
  <si>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</si>
  <si>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</si>
  <si>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</si>
  <si>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</si>
  <si>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</si>
  <si>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</si>
  <si>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</si>
  <si>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</si>
  <si>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</si>
  <si>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</si>
  <si>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</si>
  <si>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</si>
  <si>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</si>
  <si>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</si>
  <si>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</si>
  <si>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</si>
  <si>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</si>
  <si>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</si>
  <si>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</si>
  <si>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</si>
  <si>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</si>
  <si>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</si>
  <si>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</si>
  <si>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</si>
  <si>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</si>
  <si>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</si>
  <si>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</si>
  <si>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</si>
  <si>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</si>
  <si>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</si>
  <si>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</si>
  <si>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</si>
  <si>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</si>
  <si>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</si>
  <si>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</si>
  <si>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</si>
  <si>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</si>
  <si>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</si>
  <si>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</si>
  <si>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</si>
  <si>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</si>
  <si>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</si>
  <si>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</si>
  <si>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</si>
  <si>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</si>
  <si>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</si>
  <si>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</si>
  <si>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</si>
  <si>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</si>
  <si>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</si>
  <si>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</si>
  <si>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</si>
  <si>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</si>
  <si>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</si>
  <si>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</si>
  <si>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</si>
  <si>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</si>
  <si>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</si>
  <si>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</si>
  <si>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</si>
  <si>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</si>
  <si>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</si>
  <si>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</si>
  <si>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</si>
  <si>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</si>
  <si>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</si>
  <si>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</si>
  <si>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</si>
  <si>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</si>
  <si>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</si>
  <si>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</si>
  <si>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</si>
  <si>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</si>
  <si>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</si>
  <si>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</si>
  <si>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</si>
  <si>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</si>
  <si>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</si>
  <si>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</si>
  <si>
    <t>0.0002</t>
  </si>
  <si>
    <t xml:space="preserve"> 0.0479</t>
  </si>
  <si>
    <t>Kmean</t>
  </si>
  <si>
    <t>when neuron stays the same, how to improve the clutering effect?</t>
  </si>
  <si>
    <t>AffinityPropagation</t>
  </si>
  <si>
    <t>random_state=5 damping = 0.9, max_iter = 1000</t>
  </si>
  <si>
    <t>No response</t>
  </si>
  <si>
    <t>SpectralClustering</t>
  </si>
  <si>
    <t>SOG
Encoding(Label
Encoding)</t>
  </si>
  <si>
    <t>random_state=5,damping = 0.9, max_iter = 1000</t>
  </si>
  <si>
    <t>Fuzzy Vs AffinityPropagation</t>
  </si>
  <si>
    <t>MeanShift</t>
  </si>
  <si>
    <t>(bandwidth=2</t>
  </si>
  <si>
    <t>DBSCAN(eps =10)</t>
  </si>
  <si>
    <t>HDBSCAN(min_cluster_size=20)</t>
  </si>
  <si>
    <t>OPTICS(min_samples=20).</t>
  </si>
  <si>
    <t>fuzzy</t>
  </si>
  <si>
    <t xml:space="preserve"> T test passed</t>
  </si>
  <si>
    <t>label encoding</t>
  </si>
  <si>
    <t>T test not pass</t>
  </si>
  <si>
    <t>Birch</t>
  </si>
  <si>
    <t>too long time</t>
  </si>
  <si>
    <t>BisectingKMeans</t>
  </si>
  <si>
    <t>GaussianMixture(n_components=self.som.m, random_state=0)</t>
  </si>
  <si>
    <t>S</t>
  </si>
  <si>
    <t>01</t>
  </si>
  <si>
    <t xml:space="preserve"> 0.0627</t>
  </si>
  <si>
    <t xml:space="preserve"> 0.1213</t>
  </si>
  <si>
    <t xml:space="preserve"> 0.6293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</si>
  <si>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</si>
  <si>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</si>
  <si>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</si>
  <si>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</si>
  <si>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</si>
  <si>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</si>
  <si>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</si>
  <si>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</si>
  <si>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</si>
  <si>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</si>
  <si>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14</t>
  </si>
  <si>
    <t>15</t>
  </si>
  <si>
    <t>16</t>
  </si>
  <si>
    <t>17</t>
  </si>
  <si>
    <t>18</t>
  </si>
  <si>
    <t>19</t>
  </si>
  <si>
    <t>23</t>
  </si>
  <si>
    <t>24</t>
  </si>
  <si>
    <t>25</t>
  </si>
  <si>
    <t>26</t>
  </si>
  <si>
    <t xml:space="preserve"> 0.4672</t>
  </si>
  <si>
    <t>0.4000</t>
  </si>
  <si>
    <t>0.3392</t>
  </si>
  <si>
    <t>0.5063</t>
  </si>
  <si>
    <t xml:space="preserve"> 0.2175</t>
  </si>
  <si>
    <t>0.9784</t>
  </si>
  <si>
    <t>012</t>
  </si>
  <si>
    <t>0-10</t>
  </si>
  <si>
    <t>023</t>
  </si>
  <si>
    <t>123</t>
  </si>
  <si>
    <t>0-11</t>
  </si>
  <si>
    <t>0-12</t>
  </si>
  <si>
    <t>0-13</t>
  </si>
  <si>
    <t>0123</t>
  </si>
  <si>
    <t>27</t>
  </si>
  <si>
    <t>28</t>
  </si>
  <si>
    <t>29</t>
  </si>
  <si>
    <t>1-10</t>
  </si>
  <si>
    <t>1-11</t>
  </si>
  <si>
    <t>1-12</t>
  </si>
  <si>
    <t>1-13</t>
  </si>
  <si>
    <t xml:space="preserve"> 0.0640</t>
  </si>
  <si>
    <t>0.0902</t>
  </si>
  <si>
    <t>0.0856</t>
  </si>
  <si>
    <t>2-10</t>
  </si>
  <si>
    <t>34</t>
  </si>
  <si>
    <t>36</t>
  </si>
  <si>
    <t>45</t>
  </si>
  <si>
    <t>46</t>
  </si>
  <si>
    <t>2-11</t>
  </si>
  <si>
    <t>2-12</t>
  </si>
  <si>
    <t>35</t>
  </si>
  <si>
    <t>0-14</t>
  </si>
  <si>
    <t>0-15</t>
  </si>
  <si>
    <t>0-16</t>
  </si>
  <si>
    <t>2-13</t>
  </si>
  <si>
    <t>56</t>
  </si>
  <si>
    <t>013</t>
  </si>
  <si>
    <t>014</t>
  </si>
  <si>
    <t>015</t>
  </si>
  <si>
    <t>016</t>
  </si>
  <si>
    <t>3-10</t>
  </si>
  <si>
    <t>3-11</t>
  </si>
  <si>
    <t>3-12</t>
  </si>
  <si>
    <t>3-13</t>
  </si>
  <si>
    <t>024</t>
  </si>
  <si>
    <t>025</t>
  </si>
  <si>
    <t>026</t>
  </si>
  <si>
    <t>1-14</t>
  </si>
  <si>
    <t>1-15</t>
  </si>
  <si>
    <t>1-16</t>
  </si>
  <si>
    <t>034</t>
  </si>
  <si>
    <t>47</t>
  </si>
  <si>
    <t>48</t>
  </si>
  <si>
    <t>49</t>
  </si>
  <si>
    <t>37</t>
  </si>
  <si>
    <t>38</t>
  </si>
  <si>
    <t>035</t>
  </si>
  <si>
    <t>036</t>
  </si>
  <si>
    <t>4-10</t>
  </si>
  <si>
    <t>045</t>
  </si>
  <si>
    <t>046</t>
  </si>
  <si>
    <t>056</t>
  </si>
  <si>
    <t>4-11</t>
  </si>
  <si>
    <t>4-12</t>
  </si>
  <si>
    <t>4-13</t>
  </si>
  <si>
    <t>39</t>
  </si>
  <si>
    <t>0124</t>
  </si>
  <si>
    <t>0125</t>
  </si>
  <si>
    <t>0126</t>
  </si>
  <si>
    <t>0134</t>
  </si>
  <si>
    <t>5-11</t>
  </si>
  <si>
    <t>0135</t>
  </si>
  <si>
    <t>5-10</t>
  </si>
  <si>
    <t>0136</t>
  </si>
  <si>
    <t>0234</t>
  </si>
  <si>
    <t>2-14</t>
  </si>
  <si>
    <t>2-15</t>
  </si>
  <si>
    <t>0145</t>
  </si>
  <si>
    <t>0156</t>
  </si>
  <si>
    <t>0245</t>
  </si>
  <si>
    <t>0235</t>
  </si>
  <si>
    <t>0256</t>
  </si>
  <si>
    <t>0345</t>
  </si>
  <si>
    <t>0346</t>
  </si>
  <si>
    <t>0456</t>
  </si>
  <si>
    <t xml:space="preserve"> 0.8837</t>
  </si>
  <si>
    <t>01234</t>
  </si>
  <si>
    <t>01235</t>
  </si>
  <si>
    <t>01236</t>
  </si>
  <si>
    <t>3-14</t>
  </si>
  <si>
    <t>3-15</t>
  </si>
  <si>
    <t>01245</t>
  </si>
  <si>
    <t>01246</t>
  </si>
  <si>
    <t>5-12</t>
  </si>
  <si>
    <t>5-13</t>
  </si>
  <si>
    <t>01256</t>
  </si>
  <si>
    <t>01345</t>
  </si>
  <si>
    <t>01346</t>
  </si>
  <si>
    <t>03456</t>
  </si>
  <si>
    <t>01456</t>
  </si>
  <si>
    <t>02345</t>
  </si>
  <si>
    <t>02346</t>
  </si>
  <si>
    <t>4-14</t>
  </si>
  <si>
    <t>6-10</t>
  </si>
  <si>
    <t>6-11</t>
  </si>
  <si>
    <t>6-12</t>
  </si>
  <si>
    <t>6-13</t>
  </si>
  <si>
    <t>6-14</t>
  </si>
  <si>
    <t>4-15</t>
  </si>
  <si>
    <t>57</t>
  </si>
  <si>
    <t>58</t>
  </si>
  <si>
    <t>59</t>
  </si>
  <si>
    <t>78</t>
  </si>
  <si>
    <t>5-14</t>
  </si>
  <si>
    <t>7-10</t>
  </si>
  <si>
    <t>7-11</t>
  </si>
  <si>
    <t>7-12</t>
  </si>
  <si>
    <t>7-13</t>
  </si>
  <si>
    <t>5-15</t>
  </si>
  <si>
    <t>9-10</t>
  </si>
  <si>
    <t>8-10</t>
  </si>
  <si>
    <t>8-11</t>
  </si>
  <si>
    <t>8-12</t>
  </si>
  <si>
    <t>6-15</t>
  </si>
  <si>
    <t>012345</t>
  </si>
  <si>
    <t>012346</t>
  </si>
  <si>
    <t>012456</t>
  </si>
  <si>
    <t>013456</t>
  </si>
  <si>
    <t>023456</t>
  </si>
  <si>
    <t>123456</t>
  </si>
  <si>
    <t>8-13</t>
  </si>
  <si>
    <t>89</t>
  </si>
  <si>
    <t>9-11</t>
  </si>
  <si>
    <t>9-12</t>
  </si>
  <si>
    <t>9-13</t>
  </si>
  <si>
    <t>10-11</t>
  </si>
  <si>
    <t>10-12</t>
  </si>
  <si>
    <t>10-13</t>
  </si>
  <si>
    <t>7-14</t>
  </si>
  <si>
    <t>7-15</t>
  </si>
  <si>
    <t>11-12</t>
  </si>
  <si>
    <t>11-13</t>
  </si>
  <si>
    <t>12-13</t>
  </si>
  <si>
    <t>0123456</t>
  </si>
  <si>
    <t>accuracy_score</t>
  </si>
  <si>
    <t>recall_score</t>
  </si>
  <si>
    <t>precision_score</t>
  </si>
  <si>
    <t>f1_score</t>
  </si>
  <si>
    <t>mean_original</t>
  </si>
  <si>
    <t>0.6507</t>
  </si>
  <si>
    <t>mean_SOG</t>
  </si>
  <si>
    <t>T-test</t>
  </si>
  <si>
    <t xml:space="preserve">Linear Discriminant Analysis </t>
  </si>
  <si>
    <t>percentage</t>
  </si>
  <si>
    <t>avarage = "micro"</t>
  </si>
  <si>
    <t>K-Nearest Neighbors  (KNN)</t>
  </si>
  <si>
    <t>SVM</t>
  </si>
  <si>
    <t>Gaussian Naive Bayes</t>
  </si>
  <si>
    <t>avarage = "macro"</t>
  </si>
  <si>
    <t>Autism Screening data for toddlers</t>
  </si>
  <si>
    <t>Decision Tree</t>
  </si>
  <si>
    <t>2-50neuron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</si>
</sst>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  <font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5" borderId="1" xfId="0" applyFill="1" applyBorder="1"/>
    <xf numFmtId="49" fontId="2" fillId="5" borderId="1" xfId="0" applyNumberFormat="1" applyFont="1" applyFill="1" applyBorder="1" applyAlignment="1">
      <alignment horizontal="right"/>
    </xf>
    <xf numFmtId="164" fontId="7" fillId="5" borderId="1" xfId="0" applyNumberFormat="1" applyFont="1" applyFill="1" applyBorder="1"/>
    <xf numFmtId="164" fontId="7" fillId="5" borderId="1" xfId="0" applyNumberFormat="1" applyFont="1" applyFill="1" applyBorder="1" applyAlignment="1">
      <alignment horizontal="right"/>
    </xf>
    <xf numFmtId="164" fontId="8" fillId="5" borderId="1" xfId="1" applyNumberFormat="1" applyFill="1" applyBorder="1" applyAlignment="1">
      <alignment horizontal="right"/>
    </xf>
    <xf numFmtId="164" fontId="8" fillId="5" borderId="1" xfId="1" applyNumberFormat="1" applyFill="1" applyBorder="1"/>
    <xf numFmtId="164" fontId="2" fillId="5" borderId="1" xfId="0" applyNumberFormat="1" applyFont="1" applyFill="1" applyBorder="1" applyAlignment="1">
      <alignment horizontal="right"/>
    </xf>
    <xf numFmtId="10" fontId="2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11" borderId="6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2" borderId="0" xfId="0" applyFill="1"/>
    <xf numFmtId="0" fontId="8" fillId="8" borderId="6" xfId="1" applyBorder="1" applyAlignment="1">
      <alignment horizontal="center" vertical="center" wrapText="1"/>
    </xf>
    <xf numFmtId="0" fontId="8" fillId="8" borderId="0" xfId="1" applyBorder="1" applyAlignment="1">
      <alignment horizontal="center" vertical="center" wrapText="1"/>
    </xf>
    <xf numFmtId="10" fontId="1" fillId="0" borderId="0" xfId="0" applyNumberFormat="1" applyFont="1"/>
    <xf numFmtId="10" fontId="2" fillId="0" borderId="0" xfId="0" applyNumberFormat="1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8" fillId="8" borderId="6" xfId="1" applyBorder="1" applyAlignment="1">
      <alignment horizontal="center" vertical="center" wrapText="1"/>
    </xf>
    <xf numFmtId="0" fontId="8" fillId="8" borderId="0" xfId="1" applyBorder="1" applyAlignment="1">
      <alignment horizontal="center" vertical="center" wrapText="1"/>
    </xf>
    <xf numFmtId="0" fontId="8" fillId="8" borderId="0" xfId="1" applyAlignment="1">
      <alignment horizontal="center" vertical="center" wrapText="1"/>
    </xf>
    <xf numFmtId="10" fontId="7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8" fillId="11" borderId="0" xfId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29306</xdr:colOff>
      <xdr:row>0</xdr:row>
      <xdr:rowOff>174131</xdr:rowOff>
    </xdr:from>
    <xdr:to>
      <xdr:col>40</xdr:col>
      <xdr:colOff>439615</xdr:colOff>
      <xdr:row>9</xdr:row>
      <xdr:rowOff>70810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86A0B8-B3C9-78BB-D04C-DE40444D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5729" y="174131"/>
          <a:ext cx="3450982" cy="1611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520212</xdr:colOff>
      <xdr:row>10</xdr:row>
      <xdr:rowOff>74277</xdr:rowOff>
    </xdr:from>
    <xdr:to>
      <xdr:col>40</xdr:col>
      <xdr:colOff>395654</xdr:colOff>
      <xdr:row>19</xdr:row>
      <xdr:rowOff>15028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F4A69E-8A8E-37B7-F8A0-63305638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0" y="1979277"/>
          <a:ext cx="3524250" cy="165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16119</xdr:colOff>
      <xdr:row>33</xdr:row>
      <xdr:rowOff>15725</xdr:rowOff>
    </xdr:from>
    <xdr:to>
      <xdr:col>40</xdr:col>
      <xdr:colOff>548434</xdr:colOff>
      <xdr:row>41</xdr:row>
      <xdr:rowOff>166638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E55385-0987-6C9C-7F00-D69C436E8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249" y="6302225"/>
          <a:ext cx="3596881" cy="1674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7327</xdr:colOff>
      <xdr:row>22</xdr:row>
      <xdr:rowOff>25335</xdr:rowOff>
    </xdr:from>
    <xdr:to>
      <xdr:col>40</xdr:col>
      <xdr:colOff>337039</xdr:colOff>
      <xdr:row>30</xdr:row>
      <xdr:rowOff>98686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596296-38E6-5F0F-685A-4AF9368D3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4216335"/>
          <a:ext cx="3370385" cy="159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215808</xdr:colOff>
      <xdr:row>43</xdr:row>
      <xdr:rowOff>36635</xdr:rowOff>
    </xdr:from>
    <xdr:to>
      <xdr:col>40</xdr:col>
      <xdr:colOff>549519</xdr:colOff>
      <xdr:row>51</xdr:row>
      <xdr:rowOff>95916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0B35EF-DBB5-0D3E-147E-7701AAE3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2231" y="8228135"/>
          <a:ext cx="3374384" cy="1583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409575</xdr:colOff>
      <xdr:row>0</xdr:row>
      <xdr:rowOff>0</xdr:rowOff>
    </xdr:from>
    <xdr:to>
      <xdr:col>61</xdr:col>
      <xdr:colOff>485775</xdr:colOff>
      <xdr:row>10</xdr:row>
      <xdr:rowOff>102274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8C7E00-BA46-AE9D-BA0E-11C0D364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81175" y="0"/>
          <a:ext cx="4343400" cy="200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149087</xdr:colOff>
      <xdr:row>10</xdr:row>
      <xdr:rowOff>112614</xdr:rowOff>
    </xdr:from>
    <xdr:to>
      <xdr:col>61</xdr:col>
      <xdr:colOff>467554</xdr:colOff>
      <xdr:row>20</xdr:row>
      <xdr:rowOff>70401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403341-E65B-2414-C5B9-DC5094D23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7891" y="2017614"/>
          <a:ext cx="3995945" cy="1862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198781</xdr:colOff>
      <xdr:row>21</xdr:row>
      <xdr:rowOff>8661</xdr:rowOff>
    </xdr:from>
    <xdr:to>
      <xdr:col>61</xdr:col>
      <xdr:colOff>528842</xdr:colOff>
      <xdr:row>30</xdr:row>
      <xdr:rowOff>169794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AE1F95-38ED-D56D-614E-A0C295E42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87585" y="4009161"/>
          <a:ext cx="4007539" cy="1875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347870</xdr:colOff>
      <xdr:row>31</xdr:row>
      <xdr:rowOff>101623</xdr:rowOff>
    </xdr:from>
    <xdr:to>
      <xdr:col>61</xdr:col>
      <xdr:colOff>551621</xdr:colOff>
      <xdr:row>41</xdr:row>
      <xdr:rowOff>4140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19FB2B-9823-2D8F-4D6A-B36D9F04D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36674" y="6007123"/>
          <a:ext cx="3881229" cy="1807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231914</xdr:colOff>
      <xdr:row>52</xdr:row>
      <xdr:rowOff>96003</xdr:rowOff>
    </xdr:from>
    <xdr:to>
      <xdr:col>41</xdr:col>
      <xdr:colOff>121755</xdr:colOff>
      <xdr:row>61</xdr:row>
      <xdr:rowOff>45554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654E57-B9C2-477D-E839-2545F920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54044" y="10573503"/>
          <a:ext cx="3567320" cy="1664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538368</xdr:colOff>
      <xdr:row>41</xdr:row>
      <xdr:rowOff>96341</xdr:rowOff>
    </xdr:from>
    <xdr:to>
      <xdr:col>62</xdr:col>
      <xdr:colOff>52594</xdr:colOff>
      <xdr:row>50</xdr:row>
      <xdr:rowOff>144945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BA481F-0322-EC2D-7E80-4EA40A2B0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7172" y="7906841"/>
          <a:ext cx="3804617" cy="1763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554934</xdr:colOff>
      <xdr:row>51</xdr:row>
      <xdr:rowOff>188216</xdr:rowOff>
    </xdr:from>
    <xdr:to>
      <xdr:col>62</xdr:col>
      <xdr:colOff>157370</xdr:colOff>
      <xdr:row>61</xdr:row>
      <xdr:rowOff>96134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53102AA-5F15-B357-2B2C-3A08F978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738" y="9903716"/>
          <a:ext cx="3892827" cy="181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149087</xdr:colOff>
      <xdr:row>0</xdr:row>
      <xdr:rowOff>15951</xdr:rowOff>
    </xdr:from>
    <xdr:to>
      <xdr:col>77</xdr:col>
      <xdr:colOff>588065</xdr:colOff>
      <xdr:row>8</xdr:row>
      <xdr:rowOff>115534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E0B8CB-94D1-5000-C452-AD298E83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3109" y="15951"/>
          <a:ext cx="3503543" cy="1623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165651</xdr:colOff>
      <xdr:row>9</xdr:row>
      <xdr:rowOff>176448</xdr:rowOff>
    </xdr:from>
    <xdr:to>
      <xdr:col>78</xdr:col>
      <xdr:colOff>302768</xdr:colOff>
      <xdr:row>19</xdr:row>
      <xdr:rowOff>49696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4328A2-2BDF-BD0C-8E99-CE80C0A7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09673" y="1890948"/>
          <a:ext cx="3814595" cy="1778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447261</xdr:colOff>
      <xdr:row>19</xdr:row>
      <xdr:rowOff>168484</xdr:rowOff>
    </xdr:from>
    <xdr:to>
      <xdr:col>78</xdr:col>
      <xdr:colOff>182217</xdr:colOff>
      <xdr:row>28</xdr:row>
      <xdr:rowOff>51093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044892C-86DF-F363-FF7B-441ED5857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91283" y="3787984"/>
          <a:ext cx="3412434" cy="1597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107674</xdr:colOff>
      <xdr:row>29</xdr:row>
      <xdr:rowOff>184822</xdr:rowOff>
    </xdr:from>
    <xdr:to>
      <xdr:col>79</xdr:col>
      <xdr:colOff>22363</xdr:colOff>
      <xdr:row>38</xdr:row>
      <xdr:rowOff>153226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00E579-740E-8371-F314-A91A01A1A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4609" y="5709322"/>
          <a:ext cx="3592167" cy="1682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582650</xdr:colOff>
      <xdr:row>49</xdr:row>
      <xdr:rowOff>55208</xdr:rowOff>
    </xdr:from>
    <xdr:to>
      <xdr:col>80</xdr:col>
      <xdr:colOff>18827</xdr:colOff>
      <xdr:row>59</xdr:row>
      <xdr:rowOff>158960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148028C-5D37-4668-8CB5-B06DDDF3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69592" y="9389708"/>
          <a:ext cx="4301254" cy="200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132521</xdr:colOff>
      <xdr:row>38</xdr:row>
      <xdr:rowOff>114322</xdr:rowOff>
    </xdr:from>
    <xdr:to>
      <xdr:col>79</xdr:col>
      <xdr:colOff>524703</xdr:colOff>
      <xdr:row>48</xdr:row>
      <xdr:rowOff>95249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B8DDAD1-D2DE-33BE-1ADD-06C458D35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9456" y="7353322"/>
          <a:ext cx="4069660" cy="188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364434</xdr:colOff>
      <xdr:row>0</xdr:row>
      <xdr:rowOff>49695</xdr:rowOff>
    </xdr:from>
    <xdr:to>
      <xdr:col>97</xdr:col>
      <xdr:colOff>496591</xdr:colOff>
      <xdr:row>9</xdr:row>
      <xdr:rowOff>132522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08B733-E46E-2F70-7B73-B366AAA1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956" y="49695"/>
          <a:ext cx="3809636" cy="1797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513521</xdr:colOff>
      <xdr:row>10</xdr:row>
      <xdr:rowOff>83774</xdr:rowOff>
    </xdr:from>
    <xdr:to>
      <xdr:col>98</xdr:col>
      <xdr:colOff>16565</xdr:colOff>
      <xdr:row>19</xdr:row>
      <xdr:rowOff>146472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A921543-7EFB-4D37-C450-46F2948A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5760" y="1988774"/>
          <a:ext cx="3793436" cy="177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49695</xdr:colOff>
      <xdr:row>28</xdr:row>
      <xdr:rowOff>131743</xdr:rowOff>
    </xdr:from>
    <xdr:to>
      <xdr:col>98</xdr:col>
      <xdr:colOff>455543</xdr:colOff>
      <xdr:row>38</xdr:row>
      <xdr:rowOff>128379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75DD9A1-C313-D6EF-99BB-E7C72C83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04847" y="5465743"/>
          <a:ext cx="4083327" cy="1901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447262</xdr:colOff>
      <xdr:row>39</xdr:row>
      <xdr:rowOff>118455</xdr:rowOff>
    </xdr:from>
    <xdr:to>
      <xdr:col>98</xdr:col>
      <xdr:colOff>339587</xdr:colOff>
      <xdr:row>48</xdr:row>
      <xdr:rowOff>66439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42FB3D1-2C15-EFFB-3081-60B827BCE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97784" y="7547955"/>
          <a:ext cx="3569804" cy="166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513522</xdr:colOff>
      <xdr:row>48</xdr:row>
      <xdr:rowOff>137963</xdr:rowOff>
    </xdr:from>
    <xdr:to>
      <xdr:col>98</xdr:col>
      <xdr:colOff>323021</xdr:colOff>
      <xdr:row>57</xdr:row>
      <xdr:rowOff>53837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FF0A8F0-BC15-B34E-D067-2813DF8EA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9283" y="9281963"/>
          <a:ext cx="3486978" cy="163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41412</xdr:colOff>
      <xdr:row>19</xdr:row>
      <xdr:rowOff>158436</xdr:rowOff>
    </xdr:from>
    <xdr:to>
      <xdr:col>97</xdr:col>
      <xdr:colOff>460414</xdr:colOff>
      <xdr:row>28</xdr:row>
      <xdr:rowOff>66260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C29289D-AF33-A2BF-0FAB-D0CE48FB8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96564" y="3777936"/>
          <a:ext cx="3483568" cy="1622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16566</xdr:colOff>
      <xdr:row>66</xdr:row>
      <xdr:rowOff>74543</xdr:rowOff>
    </xdr:from>
    <xdr:to>
      <xdr:col>98</xdr:col>
      <xdr:colOff>412059</xdr:colOff>
      <xdr:row>76</xdr:row>
      <xdr:rowOff>91108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556A870-CF2B-0EE8-F773-3BEDAC5FB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71718" y="12647543"/>
          <a:ext cx="4072972" cy="1921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132521</xdr:colOff>
      <xdr:row>87</xdr:row>
      <xdr:rowOff>169473</xdr:rowOff>
    </xdr:from>
    <xdr:to>
      <xdr:col>98</xdr:col>
      <xdr:colOff>190499</xdr:colOff>
      <xdr:row>96</xdr:row>
      <xdr:rowOff>186027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2DDB8A3-B901-01A9-F3A1-A13F1A81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87673" y="16742973"/>
          <a:ext cx="3735457" cy="1731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163044</xdr:colOff>
      <xdr:row>97</xdr:row>
      <xdr:rowOff>66260</xdr:rowOff>
    </xdr:from>
    <xdr:to>
      <xdr:col>98</xdr:col>
      <xdr:colOff>149087</xdr:colOff>
      <xdr:row>106</xdr:row>
      <xdr:rowOff>57889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380B692-70DC-241E-E323-8E98AD081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18196" y="18544760"/>
          <a:ext cx="3663522" cy="1706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424962</xdr:colOff>
      <xdr:row>75</xdr:row>
      <xdr:rowOff>122903</xdr:rowOff>
    </xdr:from>
    <xdr:to>
      <xdr:col>78</xdr:col>
      <xdr:colOff>276225</xdr:colOff>
      <xdr:row>84</xdr:row>
      <xdr:rowOff>51288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505B054-5E4C-0A7E-314F-8C1C1C05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11904" y="14410403"/>
          <a:ext cx="3500071" cy="1642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454270</xdr:colOff>
      <xdr:row>65</xdr:row>
      <xdr:rowOff>105781</xdr:rowOff>
    </xdr:from>
    <xdr:to>
      <xdr:col>79</xdr:col>
      <xdr:colOff>8059</xdr:colOff>
      <xdr:row>74</xdr:row>
      <xdr:rowOff>168518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12931A4-EBF6-F362-155E-9B738451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41212" y="12488281"/>
          <a:ext cx="3810732" cy="177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556847</xdr:colOff>
      <xdr:row>85</xdr:row>
      <xdr:rowOff>150310</xdr:rowOff>
    </xdr:from>
    <xdr:to>
      <xdr:col>79</xdr:col>
      <xdr:colOff>10257</xdr:colOff>
      <xdr:row>94</xdr:row>
      <xdr:rowOff>183171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78B605-CCBD-25ED-5C2C-E029D4909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43789" y="16342810"/>
          <a:ext cx="3710353" cy="174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532189</xdr:colOff>
      <xdr:row>96</xdr:row>
      <xdr:rowOff>161193</xdr:rowOff>
    </xdr:from>
    <xdr:to>
      <xdr:col>79</xdr:col>
      <xdr:colOff>164123</xdr:colOff>
      <xdr:row>106</xdr:row>
      <xdr:rowOff>80597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CD8E75B-33F4-14B7-93D8-7BEC011EE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19131" y="18449193"/>
          <a:ext cx="3888877" cy="1824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29308</xdr:colOff>
      <xdr:row>106</xdr:row>
      <xdr:rowOff>106457</xdr:rowOff>
    </xdr:from>
    <xdr:to>
      <xdr:col>79</xdr:col>
      <xdr:colOff>327514</xdr:colOff>
      <xdr:row>116</xdr:row>
      <xdr:rowOff>51289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0FDC73-8129-8E4C-B7D7-24E03B0A3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4385" y="20299457"/>
          <a:ext cx="3947014" cy="1849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153866</xdr:colOff>
      <xdr:row>117</xdr:row>
      <xdr:rowOff>55607</xdr:rowOff>
    </xdr:from>
    <xdr:to>
      <xdr:col>79</xdr:col>
      <xdr:colOff>232264</xdr:colOff>
      <xdr:row>126</xdr:row>
      <xdr:rowOff>87922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3C8FCC7-A0A8-7537-600C-05F121372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48943" y="22344107"/>
          <a:ext cx="3727206" cy="1746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409574</xdr:colOff>
      <xdr:row>65</xdr:row>
      <xdr:rowOff>129093</xdr:rowOff>
    </xdr:from>
    <xdr:to>
      <xdr:col>61</xdr:col>
      <xdr:colOff>57149</xdr:colOff>
      <xdr:row>75</xdr:row>
      <xdr:rowOff>47625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EB10ADB-32FB-E0E7-654B-6D0D544D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3224" y="12511593"/>
          <a:ext cx="3914775" cy="1823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485775</xdr:colOff>
      <xdr:row>76</xdr:row>
      <xdr:rowOff>74882</xdr:rowOff>
    </xdr:from>
    <xdr:to>
      <xdr:col>60</xdr:col>
      <xdr:colOff>552449</xdr:colOff>
      <xdr:row>85</xdr:row>
      <xdr:rowOff>114299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FD092B-2108-FE74-8203-3E9273B3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9425" y="14552882"/>
          <a:ext cx="3724274" cy="175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466725</xdr:colOff>
      <xdr:row>85</xdr:row>
      <xdr:rowOff>163625</xdr:rowOff>
    </xdr:from>
    <xdr:to>
      <xdr:col>60</xdr:col>
      <xdr:colOff>485775</xdr:colOff>
      <xdr:row>94</xdr:row>
      <xdr:rowOff>163436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5832CCD-205E-FC69-75E5-CEA9C2FC4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00375" y="16356125"/>
          <a:ext cx="3676650" cy="1714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304800</xdr:colOff>
      <xdr:row>109</xdr:row>
      <xdr:rowOff>143065</xdr:rowOff>
    </xdr:from>
    <xdr:to>
      <xdr:col>60</xdr:col>
      <xdr:colOff>447675</xdr:colOff>
      <xdr:row>119</xdr:row>
      <xdr:rowOff>17172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F56DACC-AAC2-A24D-0CEB-6C397214D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38450" y="20907565"/>
          <a:ext cx="3800475" cy="1779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180975</xdr:colOff>
      <xdr:row>91</xdr:row>
      <xdr:rowOff>103490</xdr:rowOff>
    </xdr:from>
    <xdr:to>
      <xdr:col>41</xdr:col>
      <xdr:colOff>333374</xdr:colOff>
      <xdr:row>100</xdr:row>
      <xdr:rowOff>190499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DAB7CF1-4DC2-198E-7D94-D561A546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3300" y="17438990"/>
          <a:ext cx="3809999" cy="1801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142875</xdr:colOff>
      <xdr:row>68</xdr:row>
      <xdr:rowOff>152825</xdr:rowOff>
    </xdr:from>
    <xdr:to>
      <xdr:col>42</xdr:col>
      <xdr:colOff>66675</xdr:colOff>
      <xdr:row>79</xdr:row>
      <xdr:rowOff>9525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4760310-D933-C80A-6464-3B0CC21FC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13106825"/>
          <a:ext cx="4191000" cy="195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142875</xdr:colOff>
      <xdr:row>79</xdr:row>
      <xdr:rowOff>64366</xdr:rowOff>
    </xdr:from>
    <xdr:to>
      <xdr:col>42</xdr:col>
      <xdr:colOff>285750</xdr:colOff>
      <xdr:row>90</xdr:row>
      <xdr:rowOff>19049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3534D75-45B3-6672-7039-B3354786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15113866"/>
          <a:ext cx="4410075" cy="2050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257175</xdr:colOff>
      <xdr:row>101</xdr:row>
      <xdr:rowOff>152418</xdr:rowOff>
    </xdr:from>
    <xdr:to>
      <xdr:col>42</xdr:col>
      <xdr:colOff>447675</xdr:colOff>
      <xdr:row>112</xdr:row>
      <xdr:rowOff>133349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F37B39A-023F-75C7-6BAD-B3D8EDB23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0" y="19392918"/>
          <a:ext cx="4457700" cy="2076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285750</xdr:colOff>
      <xdr:row>113</xdr:row>
      <xdr:rowOff>5085</xdr:rowOff>
    </xdr:from>
    <xdr:to>
      <xdr:col>42</xdr:col>
      <xdr:colOff>361949</xdr:colOff>
      <xdr:row>123</xdr:row>
      <xdr:rowOff>133349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BC5BD5A-3DB0-DDE6-864E-86F48E77F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8075" y="21531585"/>
          <a:ext cx="4343399" cy="2033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336096</xdr:colOff>
      <xdr:row>124</xdr:row>
      <xdr:rowOff>186822</xdr:rowOff>
    </xdr:from>
    <xdr:to>
      <xdr:col>42</xdr:col>
      <xdr:colOff>161925</xdr:colOff>
      <xdr:row>134</xdr:row>
      <xdr:rowOff>189655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AE82D4B-2199-8046-C246-2EC16766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8703" y="23808822"/>
          <a:ext cx="4112079" cy="190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110</xdr:col>
      <xdr:colOff>581025</xdr:colOff>
      <xdr:row>86</xdr:row>
      <xdr:rowOff>95834</xdr:rowOff>
    </xdr:from>
    <xdr:to>
      <xdr:col>116</xdr:col>
      <xdr:colOff>561975</xdr:colOff>
      <xdr:row>95</xdr:row>
      <xdr:rowOff>76199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5EF985-131E-F85C-2399-C8FA6C79B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1825" y="16478834"/>
          <a:ext cx="3638550" cy="169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110</xdr:col>
      <xdr:colOff>514350</xdr:colOff>
      <xdr:row>105</xdr:row>
      <xdr:rowOff>25335</xdr:rowOff>
    </xdr:from>
    <xdr:to>
      <xdr:col>117</xdr:col>
      <xdr:colOff>266700</xdr:colOff>
      <xdr:row>115</xdr:row>
      <xdr:rowOff>9524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855E04E-D485-12CF-3576-29EA794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8975" y="20027835"/>
          <a:ext cx="4019550" cy="1889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142875</xdr:colOff>
      <xdr:row>67</xdr:row>
      <xdr:rowOff>50975</xdr:rowOff>
    </xdr:from>
    <xdr:to>
      <xdr:col>116</xdr:col>
      <xdr:colOff>257175</xdr:colOff>
      <xdr:row>74</xdr:row>
      <xdr:rowOff>190499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91EC37D-5F0B-C0DF-9B60-E3CEAA400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77100" y="12814475"/>
          <a:ext cx="3162300" cy="1473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428625</xdr:colOff>
      <xdr:row>95</xdr:row>
      <xdr:rowOff>152665</xdr:rowOff>
    </xdr:from>
    <xdr:to>
      <xdr:col>117</xdr:col>
      <xdr:colOff>66674</xdr:colOff>
      <xdr:row>103</xdr:row>
      <xdr:rowOff>171449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D1DBE64-4DC9-460A-746E-74B3EA99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62850" y="18250165"/>
          <a:ext cx="3295649" cy="1542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76200</xdr:colOff>
      <xdr:row>115</xdr:row>
      <xdr:rowOff>185291</xdr:rowOff>
    </xdr:from>
    <xdr:to>
      <xdr:col>117</xdr:col>
      <xdr:colOff>180975</xdr:colOff>
      <xdr:row>125</xdr:row>
      <xdr:rowOff>19049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033D3DB-711F-6F39-8B79-D9F08349E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10425" y="22092791"/>
          <a:ext cx="3762375" cy="173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247649</xdr:colOff>
      <xdr:row>76</xdr:row>
      <xdr:rowOff>69264</xdr:rowOff>
    </xdr:from>
    <xdr:to>
      <xdr:col>116</xdr:col>
      <xdr:colOff>523874</xdr:colOff>
      <xdr:row>84</xdr:row>
      <xdr:rowOff>95250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DA83DB-1CB0-4761-EA4B-75FC204AB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81874" y="14547264"/>
          <a:ext cx="3324225" cy="1549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419100</xdr:colOff>
      <xdr:row>116</xdr:row>
      <xdr:rowOff>187711</xdr:rowOff>
    </xdr:from>
    <xdr:to>
      <xdr:col>98</xdr:col>
      <xdr:colOff>409574</xdr:colOff>
      <xdr:row>125</xdr:row>
      <xdr:rowOff>180975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979A581-2530-ABB4-9E0C-1922266A4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56225" y="22285711"/>
          <a:ext cx="3648074" cy="17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152400</xdr:colOff>
      <xdr:row>106</xdr:row>
      <xdr:rowOff>129497</xdr:rowOff>
    </xdr:from>
    <xdr:to>
      <xdr:col>98</xdr:col>
      <xdr:colOff>142875</xdr:colOff>
      <xdr:row>115</xdr:row>
      <xdr:rowOff>114299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EE3DEFC-7872-B2E0-D34A-0999A512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9525" y="20322497"/>
          <a:ext cx="3648075" cy="1699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523874</xdr:colOff>
      <xdr:row>76</xdr:row>
      <xdr:rowOff>86946</xdr:rowOff>
    </xdr:from>
    <xdr:to>
      <xdr:col>99</xdr:col>
      <xdr:colOff>114299</xdr:colOff>
      <xdr:row>87</xdr:row>
      <xdr:rowOff>95249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851352F-387B-5C0A-3303-AABDE9B3A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399" y="14564946"/>
          <a:ext cx="4467225" cy="2103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342900</xdr:colOff>
      <xdr:row>97</xdr:row>
      <xdr:rowOff>165766</xdr:rowOff>
    </xdr:from>
    <xdr:to>
      <xdr:col>60</xdr:col>
      <xdr:colOff>419100</xdr:colOff>
      <xdr:row>106</xdr:row>
      <xdr:rowOff>190499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FB73D5C-B067-9D96-C157-55C03E95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76550" y="18644266"/>
          <a:ext cx="3733800" cy="173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333374</xdr:colOff>
      <xdr:row>120</xdr:row>
      <xdr:rowOff>129404</xdr:rowOff>
    </xdr:from>
    <xdr:to>
      <xdr:col>61</xdr:col>
      <xdr:colOff>247649</xdr:colOff>
      <xdr:row>131</xdr:row>
      <xdr:rowOff>19049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4E8C84A-55DF-CD35-FD5B-E276FD307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7024" y="22989404"/>
          <a:ext cx="4181475" cy="1985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" x14ac:dyDescent="0.25"/>
  <cols>
    <col min="7" max="7" width="33.85546875" bestFit="1" customWidth="1"/>
    <col min="8" max="8" width="9.42578125" bestFit="1" customWidth="1"/>
    <col min="9" max="9" width="11.140625" bestFit="1" customWidth="1"/>
    <col min="10" max="11" width="11.28515625" bestFit="1" customWidth="1"/>
    <col min="12" max="12" width="17.7109375" style="26" customWidth="1"/>
    <col min="13" max="13" width="26.7109375" bestFit="1" customWidth="1"/>
    <col min="14" max="14" width="10.28515625" customWidth="1"/>
    <col min="15" max="15" width="12.85546875" bestFit="1" customWidth="1"/>
    <col min="16" max="16" width="12.7109375" bestFit="1" customWidth="1"/>
    <col min="17" max="17" width="12.85546875" customWidth="1"/>
    <col min="18" max="19" width="10.42578125" bestFit="1" customWidth="1"/>
    <col min="20" max="20" width="8.85546875" style="26"/>
    <col min="21" max="21" width="9" style="26" customWidth="1"/>
    <col min="22" max="22" width="8.85546875" style="26"/>
    <col min="24" max="24" width="33.42578125" customWidth="1"/>
    <col min="25" max="25" width="32.5703125" customWidth="1"/>
    <col min="26" max="26" width="13.7109375" bestFit="1" customWidth="1"/>
    <col min="27" max="27" width="10.28515625" bestFit="1" customWidth="1"/>
    <col min="28" max="28" width="10.85546875" bestFit="1" customWidth="1"/>
    <col min="29" max="29" width="9.7109375" bestFit="1" customWidth="1"/>
    <col min="32" max="32" width="10.42578125" bestFit="1" customWidth="1"/>
    <col min="33" max="33" width="8.7109375" bestFit="1" customWidth="1"/>
    <col min="40" max="40" width="15.7109375" customWidth="1"/>
    <col min="41" max="41" width="12" bestFit="1" customWidth="1"/>
    <col min="42" max="42" width="6.140625" bestFit="1" customWidth="1"/>
    <col min="43" max="43" width="5.7109375" bestFit="1" customWidth="1"/>
    <col min="44" max="44" width="7.28515625" bestFit="1" customWidth="1"/>
  </cols>
  <sheetData>
    <row r="1" spans="7:46" x14ac:dyDescent="0.25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45" x14ac:dyDescent="0.25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" customHeight="1" x14ac:dyDescent="0.25">
      <c r="G3" s="119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108" t="s">
        <v>22</v>
      </c>
      <c r="N3" s="1" t="s">
        <v>3</v>
      </c>
      <c r="O3" s="4">
        <v>8.0000000000000004E-4</v>
      </c>
      <c r="P3" s="115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108" t="s">
        <v>37</v>
      </c>
      <c r="Z3" s="110">
        <v>0.5</v>
      </c>
      <c r="AA3" s="114" t="s">
        <v>48</v>
      </c>
      <c r="AB3" s="110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108" t="s">
        <v>37</v>
      </c>
      <c r="AO3" s="108">
        <v>30</v>
      </c>
      <c r="AP3" s="108">
        <v>60</v>
      </c>
      <c r="AQ3" s="1" t="s">
        <v>3</v>
      </c>
      <c r="AR3" s="4">
        <v>2.9999999999999997E-4</v>
      </c>
      <c r="AS3" s="26"/>
      <c r="AT3" s="26"/>
    </row>
    <row r="4" spans="7:46" x14ac:dyDescent="0.25">
      <c r="G4" s="120"/>
      <c r="H4" s="9" t="s">
        <v>4</v>
      </c>
      <c r="I4" s="10">
        <v>0.96</v>
      </c>
      <c r="J4" s="10">
        <v>0.111</v>
      </c>
      <c r="K4" s="19">
        <v>1</v>
      </c>
      <c r="M4" s="109"/>
      <c r="N4" s="1" t="s">
        <v>4</v>
      </c>
      <c r="O4" s="2">
        <v>1.2999999999999999E-3</v>
      </c>
      <c r="P4" s="116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108"/>
      <c r="Z4" s="110"/>
      <c r="AA4" s="114"/>
      <c r="AB4" s="110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109"/>
      <c r="AO4" s="109"/>
      <c r="AP4" s="109"/>
      <c r="AQ4" s="1" t="s">
        <v>4</v>
      </c>
      <c r="AR4" s="31" t="s">
        <v>65</v>
      </c>
      <c r="AS4" s="26"/>
      <c r="AT4" s="26"/>
    </row>
    <row r="5" spans="7:46" x14ac:dyDescent="0.25">
      <c r="G5" s="120"/>
      <c r="H5" s="9" t="s">
        <v>5</v>
      </c>
      <c r="I5" s="10">
        <v>0.97460000000000002</v>
      </c>
      <c r="J5" s="10">
        <v>0.11600000000000001</v>
      </c>
      <c r="K5" s="19">
        <v>0.99</v>
      </c>
      <c r="M5" s="109"/>
      <c r="N5" s="1" t="s">
        <v>5</v>
      </c>
      <c r="O5" s="2">
        <v>4.9299999999999997E-2</v>
      </c>
      <c r="P5" s="117"/>
      <c r="Q5" s="1">
        <v>0.60619999999999996</v>
      </c>
      <c r="R5" s="1">
        <v>0.9375</v>
      </c>
      <c r="S5" s="17">
        <f t="shared" si="0"/>
        <v>0.54651930056087106</v>
      </c>
      <c r="X5" s="26"/>
      <c r="Y5" s="108" t="s">
        <v>47</v>
      </c>
      <c r="Z5" s="110">
        <v>0.5</v>
      </c>
      <c r="AA5" s="114" t="s">
        <v>50</v>
      </c>
      <c r="AB5" s="110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109"/>
      <c r="AO5" s="109"/>
      <c r="AP5" s="109"/>
      <c r="AQ5" s="1" t="s">
        <v>5</v>
      </c>
      <c r="AR5" s="31" t="s">
        <v>65</v>
      </c>
      <c r="AS5" s="26"/>
      <c r="AT5" s="26"/>
    </row>
    <row r="6" spans="7:46" ht="15" customHeight="1" x14ac:dyDescent="0.25">
      <c r="G6" s="110" t="s">
        <v>13</v>
      </c>
      <c r="H6" s="1" t="s">
        <v>3</v>
      </c>
      <c r="I6" s="6">
        <v>0</v>
      </c>
      <c r="J6" s="6">
        <v>0</v>
      </c>
      <c r="K6" s="20">
        <v>0</v>
      </c>
      <c r="M6" s="110" t="s">
        <v>31</v>
      </c>
      <c r="N6" s="1" t="s">
        <v>3</v>
      </c>
      <c r="O6" s="6">
        <v>0</v>
      </c>
      <c r="P6" s="118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108"/>
      <c r="Z6" s="110"/>
      <c r="AA6" s="114"/>
      <c r="AB6" s="110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110" t="s">
        <v>44</v>
      </c>
      <c r="AO6" s="108">
        <v>30</v>
      </c>
      <c r="AP6" s="110">
        <v>20</v>
      </c>
      <c r="AQ6" s="1" t="s">
        <v>3</v>
      </c>
      <c r="AR6" s="31" t="s">
        <v>65</v>
      </c>
      <c r="AS6" s="26"/>
      <c r="AT6" s="26"/>
    </row>
    <row r="7" spans="7:46" ht="15" customHeight="1" x14ac:dyDescent="0.25">
      <c r="G7" s="111"/>
      <c r="H7" s="1" t="s">
        <v>5</v>
      </c>
      <c r="I7" s="3">
        <v>0.97899999999999998</v>
      </c>
      <c r="J7" s="2">
        <v>0</v>
      </c>
      <c r="K7" s="21">
        <v>0</v>
      </c>
      <c r="M7" s="111"/>
      <c r="N7" s="1" t="s">
        <v>4</v>
      </c>
      <c r="O7" s="4">
        <v>0</v>
      </c>
      <c r="P7" s="116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108" t="s">
        <v>45</v>
      </c>
      <c r="Z7" s="110">
        <v>0.3</v>
      </c>
      <c r="AA7" s="114" t="s">
        <v>63</v>
      </c>
      <c r="AB7" s="110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111"/>
      <c r="AO7" s="109"/>
      <c r="AP7" s="111"/>
      <c r="AQ7" s="1" t="s">
        <v>4</v>
      </c>
      <c r="AR7" s="31" t="s">
        <v>65</v>
      </c>
      <c r="AS7" s="26"/>
      <c r="AT7" s="26"/>
    </row>
    <row r="8" spans="7:46" x14ac:dyDescent="0.25">
      <c r="G8" s="111"/>
      <c r="I8" s="3">
        <v>1</v>
      </c>
      <c r="J8" s="2">
        <v>0</v>
      </c>
      <c r="K8" s="20">
        <v>0</v>
      </c>
      <c r="M8" s="111"/>
      <c r="N8" s="1" t="s">
        <v>5</v>
      </c>
      <c r="O8" s="4">
        <v>0</v>
      </c>
      <c r="P8" s="117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108"/>
      <c r="Z8" s="110"/>
      <c r="AA8" s="114"/>
      <c r="AB8" s="110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111"/>
      <c r="AO8" s="109"/>
      <c r="AP8" s="111"/>
      <c r="AQ8" s="1" t="s">
        <v>5</v>
      </c>
      <c r="AR8" s="31" t="s">
        <v>65</v>
      </c>
      <c r="AS8" s="26"/>
      <c r="AT8" s="26"/>
    </row>
    <row r="9" spans="7:46" ht="15" customHeight="1" x14ac:dyDescent="0.25">
      <c r="G9" s="110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110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108" t="s">
        <v>46</v>
      </c>
      <c r="Z9" s="110">
        <v>0.4</v>
      </c>
      <c r="AA9" s="114" t="s">
        <v>54</v>
      </c>
      <c r="AB9" s="110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110" t="s">
        <v>38</v>
      </c>
      <c r="AO9" s="110">
        <v>1</v>
      </c>
      <c r="AP9" s="110">
        <v>30</v>
      </c>
      <c r="AQ9" s="1" t="s">
        <v>3</v>
      </c>
      <c r="AR9" s="4">
        <v>2.0000000000000001E-4</v>
      </c>
      <c r="AS9" s="26"/>
      <c r="AT9" s="26"/>
    </row>
    <row r="10" spans="7:46" x14ac:dyDescent="0.25">
      <c r="G10" s="111"/>
      <c r="H10" s="1" t="s">
        <v>4</v>
      </c>
      <c r="I10" s="3">
        <v>0.92800000000000005</v>
      </c>
      <c r="J10" s="4">
        <v>8.6999999999999994E-3</v>
      </c>
      <c r="K10" s="22">
        <v>0</v>
      </c>
      <c r="M10" s="111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108"/>
      <c r="Z10" s="110"/>
      <c r="AA10" s="114"/>
      <c r="AB10" s="110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111"/>
      <c r="AO10" s="111"/>
      <c r="AP10" s="111"/>
      <c r="AQ10" s="1" t="s">
        <v>4</v>
      </c>
      <c r="AR10" s="3">
        <v>0.31359999999999999</v>
      </c>
      <c r="AS10" s="26"/>
      <c r="AT10" s="26"/>
    </row>
    <row r="11" spans="7:46" x14ac:dyDescent="0.25">
      <c r="G11" s="111"/>
      <c r="H11" s="1" t="s">
        <v>5</v>
      </c>
      <c r="I11" s="4">
        <v>0</v>
      </c>
      <c r="J11" s="4">
        <v>0</v>
      </c>
      <c r="K11" s="22">
        <v>0</v>
      </c>
      <c r="M11" s="111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108" t="s">
        <v>39</v>
      </c>
      <c r="Z11" s="110">
        <v>0.4</v>
      </c>
      <c r="AA11" s="114" t="s">
        <v>55</v>
      </c>
      <c r="AB11" s="110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111"/>
      <c r="AO11" s="111"/>
      <c r="AP11" s="111"/>
      <c r="AQ11" s="1" t="s">
        <v>5</v>
      </c>
      <c r="AR11" s="4">
        <v>7.4000000000000003E-3</v>
      </c>
      <c r="AS11" s="26"/>
      <c r="AT11" s="26"/>
    </row>
    <row r="12" spans="7:46" ht="15" customHeight="1" x14ac:dyDescent="0.25">
      <c r="G12" s="121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110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108"/>
      <c r="Z12" s="110"/>
      <c r="AA12" s="114"/>
      <c r="AB12" s="110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110" t="s">
        <v>46</v>
      </c>
      <c r="AO12" s="110">
        <v>10</v>
      </c>
      <c r="AP12" s="110">
        <v>20</v>
      </c>
      <c r="AQ12" s="1" t="s">
        <v>3</v>
      </c>
      <c r="AR12" s="4">
        <v>8.0000000000000004E-4</v>
      </c>
      <c r="AS12" s="26"/>
      <c r="AT12" s="26"/>
    </row>
    <row r="13" spans="7:46" x14ac:dyDescent="0.25">
      <c r="G13" s="122"/>
      <c r="H13" s="1" t="s">
        <v>4</v>
      </c>
      <c r="I13" s="6">
        <v>1E-3</v>
      </c>
      <c r="J13" s="5">
        <f>I13</f>
        <v>1E-3</v>
      </c>
      <c r="K13" s="22">
        <v>0</v>
      </c>
      <c r="M13" s="111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108" t="s">
        <v>40</v>
      </c>
      <c r="Z13" s="110">
        <v>0.5</v>
      </c>
      <c r="AA13" s="114" t="s">
        <v>52</v>
      </c>
      <c r="AB13" s="110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111"/>
      <c r="AO13" s="111"/>
      <c r="AP13" s="111"/>
      <c r="AQ13" s="1" t="s">
        <v>4</v>
      </c>
      <c r="AR13" s="31" t="s">
        <v>65</v>
      </c>
      <c r="AS13" s="26"/>
      <c r="AT13" s="26"/>
    </row>
    <row r="14" spans="7:46" x14ac:dyDescent="0.25">
      <c r="G14" s="122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111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108"/>
      <c r="Z14" s="110"/>
      <c r="AA14" s="114"/>
      <c r="AB14" s="110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111"/>
      <c r="AO14" s="111"/>
      <c r="AP14" s="111"/>
      <c r="AQ14" s="1" t="s">
        <v>5</v>
      </c>
      <c r="AR14" s="31" t="s">
        <v>65</v>
      </c>
      <c r="AS14" s="26"/>
      <c r="AT14" s="26"/>
    </row>
    <row r="15" spans="7:46" x14ac:dyDescent="0.25">
      <c r="G15" s="123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112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108" t="s">
        <v>41</v>
      </c>
      <c r="Z15" s="110">
        <v>0.6</v>
      </c>
      <c r="AA15" s="114" t="s">
        <v>53</v>
      </c>
      <c r="AB15" s="110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112" t="s">
        <v>39</v>
      </c>
      <c r="AO15" s="110">
        <v>10</v>
      </c>
      <c r="AP15" s="110">
        <v>20</v>
      </c>
      <c r="AQ15" s="1" t="s">
        <v>3</v>
      </c>
      <c r="AR15" s="31" t="s">
        <v>65</v>
      </c>
      <c r="AS15" s="26"/>
      <c r="AT15" s="26"/>
    </row>
    <row r="16" spans="7:46" x14ac:dyDescent="0.25">
      <c r="G16" s="124"/>
      <c r="H16" s="1" t="s">
        <v>4</v>
      </c>
      <c r="I16" s="3">
        <v>1</v>
      </c>
      <c r="J16" s="8">
        <f t="shared" si="4"/>
        <v>1</v>
      </c>
      <c r="K16" s="23">
        <v>0.99</v>
      </c>
      <c r="M16" s="113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108"/>
      <c r="Z16" s="110"/>
      <c r="AA16" s="114"/>
      <c r="AB16" s="110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113"/>
      <c r="AO16" s="111"/>
      <c r="AP16" s="111"/>
      <c r="AQ16" s="1" t="s">
        <v>4</v>
      </c>
      <c r="AR16" s="31" t="s">
        <v>65</v>
      </c>
      <c r="AS16" s="26"/>
      <c r="AT16" s="26"/>
    </row>
    <row r="17" spans="7:46" ht="16.350000000000001" customHeight="1" x14ac:dyDescent="0.25">
      <c r="G17" s="124"/>
      <c r="H17" s="1" t="s">
        <v>5</v>
      </c>
      <c r="I17" s="3">
        <v>1</v>
      </c>
      <c r="J17" s="8">
        <f t="shared" si="4"/>
        <v>1</v>
      </c>
      <c r="K17" s="23">
        <v>0.99</v>
      </c>
      <c r="M17" s="113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108" t="s">
        <v>42</v>
      </c>
      <c r="Z17" s="110">
        <v>0.8</v>
      </c>
      <c r="AA17" s="114" t="s">
        <v>49</v>
      </c>
      <c r="AB17" s="110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113"/>
      <c r="AO17" s="111"/>
      <c r="AP17" s="111"/>
      <c r="AQ17" s="1" t="s">
        <v>5</v>
      </c>
      <c r="AR17" s="31" t="s">
        <v>65</v>
      </c>
      <c r="AS17" s="26"/>
      <c r="AT17" s="26"/>
    </row>
    <row r="18" spans="7:46" ht="15" customHeight="1" x14ac:dyDescent="0.25">
      <c r="G18" s="125" t="s">
        <v>11</v>
      </c>
      <c r="H18" s="1" t="s">
        <v>3</v>
      </c>
      <c r="I18" s="4">
        <v>0</v>
      </c>
      <c r="J18" s="2">
        <v>0</v>
      </c>
      <c r="K18" s="20">
        <v>0</v>
      </c>
      <c r="M18" s="110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108"/>
      <c r="Z18" s="110"/>
      <c r="AA18" s="114"/>
      <c r="AB18" s="110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110" t="s">
        <v>40</v>
      </c>
      <c r="AO18" s="110">
        <v>10</v>
      </c>
      <c r="AP18" s="110">
        <v>20</v>
      </c>
      <c r="AQ18" s="1" t="s">
        <v>3</v>
      </c>
      <c r="AR18" s="31" t="s">
        <v>65</v>
      </c>
      <c r="AS18" s="26"/>
      <c r="AT18" s="26"/>
    </row>
    <row r="19" spans="7:46" x14ac:dyDescent="0.25">
      <c r="G19" s="126"/>
      <c r="H19" s="1" t="s">
        <v>4</v>
      </c>
      <c r="I19" s="2">
        <v>0</v>
      </c>
      <c r="J19" s="2">
        <v>0</v>
      </c>
      <c r="K19" s="20">
        <v>0</v>
      </c>
      <c r="M19" s="111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108" t="s">
        <v>43</v>
      </c>
      <c r="Z19" s="110">
        <v>0.6</v>
      </c>
      <c r="AA19" s="114" t="s">
        <v>51</v>
      </c>
      <c r="AB19" s="110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111"/>
      <c r="AO19" s="111"/>
      <c r="AP19" s="111"/>
      <c r="AQ19" s="1" t="s">
        <v>4</v>
      </c>
      <c r="AR19" s="31" t="s">
        <v>65</v>
      </c>
      <c r="AS19" s="26"/>
      <c r="AT19" s="26"/>
    </row>
    <row r="20" spans="7:46" x14ac:dyDescent="0.25">
      <c r="G20" s="126"/>
      <c r="H20" s="1" t="s">
        <v>5</v>
      </c>
      <c r="I20" s="2">
        <v>0</v>
      </c>
      <c r="J20" s="2">
        <v>0</v>
      </c>
      <c r="K20" s="20">
        <v>0</v>
      </c>
      <c r="M20" s="111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108"/>
      <c r="Z20" s="110"/>
      <c r="AA20" s="114"/>
      <c r="AB20" s="110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111"/>
      <c r="AO20" s="111"/>
      <c r="AP20" s="111"/>
      <c r="AQ20" s="1" t="s">
        <v>5</v>
      </c>
      <c r="AR20" s="31" t="s">
        <v>65</v>
      </c>
      <c r="AS20" s="26"/>
      <c r="AT20" s="26"/>
    </row>
    <row r="21" spans="7:46" ht="15" customHeight="1" x14ac:dyDescent="0.25">
      <c r="G21" s="110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110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110" t="s">
        <v>41</v>
      </c>
      <c r="AO21" s="110">
        <v>10</v>
      </c>
      <c r="AP21" s="110">
        <v>30</v>
      </c>
      <c r="AQ21" s="1" t="s">
        <v>3</v>
      </c>
      <c r="AR21" s="2">
        <v>5.0000000000000001E-4</v>
      </c>
      <c r="AS21" s="26"/>
      <c r="AT21" s="26"/>
    </row>
    <row r="22" spans="7:46" x14ac:dyDescent="0.25">
      <c r="G22" s="111"/>
      <c r="H22" s="1" t="s">
        <v>4</v>
      </c>
      <c r="I22" s="7">
        <v>0.99</v>
      </c>
      <c r="J22" s="1"/>
      <c r="K22" s="24">
        <v>0.99</v>
      </c>
      <c r="M22" s="111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111"/>
      <c r="AO22" s="111"/>
      <c r="AP22" s="111"/>
      <c r="AQ22" s="1" t="s">
        <v>4</v>
      </c>
      <c r="AR22" s="31" t="s">
        <v>65</v>
      </c>
      <c r="AS22" s="26"/>
      <c r="AT22" s="26"/>
    </row>
    <row r="23" spans="7:46" x14ac:dyDescent="0.25">
      <c r="G23" s="111"/>
      <c r="H23" s="1" t="s">
        <v>5</v>
      </c>
      <c r="I23" s="7">
        <v>0.99</v>
      </c>
      <c r="J23" s="1"/>
      <c r="K23" s="24">
        <v>0.99</v>
      </c>
      <c r="M23" s="111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111"/>
      <c r="AO23" s="111"/>
      <c r="AP23" s="111"/>
      <c r="AQ23" s="1" t="s">
        <v>5</v>
      </c>
      <c r="AR23" s="31" t="s">
        <v>65</v>
      </c>
      <c r="AS23" s="26"/>
      <c r="AT23" s="26"/>
    </row>
    <row r="24" spans="7:46" ht="15" customHeight="1" x14ac:dyDescent="0.25">
      <c r="G24" s="110" t="s">
        <v>14</v>
      </c>
      <c r="H24" s="1" t="s">
        <v>3</v>
      </c>
      <c r="I24" s="2">
        <v>0</v>
      </c>
      <c r="J24" s="2">
        <v>0</v>
      </c>
      <c r="K24" s="20">
        <v>0</v>
      </c>
      <c r="M24" s="110" t="s">
        <v>27</v>
      </c>
      <c r="N24" s="1" t="s">
        <v>3</v>
      </c>
      <c r="O24" s="2">
        <v>0</v>
      </c>
      <c r="P24" s="118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110" t="s">
        <v>42</v>
      </c>
      <c r="AO24" s="110">
        <v>30</v>
      </c>
      <c r="AP24" s="110">
        <v>20</v>
      </c>
      <c r="AQ24" s="1" t="s">
        <v>3</v>
      </c>
      <c r="AR24" s="2">
        <v>3.3999999999999998E-3</v>
      </c>
      <c r="AS24" s="26"/>
      <c r="AT24" s="26"/>
    </row>
    <row r="25" spans="7:46" x14ac:dyDescent="0.25">
      <c r="G25" s="111"/>
      <c r="H25" s="1" t="s">
        <v>4</v>
      </c>
      <c r="I25" s="2">
        <v>0</v>
      </c>
      <c r="J25" s="2">
        <v>0</v>
      </c>
      <c r="K25" s="25">
        <v>0</v>
      </c>
      <c r="M25" s="111"/>
      <c r="N25" s="1" t="s">
        <v>4</v>
      </c>
      <c r="O25" s="2">
        <v>1E-4</v>
      </c>
      <c r="P25" s="116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111"/>
      <c r="AO25" s="111"/>
      <c r="AP25" s="111"/>
      <c r="AQ25" s="1" t="s">
        <v>4</v>
      </c>
      <c r="AR25" s="31" t="s">
        <v>65</v>
      </c>
      <c r="AS25" s="26"/>
      <c r="AT25" s="26"/>
    </row>
    <row r="26" spans="7:46" x14ac:dyDescent="0.25">
      <c r="G26" s="111"/>
      <c r="H26" s="1" t="s">
        <v>5</v>
      </c>
      <c r="I26" s="7">
        <v>0.77600000000000002</v>
      </c>
      <c r="J26" s="1"/>
      <c r="K26" s="25">
        <v>0</v>
      </c>
      <c r="M26" s="111"/>
      <c r="N26" s="1" t="s">
        <v>5</v>
      </c>
      <c r="O26" s="2">
        <v>0</v>
      </c>
      <c r="P26" s="117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111"/>
      <c r="AO26" s="111"/>
      <c r="AP26" s="111"/>
      <c r="AQ26" s="1" t="s">
        <v>5</v>
      </c>
      <c r="AR26" s="31" t="s">
        <v>65</v>
      </c>
      <c r="AS26" s="26"/>
      <c r="AT26" s="26"/>
    </row>
    <row r="27" spans="7:46" ht="15" customHeight="1" x14ac:dyDescent="0.25">
      <c r="G27" s="110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110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110" t="s">
        <v>43</v>
      </c>
      <c r="AO27" s="110">
        <v>10</v>
      </c>
      <c r="AP27" s="110">
        <v>30</v>
      </c>
      <c r="AQ27" s="1" t="s">
        <v>3</v>
      </c>
      <c r="AR27" s="2">
        <v>2.0000000000000001E-4</v>
      </c>
      <c r="AS27" s="26"/>
      <c r="AT27" s="26"/>
    </row>
    <row r="28" spans="7:46" x14ac:dyDescent="0.25">
      <c r="G28" s="111"/>
      <c r="H28" s="1" t="s">
        <v>4</v>
      </c>
      <c r="I28" s="7">
        <v>0.99</v>
      </c>
      <c r="J28" s="8">
        <f>I28</f>
        <v>0.99</v>
      </c>
      <c r="K28" s="20">
        <v>0</v>
      </c>
      <c r="M28" s="111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111"/>
      <c r="AO28" s="111"/>
      <c r="AP28" s="111"/>
      <c r="AQ28" s="1" t="s">
        <v>4</v>
      </c>
      <c r="AR28" s="31" t="s">
        <v>65</v>
      </c>
      <c r="AS28" s="26"/>
      <c r="AT28" s="26"/>
    </row>
    <row r="29" spans="7:46" x14ac:dyDescent="0.25">
      <c r="G29" s="111"/>
      <c r="H29" s="1" t="s">
        <v>5</v>
      </c>
      <c r="I29" s="7">
        <v>1</v>
      </c>
      <c r="J29" s="8">
        <f>I29</f>
        <v>1</v>
      </c>
      <c r="K29" s="20">
        <v>0</v>
      </c>
      <c r="M29" s="111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111"/>
      <c r="AO29" s="111"/>
      <c r="AP29" s="111"/>
      <c r="AQ29" s="1" t="s">
        <v>5</v>
      </c>
      <c r="AR29" s="31" t="s">
        <v>65</v>
      </c>
      <c r="AS29" s="26"/>
      <c r="AT29" s="26"/>
    </row>
    <row r="30" spans="7:46" x14ac:dyDescent="0.25">
      <c r="G30" s="110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25">
      <c r="G31" s="111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25">
      <c r="G32" s="111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" customHeight="1" x14ac:dyDescent="0.25">
      <c r="G33" s="119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" x14ac:dyDescent="0.25">
      <c r="G34" s="120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25">
      <c r="G35" s="120"/>
      <c r="H35" s="9" t="s">
        <v>5</v>
      </c>
      <c r="I35" s="10">
        <v>0.99</v>
      </c>
      <c r="J35" s="10">
        <f>I35</f>
        <v>0.99</v>
      </c>
      <c r="K35" s="10">
        <v>0.99</v>
      </c>
      <c r="Y35" s="108" t="s">
        <v>37</v>
      </c>
      <c r="Z35" s="110">
        <v>0.5</v>
      </c>
      <c r="AA35" s="114" t="s">
        <v>73</v>
      </c>
      <c r="AB35" s="110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108" t="s">
        <v>37</v>
      </c>
      <c r="AO35" s="108" t="s">
        <v>70</v>
      </c>
      <c r="AP35" s="108"/>
      <c r="AQ35" s="1"/>
      <c r="AR35" s="4"/>
    </row>
    <row r="36" spans="7:44" x14ac:dyDescent="0.25">
      <c r="G36" s="110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108"/>
      <c r="Z36" s="110"/>
      <c r="AA36" s="114"/>
      <c r="AB36" s="110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109"/>
      <c r="AO36" s="109"/>
      <c r="AP36" s="109"/>
      <c r="AQ36" s="1" t="s">
        <v>4</v>
      </c>
      <c r="AR36" s="31" t="s">
        <v>96</v>
      </c>
    </row>
    <row r="37" spans="7:44" x14ac:dyDescent="0.25">
      <c r="G37" s="111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110" t="s">
        <v>26</v>
      </c>
      <c r="N37" s="1" t="s">
        <v>3</v>
      </c>
      <c r="O37" s="2">
        <v>1.6999999999999999E-3</v>
      </c>
      <c r="P37" s="27"/>
      <c r="Y37" s="108" t="s">
        <v>47</v>
      </c>
      <c r="Z37" s="110">
        <v>0.5</v>
      </c>
      <c r="AA37" s="114" t="s">
        <v>73</v>
      </c>
      <c r="AB37" s="110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109"/>
      <c r="AO37" s="109"/>
      <c r="AP37" s="109"/>
      <c r="AQ37" s="1" t="s">
        <v>5</v>
      </c>
      <c r="AR37" s="31" t="s">
        <v>95</v>
      </c>
    </row>
    <row r="38" spans="7:44" x14ac:dyDescent="0.25">
      <c r="G38" s="111"/>
      <c r="H38" s="1" t="s">
        <v>5</v>
      </c>
      <c r="I38" s="2">
        <v>0</v>
      </c>
      <c r="J38" s="2">
        <f t="shared" si="8"/>
        <v>0</v>
      </c>
      <c r="K38" s="2">
        <v>0</v>
      </c>
      <c r="M38" s="111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108"/>
      <c r="Z38" s="110"/>
      <c r="AA38" s="114"/>
      <c r="AB38" s="110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108" t="s">
        <v>44</v>
      </c>
      <c r="AO38" s="127" t="s">
        <v>76</v>
      </c>
      <c r="AP38" s="110"/>
      <c r="AQ38" s="1"/>
      <c r="AR38" s="31"/>
    </row>
    <row r="39" spans="7:44" x14ac:dyDescent="0.25">
      <c r="M39" s="111"/>
      <c r="N39" s="1" t="s">
        <v>5</v>
      </c>
      <c r="O39" s="2">
        <v>0</v>
      </c>
      <c r="P39" s="27"/>
      <c r="Y39" s="108" t="s">
        <v>45</v>
      </c>
      <c r="Z39" s="110">
        <v>0.3</v>
      </c>
      <c r="AA39" s="114" t="s">
        <v>73</v>
      </c>
      <c r="AB39" s="110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109"/>
      <c r="AO39" s="128"/>
      <c r="AP39" s="111"/>
      <c r="AQ39" s="1" t="s">
        <v>4</v>
      </c>
      <c r="AR39" s="31" t="s">
        <v>85</v>
      </c>
    </row>
    <row r="40" spans="7:44" x14ac:dyDescent="0.25">
      <c r="M40" s="108" t="s">
        <v>21</v>
      </c>
      <c r="N40" s="13" t="s">
        <v>3</v>
      </c>
      <c r="O40" s="3">
        <v>0.90749999999999997</v>
      </c>
      <c r="P40" s="15"/>
      <c r="Q40" s="15"/>
      <c r="Y40" s="108"/>
      <c r="Z40" s="110"/>
      <c r="AA40" s="114"/>
      <c r="AB40" s="110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109"/>
      <c r="AO40" s="128"/>
      <c r="AP40" s="111"/>
      <c r="AQ40" s="1" t="s">
        <v>5</v>
      </c>
      <c r="AR40" s="31" t="s">
        <v>65</v>
      </c>
    </row>
    <row r="41" spans="7:44" x14ac:dyDescent="0.25">
      <c r="M41" s="109"/>
      <c r="N41" s="13" t="s">
        <v>4</v>
      </c>
      <c r="O41" s="3">
        <v>0.91210000000000002</v>
      </c>
      <c r="P41" s="15"/>
      <c r="Q41" s="15"/>
      <c r="Y41" s="108" t="s">
        <v>46</v>
      </c>
      <c r="Z41" s="110">
        <v>0.4</v>
      </c>
      <c r="AA41" s="114" t="s">
        <v>73</v>
      </c>
      <c r="AB41" s="110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108" t="s">
        <v>38</v>
      </c>
      <c r="AO41" s="127" t="s">
        <v>105</v>
      </c>
      <c r="AP41" s="110"/>
      <c r="AQ41" s="1"/>
      <c r="AR41" s="4"/>
    </row>
    <row r="42" spans="7:44" x14ac:dyDescent="0.25">
      <c r="M42" s="109"/>
      <c r="N42" s="13" t="s">
        <v>5</v>
      </c>
      <c r="O42" s="3">
        <v>0.69</v>
      </c>
      <c r="P42" s="15"/>
      <c r="Q42" s="15"/>
      <c r="Y42" s="108"/>
      <c r="Z42" s="110"/>
      <c r="AA42" s="114"/>
      <c r="AB42" s="110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109"/>
      <c r="AO42" s="128"/>
      <c r="AP42" s="111"/>
      <c r="AQ42" s="1" t="s">
        <v>4</v>
      </c>
      <c r="AR42" s="31">
        <v>4.0000000000000002E-4</v>
      </c>
    </row>
    <row r="43" spans="7:44" x14ac:dyDescent="0.25">
      <c r="Y43" s="108" t="s">
        <v>39</v>
      </c>
      <c r="Z43" s="110">
        <v>0.4</v>
      </c>
      <c r="AA43" s="114" t="s">
        <v>73</v>
      </c>
      <c r="AB43" s="110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109"/>
      <c r="AO43" s="128"/>
      <c r="AP43" s="111"/>
      <c r="AQ43" s="1" t="s">
        <v>5</v>
      </c>
      <c r="AR43" s="34" t="s">
        <v>106</v>
      </c>
    </row>
    <row r="44" spans="7:44" x14ac:dyDescent="0.25">
      <c r="Y44" s="108"/>
      <c r="Z44" s="110"/>
      <c r="AA44" s="114"/>
      <c r="AB44" s="110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108" t="s">
        <v>46</v>
      </c>
      <c r="AO44" s="114" t="s">
        <v>77</v>
      </c>
      <c r="AP44" s="110"/>
      <c r="AQ44" s="1"/>
      <c r="AR44" s="4"/>
    </row>
    <row r="45" spans="7:44" x14ac:dyDescent="0.25">
      <c r="Y45" s="108" t="s">
        <v>40</v>
      </c>
      <c r="Z45" s="110">
        <v>0.5</v>
      </c>
      <c r="AA45" s="114" t="s">
        <v>73</v>
      </c>
      <c r="AB45" s="110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109"/>
      <c r="AO45" s="131"/>
      <c r="AP45" s="111"/>
      <c r="AQ45" s="1" t="s">
        <v>4</v>
      </c>
      <c r="AR45" s="34" t="s">
        <v>92</v>
      </c>
    </row>
    <row r="46" spans="7:44" x14ac:dyDescent="0.25">
      <c r="Y46" s="108"/>
      <c r="Z46" s="110"/>
      <c r="AA46" s="114"/>
      <c r="AB46" s="110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109"/>
      <c r="AO46" s="131"/>
      <c r="AP46" s="111"/>
      <c r="AQ46" s="1" t="s">
        <v>5</v>
      </c>
      <c r="AR46" s="34" t="s">
        <v>75</v>
      </c>
    </row>
    <row r="47" spans="7:44" x14ac:dyDescent="0.25">
      <c r="Y47" s="108" t="s">
        <v>41</v>
      </c>
      <c r="Z47" s="110">
        <v>0.6</v>
      </c>
      <c r="AA47" s="114" t="s">
        <v>73</v>
      </c>
      <c r="AB47" s="110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129" t="s">
        <v>39</v>
      </c>
      <c r="AO47" s="114" t="s">
        <v>79</v>
      </c>
      <c r="AP47" s="110"/>
      <c r="AQ47" s="1"/>
      <c r="AR47" s="31"/>
    </row>
    <row r="48" spans="7:44" x14ac:dyDescent="0.25">
      <c r="Y48" s="108"/>
      <c r="Z48" s="110"/>
      <c r="AA48" s="114"/>
      <c r="AB48" s="110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130"/>
      <c r="AO48" s="131"/>
      <c r="AP48" s="111"/>
      <c r="AQ48" s="1" t="s">
        <v>4</v>
      </c>
      <c r="AR48" s="31" t="s">
        <v>88</v>
      </c>
    </row>
    <row r="49" spans="25:45" x14ac:dyDescent="0.25">
      <c r="Y49" s="108" t="s">
        <v>42</v>
      </c>
      <c r="Z49" s="110">
        <v>0.8</v>
      </c>
      <c r="AA49" s="114" t="s">
        <v>73</v>
      </c>
      <c r="AB49" s="110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130"/>
      <c r="AO49" s="131"/>
      <c r="AP49" s="111"/>
      <c r="AQ49" s="1" t="s">
        <v>5</v>
      </c>
      <c r="AR49" s="31" t="s">
        <v>89</v>
      </c>
    </row>
    <row r="50" spans="25:45" x14ac:dyDescent="0.25">
      <c r="Y50" s="108"/>
      <c r="Z50" s="110"/>
      <c r="AA50" s="114"/>
      <c r="AB50" s="110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108" t="s">
        <v>40</v>
      </c>
      <c r="AO50" s="114" t="s">
        <v>82</v>
      </c>
      <c r="AP50" s="110"/>
      <c r="AQ50" s="1"/>
      <c r="AR50" s="31"/>
    </row>
    <row r="51" spans="25:45" x14ac:dyDescent="0.25">
      <c r="Y51" s="108" t="s">
        <v>43</v>
      </c>
      <c r="Z51" s="110">
        <v>0.6</v>
      </c>
      <c r="AA51" s="114" t="s">
        <v>73</v>
      </c>
      <c r="AB51" s="110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109"/>
      <c r="AO51" s="131"/>
      <c r="AP51" s="111"/>
      <c r="AQ51" s="1" t="s">
        <v>4</v>
      </c>
      <c r="AR51" s="31" t="s">
        <v>85</v>
      </c>
    </row>
    <row r="52" spans="25:45" x14ac:dyDescent="0.25">
      <c r="Y52" s="108"/>
      <c r="Z52" s="110"/>
      <c r="AA52" s="114"/>
      <c r="AB52" s="110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109"/>
      <c r="AO52" s="131"/>
      <c r="AP52" s="111"/>
      <c r="AQ52" s="1" t="s">
        <v>5</v>
      </c>
      <c r="AR52" s="31" t="s">
        <v>65</v>
      </c>
    </row>
    <row r="53" spans="25:45" x14ac:dyDescent="0.25">
      <c r="AN53" s="108" t="s">
        <v>41</v>
      </c>
      <c r="AO53" s="110" t="s">
        <v>83</v>
      </c>
      <c r="AP53" s="110"/>
      <c r="AQ53" s="1"/>
      <c r="AR53" s="2"/>
    </row>
    <row r="54" spans="25:45" x14ac:dyDescent="0.25">
      <c r="AN54" s="109"/>
      <c r="AO54" s="111"/>
      <c r="AP54" s="111"/>
      <c r="AQ54" s="1" t="s">
        <v>4</v>
      </c>
      <c r="AR54" s="35" t="s">
        <v>103</v>
      </c>
      <c r="AS54" s="36"/>
    </row>
    <row r="55" spans="25:45" x14ac:dyDescent="0.25">
      <c r="AN55" s="109"/>
      <c r="AO55" s="111"/>
      <c r="AP55" s="111"/>
      <c r="AQ55" s="1" t="s">
        <v>5</v>
      </c>
      <c r="AR55" s="35" t="s">
        <v>75</v>
      </c>
      <c r="AS55" s="36"/>
    </row>
    <row r="56" spans="25:45" x14ac:dyDescent="0.25">
      <c r="AN56" s="108" t="s">
        <v>42</v>
      </c>
      <c r="AO56" s="114" t="s">
        <v>81</v>
      </c>
      <c r="AP56" s="110"/>
      <c r="AQ56" s="1"/>
      <c r="AR56" s="2"/>
    </row>
    <row r="57" spans="25:45" x14ac:dyDescent="0.25">
      <c r="AN57" s="109"/>
      <c r="AO57" s="131"/>
      <c r="AP57" s="111"/>
      <c r="AQ57" s="1" t="s">
        <v>4</v>
      </c>
      <c r="AR57" s="31" t="s">
        <v>74</v>
      </c>
    </row>
    <row r="58" spans="25:45" x14ac:dyDescent="0.25">
      <c r="AN58" s="109"/>
      <c r="AO58" s="131"/>
      <c r="AP58" s="111"/>
      <c r="AQ58" s="1" t="s">
        <v>5</v>
      </c>
      <c r="AR58" s="31" t="s">
        <v>65</v>
      </c>
    </row>
    <row r="59" spans="25:45" x14ac:dyDescent="0.25">
      <c r="AN59" s="108" t="s">
        <v>43</v>
      </c>
      <c r="AO59" s="114" t="s">
        <v>80</v>
      </c>
      <c r="AP59" s="110"/>
      <c r="AQ59" s="1"/>
      <c r="AR59" s="2"/>
    </row>
    <row r="60" spans="25:45" x14ac:dyDescent="0.25">
      <c r="AN60" s="109"/>
      <c r="AO60" s="131"/>
      <c r="AP60" s="111"/>
      <c r="AQ60" s="1" t="s">
        <v>4</v>
      </c>
      <c r="AR60" s="31" t="s">
        <v>100</v>
      </c>
    </row>
    <row r="61" spans="25:45" x14ac:dyDescent="0.25">
      <c r="AN61" s="109"/>
      <c r="AO61" s="131"/>
      <c r="AP61" s="111"/>
      <c r="AQ61" s="1" t="s">
        <v>5</v>
      </c>
      <c r="AR61" s="34" t="s">
        <v>101</v>
      </c>
    </row>
  </sheetData>
  <mergeCells count="152"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0" zoomScale="70" zoomScaleNormal="70" workbookViewId="0">
      <selection activeCell="S6" sqref="S6:X30"/>
    </sheetView>
  </sheetViews>
  <sheetFormatPr defaultRowHeight="15" x14ac:dyDescent="0.25"/>
  <cols>
    <col min="2" max="3" width="12" bestFit="1" customWidth="1"/>
    <col min="4" max="4" width="12" customWidth="1"/>
    <col min="5" max="5" width="44.42578125" bestFit="1" customWidth="1"/>
    <col min="6" max="6" width="9.7109375" bestFit="1" customWidth="1"/>
    <col min="7" max="7" width="5.7109375" bestFit="1" customWidth="1"/>
    <col min="8" max="8" width="16.42578125" bestFit="1" customWidth="1"/>
    <col min="9" max="9" width="22.140625" bestFit="1" customWidth="1"/>
    <col min="10" max="10" width="13.7109375" bestFit="1" customWidth="1"/>
    <col min="11" max="11" width="7.28515625" bestFit="1" customWidth="1"/>
    <col min="12" max="12" width="44.42578125" bestFit="1" customWidth="1"/>
    <col min="19" max="19" width="40.28515625" bestFit="1" customWidth="1"/>
    <col min="21" max="21" width="7.7109375" bestFit="1" customWidth="1"/>
    <col min="22" max="22" width="8.7109375" bestFit="1" customWidth="1"/>
    <col min="23" max="23" width="5.7109375" bestFit="1" customWidth="1"/>
    <col min="32" max="32" width="28.85546875" customWidth="1"/>
    <col min="33" max="33" width="10.28515625" bestFit="1" customWidth="1"/>
    <col min="34" max="34" width="8.42578125" customWidth="1"/>
    <col min="35" max="36" width="18.5703125" bestFit="1" customWidth="1"/>
    <col min="37" max="37" width="16.7109375" customWidth="1"/>
  </cols>
  <sheetData>
    <row r="5" spans="5:37" x14ac:dyDescent="0.25">
      <c r="AI5" t="s">
        <v>157</v>
      </c>
      <c r="AJ5" t="s">
        <v>151</v>
      </c>
      <c r="AK5" t="s">
        <v>152</v>
      </c>
    </row>
    <row r="6" spans="5:37" ht="90" x14ac:dyDescent="0.25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25">
      <c r="E7" s="108" t="s">
        <v>108</v>
      </c>
      <c r="F7" s="108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115" t="s">
        <v>127</v>
      </c>
      <c r="T7" s="108" t="s">
        <v>128</v>
      </c>
      <c r="U7" s="115">
        <v>1</v>
      </c>
      <c r="V7" s="115">
        <v>12</v>
      </c>
      <c r="W7" s="1" t="s">
        <v>3</v>
      </c>
      <c r="X7" s="31" t="s">
        <v>130</v>
      </c>
      <c r="AF7" s="108" t="s">
        <v>108</v>
      </c>
      <c r="AG7" s="108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25">
      <c r="E8" s="109"/>
      <c r="F8" s="109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132"/>
      <c r="T8" s="109"/>
      <c r="U8" s="132"/>
      <c r="V8" s="132"/>
      <c r="W8" s="1" t="s">
        <v>4</v>
      </c>
      <c r="X8" s="31" t="s">
        <v>129</v>
      </c>
      <c r="AF8" s="109"/>
      <c r="AG8" s="109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25">
      <c r="E9" s="109"/>
      <c r="F9" s="109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133"/>
      <c r="T9" s="109"/>
      <c r="U9" s="133"/>
      <c r="V9" s="133"/>
      <c r="W9" s="1" t="s">
        <v>5</v>
      </c>
      <c r="X9" s="31" t="s">
        <v>159</v>
      </c>
      <c r="AF9" s="109"/>
      <c r="AG9" s="109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25">
      <c r="E10" s="108" t="s">
        <v>110</v>
      </c>
      <c r="F10" s="127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34" t="s">
        <v>110</v>
      </c>
      <c r="T10" s="127" t="s">
        <v>49</v>
      </c>
      <c r="U10" s="115">
        <v>11</v>
      </c>
      <c r="V10" s="115">
        <v>7</v>
      </c>
      <c r="W10" s="1" t="s">
        <v>3</v>
      </c>
      <c r="X10" s="31" t="s">
        <v>85</v>
      </c>
      <c r="AF10" s="108" t="s">
        <v>110</v>
      </c>
      <c r="AG10" s="127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25">
      <c r="E11" s="109"/>
      <c r="F11" s="128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35"/>
      <c r="T11" s="128"/>
      <c r="U11" s="132"/>
      <c r="V11" s="132"/>
      <c r="W11" s="1" t="s">
        <v>4</v>
      </c>
      <c r="X11" s="31" t="s">
        <v>85</v>
      </c>
      <c r="AF11" s="109"/>
      <c r="AG11" s="128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25">
      <c r="E12" s="109"/>
      <c r="F12" s="128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36"/>
      <c r="T12" s="128"/>
      <c r="U12" s="133"/>
      <c r="V12" s="133"/>
      <c r="W12" s="1" t="s">
        <v>5</v>
      </c>
      <c r="X12" s="31" t="s">
        <v>65</v>
      </c>
      <c r="AF12" s="109"/>
      <c r="AG12" s="128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25">
      <c r="E13" s="108" t="s">
        <v>111</v>
      </c>
      <c r="F13" s="127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37" t="s">
        <v>111</v>
      </c>
      <c r="T13" s="140" t="s">
        <v>112</v>
      </c>
      <c r="U13" s="137">
        <v>8</v>
      </c>
      <c r="V13" s="137">
        <v>1</v>
      </c>
      <c r="W13" s="39" t="s">
        <v>3</v>
      </c>
      <c r="X13" s="40" t="s">
        <v>85</v>
      </c>
      <c r="AF13" s="108" t="s">
        <v>111</v>
      </c>
      <c r="AG13" s="127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25">
      <c r="E14" s="109"/>
      <c r="F14" s="128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38"/>
      <c r="T14" s="141"/>
      <c r="U14" s="138"/>
      <c r="V14" s="138"/>
      <c r="W14" s="39" t="s">
        <v>4</v>
      </c>
      <c r="X14" s="40" t="s">
        <v>85</v>
      </c>
      <c r="AF14" s="109"/>
      <c r="AG14" s="128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25">
      <c r="E15" s="109"/>
      <c r="F15" s="128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39"/>
      <c r="T15" s="141"/>
      <c r="U15" s="139"/>
      <c r="V15" s="139"/>
      <c r="W15" s="39" t="s">
        <v>5</v>
      </c>
      <c r="X15" s="40" t="s">
        <v>65</v>
      </c>
      <c r="AF15" s="109"/>
      <c r="AG15" s="128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25">
      <c r="E16" s="108" t="s">
        <v>158</v>
      </c>
      <c r="F16" s="114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34" t="s">
        <v>47</v>
      </c>
      <c r="T16" s="114" t="s">
        <v>131</v>
      </c>
      <c r="U16" s="115">
        <v>2</v>
      </c>
      <c r="V16" s="115">
        <v>25</v>
      </c>
      <c r="W16" s="1" t="s">
        <v>3</v>
      </c>
      <c r="X16" s="31" t="s">
        <v>85</v>
      </c>
      <c r="AF16" s="108" t="s">
        <v>120</v>
      </c>
      <c r="AG16" s="114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25">
      <c r="E17" s="109"/>
      <c r="F17" s="131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35"/>
      <c r="T17" s="131"/>
      <c r="U17" s="132"/>
      <c r="V17" s="132"/>
      <c r="W17" s="1" t="s">
        <v>4</v>
      </c>
      <c r="X17" s="31" t="s">
        <v>85</v>
      </c>
      <c r="AF17" s="109"/>
      <c r="AG17" s="131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25">
      <c r="E18" s="109"/>
      <c r="F18" s="131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36"/>
      <c r="T18" s="131"/>
      <c r="U18" s="133"/>
      <c r="V18" s="133"/>
      <c r="W18" s="1" t="s">
        <v>5</v>
      </c>
      <c r="X18" s="31" t="s">
        <v>65</v>
      </c>
      <c r="AF18" s="109"/>
      <c r="AG18" s="131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25">
      <c r="E19" s="108" t="s">
        <v>115</v>
      </c>
      <c r="F19" s="114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34" t="s">
        <v>115</v>
      </c>
      <c r="T19" s="114" t="s">
        <v>116</v>
      </c>
      <c r="U19" s="115">
        <v>16</v>
      </c>
      <c r="V19" s="115">
        <v>2</v>
      </c>
      <c r="W19" s="1" t="s">
        <v>3</v>
      </c>
      <c r="X19" s="31" t="s">
        <v>85</v>
      </c>
      <c r="AF19" s="108" t="s">
        <v>115</v>
      </c>
      <c r="AG19" s="114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25">
      <c r="E20" s="109"/>
      <c r="F20" s="131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35"/>
      <c r="T20" s="131"/>
      <c r="U20" s="132"/>
      <c r="V20" s="132"/>
      <c r="W20" s="1" t="s">
        <v>4</v>
      </c>
      <c r="X20" s="31" t="s">
        <v>85</v>
      </c>
      <c r="AF20" s="109"/>
      <c r="AG20" s="131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25">
      <c r="E21" s="109"/>
      <c r="F21" s="131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36"/>
      <c r="T21" s="131"/>
      <c r="U21" s="133"/>
      <c r="V21" s="133"/>
      <c r="W21" s="1" t="s">
        <v>5</v>
      </c>
      <c r="X21" s="31" t="s">
        <v>65</v>
      </c>
      <c r="AF21" s="109"/>
      <c r="AG21" s="131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25">
      <c r="E22" s="108" t="s">
        <v>121</v>
      </c>
      <c r="F22" s="114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34" t="s">
        <v>132</v>
      </c>
      <c r="T22" s="108" t="s">
        <v>128</v>
      </c>
      <c r="U22" s="115">
        <v>12</v>
      </c>
      <c r="V22" s="115">
        <v>5</v>
      </c>
      <c r="W22" s="1" t="s">
        <v>3</v>
      </c>
      <c r="X22" s="31" t="s">
        <v>85</v>
      </c>
      <c r="AF22" s="108" t="s">
        <v>121</v>
      </c>
      <c r="AG22" s="114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25">
      <c r="E23" s="109"/>
      <c r="F23" s="131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35"/>
      <c r="T23" s="109"/>
      <c r="U23" s="132"/>
      <c r="V23" s="132"/>
      <c r="W23" s="1" t="s">
        <v>4</v>
      </c>
      <c r="X23" s="31" t="s">
        <v>85</v>
      </c>
      <c r="AF23" s="109"/>
      <c r="AG23" s="131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25">
      <c r="E24" s="109"/>
      <c r="F24" s="131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36"/>
      <c r="T24" s="109"/>
      <c r="U24" s="133"/>
      <c r="V24" s="133"/>
      <c r="W24" s="1" t="s">
        <v>5</v>
      </c>
      <c r="X24" s="31" t="s">
        <v>65</v>
      </c>
      <c r="AF24" s="109"/>
      <c r="AG24" s="131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25">
      <c r="E25" s="108" t="s">
        <v>41</v>
      </c>
      <c r="F25" s="110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115" t="s">
        <v>133</v>
      </c>
      <c r="T25" s="108" t="s">
        <v>160</v>
      </c>
      <c r="U25" s="115">
        <v>3</v>
      </c>
      <c r="V25" s="115">
        <v>10</v>
      </c>
      <c r="W25" s="1" t="s">
        <v>3</v>
      </c>
      <c r="X25" s="31" t="s">
        <v>129</v>
      </c>
      <c r="AF25" s="108" t="s">
        <v>41</v>
      </c>
      <c r="AG25" s="110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25">
      <c r="E26" s="109"/>
      <c r="F26" s="111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132"/>
      <c r="T26" s="109"/>
      <c r="U26" s="132"/>
      <c r="V26" s="132"/>
      <c r="W26" s="1" t="s">
        <v>4</v>
      </c>
      <c r="X26" s="31" t="s">
        <v>134</v>
      </c>
      <c r="AF26" s="109"/>
      <c r="AG26" s="111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25">
      <c r="E27" s="109"/>
      <c r="F27" s="111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133"/>
      <c r="T27" s="109"/>
      <c r="U27" s="133"/>
      <c r="V27" s="133"/>
      <c r="W27" s="1" t="s">
        <v>5</v>
      </c>
      <c r="X27" s="31" t="s">
        <v>135</v>
      </c>
      <c r="AF27" s="109"/>
      <c r="AG27" s="111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25">
      <c r="S28" s="108" t="s">
        <v>136</v>
      </c>
      <c r="T28" s="108" t="s">
        <v>128</v>
      </c>
      <c r="U28" s="115">
        <v>9</v>
      </c>
      <c r="V28" s="115">
        <v>15</v>
      </c>
      <c r="W28" s="1" t="s">
        <v>3</v>
      </c>
      <c r="X28" s="31" t="s">
        <v>85</v>
      </c>
    </row>
    <row r="29" spans="5:37" x14ac:dyDescent="0.25">
      <c r="S29" s="109"/>
      <c r="T29" s="109"/>
      <c r="U29" s="132"/>
      <c r="V29" s="132"/>
      <c r="W29" s="1" t="s">
        <v>4</v>
      </c>
      <c r="X29" s="31" t="s">
        <v>74</v>
      </c>
    </row>
    <row r="30" spans="5:37" x14ac:dyDescent="0.25">
      <c r="S30" s="109"/>
      <c r="T30" s="109"/>
      <c r="U30" s="133"/>
      <c r="V30" s="133"/>
      <c r="W30" s="1" t="s">
        <v>5</v>
      </c>
      <c r="X30" s="31" t="s">
        <v>137</v>
      </c>
    </row>
    <row r="34" spans="2:7" x14ac:dyDescent="0.25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25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25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25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25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25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25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25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25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25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25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25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25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25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25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25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25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25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25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25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U25:U27"/>
    <mergeCell ref="V25:V27"/>
    <mergeCell ref="S28:S30"/>
    <mergeCell ref="T28:T30"/>
    <mergeCell ref="U28:U30"/>
    <mergeCell ref="V28:V30"/>
    <mergeCell ref="S25:S27"/>
    <mergeCell ref="T25:T27"/>
    <mergeCell ref="U16:U18"/>
    <mergeCell ref="V16:V18"/>
    <mergeCell ref="U19:U21"/>
    <mergeCell ref="V19:V21"/>
    <mergeCell ref="U22:U24"/>
    <mergeCell ref="V22:V24"/>
    <mergeCell ref="U7:U9"/>
    <mergeCell ref="V7:V9"/>
    <mergeCell ref="U10:U12"/>
    <mergeCell ref="V10:V12"/>
    <mergeCell ref="U13:U15"/>
    <mergeCell ref="V13:V15"/>
    <mergeCell ref="T16:T18"/>
    <mergeCell ref="S19:S21"/>
    <mergeCell ref="T19:T21"/>
    <mergeCell ref="S22:S24"/>
    <mergeCell ref="T22:T24"/>
    <mergeCell ref="S16:S18"/>
    <mergeCell ref="S7:S9"/>
    <mergeCell ref="T7:T9"/>
    <mergeCell ref="S10:S12"/>
    <mergeCell ref="T10:T12"/>
    <mergeCell ref="S13:S15"/>
    <mergeCell ref="T13:T15"/>
    <mergeCell ref="E25:E27"/>
    <mergeCell ref="F25:F27"/>
    <mergeCell ref="E19:E21"/>
    <mergeCell ref="F19:F21"/>
    <mergeCell ref="E22:E24"/>
    <mergeCell ref="F22:F24"/>
    <mergeCell ref="E13:E15"/>
    <mergeCell ref="F13:F15"/>
    <mergeCell ref="E16:E18"/>
    <mergeCell ref="F16:F18"/>
    <mergeCell ref="E7:E9"/>
    <mergeCell ref="F7:F9"/>
    <mergeCell ref="E10:E12"/>
    <mergeCell ref="F10:F12"/>
    <mergeCell ref="AF7:AF9"/>
    <mergeCell ref="AG7:AG9"/>
    <mergeCell ref="AF10:AF12"/>
    <mergeCell ref="AG10:AG12"/>
    <mergeCell ref="AF13:AF15"/>
    <mergeCell ref="AG13:AG15"/>
    <mergeCell ref="AF25:AF27"/>
    <mergeCell ref="AG25:AG27"/>
    <mergeCell ref="AF16:AF18"/>
    <mergeCell ref="AG16:AG18"/>
    <mergeCell ref="AF19:AF21"/>
    <mergeCell ref="AG19:AG21"/>
    <mergeCell ref="AF22:AF24"/>
    <mergeCell ref="AG22:AG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P1" zoomScaleNormal="100" workbookViewId="0">
      <selection activeCell="AM10" sqref="AM10"/>
    </sheetView>
  </sheetViews>
  <sheetFormatPr defaultRowHeight="15" x14ac:dyDescent="0.25"/>
  <cols>
    <col min="16" max="16" width="40.28515625" customWidth="1"/>
    <col min="17" max="17" width="8.28515625" bestFit="1" customWidth="1"/>
    <col min="18" max="18" width="5.7109375" bestFit="1" customWidth="1"/>
    <col min="19" max="19" width="8.7109375" bestFit="1" customWidth="1"/>
    <col min="20" max="22" width="8.7109375" customWidth="1"/>
    <col min="23" max="23" width="8.5703125" bestFit="1" customWidth="1"/>
    <col min="24" max="26" width="8.5703125" customWidth="1"/>
    <col min="27" max="28" width="8.7109375" customWidth="1"/>
    <col min="29" max="29" width="12.5703125" bestFit="1" customWidth="1"/>
    <col min="30" max="30" width="14" bestFit="1" customWidth="1"/>
    <col min="31" max="31" width="13.42578125" bestFit="1" customWidth="1"/>
    <col min="32" max="32" width="10" bestFit="1" customWidth="1"/>
    <col min="33" max="33" width="17.7109375" bestFit="1" customWidth="1"/>
    <col min="34" max="34" width="16.5703125" customWidth="1"/>
    <col min="35" max="37" width="10" bestFit="1" customWidth="1"/>
    <col min="38" max="38" width="70.28515625" customWidth="1"/>
    <col min="39" max="40" width="16.7109375" customWidth="1"/>
    <col min="41" max="41" width="40.28515625" bestFit="1" customWidth="1"/>
    <col min="42" max="42" width="8.85546875" bestFit="1" customWidth="1"/>
    <col min="43" max="43" width="5.7109375" bestFit="1" customWidth="1"/>
    <col min="44" max="45" width="8.7109375" bestFit="1" customWidth="1"/>
  </cols>
  <sheetData>
    <row r="3" spans="16:55" ht="90" x14ac:dyDescent="0.25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25">
      <c r="P4" s="108" t="s">
        <v>108</v>
      </c>
      <c r="Q4" s="108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108" t="s">
        <v>108</v>
      </c>
      <c r="AP4" s="108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25">
      <c r="P5" s="109"/>
      <c r="Q5" s="109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109"/>
      <c r="AP5" s="109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25">
      <c r="P6" s="109"/>
      <c r="Q6" s="109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109"/>
      <c r="AP6" s="109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25">
      <c r="P7" s="110" t="s">
        <v>110</v>
      </c>
      <c r="Q7" s="114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108" t="s">
        <v>110</v>
      </c>
      <c r="AP7" s="127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25">
      <c r="P8" s="111"/>
      <c r="Q8" s="131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109"/>
      <c r="AP8" s="128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25">
      <c r="P9" s="111"/>
      <c r="Q9" s="131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109"/>
      <c r="AP9" s="128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25">
      <c r="P10" s="110" t="s">
        <v>111</v>
      </c>
      <c r="Q10" s="114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108" t="s">
        <v>111</v>
      </c>
      <c r="AP10" s="127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25">
      <c r="P11" s="111"/>
      <c r="Q11" s="131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109"/>
      <c r="AP11" s="128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25">
      <c r="P12" s="111"/>
      <c r="Q12" s="131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109"/>
      <c r="AP12" s="128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25">
      <c r="P13" s="110" t="s">
        <v>226</v>
      </c>
      <c r="Q13" s="114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108" t="s">
        <v>158</v>
      </c>
      <c r="AP13" s="114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25">
      <c r="P14" s="111"/>
      <c r="Q14" s="131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109"/>
      <c r="AP14" s="131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25">
      <c r="P15" s="111"/>
      <c r="Q15" s="131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109"/>
      <c r="AP15" s="131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25">
      <c r="P16" s="110" t="s">
        <v>115</v>
      </c>
      <c r="Q16" s="114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108" t="s">
        <v>115</v>
      </c>
      <c r="AP16" s="114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25">
      <c r="P17" s="111"/>
      <c r="Q17" s="131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109"/>
      <c r="AP17" s="131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25">
      <c r="P18" s="111"/>
      <c r="Q18" s="131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109"/>
      <c r="AP18" s="131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25">
      <c r="P19" s="108" t="s">
        <v>121</v>
      </c>
      <c r="Q19" s="114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108" t="s">
        <v>121</v>
      </c>
      <c r="AP19" s="114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25">
      <c r="P20" s="109"/>
      <c r="Q20" s="131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109"/>
      <c r="AP20" s="131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25">
      <c r="P21" s="109"/>
      <c r="Q21" s="131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109"/>
      <c r="AP21" s="131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25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44" t="s">
        <v>41</v>
      </c>
      <c r="AP22" s="144" t="s">
        <v>83</v>
      </c>
      <c r="AQ22" s="43" t="s">
        <v>3</v>
      </c>
      <c r="AR22" s="42" t="s">
        <v>85</v>
      </c>
      <c r="AS22" s="42"/>
      <c r="AT22" s="42"/>
    </row>
    <row r="23" spans="16:55" x14ac:dyDescent="0.25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45"/>
      <c r="AP23" s="145"/>
      <c r="AQ23" s="43" t="s">
        <v>4</v>
      </c>
      <c r="AR23" s="42" t="s">
        <v>85</v>
      </c>
      <c r="AS23" s="43"/>
      <c r="AT23" s="43"/>
    </row>
    <row r="24" spans="16:55" x14ac:dyDescent="0.25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46"/>
      <c r="AP24" s="146"/>
      <c r="AQ24" s="43" t="s">
        <v>5</v>
      </c>
      <c r="AR24" s="42" t="s">
        <v>65</v>
      </c>
      <c r="AS24" s="43"/>
      <c r="AT24" s="43"/>
    </row>
    <row r="33" spans="17:34" x14ac:dyDescent="0.25">
      <c r="Q33" s="142" t="s">
        <v>41</v>
      </c>
      <c r="R33" s="142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25">
      <c r="Q34" s="143"/>
      <c r="R34" s="143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25">
      <c r="Q35" s="143"/>
      <c r="R35" s="143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13:P15"/>
    <mergeCell ref="Q13:Q15"/>
    <mergeCell ref="P16:P18"/>
    <mergeCell ref="Q16:Q18"/>
    <mergeCell ref="P19:P21"/>
    <mergeCell ref="Q19:Q21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4:P6"/>
    <mergeCell ref="Q4:Q6"/>
    <mergeCell ref="P7:P9"/>
    <mergeCell ref="Q7:Q9"/>
    <mergeCell ref="P10:P12"/>
    <mergeCell ref="Q10:Q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5:AX33"/>
  <sheetViews>
    <sheetView topLeftCell="A9" zoomScale="70" zoomScaleNormal="70" workbookViewId="0">
      <selection activeCell="H25" sqref="H25:L27"/>
    </sheetView>
  </sheetViews>
  <sheetFormatPr defaultRowHeight="15" x14ac:dyDescent="0.25"/>
  <cols>
    <col min="7" max="7" width="15.85546875" customWidth="1"/>
    <col min="8" max="8" width="13.7109375" customWidth="1"/>
  </cols>
  <sheetData>
    <row r="5" spans="7:50" x14ac:dyDescent="0.25">
      <c r="M5" t="s">
        <v>255</v>
      </c>
    </row>
    <row r="9" spans="7:50" ht="105" x14ac:dyDescent="0.25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25">
      <c r="G10" s="115" t="s">
        <v>127</v>
      </c>
      <c r="H10" s="108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115" t="s">
        <v>127</v>
      </c>
      <c r="AE10" s="108" t="s">
        <v>128</v>
      </c>
      <c r="AF10" s="115">
        <v>1</v>
      </c>
      <c r="AG10" s="115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25">
      <c r="G11" s="132"/>
      <c r="H11" s="109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132"/>
      <c r="AE11" s="109"/>
      <c r="AF11" s="132"/>
      <c r="AG11" s="132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13</v>
      </c>
    </row>
    <row r="12" spans="7:50" x14ac:dyDescent="0.25">
      <c r="G12" s="133"/>
      <c r="H12" s="109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133"/>
      <c r="AE12" s="109"/>
      <c r="AF12" s="133"/>
      <c r="AG12" s="133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AX11+3</f>
        <v>16</v>
      </c>
    </row>
    <row r="13" spans="7:50" x14ac:dyDescent="0.25">
      <c r="G13" s="134" t="s">
        <v>110</v>
      </c>
      <c r="H13" s="127" t="s">
        <v>49</v>
      </c>
      <c r="I13" s="1" t="s">
        <v>3</v>
      </c>
      <c r="J13" s="49">
        <v>0.45390000000000003</v>
      </c>
      <c r="K13" s="49">
        <v>0.45229999999999998</v>
      </c>
      <c r="L13" s="49">
        <v>0.45639999999999997</v>
      </c>
      <c r="M13" s="49">
        <v>0.46870000000000001</v>
      </c>
      <c r="N13" s="49">
        <v>0.48399999999999999</v>
      </c>
      <c r="O13" s="56">
        <v>0.50149999999999995</v>
      </c>
      <c r="P13" s="56">
        <v>0.50049999999999994</v>
      </c>
      <c r="Q13" s="56">
        <v>0.4945</v>
      </c>
      <c r="R13" s="56">
        <v>0.48959999999999998</v>
      </c>
      <c r="S13" s="56">
        <v>0.4929</v>
      </c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>
        <f t="shared" si="4"/>
        <v>6.7847237038617322E-2</v>
      </c>
      <c r="Z13" s="41" t="e">
        <f t="shared" si="3"/>
        <v>#REF!</v>
      </c>
      <c r="AD13" s="134" t="s">
        <v>110</v>
      </c>
      <c r="AE13" s="127" t="s">
        <v>49</v>
      </c>
      <c r="AF13" s="115">
        <v>11</v>
      </c>
      <c r="AG13" s="115">
        <v>7</v>
      </c>
      <c r="AH13" s="1" t="s">
        <v>3</v>
      </c>
      <c r="AI13" s="31" t="s">
        <v>85</v>
      </c>
      <c r="AJ13" s="31" t="s">
        <v>85</v>
      </c>
      <c r="AK13" s="31" t="s">
        <v>85</v>
      </c>
      <c r="AL13" s="31" t="s">
        <v>85</v>
      </c>
      <c r="AM13" s="31" t="s">
        <v>85</v>
      </c>
      <c r="AX13">
        <f t="shared" ref="AX13:AX31" si="5">AX12+3</f>
        <v>19</v>
      </c>
    </row>
    <row r="14" spans="7:50" x14ac:dyDescent="0.25">
      <c r="G14" s="135"/>
      <c r="H14" s="128"/>
      <c r="I14" s="1" t="s">
        <v>4</v>
      </c>
      <c r="J14" s="49">
        <v>5.62E-2</v>
      </c>
      <c r="K14" s="49">
        <v>6.1400000000000003E-2</v>
      </c>
      <c r="L14" s="49">
        <v>5.4300000000000001E-2</v>
      </c>
      <c r="M14" s="49">
        <v>6.2199999999999998E-2</v>
      </c>
      <c r="N14" s="49">
        <v>6.6799999999999998E-2</v>
      </c>
      <c r="O14" s="56">
        <v>8.77E-2</v>
      </c>
      <c r="P14" s="56">
        <v>9.5699999999999993E-2</v>
      </c>
      <c r="Q14" s="56">
        <v>8.9399999999999993E-2</v>
      </c>
      <c r="R14" s="56">
        <v>9.2600000000000002E-2</v>
      </c>
      <c r="S14" s="56">
        <v>8.9200000000000002E-2</v>
      </c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>
        <f t="shared" si="4"/>
        <v>0.53858520900321538</v>
      </c>
      <c r="Z14" s="41" t="e">
        <f t="shared" si="3"/>
        <v>#REF!</v>
      </c>
      <c r="AD14" s="135"/>
      <c r="AE14" s="128"/>
      <c r="AF14" s="132"/>
      <c r="AG14" s="132"/>
      <c r="AH14" s="1" t="s">
        <v>4</v>
      </c>
      <c r="AI14" s="31" t="s">
        <v>85</v>
      </c>
      <c r="AJ14" s="31" t="s">
        <v>85</v>
      </c>
      <c r="AK14" s="31" t="s">
        <v>85</v>
      </c>
      <c r="AL14" s="31" t="s">
        <v>85</v>
      </c>
      <c r="AM14" s="31" t="s">
        <v>85</v>
      </c>
      <c r="AX14">
        <f t="shared" si="5"/>
        <v>22</v>
      </c>
    </row>
    <row r="15" spans="7:50" x14ac:dyDescent="0.25">
      <c r="G15" s="136"/>
      <c r="H15" s="128"/>
      <c r="I15" s="1" t="s">
        <v>5</v>
      </c>
      <c r="J15" s="49">
        <v>6.9199999999999998E-2</v>
      </c>
      <c r="K15" s="49">
        <v>7.2599999999999998E-2</v>
      </c>
      <c r="L15" s="49">
        <v>6.8000000000000005E-2</v>
      </c>
      <c r="M15" s="49">
        <v>7.7899999999999997E-2</v>
      </c>
      <c r="N15" s="49">
        <v>8.1199999999999994E-2</v>
      </c>
      <c r="O15" s="56">
        <v>0.1014</v>
      </c>
      <c r="P15" s="56">
        <v>0.1079</v>
      </c>
      <c r="Q15" s="56">
        <v>0.1051</v>
      </c>
      <c r="R15" s="56">
        <v>0.104</v>
      </c>
      <c r="S15" s="56">
        <v>0.106</v>
      </c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>
        <f t="shared" si="4"/>
        <v>0.38510911424903721</v>
      </c>
      <c r="Z15" s="41" t="e">
        <f t="shared" si="3"/>
        <v>#REF!</v>
      </c>
      <c r="AD15" s="136"/>
      <c r="AE15" s="128"/>
      <c r="AF15" s="133"/>
      <c r="AG15" s="133"/>
      <c r="AH15" s="1" t="s">
        <v>5</v>
      </c>
      <c r="AI15" s="31" t="s">
        <v>85</v>
      </c>
      <c r="AJ15" s="31" t="s">
        <v>85</v>
      </c>
      <c r="AK15" s="31" t="s">
        <v>85</v>
      </c>
      <c r="AL15" s="31" t="s">
        <v>85</v>
      </c>
      <c r="AM15" s="31" t="s">
        <v>85</v>
      </c>
      <c r="AX15">
        <f t="shared" si="5"/>
        <v>25</v>
      </c>
    </row>
    <row r="16" spans="7:50" ht="15" customHeight="1" x14ac:dyDescent="0.25">
      <c r="G16" s="147" t="s">
        <v>111</v>
      </c>
      <c r="H16" s="150" t="s">
        <v>230</v>
      </c>
      <c r="I16" s="74" t="s">
        <v>3</v>
      </c>
      <c r="J16" s="76"/>
      <c r="K16" s="76"/>
      <c r="L16" s="76"/>
      <c r="M16" s="76"/>
      <c r="N16" s="77"/>
      <c r="O16" s="78"/>
      <c r="P16" s="79"/>
      <c r="Q16" s="79"/>
      <c r="R16" s="79"/>
      <c r="S16" s="79"/>
      <c r="T16" s="80" t="e">
        <f>(Q16+R16+S16+#REF!+O16+P16)/6</f>
        <v>#REF!</v>
      </c>
      <c r="U16" s="81" t="e">
        <f>(T16-#REF!)/#REF!</f>
        <v>#REF!</v>
      </c>
      <c r="V16" s="81" t="e">
        <f t="shared" si="0"/>
        <v>#REF!</v>
      </c>
      <c r="W16" s="81" t="e">
        <f t="shared" si="1"/>
        <v>#REF!</v>
      </c>
      <c r="X16" s="81" t="e">
        <f t="shared" si="2"/>
        <v>#REF!</v>
      </c>
      <c r="Y16" s="81" t="e">
        <f t="shared" si="4"/>
        <v>#DIV/0!</v>
      </c>
      <c r="Z16" s="81" t="e">
        <f t="shared" si="3"/>
        <v>#REF!</v>
      </c>
      <c r="AD16" s="147" t="s">
        <v>111</v>
      </c>
      <c r="AE16" s="150" t="s">
        <v>112</v>
      </c>
      <c r="AF16" s="147">
        <v>8</v>
      </c>
      <c r="AG16" s="147">
        <v>1</v>
      </c>
      <c r="AH16" s="74" t="s">
        <v>3</v>
      </c>
      <c r="AI16" s="75"/>
      <c r="AJ16" s="75"/>
      <c r="AK16" s="75"/>
      <c r="AL16" s="75"/>
      <c r="AM16" s="75"/>
      <c r="AX16">
        <f t="shared" si="5"/>
        <v>28</v>
      </c>
    </row>
    <row r="17" spans="7:50" x14ac:dyDescent="0.25">
      <c r="G17" s="148"/>
      <c r="H17" s="151"/>
      <c r="I17" s="74" t="s">
        <v>4</v>
      </c>
      <c r="J17" s="77"/>
      <c r="K17" s="82"/>
      <c r="L17" s="77"/>
      <c r="M17" s="77"/>
      <c r="N17" s="77"/>
      <c r="O17" s="78"/>
      <c r="P17" s="78"/>
      <c r="Q17" s="78"/>
      <c r="R17" s="78"/>
      <c r="S17" s="78"/>
      <c r="T17" s="80" t="e">
        <f>(Q17+R17+S17+#REF!+O17+P17)/6</f>
        <v>#REF!</v>
      </c>
      <c r="U17" s="81" t="e">
        <f>(T17-#REF!)/#REF!</f>
        <v>#REF!</v>
      </c>
      <c r="V17" s="81" t="e">
        <f t="shared" si="0"/>
        <v>#REF!</v>
      </c>
      <c r="W17" s="81" t="e">
        <f t="shared" si="1"/>
        <v>#REF!</v>
      </c>
      <c r="X17" s="81" t="e">
        <f t="shared" si="2"/>
        <v>#REF!</v>
      </c>
      <c r="Y17" s="81" t="e">
        <f t="shared" si="4"/>
        <v>#DIV/0!</v>
      </c>
      <c r="Z17" s="81" t="e">
        <f t="shared" si="3"/>
        <v>#REF!</v>
      </c>
      <c r="AD17" s="148"/>
      <c r="AE17" s="151"/>
      <c r="AF17" s="148"/>
      <c r="AG17" s="148"/>
      <c r="AH17" s="74" t="s">
        <v>4</v>
      </c>
      <c r="AI17" s="75"/>
      <c r="AJ17" s="75"/>
      <c r="AK17" s="75"/>
      <c r="AL17" s="75"/>
      <c r="AM17" s="75"/>
      <c r="AX17">
        <f t="shared" si="5"/>
        <v>31</v>
      </c>
    </row>
    <row r="18" spans="7:50" x14ac:dyDescent="0.25">
      <c r="G18" s="149"/>
      <c r="H18" s="152"/>
      <c r="I18" s="74" t="s">
        <v>5</v>
      </c>
      <c r="J18" s="77"/>
      <c r="K18" s="82"/>
      <c r="L18" s="77"/>
      <c r="M18" s="77"/>
      <c r="N18" s="77"/>
      <c r="O18" s="78"/>
      <c r="P18" s="78"/>
      <c r="Q18" s="78"/>
      <c r="R18" s="78"/>
      <c r="S18" s="78"/>
      <c r="T18" s="80" t="e">
        <f>(Q18+R18+S18+#REF!+O18+P18)/6</f>
        <v>#REF!</v>
      </c>
      <c r="U18" s="81" t="e">
        <f>(T18-#REF!)/#REF!</f>
        <v>#REF!</v>
      </c>
      <c r="V18" s="81" t="e">
        <f t="shared" si="0"/>
        <v>#REF!</v>
      </c>
      <c r="W18" s="81" t="e">
        <f t="shared" si="1"/>
        <v>#REF!</v>
      </c>
      <c r="X18" s="81" t="e">
        <f t="shared" si="2"/>
        <v>#REF!</v>
      </c>
      <c r="Y18" s="81" t="e">
        <f t="shared" si="4"/>
        <v>#DIV/0!</v>
      </c>
      <c r="Z18" s="81" t="e">
        <f t="shared" si="3"/>
        <v>#REF!</v>
      </c>
      <c r="AD18" s="149"/>
      <c r="AE18" s="152"/>
      <c r="AF18" s="149"/>
      <c r="AG18" s="149"/>
      <c r="AH18" s="74" t="s">
        <v>5</v>
      </c>
      <c r="AI18" s="75"/>
      <c r="AJ18" s="75"/>
      <c r="AK18" s="75"/>
      <c r="AL18" s="75"/>
      <c r="AM18" s="75"/>
      <c r="AX18">
        <f t="shared" si="5"/>
        <v>34</v>
      </c>
    </row>
    <row r="19" spans="7:50" x14ac:dyDescent="0.25">
      <c r="G19" s="134" t="s">
        <v>47</v>
      </c>
      <c r="H19" s="114" t="s">
        <v>131</v>
      </c>
      <c r="I19" s="1" t="s">
        <v>3</v>
      </c>
      <c r="J19" s="49">
        <v>0.55910000000000004</v>
      </c>
      <c r="K19" s="49">
        <v>0.52139999999999997</v>
      </c>
      <c r="L19" s="57">
        <v>0.49859999999999999</v>
      </c>
      <c r="M19" s="57">
        <v>0.53900000000000003</v>
      </c>
      <c r="N19" s="57">
        <v>0.49909999999999999</v>
      </c>
      <c r="O19" s="58">
        <v>0.98799999999999999</v>
      </c>
      <c r="P19" s="58">
        <v>0.98599999999999999</v>
      </c>
      <c r="Q19" s="56">
        <v>0.98209999999999997</v>
      </c>
      <c r="R19" s="56">
        <v>0.97470000000000001</v>
      </c>
      <c r="S19" s="56">
        <v>0.97499999999999998</v>
      </c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34" t="s">
        <v>47</v>
      </c>
      <c r="AE19" s="114" t="s">
        <v>131</v>
      </c>
      <c r="AF19" s="115">
        <v>2</v>
      </c>
      <c r="AG19" s="115">
        <v>25</v>
      </c>
      <c r="AH19" s="1" t="s">
        <v>3</v>
      </c>
      <c r="AI19" s="31" t="s">
        <v>85</v>
      </c>
      <c r="AJ19" s="31" t="s">
        <v>85</v>
      </c>
      <c r="AK19" s="31" t="s">
        <v>85</v>
      </c>
      <c r="AL19" s="31" t="s">
        <v>85</v>
      </c>
      <c r="AM19" s="31" t="s">
        <v>85</v>
      </c>
      <c r="AX19">
        <f t="shared" si="5"/>
        <v>37</v>
      </c>
    </row>
    <row r="20" spans="7:50" x14ac:dyDescent="0.25">
      <c r="G20" s="135"/>
      <c r="H20" s="131"/>
      <c r="I20" s="1" t="s">
        <v>4</v>
      </c>
      <c r="J20" s="49">
        <v>0.12959999999999999</v>
      </c>
      <c r="K20" s="49">
        <v>0.1019</v>
      </c>
      <c r="L20" s="49">
        <v>7.3499999999999996E-2</v>
      </c>
      <c r="M20" s="49">
        <v>0.1052</v>
      </c>
      <c r="N20" s="49">
        <v>0.1125</v>
      </c>
      <c r="O20" s="56">
        <v>0.98709999999999998</v>
      </c>
      <c r="P20" s="56">
        <v>0.98740000000000006</v>
      </c>
      <c r="Q20" s="56">
        <v>0.98150000000000004</v>
      </c>
      <c r="R20" s="56">
        <v>0.97540000000000004</v>
      </c>
      <c r="S20" s="56">
        <v>0.97819999999999996</v>
      </c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35"/>
      <c r="AE20" s="131"/>
      <c r="AF20" s="132"/>
      <c r="AG20" s="132"/>
      <c r="AH20" s="1" t="s">
        <v>4</v>
      </c>
      <c r="AI20" s="31" t="s">
        <v>85</v>
      </c>
      <c r="AJ20" s="31" t="s">
        <v>85</v>
      </c>
      <c r="AK20" s="31" t="s">
        <v>85</v>
      </c>
      <c r="AL20" s="31" t="s">
        <v>85</v>
      </c>
      <c r="AM20" s="31" t="s">
        <v>85</v>
      </c>
      <c r="AX20">
        <f t="shared" si="5"/>
        <v>40</v>
      </c>
    </row>
    <row r="21" spans="7:50" x14ac:dyDescent="0.25">
      <c r="G21" s="136"/>
      <c r="H21" s="131"/>
      <c r="I21" s="1" t="s">
        <v>5</v>
      </c>
      <c r="J21" s="49">
        <v>8.1900000000000001E-2</v>
      </c>
      <c r="K21" s="49">
        <v>7.3899999999999993E-2</v>
      </c>
      <c r="L21" s="49">
        <v>4.7699999999999999E-2</v>
      </c>
      <c r="M21" s="49">
        <v>0.12039999999999999</v>
      </c>
      <c r="N21" s="49">
        <v>8.0699999999999994E-2</v>
      </c>
      <c r="O21" s="56">
        <v>0.99350000000000005</v>
      </c>
      <c r="P21" s="56">
        <v>0.99609999999999999</v>
      </c>
      <c r="Q21" s="56">
        <v>0.9929</v>
      </c>
      <c r="R21" s="56">
        <v>0.99180000000000001</v>
      </c>
      <c r="S21" s="56">
        <v>0.995</v>
      </c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36"/>
      <c r="AE21" s="131"/>
      <c r="AF21" s="133"/>
      <c r="AG21" s="133"/>
      <c r="AH21" s="1" t="s">
        <v>5</v>
      </c>
      <c r="AI21" s="31" t="s">
        <v>85</v>
      </c>
      <c r="AJ21" s="31" t="s">
        <v>85</v>
      </c>
      <c r="AK21" s="31" t="s">
        <v>85</v>
      </c>
      <c r="AL21" s="31" t="s">
        <v>85</v>
      </c>
      <c r="AM21" s="31" t="s">
        <v>85</v>
      </c>
      <c r="AX21">
        <f t="shared" si="5"/>
        <v>43</v>
      </c>
    </row>
    <row r="22" spans="7:50" x14ac:dyDescent="0.25">
      <c r="G22" s="134" t="s">
        <v>115</v>
      </c>
      <c r="H22" s="114" t="s">
        <v>116</v>
      </c>
      <c r="I22" s="1" t="s">
        <v>3</v>
      </c>
      <c r="J22" s="49">
        <v>0.77080000000000004</v>
      </c>
      <c r="K22" s="49">
        <v>0.74770000000000003</v>
      </c>
      <c r="L22" s="49">
        <v>0.72430000000000005</v>
      </c>
      <c r="M22" s="49">
        <v>0.74429999999999996</v>
      </c>
      <c r="N22" s="59">
        <v>0.73670000000000002</v>
      </c>
      <c r="O22" s="60">
        <v>0.76880000000000004</v>
      </c>
      <c r="P22" s="56">
        <v>0.78669999999999995</v>
      </c>
      <c r="Q22" s="56">
        <v>0.74880000000000002</v>
      </c>
      <c r="R22" s="56">
        <v>0.76829999999999998</v>
      </c>
      <c r="S22" s="56">
        <v>0.79659999999999997</v>
      </c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>
        <f t="shared" si="4"/>
        <v>5.6966277038828422E-2</v>
      </c>
      <c r="Z22" s="41" t="e">
        <f t="shared" si="3"/>
        <v>#REF!</v>
      </c>
      <c r="AD22" s="134" t="s">
        <v>115</v>
      </c>
      <c r="AE22" s="114" t="s">
        <v>116</v>
      </c>
      <c r="AF22" s="115">
        <v>16</v>
      </c>
      <c r="AG22" s="115">
        <v>2</v>
      </c>
      <c r="AH22" s="1" t="s">
        <v>3</v>
      </c>
      <c r="AI22" s="31" t="s">
        <v>85</v>
      </c>
      <c r="AJ22" s="31" t="s">
        <v>74</v>
      </c>
      <c r="AK22" s="31" t="s">
        <v>85</v>
      </c>
      <c r="AL22" s="31" t="s">
        <v>85</v>
      </c>
      <c r="AM22" s="31" t="s">
        <v>85</v>
      </c>
      <c r="AX22">
        <f t="shared" si="5"/>
        <v>46</v>
      </c>
    </row>
    <row r="23" spans="7:50" x14ac:dyDescent="0.25">
      <c r="G23" s="135"/>
      <c r="H23" s="131"/>
      <c r="I23" s="1" t="s">
        <v>4</v>
      </c>
      <c r="J23" s="49">
        <v>0.14280000000000001</v>
      </c>
      <c r="K23" s="49">
        <v>0.12839999999999999</v>
      </c>
      <c r="L23" s="49">
        <v>9.69E-2</v>
      </c>
      <c r="M23" s="49">
        <v>0.10970000000000001</v>
      </c>
      <c r="N23" s="61">
        <v>0.1056</v>
      </c>
      <c r="O23" s="62">
        <v>0.1575</v>
      </c>
      <c r="P23" s="56">
        <v>0.18870000000000001</v>
      </c>
      <c r="Q23" s="56">
        <v>0.1368</v>
      </c>
      <c r="R23" s="56">
        <v>0.16039999999999999</v>
      </c>
      <c r="S23" s="56">
        <v>0.19869999999999999</v>
      </c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>
        <f t="shared" si="4"/>
        <v>0.72014585232452144</v>
      </c>
      <c r="Z23" s="41" t="e">
        <f t="shared" si="3"/>
        <v>#REF!</v>
      </c>
      <c r="AD23" s="135"/>
      <c r="AE23" s="131"/>
      <c r="AF23" s="132"/>
      <c r="AG23" s="132"/>
      <c r="AH23" s="1" t="s">
        <v>4</v>
      </c>
      <c r="AI23" s="31" t="s">
        <v>85</v>
      </c>
      <c r="AJ23" s="31" t="s">
        <v>235</v>
      </c>
      <c r="AK23" s="31" t="s">
        <v>85</v>
      </c>
      <c r="AL23" s="31" t="s">
        <v>85</v>
      </c>
      <c r="AM23" s="31" t="s">
        <v>85</v>
      </c>
      <c r="AX23">
        <f t="shared" si="5"/>
        <v>49</v>
      </c>
    </row>
    <row r="24" spans="7:50" x14ac:dyDescent="0.25">
      <c r="G24" s="136"/>
      <c r="H24" s="131"/>
      <c r="I24" s="1" t="s">
        <v>5</v>
      </c>
      <c r="J24" s="49">
        <v>0.25280000000000002</v>
      </c>
      <c r="K24" s="49">
        <v>0.22220000000000001</v>
      </c>
      <c r="L24" s="49">
        <v>0.17519999999999999</v>
      </c>
      <c r="M24" s="49">
        <v>0.20019999999999999</v>
      </c>
      <c r="N24" s="61">
        <v>0.19350000000000001</v>
      </c>
      <c r="O24" s="62">
        <v>0.26579999999999998</v>
      </c>
      <c r="P24" s="56">
        <v>0.3029</v>
      </c>
      <c r="Q24" s="56">
        <v>0.2293</v>
      </c>
      <c r="R24" s="56">
        <v>0.26369999999999999</v>
      </c>
      <c r="S24" s="56">
        <v>0.32400000000000001</v>
      </c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>
        <f t="shared" si="4"/>
        <v>0.5129870129870131</v>
      </c>
      <c r="Z24" s="41" t="e">
        <f t="shared" si="3"/>
        <v>#REF!</v>
      </c>
      <c r="AD24" s="136"/>
      <c r="AE24" s="131"/>
      <c r="AF24" s="133"/>
      <c r="AG24" s="133"/>
      <c r="AH24" s="1" t="s">
        <v>5</v>
      </c>
      <c r="AI24" s="31" t="s">
        <v>85</v>
      </c>
      <c r="AJ24" s="31" t="s">
        <v>85</v>
      </c>
      <c r="AK24" s="31" t="s">
        <v>85</v>
      </c>
      <c r="AL24" s="31" t="s">
        <v>85</v>
      </c>
      <c r="AM24" s="31" t="s">
        <v>85</v>
      </c>
      <c r="AX24">
        <f t="shared" si="5"/>
        <v>52</v>
      </c>
    </row>
    <row r="25" spans="7:50" x14ac:dyDescent="0.25">
      <c r="G25" s="134" t="s">
        <v>132</v>
      </c>
      <c r="H25" s="127" t="s">
        <v>49</v>
      </c>
      <c r="I25" s="1" t="s">
        <v>3</v>
      </c>
      <c r="J25" s="49">
        <v>0.46910000000000002</v>
      </c>
      <c r="K25" s="49">
        <v>0.48209999999999997</v>
      </c>
      <c r="L25" s="49">
        <v>0.48399999999999999</v>
      </c>
      <c r="M25" s="49">
        <v>0.46739999999999998</v>
      </c>
      <c r="N25" s="49">
        <v>0.49809999999999999</v>
      </c>
      <c r="O25" s="56">
        <v>0.89080000000000004</v>
      </c>
      <c r="P25" s="56">
        <v>0.89959999999999996</v>
      </c>
      <c r="Q25" s="56">
        <v>0.89929999999999999</v>
      </c>
      <c r="R25" s="56">
        <v>0.89610000000000001</v>
      </c>
      <c r="S25" s="56">
        <v>0.90010000000000001</v>
      </c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>
        <f t="shared" si="4"/>
        <v>0.92468977321352164</v>
      </c>
      <c r="Z25" s="41" t="e">
        <f t="shared" si="3"/>
        <v>#REF!</v>
      </c>
      <c r="AD25" s="134" t="s">
        <v>132</v>
      </c>
      <c r="AE25" s="108" t="s">
        <v>128</v>
      </c>
      <c r="AF25" s="115">
        <v>12</v>
      </c>
      <c r="AG25" s="115">
        <v>5</v>
      </c>
      <c r="AH25" s="1" t="s">
        <v>3</v>
      </c>
      <c r="AI25" s="31" t="s">
        <v>85</v>
      </c>
      <c r="AJ25" s="31" t="s">
        <v>85</v>
      </c>
      <c r="AK25" s="31" t="s">
        <v>85</v>
      </c>
      <c r="AL25" s="31" t="s">
        <v>85</v>
      </c>
      <c r="AM25" s="31" t="s">
        <v>85</v>
      </c>
      <c r="AX25">
        <f t="shared" si="5"/>
        <v>55</v>
      </c>
    </row>
    <row r="26" spans="7:50" x14ac:dyDescent="0.25">
      <c r="G26" s="135"/>
      <c r="H26" s="128"/>
      <c r="I26" s="1" t="s">
        <v>4</v>
      </c>
      <c r="J26" s="49">
        <v>9.11E-2</v>
      </c>
      <c r="K26" s="49">
        <v>9.9000000000000005E-2</v>
      </c>
      <c r="L26" s="49">
        <v>9.9900000000000003E-2</v>
      </c>
      <c r="M26" s="49">
        <v>8.8900000000000007E-2</v>
      </c>
      <c r="N26" s="49">
        <v>0.113</v>
      </c>
      <c r="O26" s="56">
        <v>0.73040000000000005</v>
      </c>
      <c r="P26" s="56">
        <v>0.73929999999999996</v>
      </c>
      <c r="Q26" s="56">
        <v>0.74170000000000003</v>
      </c>
      <c r="R26" s="56">
        <v>0.73980000000000001</v>
      </c>
      <c r="S26" s="56">
        <v>0.74399999999999999</v>
      </c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>
        <f t="shared" si="4"/>
        <v>7.316085489313835</v>
      </c>
      <c r="Z26" s="41" t="e">
        <f t="shared" si="3"/>
        <v>#REF!</v>
      </c>
      <c r="AD26" s="135"/>
      <c r="AE26" s="109"/>
      <c r="AF26" s="132"/>
      <c r="AG26" s="132"/>
      <c r="AH26" s="1" t="s">
        <v>4</v>
      </c>
      <c r="AI26" s="31" t="s">
        <v>85</v>
      </c>
      <c r="AJ26" s="31" t="s">
        <v>85</v>
      </c>
      <c r="AK26" s="31" t="s">
        <v>85</v>
      </c>
      <c r="AL26" s="31" t="s">
        <v>85</v>
      </c>
      <c r="AM26" s="31" t="s">
        <v>85</v>
      </c>
      <c r="AX26">
        <f t="shared" si="5"/>
        <v>58</v>
      </c>
    </row>
    <row r="27" spans="7:50" x14ac:dyDescent="0.25">
      <c r="G27" s="136"/>
      <c r="H27" s="128"/>
      <c r="I27" s="1" t="s">
        <v>5</v>
      </c>
      <c r="J27" s="49">
        <v>8.2900000000000001E-2</v>
      </c>
      <c r="K27" s="49">
        <v>9.3799999999999994E-2</v>
      </c>
      <c r="L27" s="49">
        <v>9.5299999999999996E-2</v>
      </c>
      <c r="M27" s="49">
        <v>8.4599999999999995E-2</v>
      </c>
      <c r="N27" s="49">
        <v>0.1101</v>
      </c>
      <c r="O27" s="56">
        <v>0.74</v>
      </c>
      <c r="P27" s="56">
        <v>0.75029999999999997</v>
      </c>
      <c r="Q27" s="56">
        <v>0.75529999999999997</v>
      </c>
      <c r="R27" s="56">
        <v>0.75019999999999998</v>
      </c>
      <c r="S27" s="56">
        <v>0.75680000000000003</v>
      </c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>
        <f t="shared" si="4"/>
        <v>7.8687943262411348</v>
      </c>
      <c r="Z27" s="41" t="e">
        <f t="shared" si="3"/>
        <v>#REF!</v>
      </c>
      <c r="AD27" s="136"/>
      <c r="AE27" s="109"/>
      <c r="AF27" s="133"/>
      <c r="AG27" s="133"/>
      <c r="AH27" s="1" t="s">
        <v>5</v>
      </c>
      <c r="AI27" s="31" t="s">
        <v>85</v>
      </c>
      <c r="AJ27" s="31" t="s">
        <v>85</v>
      </c>
      <c r="AK27" s="31" t="s">
        <v>85</v>
      </c>
      <c r="AL27" s="31" t="s">
        <v>85</v>
      </c>
      <c r="AM27" s="31" t="s">
        <v>85</v>
      </c>
      <c r="AX27">
        <f t="shared" si="5"/>
        <v>61</v>
      </c>
    </row>
    <row r="28" spans="7:50" x14ac:dyDescent="0.25">
      <c r="G28" s="115" t="s">
        <v>133</v>
      </c>
      <c r="H28" s="127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115" t="s">
        <v>133</v>
      </c>
      <c r="AE28" s="127" t="s">
        <v>227</v>
      </c>
      <c r="AF28" s="115">
        <v>3</v>
      </c>
      <c r="AG28" s="115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64</v>
      </c>
    </row>
    <row r="29" spans="7:50" x14ac:dyDescent="0.25">
      <c r="G29" s="132"/>
      <c r="H29" s="128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132"/>
      <c r="AE29" s="128"/>
      <c r="AF29" s="132"/>
      <c r="AG29" s="132"/>
      <c r="AH29" s="1" t="s">
        <v>4</v>
      </c>
      <c r="AI29" s="31" t="s">
        <v>85</v>
      </c>
      <c r="AJ29" s="31" t="s">
        <v>85</v>
      </c>
      <c r="AK29" s="31" t="s">
        <v>85</v>
      </c>
      <c r="AL29" s="73" t="s">
        <v>232</v>
      </c>
      <c r="AM29" s="31" t="s">
        <v>85</v>
      </c>
      <c r="AX29">
        <f t="shared" si="5"/>
        <v>67</v>
      </c>
    </row>
    <row r="30" spans="7:50" x14ac:dyDescent="0.25">
      <c r="G30" s="133"/>
      <c r="H30" s="128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133"/>
      <c r="AE30" s="128"/>
      <c r="AF30" s="133"/>
      <c r="AG30" s="133"/>
      <c r="AH30" s="1" t="s">
        <v>5</v>
      </c>
      <c r="AI30" s="31" t="s">
        <v>234</v>
      </c>
      <c r="AJ30" s="31" t="s">
        <v>85</v>
      </c>
      <c r="AK30" s="31" t="s">
        <v>85</v>
      </c>
      <c r="AL30" s="73" t="s">
        <v>233</v>
      </c>
      <c r="AM30" s="31" t="s">
        <v>229</v>
      </c>
      <c r="AX30">
        <f t="shared" si="5"/>
        <v>70</v>
      </c>
    </row>
    <row r="31" spans="7:50" x14ac:dyDescent="0.25">
      <c r="G31" s="108" t="s">
        <v>136</v>
      </c>
      <c r="H31" s="108" t="s">
        <v>128</v>
      </c>
      <c r="I31" s="1" t="s">
        <v>3</v>
      </c>
      <c r="J31" s="49">
        <v>0.5696</v>
      </c>
      <c r="K31" s="49">
        <v>0.57040000000000002</v>
      </c>
      <c r="L31" s="49">
        <v>0.58189999999999997</v>
      </c>
      <c r="M31" s="49">
        <v>0.62860000000000005</v>
      </c>
      <c r="N31" s="49">
        <v>0.55320000000000003</v>
      </c>
      <c r="O31" s="56">
        <v>0.63600000000000001</v>
      </c>
      <c r="P31" s="56">
        <v>0.66390000000000005</v>
      </c>
      <c r="Q31" s="56">
        <v>0.63519999999999999</v>
      </c>
      <c r="R31" s="56">
        <v>0.65900000000000003</v>
      </c>
      <c r="S31" s="56">
        <v>0.62780000000000002</v>
      </c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>
        <f t="shared" si="4"/>
        <v>5.6156538339166395E-2</v>
      </c>
      <c r="Z31" s="41" t="e">
        <f t="shared" si="3"/>
        <v>#REF!</v>
      </c>
      <c r="AD31" s="108" t="s">
        <v>136</v>
      </c>
      <c r="AE31" s="108" t="s">
        <v>128</v>
      </c>
      <c r="AF31" s="115">
        <v>9</v>
      </c>
      <c r="AG31" s="115">
        <v>15</v>
      </c>
      <c r="AH31" s="1" t="s">
        <v>3</v>
      </c>
      <c r="AI31" s="31" t="s">
        <v>85</v>
      </c>
      <c r="AJ31" s="31" t="s">
        <v>85</v>
      </c>
      <c r="AK31" s="31" t="s">
        <v>85</v>
      </c>
      <c r="AL31" s="31" t="s">
        <v>239</v>
      </c>
      <c r="AM31" s="31" t="s">
        <v>85</v>
      </c>
      <c r="AX31">
        <f t="shared" si="5"/>
        <v>73</v>
      </c>
    </row>
    <row r="32" spans="7:50" x14ac:dyDescent="0.25">
      <c r="G32" s="109"/>
      <c r="H32" s="109"/>
      <c r="I32" s="1" t="s">
        <v>4</v>
      </c>
      <c r="J32" s="49">
        <v>0.27829999999999999</v>
      </c>
      <c r="K32" s="49">
        <v>0.28220000000000001</v>
      </c>
      <c r="L32" s="49">
        <v>0.32119999999999999</v>
      </c>
      <c r="M32" s="49">
        <v>0.27160000000000001</v>
      </c>
      <c r="N32" s="49">
        <v>0.32529999999999998</v>
      </c>
      <c r="O32" s="56">
        <v>0.39</v>
      </c>
      <c r="P32" s="56">
        <v>0.33760000000000001</v>
      </c>
      <c r="Q32" s="56">
        <v>0.38129999999999997</v>
      </c>
      <c r="R32" s="56">
        <v>0.42449999999999999</v>
      </c>
      <c r="S32" s="56">
        <v>0.3674</v>
      </c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>
        <f t="shared" si="4"/>
        <v>0.24300441826215022</v>
      </c>
      <c r="Z32" s="41" t="e">
        <f t="shared" si="3"/>
        <v>#REF!</v>
      </c>
      <c r="AD32" s="109"/>
      <c r="AE32" s="109"/>
      <c r="AF32" s="132"/>
      <c r="AG32" s="132"/>
      <c r="AH32" s="1" t="s">
        <v>4</v>
      </c>
      <c r="AI32" s="31" t="s">
        <v>85</v>
      </c>
      <c r="AJ32" s="31" t="s">
        <v>85</v>
      </c>
      <c r="AK32" s="31" t="s">
        <v>88</v>
      </c>
      <c r="AL32" s="31" t="s">
        <v>208</v>
      </c>
      <c r="AM32" s="31" t="s">
        <v>85</v>
      </c>
    </row>
    <row r="33" spans="7:39" x14ac:dyDescent="0.25">
      <c r="G33" s="109"/>
      <c r="H33" s="109"/>
      <c r="I33" s="1" t="s">
        <v>5</v>
      </c>
      <c r="J33" s="49">
        <v>0.1784</v>
      </c>
      <c r="K33" s="49">
        <v>0.21890000000000001</v>
      </c>
      <c r="L33" s="49">
        <v>0.2152</v>
      </c>
      <c r="M33" s="49">
        <v>0.25390000000000001</v>
      </c>
      <c r="N33" s="49">
        <v>0.19239999999999999</v>
      </c>
      <c r="O33" s="56">
        <v>0.30709999999999998</v>
      </c>
      <c r="P33" s="56">
        <v>0.2802</v>
      </c>
      <c r="Q33" s="56">
        <v>0.2762</v>
      </c>
      <c r="R33" s="56">
        <v>0.31940000000000002</v>
      </c>
      <c r="S33" s="56">
        <v>0.28179999999999999</v>
      </c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>
        <f t="shared" si="4"/>
        <v>0.10358408822371008</v>
      </c>
      <c r="Z33" s="41" t="e">
        <f t="shared" si="3"/>
        <v>#REF!</v>
      </c>
      <c r="AD33" s="109"/>
      <c r="AE33" s="109"/>
      <c r="AF33" s="133"/>
      <c r="AG33" s="133"/>
      <c r="AH33" s="1" t="s">
        <v>5</v>
      </c>
      <c r="AI33" s="31" t="s">
        <v>85</v>
      </c>
      <c r="AJ33" s="31" t="s">
        <v>85</v>
      </c>
      <c r="AK33" s="31" t="s">
        <v>235</v>
      </c>
      <c r="AL33" s="31" t="s">
        <v>240</v>
      </c>
      <c r="AM33" s="31" t="s">
        <v>85</v>
      </c>
    </row>
  </sheetData>
  <mergeCells count="48">
    <mergeCell ref="G28:G30"/>
    <mergeCell ref="G31:G33"/>
    <mergeCell ref="H31:H33"/>
    <mergeCell ref="H28:H30"/>
    <mergeCell ref="G25:G27"/>
    <mergeCell ref="H25:H27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AF16:AF18"/>
    <mergeCell ref="AG16:AG18"/>
    <mergeCell ref="AD19:AD21"/>
    <mergeCell ref="AE19:AE21"/>
    <mergeCell ref="AF19:AF21"/>
    <mergeCell ref="AG19:AG21"/>
    <mergeCell ref="AE16:AE18"/>
    <mergeCell ref="AD16:AD18"/>
    <mergeCell ref="AF22:AF24"/>
    <mergeCell ref="AG22:AG24"/>
    <mergeCell ref="AD25:AD27"/>
    <mergeCell ref="AE25:AE27"/>
    <mergeCell ref="AF25:AF27"/>
    <mergeCell ref="AG25:AG27"/>
    <mergeCell ref="AE22:AE24"/>
    <mergeCell ref="AD22:AD24"/>
    <mergeCell ref="AD28:AD30"/>
    <mergeCell ref="AE28:AE30"/>
    <mergeCell ref="AF28:AF30"/>
    <mergeCell ref="AG28:AG30"/>
    <mergeCell ref="AD31:AD33"/>
    <mergeCell ref="AE31:AE33"/>
    <mergeCell ref="AF31:AF33"/>
    <mergeCell ref="AG31:AG3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53CE-EDA4-4899-970B-7A1D1571F9D4}">
  <dimension ref="C2:P125"/>
  <sheetViews>
    <sheetView workbookViewId="0">
      <selection activeCell="C5" sqref="C5:C22"/>
    </sheetView>
  </sheetViews>
  <sheetFormatPr defaultRowHeight="15" x14ac:dyDescent="0.25"/>
  <cols>
    <col min="3" max="3" width="40.28515625" bestFit="1" customWidth="1"/>
    <col min="9" max="9" width="40.28515625" bestFit="1" customWidth="1"/>
    <col min="13" max="13" width="40.28515625" bestFit="1" customWidth="1"/>
    <col min="16" max="16" width="29.85546875" customWidth="1"/>
  </cols>
  <sheetData>
    <row r="2" spans="3:16" x14ac:dyDescent="0.25">
      <c r="F2" t="s">
        <v>241</v>
      </c>
    </row>
    <row r="4" spans="3:16" x14ac:dyDescent="0.25">
      <c r="I4" s="29" t="s">
        <v>0</v>
      </c>
    </row>
    <row r="5" spans="3:16" x14ac:dyDescent="0.25">
      <c r="C5" s="165" t="s">
        <v>108</v>
      </c>
      <c r="D5">
        <v>0</v>
      </c>
      <c r="I5" s="156" t="s">
        <v>127</v>
      </c>
      <c r="J5">
        <v>0.1371</v>
      </c>
      <c r="P5" t="s">
        <v>33</v>
      </c>
    </row>
    <row r="6" spans="3:16" x14ac:dyDescent="0.25">
      <c r="C6" s="166"/>
      <c r="D6">
        <v>0</v>
      </c>
      <c r="I6" s="157"/>
      <c r="J6">
        <v>0.1593</v>
      </c>
    </row>
    <row r="7" spans="3:16" x14ac:dyDescent="0.25">
      <c r="C7" s="166"/>
      <c r="D7">
        <v>0</v>
      </c>
      <c r="I7" s="158"/>
      <c r="J7">
        <v>7.0199999999999999E-2</v>
      </c>
      <c r="P7" s="165" t="s">
        <v>108</v>
      </c>
    </row>
    <row r="8" spans="3:16" x14ac:dyDescent="0.25">
      <c r="C8" s="123" t="s">
        <v>110</v>
      </c>
      <c r="D8" s="83">
        <v>1</v>
      </c>
      <c r="I8" s="156" t="s">
        <v>110</v>
      </c>
      <c r="J8">
        <v>0.19220000000000001</v>
      </c>
      <c r="P8" s="166"/>
    </row>
    <row r="9" spans="3:16" x14ac:dyDescent="0.25">
      <c r="C9" s="124"/>
      <c r="D9" s="83">
        <v>1</v>
      </c>
      <c r="I9" s="157"/>
      <c r="J9">
        <v>0.13869999999999999</v>
      </c>
      <c r="P9" s="166"/>
    </row>
    <row r="10" spans="3:16" x14ac:dyDescent="0.25">
      <c r="C10" s="124"/>
      <c r="D10" s="83">
        <v>1</v>
      </c>
      <c r="I10" s="158"/>
      <c r="J10">
        <v>0.1656</v>
      </c>
      <c r="P10" s="123" t="s">
        <v>110</v>
      </c>
    </row>
    <row r="11" spans="3:16" x14ac:dyDescent="0.25">
      <c r="C11" s="123" t="s">
        <v>111</v>
      </c>
      <c r="D11" s="83">
        <v>1</v>
      </c>
      <c r="I11" s="147" t="s">
        <v>47</v>
      </c>
      <c r="J11">
        <v>0.95640000000000003</v>
      </c>
      <c r="P11" s="124"/>
    </row>
    <row r="12" spans="3:16" x14ac:dyDescent="0.25">
      <c r="C12" s="124"/>
      <c r="D12" s="83">
        <v>0.99980000000000002</v>
      </c>
      <c r="I12" s="148"/>
      <c r="J12">
        <v>0.98899999999999999</v>
      </c>
      <c r="P12" s="124"/>
    </row>
    <row r="13" spans="3:16" x14ac:dyDescent="0.25">
      <c r="C13" s="124"/>
      <c r="D13" s="83">
        <v>0.99939999999999996</v>
      </c>
      <c r="I13" s="149"/>
      <c r="J13">
        <v>0.95799999999999996</v>
      </c>
      <c r="P13" s="165" t="s">
        <v>111</v>
      </c>
    </row>
    <row r="14" spans="3:16" x14ac:dyDescent="0.25">
      <c r="C14" s="167" t="s">
        <v>226</v>
      </c>
      <c r="D14" s="83">
        <v>5.2900000000000003E-2</v>
      </c>
      <c r="I14" s="156" t="s">
        <v>115</v>
      </c>
      <c r="J14">
        <v>0.1777</v>
      </c>
      <c r="P14" s="166"/>
    </row>
    <row r="15" spans="3:16" x14ac:dyDescent="0.25">
      <c r="C15" s="168"/>
      <c r="D15">
        <v>2.2200000000000001E-2</v>
      </c>
      <c r="I15" s="157"/>
      <c r="J15">
        <v>0.26569999999999999</v>
      </c>
      <c r="P15" s="166"/>
    </row>
    <row r="16" spans="3:16" x14ac:dyDescent="0.25">
      <c r="C16" s="168"/>
      <c r="D16">
        <v>3.2899999999999999E-2</v>
      </c>
      <c r="I16" s="158"/>
      <c r="J16">
        <v>0.33700000000000002</v>
      </c>
      <c r="P16" s="165" t="s">
        <v>226</v>
      </c>
    </row>
    <row r="17" spans="3:16" x14ac:dyDescent="0.25">
      <c r="C17" s="165" t="s">
        <v>115</v>
      </c>
      <c r="D17">
        <v>1.2999999999999999E-3</v>
      </c>
      <c r="I17" s="169" t="s">
        <v>132</v>
      </c>
      <c r="J17">
        <v>0.5</v>
      </c>
      <c r="P17" s="166"/>
    </row>
    <row r="18" spans="3:16" x14ac:dyDescent="0.25">
      <c r="C18" s="166"/>
      <c r="D18">
        <v>0</v>
      </c>
      <c r="I18" s="170"/>
      <c r="J18">
        <v>0.5</v>
      </c>
      <c r="P18" s="166"/>
    </row>
    <row r="19" spans="3:16" x14ac:dyDescent="0.25">
      <c r="C19" s="166"/>
      <c r="D19">
        <v>2.9999999999999997E-4</v>
      </c>
      <c r="I19" s="171"/>
      <c r="J19">
        <v>0.5</v>
      </c>
      <c r="P19" s="167" t="s">
        <v>115</v>
      </c>
    </row>
    <row r="20" spans="3:16" x14ac:dyDescent="0.25">
      <c r="C20" s="123" t="s">
        <v>121</v>
      </c>
      <c r="D20" s="83">
        <v>1</v>
      </c>
      <c r="I20" s="169" t="s">
        <v>133</v>
      </c>
      <c r="J20">
        <v>0.5</v>
      </c>
      <c r="P20" s="168"/>
    </row>
    <row r="21" spans="3:16" x14ac:dyDescent="0.25">
      <c r="C21" s="124"/>
      <c r="D21" s="83">
        <v>1</v>
      </c>
      <c r="I21" s="170"/>
      <c r="J21">
        <v>0.48499999999999999</v>
      </c>
      <c r="P21" s="168"/>
    </row>
    <row r="22" spans="3:16" x14ac:dyDescent="0.25">
      <c r="C22" s="124"/>
      <c r="D22" s="83">
        <v>1</v>
      </c>
      <c r="I22" s="171"/>
      <c r="J22">
        <v>0.48749999999999999</v>
      </c>
      <c r="P22" s="110" t="s">
        <v>121</v>
      </c>
    </row>
    <row r="23" spans="3:16" x14ac:dyDescent="0.25">
      <c r="I23" s="169" t="s">
        <v>136</v>
      </c>
      <c r="J23">
        <v>0.54700000000000004</v>
      </c>
      <c r="P23" s="111"/>
    </row>
    <row r="24" spans="3:16" x14ac:dyDescent="0.25">
      <c r="I24" s="170"/>
      <c r="J24">
        <v>0.56669999999999998</v>
      </c>
      <c r="P24" s="111"/>
    </row>
    <row r="25" spans="3:16" x14ac:dyDescent="0.25">
      <c r="I25" s="171"/>
      <c r="J25">
        <v>0.54530000000000001</v>
      </c>
    </row>
    <row r="30" spans="3:16" x14ac:dyDescent="0.25">
      <c r="C30" t="s">
        <v>242</v>
      </c>
    </row>
    <row r="37" spans="3:9" x14ac:dyDescent="0.25">
      <c r="F37" t="s">
        <v>243</v>
      </c>
      <c r="H37" t="s">
        <v>244</v>
      </c>
    </row>
    <row r="40" spans="3:9" x14ac:dyDescent="0.25">
      <c r="C40" s="165" t="s">
        <v>108</v>
      </c>
      <c r="D40">
        <v>1.1000000000000001E-3</v>
      </c>
      <c r="I40" s="134" t="s">
        <v>127</v>
      </c>
    </row>
    <row r="41" spans="3:9" x14ac:dyDescent="0.25">
      <c r="C41" s="166"/>
      <c r="D41">
        <v>2.9999999999999997E-4</v>
      </c>
      <c r="I41" s="135"/>
    </row>
    <row r="42" spans="3:9" x14ac:dyDescent="0.25">
      <c r="C42" s="166"/>
      <c r="D42">
        <v>2.9999999999999997E-4</v>
      </c>
      <c r="I42" s="136"/>
    </row>
    <row r="43" spans="3:9" x14ac:dyDescent="0.25">
      <c r="C43" s="123" t="s">
        <v>110</v>
      </c>
      <c r="D43" s="83">
        <v>0.98509999999999998</v>
      </c>
      <c r="I43" s="134" t="s">
        <v>110</v>
      </c>
    </row>
    <row r="44" spans="3:9" x14ac:dyDescent="0.25">
      <c r="C44" s="124"/>
      <c r="D44" s="83">
        <v>1</v>
      </c>
      <c r="I44" s="135"/>
    </row>
    <row r="45" spans="3:9" x14ac:dyDescent="0.25">
      <c r="C45" s="124"/>
      <c r="D45" s="83">
        <v>1</v>
      </c>
      <c r="I45" s="136"/>
    </row>
    <row r="46" spans="3:9" x14ac:dyDescent="0.25">
      <c r="C46" s="123" t="s">
        <v>111</v>
      </c>
      <c r="D46" s="83">
        <v>0.99790000000000001</v>
      </c>
      <c r="I46" s="134" t="s">
        <v>47</v>
      </c>
    </row>
    <row r="47" spans="3:9" x14ac:dyDescent="0.25">
      <c r="C47" s="124"/>
      <c r="D47" s="83">
        <v>0.97050000000000003</v>
      </c>
      <c r="I47" s="135"/>
    </row>
    <row r="48" spans="3:9" x14ac:dyDescent="0.25">
      <c r="C48" s="124"/>
      <c r="D48" s="83">
        <v>0.84370000000000001</v>
      </c>
      <c r="I48" s="136"/>
    </row>
    <row r="49" spans="3:9" x14ac:dyDescent="0.25">
      <c r="C49" s="165" t="s">
        <v>226</v>
      </c>
      <c r="D49">
        <v>0</v>
      </c>
      <c r="I49" s="134" t="s">
        <v>115</v>
      </c>
    </row>
    <row r="50" spans="3:9" x14ac:dyDescent="0.25">
      <c r="C50" s="166"/>
      <c r="D50">
        <v>0</v>
      </c>
      <c r="I50" s="135"/>
    </row>
    <row r="51" spans="3:9" x14ac:dyDescent="0.25">
      <c r="C51" s="166"/>
      <c r="D51">
        <v>0</v>
      </c>
      <c r="I51" s="136"/>
    </row>
    <row r="52" spans="3:9" x14ac:dyDescent="0.25">
      <c r="C52" s="123" t="s">
        <v>115</v>
      </c>
      <c r="D52">
        <v>0.97570000000000001</v>
      </c>
      <c r="I52" s="134" t="s">
        <v>132</v>
      </c>
    </row>
    <row r="53" spans="3:9" x14ac:dyDescent="0.25">
      <c r="C53" s="124"/>
      <c r="D53">
        <v>0.90080000000000005</v>
      </c>
      <c r="I53" s="135"/>
    </row>
    <row r="54" spans="3:9" x14ac:dyDescent="0.25">
      <c r="C54" s="124"/>
      <c r="D54">
        <v>0.96450000000000002</v>
      </c>
      <c r="I54" s="136"/>
    </row>
    <row r="55" spans="3:9" x14ac:dyDescent="0.25">
      <c r="C55" s="110" t="s">
        <v>121</v>
      </c>
      <c r="D55" s="83" t="s">
        <v>245</v>
      </c>
      <c r="I55" s="134" t="s">
        <v>133</v>
      </c>
    </row>
    <row r="56" spans="3:9" x14ac:dyDescent="0.25">
      <c r="C56" s="111"/>
      <c r="D56" s="83"/>
      <c r="I56" s="135"/>
    </row>
    <row r="57" spans="3:9" x14ac:dyDescent="0.25">
      <c r="C57" s="111"/>
      <c r="D57" s="83"/>
      <c r="I57" s="136"/>
    </row>
    <row r="58" spans="3:9" x14ac:dyDescent="0.25">
      <c r="I58" s="134" t="s">
        <v>136</v>
      </c>
    </row>
    <row r="59" spans="3:9" x14ac:dyDescent="0.25">
      <c r="I59" s="135"/>
    </row>
    <row r="60" spans="3:9" x14ac:dyDescent="0.25">
      <c r="I60" s="136"/>
    </row>
    <row r="69" spans="3:5" x14ac:dyDescent="0.25">
      <c r="E69" t="s">
        <v>246</v>
      </c>
    </row>
    <row r="71" spans="3:5" x14ac:dyDescent="0.25">
      <c r="C71" s="165" t="s">
        <v>108</v>
      </c>
      <c r="D71">
        <v>0</v>
      </c>
    </row>
    <row r="72" spans="3:5" x14ac:dyDescent="0.25">
      <c r="C72" s="166"/>
      <c r="D72">
        <v>0</v>
      </c>
    </row>
    <row r="73" spans="3:5" x14ac:dyDescent="0.25">
      <c r="C73" s="166"/>
      <c r="D73">
        <v>0</v>
      </c>
    </row>
    <row r="74" spans="3:5" x14ac:dyDescent="0.25">
      <c r="C74" s="123" t="s">
        <v>110</v>
      </c>
      <c r="D74" s="83">
        <v>0.63149999999999995</v>
      </c>
    </row>
    <row r="75" spans="3:5" x14ac:dyDescent="0.25">
      <c r="C75" s="124"/>
      <c r="D75" s="83">
        <v>1</v>
      </c>
    </row>
    <row r="76" spans="3:5" x14ac:dyDescent="0.25">
      <c r="C76" s="124"/>
      <c r="D76" s="83">
        <v>0.97729999999999995</v>
      </c>
    </row>
    <row r="77" spans="3:5" x14ac:dyDescent="0.25">
      <c r="C77" s="123" t="s">
        <v>111</v>
      </c>
      <c r="D77" s="83">
        <v>0.99939999999999996</v>
      </c>
    </row>
    <row r="78" spans="3:5" x14ac:dyDescent="0.25">
      <c r="C78" s="124"/>
      <c r="D78" s="83">
        <v>0.99439999999999995</v>
      </c>
    </row>
    <row r="79" spans="3:5" x14ac:dyDescent="0.25">
      <c r="C79" s="124"/>
      <c r="D79" s="83">
        <v>0.4783</v>
      </c>
    </row>
    <row r="80" spans="3:5" x14ac:dyDescent="0.25">
      <c r="C80" s="123" t="s">
        <v>226</v>
      </c>
      <c r="D80">
        <v>0.88370000000000004</v>
      </c>
    </row>
    <row r="81" spans="3:4" x14ac:dyDescent="0.25">
      <c r="C81" s="124"/>
      <c r="D81">
        <v>0.97450000000000003</v>
      </c>
    </row>
    <row r="82" spans="3:4" x14ac:dyDescent="0.25">
      <c r="C82" s="124"/>
      <c r="D82">
        <v>0.92200000000000004</v>
      </c>
    </row>
    <row r="83" spans="3:4" x14ac:dyDescent="0.25">
      <c r="C83" s="167" t="s">
        <v>115</v>
      </c>
      <c r="D83">
        <v>0.44379999999999997</v>
      </c>
    </row>
    <row r="84" spans="3:4" x14ac:dyDescent="0.25">
      <c r="C84" s="168"/>
      <c r="D84">
        <v>0.35870000000000002</v>
      </c>
    </row>
    <row r="85" spans="3:4" x14ac:dyDescent="0.25">
      <c r="C85" s="168"/>
      <c r="D85">
        <v>0.46860000000000002</v>
      </c>
    </row>
    <row r="86" spans="3:4" x14ac:dyDescent="0.25">
      <c r="C86" s="110" t="s">
        <v>121</v>
      </c>
      <c r="D86" s="83"/>
    </row>
    <row r="87" spans="3:4" x14ac:dyDescent="0.25">
      <c r="C87" s="111"/>
      <c r="D87" s="83"/>
    </row>
    <row r="88" spans="3:4" x14ac:dyDescent="0.25">
      <c r="C88" s="111"/>
      <c r="D88" s="83"/>
    </row>
    <row r="106" spans="3:14" x14ac:dyDescent="0.25">
      <c r="M106" t="s">
        <v>253</v>
      </c>
    </row>
    <row r="107" spans="3:14" x14ac:dyDescent="0.25">
      <c r="E107" t="s">
        <v>250</v>
      </c>
      <c r="F107" t="s">
        <v>251</v>
      </c>
      <c r="I107" t="s">
        <v>252</v>
      </c>
    </row>
    <row r="108" spans="3:14" x14ac:dyDescent="0.25">
      <c r="C108" s="147" t="s">
        <v>108</v>
      </c>
      <c r="D108">
        <v>1</v>
      </c>
      <c r="I108" s="159" t="s">
        <v>108</v>
      </c>
      <c r="J108">
        <v>0.5</v>
      </c>
      <c r="M108" s="153" t="s">
        <v>108</v>
      </c>
      <c r="N108">
        <v>0.5</v>
      </c>
    </row>
    <row r="109" spans="3:14" x14ac:dyDescent="0.25">
      <c r="C109" s="148"/>
      <c r="D109">
        <v>1</v>
      </c>
      <c r="I109" s="160"/>
      <c r="J109">
        <v>1</v>
      </c>
      <c r="M109" s="154"/>
      <c r="N109">
        <v>1</v>
      </c>
    </row>
    <row r="110" spans="3:14" x14ac:dyDescent="0.25">
      <c r="C110" s="149"/>
      <c r="D110">
        <v>1</v>
      </c>
      <c r="I110" s="161"/>
      <c r="J110">
        <v>0</v>
      </c>
      <c r="M110" s="155"/>
      <c r="N110">
        <v>0</v>
      </c>
    </row>
    <row r="111" spans="3:14" x14ac:dyDescent="0.25">
      <c r="C111" s="153" t="s">
        <v>110</v>
      </c>
      <c r="I111" s="147" t="s">
        <v>110</v>
      </c>
      <c r="J111">
        <v>1</v>
      </c>
      <c r="M111" s="153" t="s">
        <v>110</v>
      </c>
      <c r="N111">
        <v>1</v>
      </c>
    </row>
    <row r="112" spans="3:14" x14ac:dyDescent="0.25">
      <c r="C112" s="154"/>
      <c r="I112" s="148"/>
      <c r="J112">
        <v>1</v>
      </c>
      <c r="M112" s="154"/>
      <c r="N112">
        <v>1</v>
      </c>
    </row>
    <row r="113" spans="3:14" x14ac:dyDescent="0.25">
      <c r="C113" s="155"/>
      <c r="I113" s="149"/>
      <c r="J113">
        <v>1</v>
      </c>
      <c r="M113" s="155"/>
      <c r="N113">
        <v>1</v>
      </c>
    </row>
    <row r="114" spans="3:14" x14ac:dyDescent="0.25">
      <c r="C114" s="162" t="s">
        <v>111</v>
      </c>
      <c r="I114" s="159" t="s">
        <v>111</v>
      </c>
      <c r="M114" s="153" t="s">
        <v>111</v>
      </c>
    </row>
    <row r="115" spans="3:14" x14ac:dyDescent="0.25">
      <c r="C115" s="163"/>
      <c r="I115" s="160"/>
      <c r="M115" s="154"/>
    </row>
    <row r="116" spans="3:14" x14ac:dyDescent="0.25">
      <c r="C116" s="164"/>
      <c r="I116" s="161"/>
      <c r="M116" s="155"/>
    </row>
    <row r="117" spans="3:14" x14ac:dyDescent="0.25">
      <c r="C117" s="162" t="s">
        <v>226</v>
      </c>
      <c r="I117" s="153" t="s">
        <v>226</v>
      </c>
      <c r="J117">
        <v>0</v>
      </c>
      <c r="M117" s="153" t="s">
        <v>226</v>
      </c>
      <c r="N117">
        <v>0</v>
      </c>
    </row>
    <row r="118" spans="3:14" x14ac:dyDescent="0.25">
      <c r="C118" s="163"/>
      <c r="I118" s="154"/>
      <c r="J118">
        <v>0</v>
      </c>
      <c r="M118" s="154"/>
      <c r="N118">
        <v>0</v>
      </c>
    </row>
    <row r="119" spans="3:14" x14ac:dyDescent="0.25">
      <c r="C119" s="164"/>
      <c r="I119" s="155"/>
      <c r="J119">
        <v>0</v>
      </c>
      <c r="M119" s="155"/>
      <c r="N119">
        <v>0</v>
      </c>
    </row>
    <row r="120" spans="3:14" x14ac:dyDescent="0.25">
      <c r="C120" s="162" t="s">
        <v>115</v>
      </c>
      <c r="I120" s="156" t="s">
        <v>115</v>
      </c>
      <c r="M120" s="156" t="s">
        <v>115</v>
      </c>
    </row>
    <row r="121" spans="3:14" x14ac:dyDescent="0.25">
      <c r="C121" s="163"/>
      <c r="I121" s="157"/>
      <c r="M121" s="157"/>
    </row>
    <row r="122" spans="3:14" x14ac:dyDescent="0.25">
      <c r="C122" s="164"/>
      <c r="I122" s="158"/>
      <c r="M122" s="158"/>
    </row>
    <row r="123" spans="3:14" x14ac:dyDescent="0.25">
      <c r="C123" s="147" t="s">
        <v>121</v>
      </c>
      <c r="I123" s="147" t="s">
        <v>121</v>
      </c>
      <c r="M123" s="134" t="s">
        <v>121</v>
      </c>
    </row>
    <row r="124" spans="3:14" x14ac:dyDescent="0.25">
      <c r="C124" s="148"/>
      <c r="I124" s="148"/>
      <c r="M124" s="135"/>
    </row>
    <row r="125" spans="3:14" x14ac:dyDescent="0.25">
      <c r="C125" s="149"/>
      <c r="I125" s="149"/>
      <c r="M125" s="136"/>
    </row>
  </sheetData>
  <mergeCells count="56">
    <mergeCell ref="C83:C85"/>
    <mergeCell ref="C86:C88"/>
    <mergeCell ref="I58:I60"/>
    <mergeCell ref="C71:C73"/>
    <mergeCell ref="C74:C76"/>
    <mergeCell ref="C77:C79"/>
    <mergeCell ref="C80:C82"/>
    <mergeCell ref="C49:C51"/>
    <mergeCell ref="I49:I51"/>
    <mergeCell ref="C52:C54"/>
    <mergeCell ref="I52:I54"/>
    <mergeCell ref="C55:C57"/>
    <mergeCell ref="I55:I57"/>
    <mergeCell ref="C40:C42"/>
    <mergeCell ref="I40:I42"/>
    <mergeCell ref="C43:C45"/>
    <mergeCell ref="I43:I45"/>
    <mergeCell ref="C46:C48"/>
    <mergeCell ref="I46:I48"/>
    <mergeCell ref="I20:I22"/>
    <mergeCell ref="I23:I25"/>
    <mergeCell ref="C5:C7"/>
    <mergeCell ref="C8:C10"/>
    <mergeCell ref="C11:C13"/>
    <mergeCell ref="C14:C16"/>
    <mergeCell ref="C17:C19"/>
    <mergeCell ref="C20:C22"/>
    <mergeCell ref="I5:I7"/>
    <mergeCell ref="I8:I10"/>
    <mergeCell ref="I11:I13"/>
    <mergeCell ref="I14:I16"/>
    <mergeCell ref="I17:I19"/>
    <mergeCell ref="P22:P24"/>
    <mergeCell ref="P7:P9"/>
    <mergeCell ref="P10:P12"/>
    <mergeCell ref="P13:P15"/>
    <mergeCell ref="P16:P18"/>
    <mergeCell ref="P19:P21"/>
    <mergeCell ref="C123:C125"/>
    <mergeCell ref="I108:I110"/>
    <mergeCell ref="I111:I113"/>
    <mergeCell ref="I114:I116"/>
    <mergeCell ref="I117:I119"/>
    <mergeCell ref="I120:I122"/>
    <mergeCell ref="I123:I125"/>
    <mergeCell ref="C108:C110"/>
    <mergeCell ref="C111:C113"/>
    <mergeCell ref="C114:C116"/>
    <mergeCell ref="C117:C119"/>
    <mergeCell ref="C120:C122"/>
    <mergeCell ref="M123:M125"/>
    <mergeCell ref="M108:M110"/>
    <mergeCell ref="M111:M113"/>
    <mergeCell ref="M114:M116"/>
    <mergeCell ref="M117:M119"/>
    <mergeCell ref="M120:M12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BAF6-9E4F-464A-8A5A-9929669A963C}">
  <dimension ref="E1:AN216"/>
  <sheetViews>
    <sheetView topLeftCell="A85" workbookViewId="0">
      <selection activeCell="F104" sqref="F104:F121"/>
    </sheetView>
  </sheetViews>
  <sheetFormatPr defaultRowHeight="15" x14ac:dyDescent="0.25"/>
  <cols>
    <col min="6" max="6" width="40.28515625" bestFit="1" customWidth="1"/>
    <col min="7" max="7" width="24.28515625" customWidth="1"/>
    <col min="12" max="12" width="10" bestFit="1" customWidth="1"/>
  </cols>
  <sheetData>
    <row r="1" spans="6:40" x14ac:dyDescent="0.25">
      <c r="K1" t="s">
        <v>249</v>
      </c>
      <c r="L1" t="s">
        <v>248</v>
      </c>
    </row>
    <row r="2" spans="6:40" x14ac:dyDescent="0.25">
      <c r="K2" t="s">
        <v>243</v>
      </c>
    </row>
    <row r="4" spans="6:40" ht="75" x14ac:dyDescent="0.25">
      <c r="G4" s="45" t="s">
        <v>203</v>
      </c>
      <c r="H4" s="46" t="s">
        <v>204</v>
      </c>
      <c r="I4" s="47" t="s">
        <v>209</v>
      </c>
      <c r="J4" s="30" t="s">
        <v>213</v>
      </c>
      <c r="K4" s="30" t="s">
        <v>220</v>
      </c>
      <c r="L4" s="30" t="s">
        <v>223</v>
      </c>
      <c r="M4" s="30" t="s">
        <v>224</v>
      </c>
      <c r="N4" s="30" t="s">
        <v>221</v>
      </c>
      <c r="O4" s="30" t="s">
        <v>214</v>
      </c>
      <c r="P4" s="47" t="s">
        <v>210</v>
      </c>
      <c r="Q4" s="46" t="s">
        <v>211</v>
      </c>
      <c r="R4" s="46" t="s">
        <v>247</v>
      </c>
      <c r="T4" s="30" t="s">
        <v>224</v>
      </c>
      <c r="U4" s="30" t="s">
        <v>221</v>
      </c>
      <c r="V4" s="30" t="s">
        <v>214</v>
      </c>
      <c r="W4" s="47" t="s">
        <v>210</v>
      </c>
      <c r="X4" s="46" t="s">
        <v>211</v>
      </c>
      <c r="Y4" s="46" t="s">
        <v>247</v>
      </c>
      <c r="Z4" s="47" t="s">
        <v>210</v>
      </c>
      <c r="AA4" s="46" t="s">
        <v>211</v>
      </c>
      <c r="AB4" s="46" t="s">
        <v>247</v>
      </c>
    </row>
    <row r="5" spans="6:40" x14ac:dyDescent="0.25">
      <c r="F5" s="110" t="s">
        <v>108</v>
      </c>
      <c r="G5" s="84">
        <v>0.41199999999999998</v>
      </c>
      <c r="H5" s="1">
        <v>0.42799999999999999</v>
      </c>
      <c r="I5" s="1">
        <v>0.42930000000000001</v>
      </c>
      <c r="J5" s="1">
        <v>0.42530000000000001</v>
      </c>
      <c r="K5" s="1">
        <v>0.42659999999999998</v>
      </c>
      <c r="L5" s="1">
        <v>0.40660000000000002</v>
      </c>
      <c r="M5" s="2">
        <v>0.59599999999999997</v>
      </c>
      <c r="N5" s="2">
        <v>0.58799999999999997</v>
      </c>
      <c r="O5" s="2">
        <v>0.5786</v>
      </c>
      <c r="P5" s="2">
        <v>0.46129999999999999</v>
      </c>
      <c r="Q5" s="2">
        <v>0.59599999999999997</v>
      </c>
      <c r="R5" s="2">
        <v>0.58260000000000001</v>
      </c>
      <c r="S5">
        <f>AVERAGE(M5,N5,O5,P5,Q5,R5)</f>
        <v>0.56708333333333327</v>
      </c>
      <c r="T5" s="66">
        <v>0.64990000000000003</v>
      </c>
      <c r="U5" s="66">
        <v>0.65959999999999996</v>
      </c>
      <c r="V5" s="66">
        <v>0.66659999999999997</v>
      </c>
      <c r="W5" s="66">
        <v>0.65959999999999996</v>
      </c>
      <c r="X5" s="66">
        <v>0.66459999999999997</v>
      </c>
      <c r="Y5" s="53" t="s">
        <v>189</v>
      </c>
      <c r="Z5" s="66">
        <v>0.65959999999999996</v>
      </c>
      <c r="AA5" s="66">
        <v>0.66459999999999997</v>
      </c>
      <c r="AB5" s="53" t="s">
        <v>189</v>
      </c>
      <c r="AC5" s="89">
        <f>T5-M5</f>
        <v>5.3900000000000059E-2</v>
      </c>
      <c r="AD5" s="89">
        <f>U5-N5</f>
        <v>7.1599999999999997E-2</v>
      </c>
      <c r="AE5" s="89">
        <f t="shared" ref="AE5:AH20" si="0">V5-O5</f>
        <v>8.7999999999999967E-2</v>
      </c>
      <c r="AF5" s="89">
        <f t="shared" si="0"/>
        <v>0.19829999999999998</v>
      </c>
      <c r="AG5" s="89">
        <f t="shared" si="0"/>
        <v>6.8599999999999994E-2</v>
      </c>
      <c r="AH5" s="89">
        <f t="shared" si="0"/>
        <v>6.8799999999999972E-2</v>
      </c>
      <c r="AI5" s="89"/>
      <c r="AJ5" s="89"/>
      <c r="AK5" s="89"/>
      <c r="AL5" s="89"/>
      <c r="AM5" s="89"/>
      <c r="AN5" s="89"/>
    </row>
    <row r="6" spans="6:40" x14ac:dyDescent="0.25">
      <c r="F6" s="111"/>
      <c r="G6" s="85">
        <v>8.0000000000000002E-3</v>
      </c>
      <c r="H6" s="1">
        <v>7.1999999999999998E-3</v>
      </c>
      <c r="I6" s="1">
        <v>0</v>
      </c>
      <c r="J6" s="1">
        <v>1.14E-2</v>
      </c>
      <c r="K6" s="1">
        <v>1.0800000000000001E-2</v>
      </c>
      <c r="L6" s="1">
        <v>7.9000000000000008E-3</v>
      </c>
      <c r="M6" s="2">
        <v>0.13969999999999999</v>
      </c>
      <c r="N6" s="2">
        <v>0.12770000000000001</v>
      </c>
      <c r="O6" s="2">
        <v>0.1106</v>
      </c>
      <c r="P6" s="2">
        <v>6.5699999999999995E-2</v>
      </c>
      <c r="Q6" s="2">
        <v>0.12609999999999999</v>
      </c>
      <c r="R6" s="2">
        <v>0.12089999999999999</v>
      </c>
      <c r="S6">
        <f t="shared" ref="S6:S22" si="1">AVERAGE(M6,N6,O6,P6,Q6,R6)</f>
        <v>0.11511666666666666</v>
      </c>
      <c r="T6" s="66">
        <v>0.2082</v>
      </c>
      <c r="U6" s="66">
        <v>0.22189999999999999</v>
      </c>
      <c r="V6" s="66">
        <v>0.23100000000000001</v>
      </c>
      <c r="W6" s="66">
        <v>0.21740000000000001</v>
      </c>
      <c r="X6" s="66">
        <v>0.23080000000000001</v>
      </c>
      <c r="Y6" s="53" t="s">
        <v>191</v>
      </c>
      <c r="Z6" s="66">
        <v>0.21740000000000001</v>
      </c>
      <c r="AA6" s="66">
        <v>0.23080000000000001</v>
      </c>
      <c r="AB6" s="53" t="s">
        <v>191</v>
      </c>
      <c r="AC6" s="89">
        <f t="shared" ref="AC6:AC22" si="2">T6-M6</f>
        <v>6.8500000000000005E-2</v>
      </c>
      <c r="AD6" s="89">
        <f t="shared" ref="AD6:AH22" si="3">U6-N6</f>
        <v>9.4199999999999978E-2</v>
      </c>
      <c r="AE6" s="89">
        <f t="shared" si="0"/>
        <v>0.12040000000000001</v>
      </c>
      <c r="AF6" s="89">
        <f t="shared" si="0"/>
        <v>0.1517</v>
      </c>
      <c r="AG6" s="89">
        <f t="shared" si="0"/>
        <v>0.10470000000000002</v>
      </c>
      <c r="AH6" s="89">
        <f t="shared" si="0"/>
        <v>0.1017</v>
      </c>
    </row>
    <row r="7" spans="6:40" x14ac:dyDescent="0.25">
      <c r="F7" s="111"/>
      <c r="G7" s="85">
        <v>1.32E-2</v>
      </c>
      <c r="H7" s="1">
        <v>7.7000000000000002E-3</v>
      </c>
      <c r="I7" s="1">
        <v>0</v>
      </c>
      <c r="J7" s="1">
        <v>9.4999999999999998E-3</v>
      </c>
      <c r="K7" s="1">
        <v>1.2200000000000001E-2</v>
      </c>
      <c r="L7" s="1">
        <v>9.7999999999999997E-3</v>
      </c>
      <c r="M7" s="2">
        <v>0.15329999999999999</v>
      </c>
      <c r="N7" s="2">
        <v>0.1477</v>
      </c>
      <c r="O7" s="2">
        <v>0.1308</v>
      </c>
      <c r="P7" s="2">
        <v>1.41E-2</v>
      </c>
      <c r="Q7" s="2">
        <v>0.16070000000000001</v>
      </c>
      <c r="R7" s="2">
        <v>0.13830000000000001</v>
      </c>
      <c r="S7">
        <f t="shared" si="1"/>
        <v>0.12415</v>
      </c>
      <c r="T7" s="66">
        <v>0.221</v>
      </c>
      <c r="U7" s="66">
        <v>0.24023700000000001</v>
      </c>
      <c r="V7" s="66">
        <v>0.25540000000000002</v>
      </c>
      <c r="W7" s="66">
        <v>0.2399</v>
      </c>
      <c r="X7" s="66">
        <v>0.24679999999999999</v>
      </c>
      <c r="Y7" s="53" t="s">
        <v>193</v>
      </c>
      <c r="Z7" s="66">
        <v>0.2399</v>
      </c>
      <c r="AA7" s="66">
        <v>0.24679999999999999</v>
      </c>
      <c r="AB7" s="53" t="s">
        <v>193</v>
      </c>
      <c r="AC7" s="89">
        <f t="shared" si="2"/>
        <v>6.770000000000001E-2</v>
      </c>
      <c r="AD7" s="89">
        <f t="shared" si="3"/>
        <v>9.2537000000000008E-2</v>
      </c>
      <c r="AE7" s="89">
        <f t="shared" si="0"/>
        <v>0.12460000000000002</v>
      </c>
      <c r="AF7" s="89">
        <f t="shared" si="0"/>
        <v>0.2258</v>
      </c>
      <c r="AG7" s="89">
        <f t="shared" si="0"/>
        <v>8.6099999999999982E-2</v>
      </c>
      <c r="AH7" s="89">
        <f t="shared" si="0"/>
        <v>8.5199999999999998E-2</v>
      </c>
    </row>
    <row r="8" spans="6:40" x14ac:dyDescent="0.25">
      <c r="F8" s="121" t="s">
        <v>110</v>
      </c>
      <c r="G8" s="94">
        <v>0.43190000000000001</v>
      </c>
      <c r="H8" s="39">
        <v>0.44159999999999999</v>
      </c>
      <c r="I8" s="39">
        <v>0.41899999999999998</v>
      </c>
      <c r="J8" s="39">
        <v>0.4395</v>
      </c>
      <c r="K8" s="39">
        <v>0.41139999999999999</v>
      </c>
      <c r="L8" s="39">
        <v>0.4168</v>
      </c>
      <c r="M8" s="2">
        <v>0.49020000000000002</v>
      </c>
      <c r="N8" s="2">
        <v>0.49020000000000002</v>
      </c>
      <c r="O8" s="2">
        <v>0.49890000000000001</v>
      </c>
      <c r="P8" s="2">
        <v>0.4924</v>
      </c>
      <c r="Q8" s="2">
        <v>0.50209999999999999</v>
      </c>
      <c r="R8" s="2">
        <v>0.48699999999999999</v>
      </c>
      <c r="S8">
        <f t="shared" si="1"/>
        <v>0.49346666666666666</v>
      </c>
      <c r="T8" s="66">
        <v>0.43009999999999998</v>
      </c>
      <c r="U8" s="66">
        <v>0.43630000000000002</v>
      </c>
      <c r="V8" s="66">
        <v>0.45029999999999998</v>
      </c>
      <c r="W8" s="66">
        <v>0.4642</v>
      </c>
      <c r="X8" s="66">
        <v>0.46050000000000002</v>
      </c>
      <c r="Y8" s="56" t="s">
        <v>183</v>
      </c>
      <c r="Z8" s="66">
        <v>0.4642</v>
      </c>
      <c r="AA8" s="66">
        <v>0.46050000000000002</v>
      </c>
      <c r="AB8" s="56" t="s">
        <v>183</v>
      </c>
      <c r="AC8" s="90">
        <f t="shared" si="2"/>
        <v>-6.0100000000000042E-2</v>
      </c>
      <c r="AD8" s="90">
        <f t="shared" si="3"/>
        <v>-5.3900000000000003E-2</v>
      </c>
      <c r="AE8" s="90">
        <f t="shared" si="0"/>
        <v>-4.8600000000000032E-2</v>
      </c>
      <c r="AF8" s="90">
        <f t="shared" si="0"/>
        <v>-2.8200000000000003E-2</v>
      </c>
      <c r="AG8" s="90">
        <f t="shared" si="0"/>
        <v>-4.159999999999997E-2</v>
      </c>
      <c r="AH8" s="90">
        <f t="shared" si="0"/>
        <v>-3.6420000000000008E-2</v>
      </c>
    </row>
    <row r="9" spans="6:40" x14ac:dyDescent="0.25">
      <c r="F9" s="122"/>
      <c r="G9" s="95">
        <v>3.8899999999999997E-2</v>
      </c>
      <c r="H9" s="39">
        <v>2.93E-2</v>
      </c>
      <c r="I9" s="39">
        <v>3.3799999999999997E-2</v>
      </c>
      <c r="J9" s="39">
        <v>4.4400000000000002E-2</v>
      </c>
      <c r="K9" s="39">
        <v>2.7199999999999998E-2</v>
      </c>
      <c r="L9" s="39">
        <v>0.03</v>
      </c>
      <c r="M9" s="2">
        <v>0.12509999999999999</v>
      </c>
      <c r="N9" s="2">
        <v>0.111</v>
      </c>
      <c r="O9" s="2">
        <v>0.11899999999999999</v>
      </c>
      <c r="P9" s="2">
        <v>0.1225</v>
      </c>
      <c r="Q9" s="2">
        <v>0.12559999999999999</v>
      </c>
      <c r="R9" s="2">
        <v>0.1055</v>
      </c>
      <c r="S9">
        <f t="shared" si="1"/>
        <v>0.11811666666666666</v>
      </c>
      <c r="T9" s="66">
        <v>6.6299999999999998E-2</v>
      </c>
      <c r="U9" s="66">
        <v>5.9700000000000003E-2</v>
      </c>
      <c r="V9" s="66">
        <v>7.2800000000000004E-2</v>
      </c>
      <c r="W9" s="66">
        <v>7.46E-2</v>
      </c>
      <c r="X9" s="66">
        <v>8.8200000000000001E-2</v>
      </c>
      <c r="Y9" s="56" t="s">
        <v>185</v>
      </c>
      <c r="Z9" s="66">
        <v>7.46E-2</v>
      </c>
      <c r="AA9" s="66">
        <v>8.8200000000000001E-2</v>
      </c>
      <c r="AB9" s="56" t="s">
        <v>185</v>
      </c>
      <c r="AC9" s="90">
        <f t="shared" si="2"/>
        <v>-5.8799999999999991E-2</v>
      </c>
      <c r="AD9" s="90">
        <f t="shared" si="3"/>
        <v>-5.1299999999999998E-2</v>
      </c>
      <c r="AE9" s="90">
        <f t="shared" si="0"/>
        <v>-4.6199999999999991E-2</v>
      </c>
      <c r="AF9" s="90">
        <f t="shared" si="0"/>
        <v>-4.7899999999999998E-2</v>
      </c>
      <c r="AG9" s="90">
        <f t="shared" si="0"/>
        <v>-3.7399999999999989E-2</v>
      </c>
      <c r="AH9" s="90">
        <f t="shared" si="0"/>
        <v>-6.2799999999999995E-2</v>
      </c>
    </row>
    <row r="10" spans="6:40" x14ac:dyDescent="0.25">
      <c r="F10" s="122"/>
      <c r="G10" s="95">
        <v>3.2899999999999999E-2</v>
      </c>
      <c r="H10" s="39">
        <v>4.41E-2</v>
      </c>
      <c r="I10" s="39">
        <v>3.0499999999999999E-2</v>
      </c>
      <c r="J10" s="39">
        <v>6.0100000000000001E-2</v>
      </c>
      <c r="K10" s="39">
        <v>2.7900000000000001E-2</v>
      </c>
      <c r="L10" s="39">
        <v>3.3000000000000002E-2</v>
      </c>
      <c r="M10" s="2">
        <v>0.11650000000000001</v>
      </c>
      <c r="N10" s="2">
        <v>0.1109</v>
      </c>
      <c r="O10" s="2">
        <v>0.1211</v>
      </c>
      <c r="P10" s="2">
        <v>0.1084</v>
      </c>
      <c r="Q10" s="2">
        <v>0.12559999999999999</v>
      </c>
      <c r="R10" s="2">
        <v>9.9900000000000003E-2</v>
      </c>
      <c r="S10">
        <f t="shared" si="1"/>
        <v>0.11373333333333334</v>
      </c>
      <c r="T10" s="66">
        <v>6.0900000000000003E-2</v>
      </c>
      <c r="U10" s="66">
        <v>5.3900000000000003E-2</v>
      </c>
      <c r="V10" s="66">
        <v>7.6100000000000001E-2</v>
      </c>
      <c r="W10" s="66">
        <v>7.4899999999999994E-2</v>
      </c>
      <c r="X10" s="66">
        <v>8.77E-2</v>
      </c>
      <c r="Y10" s="56" t="s">
        <v>187</v>
      </c>
      <c r="Z10" s="66">
        <v>7.4899999999999994E-2</v>
      </c>
      <c r="AA10" s="66">
        <v>8.77E-2</v>
      </c>
      <c r="AB10" s="56" t="s">
        <v>187</v>
      </c>
      <c r="AC10" s="90">
        <f t="shared" si="2"/>
        <v>-5.5600000000000004E-2</v>
      </c>
      <c r="AD10" s="90">
        <f t="shared" si="3"/>
        <v>-5.6999999999999995E-2</v>
      </c>
      <c r="AE10" s="90">
        <f t="shared" si="0"/>
        <v>-4.4999999999999998E-2</v>
      </c>
      <c r="AF10" s="90">
        <f t="shared" si="0"/>
        <v>-3.3500000000000002E-2</v>
      </c>
      <c r="AG10" s="90">
        <f t="shared" si="0"/>
        <v>-3.7899999999999989E-2</v>
      </c>
      <c r="AH10" s="90">
        <f t="shared" si="0"/>
        <v>-5.4700000000000006E-2</v>
      </c>
    </row>
    <row r="11" spans="6:40" x14ac:dyDescent="0.25">
      <c r="F11" s="110" t="s">
        <v>111</v>
      </c>
      <c r="G11" s="84">
        <v>0.63790000000000002</v>
      </c>
      <c r="H11" s="1">
        <v>0.63639999999999997</v>
      </c>
      <c r="I11" s="1">
        <v>0.63639999999999997</v>
      </c>
      <c r="J11" s="1">
        <v>0.63639999999999997</v>
      </c>
      <c r="K11" s="1">
        <v>0.63639999999999997</v>
      </c>
      <c r="L11" s="1">
        <v>0.63639999999999997</v>
      </c>
      <c r="M11" s="2">
        <v>0.64780000000000004</v>
      </c>
      <c r="N11" s="2">
        <v>0.64670000000000005</v>
      </c>
      <c r="O11" s="2">
        <v>0.64939999999999998</v>
      </c>
      <c r="P11" s="2">
        <v>0.6482</v>
      </c>
      <c r="Q11" s="2">
        <v>0.6482</v>
      </c>
      <c r="R11" s="2">
        <v>0.64710000000000001</v>
      </c>
      <c r="S11">
        <f t="shared" si="1"/>
        <v>0.64790000000000003</v>
      </c>
      <c r="T11" s="66">
        <v>0.64129999999999998</v>
      </c>
      <c r="U11" s="70">
        <v>0.6401</v>
      </c>
      <c r="V11" s="70">
        <v>0.64080000000000004</v>
      </c>
      <c r="W11" s="70">
        <v>0.64200000000000002</v>
      </c>
      <c r="X11" s="70">
        <v>0.64180000000000004</v>
      </c>
      <c r="Y11" s="58">
        <v>0.64139999999999997</v>
      </c>
      <c r="Z11" s="70">
        <v>0.64200000000000002</v>
      </c>
      <c r="AA11" s="70">
        <v>0.64180000000000004</v>
      </c>
      <c r="AB11" s="58">
        <v>0.64139999999999997</v>
      </c>
      <c r="AC11" s="90">
        <f t="shared" si="2"/>
        <v>-6.5000000000000613E-3</v>
      </c>
      <c r="AD11" s="90">
        <f t="shared" si="3"/>
        <v>-6.6000000000000503E-3</v>
      </c>
      <c r="AE11" s="90">
        <f t="shared" si="0"/>
        <v>-8.599999999999941E-3</v>
      </c>
      <c r="AF11" s="90">
        <f t="shared" si="0"/>
        <v>-6.1999999999999833E-3</v>
      </c>
      <c r="AG11" s="90">
        <f t="shared" si="0"/>
        <v>-6.3999999999999613E-3</v>
      </c>
      <c r="AH11" s="90">
        <f t="shared" si="0"/>
        <v>-5.7000000000000384E-3</v>
      </c>
    </row>
    <row r="12" spans="6:40" x14ac:dyDescent="0.25">
      <c r="F12" s="111"/>
      <c r="G12" s="85">
        <v>1.04E-2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v>4.7E-2</v>
      </c>
      <c r="N12" s="2">
        <v>3.8699999999999998E-2</v>
      </c>
      <c r="O12" s="2">
        <v>4.5600000000000002E-2</v>
      </c>
      <c r="P12" s="2">
        <v>4.5100000000000001E-2</v>
      </c>
      <c r="Q12" s="2">
        <v>4.3499999999999997E-2</v>
      </c>
      <c r="R12" s="2">
        <v>4.3999999999999997E-2</v>
      </c>
      <c r="S12">
        <f t="shared" si="1"/>
        <v>4.3983333333333326E-2</v>
      </c>
      <c r="T12" s="66">
        <v>2.4299999999999999E-2</v>
      </c>
      <c r="U12" s="66">
        <v>1.9300000000000001E-2</v>
      </c>
      <c r="V12" s="66">
        <v>2.2700000000000001E-2</v>
      </c>
      <c r="W12" s="66">
        <v>2.6800000000000001E-2</v>
      </c>
      <c r="X12" s="66">
        <v>2.63E-2</v>
      </c>
      <c r="Y12" s="56" t="s">
        <v>179</v>
      </c>
      <c r="Z12" s="66">
        <v>2.6800000000000001E-2</v>
      </c>
      <c r="AA12" s="66">
        <v>2.63E-2</v>
      </c>
      <c r="AB12" s="56" t="s">
        <v>179</v>
      </c>
      <c r="AC12" s="90">
        <f t="shared" si="2"/>
        <v>-2.2700000000000001E-2</v>
      </c>
      <c r="AD12" s="90">
        <f t="shared" si="3"/>
        <v>-1.9399999999999997E-2</v>
      </c>
      <c r="AE12" s="90">
        <f t="shared" si="0"/>
        <v>-2.29E-2</v>
      </c>
      <c r="AF12" s="90">
        <f t="shared" si="0"/>
        <v>-1.83E-2</v>
      </c>
      <c r="AG12" s="90">
        <f t="shared" si="0"/>
        <v>-1.7199999999999997E-2</v>
      </c>
      <c r="AH12" s="90">
        <f t="shared" si="0"/>
        <v>-1.9899999999999998E-2</v>
      </c>
    </row>
    <row r="13" spans="6:40" x14ac:dyDescent="0.25">
      <c r="F13" s="111"/>
      <c r="G13" s="85">
        <v>1.7899999999999999E-2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0.1037</v>
      </c>
      <c r="N13" s="2">
        <v>7.9899999999999999E-2</v>
      </c>
      <c r="O13" s="2">
        <v>9.6500000000000002E-2</v>
      </c>
      <c r="P13" s="2">
        <v>9.3200000000000005E-2</v>
      </c>
      <c r="Q13" s="2">
        <v>9.01E-2</v>
      </c>
      <c r="R13" s="2">
        <v>8.8300000000000003E-2</v>
      </c>
      <c r="S13">
        <f t="shared" si="1"/>
        <v>9.1950000000000018E-2</v>
      </c>
      <c r="T13" s="66">
        <v>4.1500000000000002E-2</v>
      </c>
      <c r="U13" s="66">
        <v>3.6400000000000002E-2</v>
      </c>
      <c r="V13" s="66">
        <v>4.1200000000000001E-2</v>
      </c>
      <c r="W13" s="66">
        <v>5.0799999999999998E-2</v>
      </c>
      <c r="X13" s="66">
        <v>5.0999999999999997E-2</v>
      </c>
      <c r="Y13" s="56" t="s">
        <v>181</v>
      </c>
      <c r="Z13" s="66">
        <v>5.0799999999999998E-2</v>
      </c>
      <c r="AA13" s="66">
        <v>5.0999999999999997E-2</v>
      </c>
      <c r="AB13" s="56" t="s">
        <v>181</v>
      </c>
      <c r="AC13" s="90">
        <f t="shared" si="2"/>
        <v>-6.2199999999999998E-2</v>
      </c>
      <c r="AD13" s="90">
        <f t="shared" si="3"/>
        <v>-4.3499999999999997E-2</v>
      </c>
      <c r="AE13" s="90">
        <f t="shared" si="0"/>
        <v>-5.5300000000000002E-2</v>
      </c>
      <c r="AF13" s="90">
        <f t="shared" si="0"/>
        <v>-4.2400000000000007E-2</v>
      </c>
      <c r="AG13" s="90">
        <f t="shared" si="0"/>
        <v>-3.9100000000000003E-2</v>
      </c>
      <c r="AH13" s="90">
        <f t="shared" si="0"/>
        <v>-3.2500000000000001E-2</v>
      </c>
    </row>
    <row r="14" spans="6:40" x14ac:dyDescent="0.25">
      <c r="F14" s="121" t="s">
        <v>226</v>
      </c>
      <c r="G14" s="94">
        <v>0.65759999999999996</v>
      </c>
      <c r="H14" s="39">
        <v>0.56869999999999998</v>
      </c>
      <c r="I14" s="39">
        <v>0.55669999999999997</v>
      </c>
      <c r="J14" s="39">
        <v>0.58140000000000003</v>
      </c>
      <c r="K14" s="39">
        <v>0.55910000000000004</v>
      </c>
      <c r="L14" s="39">
        <v>0.55600000000000005</v>
      </c>
      <c r="M14" s="2">
        <v>0.871</v>
      </c>
      <c r="N14" s="2">
        <v>0.86670000000000003</v>
      </c>
      <c r="O14" s="2">
        <v>0.8891</v>
      </c>
      <c r="P14" s="2">
        <v>0.87670000000000003</v>
      </c>
      <c r="Q14" s="2">
        <v>0.85209999999999997</v>
      </c>
      <c r="R14" s="2">
        <v>0.86360000000000003</v>
      </c>
      <c r="S14">
        <f t="shared" si="1"/>
        <v>0.86986666666666668</v>
      </c>
      <c r="T14" s="70">
        <v>0.87949999999999995</v>
      </c>
      <c r="U14" s="70">
        <v>0.88460000000000005</v>
      </c>
      <c r="V14" s="66">
        <v>0.87560000000000004</v>
      </c>
      <c r="W14" s="66">
        <v>0.87050000000000005</v>
      </c>
      <c r="X14" s="66">
        <v>0.88109999999999999</v>
      </c>
      <c r="Y14" s="56" t="s">
        <v>167</v>
      </c>
      <c r="Z14" s="66">
        <v>0.87050000000000005</v>
      </c>
      <c r="AA14" s="66">
        <v>0.88109999999999999</v>
      </c>
      <c r="AB14" s="56" t="s">
        <v>167</v>
      </c>
      <c r="AC14" s="89">
        <f t="shared" si="2"/>
        <v>8.499999999999952E-3</v>
      </c>
      <c r="AD14" s="89">
        <f t="shared" si="3"/>
        <v>1.7900000000000027E-2</v>
      </c>
      <c r="AE14" s="90">
        <f t="shared" si="0"/>
        <v>-1.3499999999999956E-2</v>
      </c>
      <c r="AF14" s="90">
        <f t="shared" si="0"/>
        <v>-6.1999999999999833E-3</v>
      </c>
      <c r="AG14" s="89">
        <f t="shared" si="0"/>
        <v>2.9000000000000026E-2</v>
      </c>
      <c r="AH14" s="90">
        <f t="shared" si="0"/>
        <v>-2.3299999999999987E-2</v>
      </c>
    </row>
    <row r="15" spans="6:40" x14ac:dyDescent="0.25">
      <c r="F15" s="122"/>
      <c r="G15" s="95">
        <v>6.9099999999999995E-2</v>
      </c>
      <c r="H15" s="39">
        <v>4.5999999999999999E-3</v>
      </c>
      <c r="I15" s="39">
        <v>0</v>
      </c>
      <c r="J15" s="39">
        <v>2.2000000000000001E-3</v>
      </c>
      <c r="K15" s="39">
        <v>3.0999999999999999E-3</v>
      </c>
      <c r="L15" s="39">
        <v>6.9999999999999999E-4</v>
      </c>
      <c r="M15" s="2">
        <v>0.44750000000000001</v>
      </c>
      <c r="N15" s="2">
        <v>0.43640000000000001</v>
      </c>
      <c r="O15" s="2">
        <v>0.49009999999999998</v>
      </c>
      <c r="P15" s="2">
        <v>0.45900000000000002</v>
      </c>
      <c r="Q15" s="2">
        <v>0.39389999999999997</v>
      </c>
      <c r="R15" s="2">
        <v>0.42349999999999999</v>
      </c>
      <c r="S15">
        <f t="shared" si="1"/>
        <v>0.44173333333333337</v>
      </c>
      <c r="T15" s="66">
        <v>0.46529999999999999</v>
      </c>
      <c r="U15" s="66">
        <v>0.48499999999999999</v>
      </c>
      <c r="V15" s="66">
        <v>0.4612</v>
      </c>
      <c r="W15" s="66">
        <v>0.44359999999999999</v>
      </c>
      <c r="X15" s="66">
        <v>0.47639999999999999</v>
      </c>
      <c r="Y15" s="56" t="s">
        <v>169</v>
      </c>
      <c r="Z15" s="66">
        <v>0.44359999999999999</v>
      </c>
      <c r="AA15" s="66">
        <v>0.47639999999999999</v>
      </c>
      <c r="AB15" s="56" t="s">
        <v>169</v>
      </c>
      <c r="AC15" s="89">
        <f t="shared" si="2"/>
        <v>1.7799999999999983E-2</v>
      </c>
      <c r="AD15" s="89">
        <f t="shared" si="3"/>
        <v>4.8599999999999977E-2</v>
      </c>
      <c r="AE15" s="90">
        <f t="shared" si="0"/>
        <v>-2.8899999999999981E-2</v>
      </c>
      <c r="AF15" s="90">
        <f t="shared" si="0"/>
        <v>-1.5400000000000025E-2</v>
      </c>
      <c r="AG15" s="89">
        <f t="shared" si="0"/>
        <v>8.2500000000000018E-2</v>
      </c>
      <c r="AH15" s="90">
        <f t="shared" si="0"/>
        <v>-5.3800000000000014E-2</v>
      </c>
    </row>
    <row r="16" spans="6:40" x14ac:dyDescent="0.25">
      <c r="F16" s="122"/>
      <c r="G16" s="95">
        <v>9.7100000000000006E-2</v>
      </c>
      <c r="H16" s="39">
        <v>1.15E-2</v>
      </c>
      <c r="I16" s="39">
        <v>0</v>
      </c>
      <c r="J16" s="39">
        <v>3.8999999999999998E-3</v>
      </c>
      <c r="K16" s="39">
        <v>7.4999999999999997E-3</v>
      </c>
      <c r="L16" s="39">
        <v>1.8E-3</v>
      </c>
      <c r="M16" s="2">
        <v>0.55010000000000003</v>
      </c>
      <c r="N16" s="2">
        <v>0.53759999999999997</v>
      </c>
      <c r="O16" s="2">
        <v>0.60509999999999997</v>
      </c>
      <c r="P16" s="2">
        <v>0.5675</v>
      </c>
      <c r="Q16" s="2">
        <v>0.49540000000000001</v>
      </c>
      <c r="R16" s="2">
        <v>0.52869999999999995</v>
      </c>
      <c r="S16">
        <f t="shared" si="1"/>
        <v>0.5474</v>
      </c>
      <c r="T16" s="66">
        <v>0.57630000000000003</v>
      </c>
      <c r="U16" s="66">
        <v>0.59140000000000004</v>
      </c>
      <c r="V16" s="66">
        <v>0.56430000000000002</v>
      </c>
      <c r="W16" s="66">
        <v>0.54930000000000001</v>
      </c>
      <c r="X16" s="66">
        <v>0.58160000000000001</v>
      </c>
      <c r="Y16" s="56" t="s">
        <v>171</v>
      </c>
      <c r="Z16" s="66">
        <v>0.54930000000000001</v>
      </c>
      <c r="AA16" s="66">
        <v>0.58160000000000001</v>
      </c>
      <c r="AB16" s="56" t="s">
        <v>171</v>
      </c>
      <c r="AC16" s="89">
        <f t="shared" si="2"/>
        <v>2.6200000000000001E-2</v>
      </c>
      <c r="AD16" s="89">
        <f t="shared" si="3"/>
        <v>5.380000000000007E-2</v>
      </c>
      <c r="AE16" s="90">
        <f t="shared" si="0"/>
        <v>-4.0799999999999947E-2</v>
      </c>
      <c r="AF16" s="90">
        <f t="shared" si="0"/>
        <v>-1.8199999999999994E-2</v>
      </c>
      <c r="AG16" s="89">
        <f t="shared" si="0"/>
        <v>8.6199999999999999E-2</v>
      </c>
      <c r="AH16" s="90">
        <f t="shared" si="0"/>
        <v>-6.1799999999999966E-2</v>
      </c>
    </row>
    <row r="17" spans="6:34" x14ac:dyDescent="0.25">
      <c r="F17" s="110" t="s">
        <v>115</v>
      </c>
      <c r="G17" s="84">
        <v>0.6774</v>
      </c>
      <c r="H17" s="1">
        <v>0.80640000000000001</v>
      </c>
      <c r="I17" s="1">
        <v>0.70960000000000001</v>
      </c>
      <c r="J17" s="1">
        <v>0.80640000000000001</v>
      </c>
      <c r="K17" s="1">
        <v>0.6774</v>
      </c>
      <c r="L17" s="1">
        <v>0.6774</v>
      </c>
      <c r="M17" s="2">
        <v>0.80640000000000001</v>
      </c>
      <c r="N17" s="2">
        <v>0.9032</v>
      </c>
      <c r="O17" s="2">
        <v>0.93540000000000001</v>
      </c>
      <c r="P17" s="2">
        <v>0.87090000000000001</v>
      </c>
      <c r="Q17" s="2">
        <v>0.87090000000000001</v>
      </c>
      <c r="R17" s="2">
        <v>0.9032</v>
      </c>
      <c r="S17">
        <f t="shared" si="1"/>
        <v>0.88166666666666671</v>
      </c>
      <c r="T17" s="65">
        <v>0.96579999999999999</v>
      </c>
      <c r="U17" s="66">
        <v>0.93379999999999996</v>
      </c>
      <c r="V17" s="66">
        <v>0.97589999999999999</v>
      </c>
      <c r="W17" s="66">
        <v>0.94359999999999999</v>
      </c>
      <c r="X17" s="66">
        <v>0.97560000000000002</v>
      </c>
      <c r="Y17" s="56" t="s">
        <v>198</v>
      </c>
      <c r="Z17" s="66">
        <v>0.94359999999999999</v>
      </c>
      <c r="AA17" s="66">
        <v>0.97560000000000002</v>
      </c>
      <c r="AB17" s="56" t="s">
        <v>198</v>
      </c>
      <c r="AC17" s="89">
        <f t="shared" si="2"/>
        <v>0.15939999999999999</v>
      </c>
      <c r="AD17" s="89">
        <f t="shared" si="3"/>
        <v>3.0599999999999961E-2</v>
      </c>
      <c r="AE17" s="89">
        <f t="shared" si="0"/>
        <v>4.049999999999998E-2</v>
      </c>
      <c r="AF17" s="89">
        <f t="shared" si="0"/>
        <v>7.2699999999999987E-2</v>
      </c>
      <c r="AG17" s="89">
        <f t="shared" si="0"/>
        <v>0.10470000000000002</v>
      </c>
      <c r="AH17" s="89">
        <f t="shared" si="0"/>
        <v>8.2799999999999985E-2</v>
      </c>
    </row>
    <row r="18" spans="6:34" x14ac:dyDescent="0.25">
      <c r="F18" s="111"/>
      <c r="G18" s="85">
        <v>5.6000000000000001E-2</v>
      </c>
      <c r="H18" s="1">
        <v>0</v>
      </c>
      <c r="I18" s="1">
        <v>0.14050000000000001</v>
      </c>
      <c r="J18" s="1">
        <v>0</v>
      </c>
      <c r="K18" s="1">
        <v>6.6199999999999995E-2</v>
      </c>
      <c r="L18" s="1">
        <v>0.1052</v>
      </c>
      <c r="M18" s="2">
        <v>0.33579999999999999</v>
      </c>
      <c r="N18" s="2">
        <v>0.621</v>
      </c>
      <c r="O18" s="2">
        <v>0.54679999999999995</v>
      </c>
      <c r="P18" s="2">
        <v>0.55659999999999998</v>
      </c>
      <c r="Q18" s="2">
        <v>0.26240000000000002</v>
      </c>
      <c r="R18" s="2">
        <v>0.53049999999999997</v>
      </c>
      <c r="S18">
        <f t="shared" si="1"/>
        <v>0.47551666666666664</v>
      </c>
      <c r="T18" s="68">
        <v>0.77500000000000002</v>
      </c>
      <c r="U18" s="66">
        <v>0.62709999999999999</v>
      </c>
      <c r="V18" s="66">
        <v>0.8518</v>
      </c>
      <c r="W18" s="66">
        <v>0.67800000000000005</v>
      </c>
      <c r="X18" s="66">
        <v>0.83720000000000006</v>
      </c>
      <c r="Y18" s="56">
        <v>0.92400000000000004</v>
      </c>
      <c r="Z18" s="66">
        <v>0.67800000000000005</v>
      </c>
      <c r="AA18" s="66">
        <v>0.83720000000000006</v>
      </c>
      <c r="AB18" s="56">
        <v>0.92400000000000004</v>
      </c>
      <c r="AC18" s="89">
        <f t="shared" si="2"/>
        <v>0.43920000000000003</v>
      </c>
      <c r="AD18" s="89">
        <f t="shared" si="3"/>
        <v>6.0999999999999943E-3</v>
      </c>
      <c r="AE18" s="89">
        <f t="shared" si="0"/>
        <v>0.30500000000000005</v>
      </c>
      <c r="AF18" s="89">
        <f t="shared" si="0"/>
        <v>0.12140000000000006</v>
      </c>
      <c r="AG18" s="89">
        <f t="shared" si="0"/>
        <v>0.57479999999999998</v>
      </c>
      <c r="AH18" s="89">
        <f t="shared" si="0"/>
        <v>0.39350000000000007</v>
      </c>
    </row>
    <row r="19" spans="6:34" x14ac:dyDescent="0.25">
      <c r="F19" s="111"/>
      <c r="G19" s="85">
        <v>8.9499999999999996E-2</v>
      </c>
      <c r="H19" s="1">
        <v>0</v>
      </c>
      <c r="I19" s="1">
        <v>0.1482</v>
      </c>
      <c r="J19" s="1">
        <v>0</v>
      </c>
      <c r="K19" s="1">
        <v>9.4100000000000003E-2</v>
      </c>
      <c r="L19" s="1">
        <v>9.7299999999999998E-2</v>
      </c>
      <c r="M19" s="2">
        <v>0.35520000000000002</v>
      </c>
      <c r="N19" s="2">
        <v>0.6391</v>
      </c>
      <c r="O19" s="2">
        <v>0.71460000000000001</v>
      </c>
      <c r="P19" s="2">
        <v>0.53539999999999999</v>
      </c>
      <c r="Q19" s="2">
        <v>0.42649999999999999</v>
      </c>
      <c r="R19" s="2">
        <v>0.63829999999999998</v>
      </c>
      <c r="S19">
        <f t="shared" si="1"/>
        <v>0.55151666666666666</v>
      </c>
      <c r="T19" s="68">
        <v>0.86419999999999997</v>
      </c>
      <c r="U19" s="66">
        <v>0.74570000000000003</v>
      </c>
      <c r="V19" s="66">
        <v>0.90890000000000004</v>
      </c>
      <c r="W19" s="66">
        <v>0.78559999999999997</v>
      </c>
      <c r="X19" s="66">
        <v>0.9032</v>
      </c>
      <c r="Y19" s="56" t="s">
        <v>200</v>
      </c>
      <c r="Z19" s="66">
        <v>0.78559999999999997</v>
      </c>
      <c r="AA19" s="66">
        <v>0.9032</v>
      </c>
      <c r="AB19" s="56" t="s">
        <v>200</v>
      </c>
      <c r="AC19" s="89">
        <f t="shared" si="2"/>
        <v>0.5089999999999999</v>
      </c>
      <c r="AD19" s="89">
        <f t="shared" si="3"/>
        <v>0.10660000000000003</v>
      </c>
      <c r="AE19" s="89">
        <f t="shared" si="0"/>
        <v>0.19430000000000003</v>
      </c>
      <c r="AF19" s="89">
        <f t="shared" si="0"/>
        <v>0.25019999999999998</v>
      </c>
      <c r="AG19" s="89">
        <f t="shared" si="0"/>
        <v>0.47670000000000001</v>
      </c>
      <c r="AH19" s="89">
        <f t="shared" si="0"/>
        <v>0.30869999999999997</v>
      </c>
    </row>
    <row r="20" spans="6:34" x14ac:dyDescent="0.25">
      <c r="F20" s="110" t="s">
        <v>121</v>
      </c>
      <c r="G20" s="94">
        <v>0.67649999999999999</v>
      </c>
      <c r="H20" s="39">
        <v>0.67290000000000005</v>
      </c>
      <c r="I20" s="39">
        <v>0.66679999999999995</v>
      </c>
      <c r="J20" s="39">
        <v>0.67569999999999997</v>
      </c>
      <c r="K20" s="39">
        <v>0.67330000000000001</v>
      </c>
      <c r="L20" s="39">
        <v>0.67200000000000004</v>
      </c>
      <c r="M20" s="2">
        <v>0.77769999999999995</v>
      </c>
      <c r="N20" s="2">
        <v>0.77259999999999995</v>
      </c>
      <c r="O20" s="2">
        <v>0.77270000000000005</v>
      </c>
      <c r="P20" s="2">
        <v>0.7772</v>
      </c>
      <c r="Q20" s="2">
        <v>0.78</v>
      </c>
      <c r="R20" s="2">
        <v>0.78339999999999999</v>
      </c>
      <c r="S20">
        <f t="shared" si="1"/>
        <v>0.77726666666666677</v>
      </c>
      <c r="T20" s="66">
        <v>0.69079999999999997</v>
      </c>
      <c r="U20" s="66">
        <v>0.69069999999999998</v>
      </c>
      <c r="V20" s="66">
        <v>0.69320000000000004</v>
      </c>
      <c r="W20" s="66">
        <v>0.69710000000000005</v>
      </c>
      <c r="X20" s="66">
        <v>0.69599999999999995</v>
      </c>
      <c r="Y20" s="51" t="s">
        <v>173</v>
      </c>
      <c r="Z20" s="66">
        <v>0.69710000000000005</v>
      </c>
      <c r="AA20" s="66">
        <v>0.69599999999999995</v>
      </c>
      <c r="AB20" s="51" t="s">
        <v>173</v>
      </c>
      <c r="AC20" s="90">
        <f t="shared" si="2"/>
        <v>-8.6899999999999977E-2</v>
      </c>
      <c r="AD20" s="90">
        <f t="shared" si="3"/>
        <v>-8.1899999999999973E-2</v>
      </c>
      <c r="AE20" s="90">
        <f t="shared" si="0"/>
        <v>-7.9500000000000015E-2</v>
      </c>
      <c r="AF20" s="90">
        <f t="shared" si="0"/>
        <v>-8.0099999999999949E-2</v>
      </c>
      <c r="AG20" s="90">
        <f t="shared" si="0"/>
        <v>-8.4000000000000075E-2</v>
      </c>
      <c r="AH20" s="90">
        <f t="shared" si="0"/>
        <v>-9.8600000000000021E-2</v>
      </c>
    </row>
    <row r="21" spans="6:34" x14ac:dyDescent="0.25">
      <c r="F21" s="111"/>
      <c r="G21" s="95">
        <v>8.0000000000000004E-4</v>
      </c>
      <c r="H21" s="39">
        <v>1.8E-3</v>
      </c>
      <c r="I21" s="39">
        <v>6.9999999999999999E-4</v>
      </c>
      <c r="J21" s="39">
        <v>1.1000000000000001E-3</v>
      </c>
      <c r="K21" s="39">
        <v>8.0000000000000004E-4</v>
      </c>
      <c r="L21" s="39">
        <v>2.0000000000000001E-4</v>
      </c>
      <c r="M21" s="2">
        <v>0.18090000000000001</v>
      </c>
      <c r="N21" s="2">
        <v>0.1699</v>
      </c>
      <c r="O21" s="2">
        <v>0.1686</v>
      </c>
      <c r="P21" s="2">
        <v>0.18479999999999999</v>
      </c>
      <c r="Q21" s="2">
        <v>0.18559999999999999</v>
      </c>
      <c r="R21" s="2">
        <v>0.1888</v>
      </c>
      <c r="S21">
        <f t="shared" si="1"/>
        <v>0.17976666666666666</v>
      </c>
      <c r="T21" s="66">
        <v>4.0599999999999997E-2</v>
      </c>
      <c r="U21" s="66">
        <v>4.1300000000000003E-2</v>
      </c>
      <c r="V21" s="66">
        <v>3.85E-2</v>
      </c>
      <c r="W21" s="66">
        <v>3.6139999999999999E-2</v>
      </c>
      <c r="X21" s="66">
        <v>3.9780000000000003E-2</v>
      </c>
      <c r="Y21" s="51" t="s">
        <v>175</v>
      </c>
      <c r="Z21" s="66">
        <v>3.6139999999999999E-2</v>
      </c>
      <c r="AA21" s="66">
        <v>3.9780000000000003E-2</v>
      </c>
      <c r="AB21" s="51" t="s">
        <v>175</v>
      </c>
      <c r="AC21" s="90">
        <f t="shared" si="2"/>
        <v>-0.14030000000000001</v>
      </c>
      <c r="AD21" s="90">
        <f t="shared" si="3"/>
        <v>-0.12859999999999999</v>
      </c>
      <c r="AE21" s="90">
        <f t="shared" si="3"/>
        <v>-0.13009999999999999</v>
      </c>
      <c r="AF21" s="90">
        <f t="shared" si="3"/>
        <v>-0.14865999999999999</v>
      </c>
      <c r="AG21" s="90">
        <f t="shared" si="3"/>
        <v>-0.14581999999999998</v>
      </c>
      <c r="AH21" s="90">
        <f t="shared" si="3"/>
        <v>-0.16749999999999998</v>
      </c>
    </row>
    <row r="22" spans="6:34" x14ac:dyDescent="0.25">
      <c r="F22" s="111"/>
      <c r="G22" s="95">
        <v>1.6000000000000001E-3</v>
      </c>
      <c r="H22" s="39">
        <v>4.3E-3</v>
      </c>
      <c r="I22" s="39">
        <v>1E-3</v>
      </c>
      <c r="J22" s="39">
        <v>2.3E-3</v>
      </c>
      <c r="K22" s="39">
        <v>1.2999999999999999E-3</v>
      </c>
      <c r="L22" s="39">
        <v>4.0000000000000002E-4</v>
      </c>
      <c r="M22" s="2">
        <v>0.29089999999999999</v>
      </c>
      <c r="N22" s="2">
        <v>0.2777</v>
      </c>
      <c r="O22" s="2">
        <v>0.27739999999999998</v>
      </c>
      <c r="P22" s="2">
        <v>0.29330000000000001</v>
      </c>
      <c r="Q22" s="2">
        <v>0.29709999999999998</v>
      </c>
      <c r="R22" s="2">
        <v>0.30259999999999998</v>
      </c>
      <c r="S22">
        <f t="shared" si="1"/>
        <v>0.28983333333333333</v>
      </c>
      <c r="T22" s="66">
        <v>5.8200000000000002E-2</v>
      </c>
      <c r="U22" s="66">
        <v>8.5199999999999998E-2</v>
      </c>
      <c r="V22" s="66">
        <v>8.1299999999999997E-2</v>
      </c>
      <c r="W22" s="66">
        <v>7.5899999999999995E-2</v>
      </c>
      <c r="X22" s="66">
        <v>8.2900000000000001E-2</v>
      </c>
      <c r="Y22" s="51" t="s">
        <v>177</v>
      </c>
      <c r="Z22" s="66">
        <v>7.5899999999999995E-2</v>
      </c>
      <c r="AA22" s="66">
        <v>8.2900000000000001E-2</v>
      </c>
      <c r="AB22" s="51" t="s">
        <v>177</v>
      </c>
      <c r="AC22" s="90">
        <f t="shared" si="2"/>
        <v>-0.23269999999999999</v>
      </c>
      <c r="AD22" s="90">
        <f t="shared" si="3"/>
        <v>-0.1925</v>
      </c>
      <c r="AE22" s="90">
        <f t="shared" si="3"/>
        <v>-0.1961</v>
      </c>
      <c r="AF22" s="90">
        <f t="shared" si="3"/>
        <v>-0.21740000000000001</v>
      </c>
      <c r="AG22" s="90">
        <f t="shared" si="3"/>
        <v>-0.21419999999999997</v>
      </c>
      <c r="AH22" s="90">
        <f t="shared" si="3"/>
        <v>-0.25619999999999998</v>
      </c>
    </row>
    <row r="53" spans="6:34" x14ac:dyDescent="0.25">
      <c r="K53" t="s">
        <v>253</v>
      </c>
    </row>
    <row r="55" spans="6:34" ht="75" x14ac:dyDescent="0.25">
      <c r="G55" s="45" t="s">
        <v>203</v>
      </c>
      <c r="H55" s="46" t="s">
        <v>204</v>
      </c>
      <c r="I55" s="47" t="s">
        <v>209</v>
      </c>
      <c r="J55" s="30" t="s">
        <v>213</v>
      </c>
      <c r="K55" s="30" t="s">
        <v>220</v>
      </c>
      <c r="L55" s="30" t="s">
        <v>223</v>
      </c>
      <c r="M55" s="30" t="s">
        <v>224</v>
      </c>
      <c r="N55" s="30" t="s">
        <v>221</v>
      </c>
      <c r="O55" s="30" t="s">
        <v>214</v>
      </c>
      <c r="P55" s="47" t="s">
        <v>210</v>
      </c>
      <c r="Q55" s="46" t="s">
        <v>211</v>
      </c>
      <c r="R55" s="46" t="s">
        <v>247</v>
      </c>
      <c r="T55" s="30" t="s">
        <v>224</v>
      </c>
      <c r="U55" s="30" t="s">
        <v>221</v>
      </c>
      <c r="V55" s="30" t="s">
        <v>214</v>
      </c>
      <c r="W55" s="47" t="s">
        <v>210</v>
      </c>
      <c r="X55" s="46" t="s">
        <v>211</v>
      </c>
      <c r="Y55" s="46" t="s">
        <v>247</v>
      </c>
      <c r="Z55" s="47" t="s">
        <v>210</v>
      </c>
      <c r="AA55" s="46" t="s">
        <v>211</v>
      </c>
      <c r="AB55" s="46" t="s">
        <v>247</v>
      </c>
    </row>
    <row r="56" spans="6:34" x14ac:dyDescent="0.25">
      <c r="F56" s="110" t="s">
        <v>108</v>
      </c>
      <c r="G56" s="84">
        <v>0.39600000000000002</v>
      </c>
      <c r="H56" s="1">
        <v>0.41860000000000003</v>
      </c>
      <c r="I56" s="1">
        <v>0.39729999999999999</v>
      </c>
      <c r="J56" s="1">
        <v>0.41599999999999998</v>
      </c>
      <c r="K56" s="1">
        <v>0.40660000000000002</v>
      </c>
      <c r="L56" s="1">
        <v>0.4173</v>
      </c>
      <c r="M56" s="2">
        <v>0.46</v>
      </c>
      <c r="N56" s="2">
        <v>0.43459999999999999</v>
      </c>
      <c r="O56" s="2">
        <v>0.45329999999999998</v>
      </c>
      <c r="P56" s="2">
        <v>0.43459999999999999</v>
      </c>
      <c r="Q56" s="2">
        <v>0.44929999999999998</v>
      </c>
      <c r="R56" s="2">
        <v>0.44800000000000001</v>
      </c>
      <c r="S56">
        <f>AVERAGE(M56,N56,O56,P56,Q56,R56)</f>
        <v>0.44663333333333338</v>
      </c>
      <c r="T56" s="66">
        <v>0.64990000000000003</v>
      </c>
      <c r="U56" s="66">
        <v>0.65959999999999996</v>
      </c>
      <c r="V56" s="66">
        <v>0.66659999999999997</v>
      </c>
      <c r="W56" s="66">
        <v>0.65959999999999996</v>
      </c>
      <c r="X56" s="66">
        <v>0.66459999999999997</v>
      </c>
      <c r="Y56" s="53" t="s">
        <v>189</v>
      </c>
      <c r="Z56" s="66">
        <v>0.65959999999999996</v>
      </c>
      <c r="AA56" s="66">
        <v>0.66459999999999997</v>
      </c>
      <c r="AB56" s="53" t="s">
        <v>189</v>
      </c>
      <c r="AC56" s="89">
        <f>T56-M56</f>
        <v>0.18990000000000001</v>
      </c>
      <c r="AD56" s="89">
        <f>U56-N56</f>
        <v>0.22499999999999998</v>
      </c>
      <c r="AE56" s="89">
        <f t="shared" ref="AE56:AE73" si="4">V56-O56</f>
        <v>0.21329999999999999</v>
      </c>
      <c r="AF56" s="89">
        <f t="shared" ref="AF56:AF73" si="5">W56-P56</f>
        <v>0.22499999999999998</v>
      </c>
      <c r="AG56" s="89">
        <f t="shared" ref="AG56:AG73" si="6">X56-Q56</f>
        <v>0.21529999999999999</v>
      </c>
      <c r="AH56" s="89">
        <f t="shared" ref="AH56:AH73" si="7">Y56-R56</f>
        <v>0.20339999999999997</v>
      </c>
    </row>
    <row r="57" spans="6:34" x14ac:dyDescent="0.25">
      <c r="F57" s="111"/>
      <c r="G57" s="85">
        <v>2.0999999999999999E-3</v>
      </c>
      <c r="H57" s="1">
        <v>8.9999999999999998E-4</v>
      </c>
      <c r="I57" s="1">
        <v>4.8999999999999998E-3</v>
      </c>
      <c r="J57" s="1">
        <v>5.0000000000000001E-4</v>
      </c>
      <c r="K57" s="1">
        <v>1.5E-3</v>
      </c>
      <c r="L57" s="1">
        <v>2.8999999999999998E-3</v>
      </c>
      <c r="M57" s="2">
        <v>3.2800000000000003E-2</v>
      </c>
      <c r="N57" s="2">
        <v>1.47E-2</v>
      </c>
      <c r="O57" s="2">
        <v>2.3199999999999998E-2</v>
      </c>
      <c r="P57" s="2">
        <v>2.3199999999999998E-2</v>
      </c>
      <c r="Q57" s="2">
        <v>1.7600000000000001E-2</v>
      </c>
      <c r="R57" s="2">
        <v>2.98E-2</v>
      </c>
      <c r="S57">
        <f t="shared" ref="S57:S73" si="8">AVERAGE(M57,N57,O57,P57,Q57,R57)</f>
        <v>2.3550000000000001E-2</v>
      </c>
      <c r="T57" s="66">
        <v>0.2082</v>
      </c>
      <c r="U57" s="66">
        <v>0.22189999999999999</v>
      </c>
      <c r="V57" s="66">
        <v>0.23100000000000001</v>
      </c>
      <c r="W57" s="66">
        <v>0.21740000000000001</v>
      </c>
      <c r="X57" s="66">
        <v>0.23080000000000001</v>
      </c>
      <c r="Y57" s="53" t="s">
        <v>191</v>
      </c>
      <c r="Z57" s="66">
        <v>0.21740000000000001</v>
      </c>
      <c r="AA57" s="66">
        <v>0.23080000000000001</v>
      </c>
      <c r="AB57" s="53" t="s">
        <v>191</v>
      </c>
      <c r="AC57" s="89">
        <f t="shared" ref="AC57:AC73" si="9">T57-M57</f>
        <v>0.1754</v>
      </c>
      <c r="AD57" s="89">
        <f t="shared" ref="AD57:AD73" si="10">U57-N57</f>
        <v>0.2072</v>
      </c>
      <c r="AE57" s="89">
        <f t="shared" si="4"/>
        <v>0.20780000000000001</v>
      </c>
      <c r="AF57" s="89">
        <f t="shared" si="5"/>
        <v>0.19420000000000001</v>
      </c>
      <c r="AG57" s="89">
        <f t="shared" si="6"/>
        <v>0.2132</v>
      </c>
      <c r="AH57" s="89">
        <f t="shared" si="7"/>
        <v>0.1928</v>
      </c>
    </row>
    <row r="58" spans="6:34" x14ac:dyDescent="0.25">
      <c r="F58" s="111"/>
      <c r="G58" s="85">
        <v>1.6999999999999999E-3</v>
      </c>
      <c r="H58" s="1">
        <v>-2.5000000000000001E-3</v>
      </c>
      <c r="I58" s="1">
        <v>3.3E-3</v>
      </c>
      <c r="J58" s="1">
        <v>-1.1000000000000001E-3</v>
      </c>
      <c r="K58" s="1">
        <v>5.0000000000000001E-4</v>
      </c>
      <c r="L58" s="1">
        <v>-1.6999999999999999E-3</v>
      </c>
      <c r="M58" s="2">
        <v>3.6400000000000002E-2</v>
      </c>
      <c r="N58" s="2">
        <v>1.9599999999999999E-2</v>
      </c>
      <c r="O58" s="2">
        <v>2.4500000000000001E-2</v>
      </c>
      <c r="P58" s="2">
        <v>2.3800000000000002E-2</v>
      </c>
      <c r="Q58" s="2">
        <v>2.4299999999999999E-2</v>
      </c>
      <c r="R58" s="2">
        <v>2.58E-2</v>
      </c>
      <c r="S58">
        <f t="shared" si="8"/>
        <v>2.573333333333333E-2</v>
      </c>
      <c r="T58" s="66">
        <v>0.221</v>
      </c>
      <c r="U58" s="66">
        <v>0.24023700000000001</v>
      </c>
      <c r="V58" s="66">
        <v>0.25540000000000002</v>
      </c>
      <c r="W58" s="66">
        <v>0.2399</v>
      </c>
      <c r="X58" s="66">
        <v>0.24679999999999999</v>
      </c>
      <c r="Y58" s="53" t="s">
        <v>193</v>
      </c>
      <c r="Z58" s="66">
        <v>0.2399</v>
      </c>
      <c r="AA58" s="66">
        <v>0.24679999999999999</v>
      </c>
      <c r="AB58" s="53" t="s">
        <v>193</v>
      </c>
      <c r="AC58" s="89">
        <f t="shared" si="9"/>
        <v>0.18459999999999999</v>
      </c>
      <c r="AD58" s="89">
        <f t="shared" si="10"/>
        <v>0.220637</v>
      </c>
      <c r="AE58" s="89">
        <f t="shared" si="4"/>
        <v>0.23090000000000002</v>
      </c>
      <c r="AF58" s="89">
        <f t="shared" si="5"/>
        <v>0.21610000000000001</v>
      </c>
      <c r="AG58" s="89">
        <f t="shared" si="6"/>
        <v>0.2225</v>
      </c>
      <c r="AH58" s="89">
        <f t="shared" si="7"/>
        <v>0.19770000000000001</v>
      </c>
    </row>
    <row r="59" spans="6:34" x14ac:dyDescent="0.25">
      <c r="F59" s="121" t="s">
        <v>110</v>
      </c>
      <c r="G59" s="94">
        <v>0.35630000000000001</v>
      </c>
      <c r="H59" s="39">
        <v>0.35670000000000002</v>
      </c>
      <c r="I59" s="39">
        <v>0.35799999999999998</v>
      </c>
      <c r="J59" s="39">
        <v>0.3569</v>
      </c>
      <c r="K59" s="39">
        <v>0.35820000000000002</v>
      </c>
      <c r="L59" s="39">
        <v>0.3589</v>
      </c>
      <c r="M59" s="2">
        <v>0.42399999999999999</v>
      </c>
      <c r="N59" s="2">
        <v>0.4234</v>
      </c>
      <c r="O59" s="2">
        <v>0.4244</v>
      </c>
      <c r="P59" s="2">
        <v>0.42349999999999999</v>
      </c>
      <c r="Q59" s="2">
        <v>0.42209999999999998</v>
      </c>
      <c r="R59" s="2">
        <v>0.41460000000000002</v>
      </c>
      <c r="S59">
        <f t="shared" si="8"/>
        <v>0.42199999999999999</v>
      </c>
      <c r="T59" s="66">
        <v>0.43009999999999998</v>
      </c>
      <c r="U59" s="66">
        <v>0.43630000000000002</v>
      </c>
      <c r="V59" s="66">
        <v>0.45029999999999998</v>
      </c>
      <c r="W59" s="66">
        <v>0.4642</v>
      </c>
      <c r="X59" s="66">
        <v>0.46050000000000002</v>
      </c>
      <c r="Y59" s="56" t="s">
        <v>183</v>
      </c>
      <c r="Z59" s="66">
        <v>0.4642</v>
      </c>
      <c r="AA59" s="66">
        <v>0.46050000000000002</v>
      </c>
      <c r="AB59" s="56" t="s">
        <v>183</v>
      </c>
      <c r="AC59" s="89">
        <f t="shared" si="9"/>
        <v>6.0999999999999943E-3</v>
      </c>
      <c r="AD59" s="89">
        <f t="shared" si="10"/>
        <v>1.2900000000000023E-2</v>
      </c>
      <c r="AE59" s="89">
        <f t="shared" si="4"/>
        <v>2.5899999999999979E-2</v>
      </c>
      <c r="AF59" s="89">
        <f t="shared" si="5"/>
        <v>4.0700000000000014E-2</v>
      </c>
      <c r="AG59" s="89">
        <f t="shared" si="6"/>
        <v>3.8400000000000045E-2</v>
      </c>
      <c r="AH59" s="89">
        <f t="shared" si="7"/>
        <v>3.5979999999999956E-2</v>
      </c>
    </row>
    <row r="60" spans="6:34" x14ac:dyDescent="0.25">
      <c r="F60" s="122"/>
      <c r="G60" s="95">
        <v>4.1000000000000003E-3</v>
      </c>
      <c r="H60" s="39">
        <v>9.0000000000000006E-5</v>
      </c>
      <c r="I60" s="39">
        <v>5.0000000000000002E-5</v>
      </c>
      <c r="J60" s="39">
        <v>3.0000000000000001E-5</v>
      </c>
      <c r="K60" s="39">
        <v>1.0000000000000001E-5</v>
      </c>
      <c r="L60" s="39">
        <v>1E-4</v>
      </c>
      <c r="M60" s="2">
        <v>7.85E-2</v>
      </c>
      <c r="N60" s="2">
        <v>7.5600000000000001E-2</v>
      </c>
      <c r="O60" s="2">
        <v>7.5700000000000003E-2</v>
      </c>
      <c r="P60" s="2">
        <v>7.6200000000000004E-2</v>
      </c>
      <c r="Q60" s="2">
        <v>7.7299999999999994E-2</v>
      </c>
      <c r="R60" s="2">
        <v>5.2600000000000001E-2</v>
      </c>
      <c r="S60">
        <f t="shared" si="8"/>
        <v>7.2649999999999992E-2</v>
      </c>
      <c r="T60" s="66">
        <v>6.6299999999999998E-2</v>
      </c>
      <c r="U60" s="66">
        <v>5.9700000000000003E-2</v>
      </c>
      <c r="V60" s="66">
        <v>7.2800000000000004E-2</v>
      </c>
      <c r="W60" s="66">
        <v>7.46E-2</v>
      </c>
      <c r="X60" s="66">
        <v>8.8200000000000001E-2</v>
      </c>
      <c r="Y60" s="56" t="s">
        <v>185</v>
      </c>
      <c r="Z60" s="66">
        <v>7.46E-2</v>
      </c>
      <c r="AA60" s="66">
        <v>8.8200000000000001E-2</v>
      </c>
      <c r="AB60" s="56" t="s">
        <v>185</v>
      </c>
      <c r="AC60" s="90">
        <f t="shared" si="9"/>
        <v>-1.2200000000000003E-2</v>
      </c>
      <c r="AD60" s="90">
        <f t="shared" si="10"/>
        <v>-1.5899999999999997E-2</v>
      </c>
      <c r="AE60" s="90">
        <f t="shared" si="4"/>
        <v>-2.8999999999999998E-3</v>
      </c>
      <c r="AF60" s="90">
        <f t="shared" si="5"/>
        <v>-1.6000000000000042E-3</v>
      </c>
      <c r="AG60" s="90">
        <f t="shared" si="6"/>
        <v>1.0900000000000007E-2</v>
      </c>
      <c r="AH60" s="90">
        <f t="shared" si="7"/>
        <v>-9.8999999999999991E-3</v>
      </c>
    </row>
    <row r="61" spans="6:34" x14ac:dyDescent="0.25">
      <c r="F61" s="122"/>
      <c r="G61" s="95">
        <v>6.7999999999999996E-3</v>
      </c>
      <c r="H61" s="39">
        <v>-4.0000000000000002E-4</v>
      </c>
      <c r="I61" s="39">
        <v>1E-4</v>
      </c>
      <c r="J61" s="39">
        <v>-1E-4</v>
      </c>
      <c r="K61" s="39">
        <v>-2.0000000000000001E-4</v>
      </c>
      <c r="L61" s="39">
        <v>8.0000000000000004E-4</v>
      </c>
      <c r="M61" s="2">
        <v>7.1400000000000005E-2</v>
      </c>
      <c r="N61" s="2">
        <v>7.1300000000000002E-2</v>
      </c>
      <c r="O61" s="2">
        <v>7.0699999999999999E-2</v>
      </c>
      <c r="P61" s="2">
        <v>7.17E-2</v>
      </c>
      <c r="Q61" s="2">
        <v>7.0400000000000004E-2</v>
      </c>
      <c r="R61" s="2">
        <v>4.3099999999999999E-2</v>
      </c>
      <c r="S61">
        <f t="shared" si="8"/>
        <v>6.643333333333333E-2</v>
      </c>
      <c r="T61" s="66">
        <v>6.0900000000000003E-2</v>
      </c>
      <c r="U61" s="66">
        <v>5.3900000000000003E-2</v>
      </c>
      <c r="V61" s="66">
        <v>7.6100000000000001E-2</v>
      </c>
      <c r="W61" s="66">
        <v>7.4899999999999994E-2</v>
      </c>
      <c r="X61" s="66">
        <v>8.77E-2</v>
      </c>
      <c r="Y61" s="56" t="s">
        <v>187</v>
      </c>
      <c r="Z61" s="66">
        <v>7.4899999999999994E-2</v>
      </c>
      <c r="AA61" s="66">
        <v>8.77E-2</v>
      </c>
      <c r="AB61" s="56" t="s">
        <v>187</v>
      </c>
      <c r="AC61" s="90">
        <f t="shared" si="9"/>
        <v>-1.0500000000000002E-2</v>
      </c>
      <c r="AD61" s="90">
        <f t="shared" si="10"/>
        <v>-1.7399999999999999E-2</v>
      </c>
      <c r="AE61" s="89">
        <f t="shared" si="4"/>
        <v>5.400000000000002E-3</v>
      </c>
      <c r="AF61" s="89">
        <f t="shared" si="5"/>
        <v>3.1999999999999945E-3</v>
      </c>
      <c r="AG61" s="89">
        <f t="shared" si="6"/>
        <v>1.7299999999999996E-2</v>
      </c>
      <c r="AH61" s="89">
        <f t="shared" si="7"/>
        <v>2.0999999999999977E-3</v>
      </c>
    </row>
    <row r="62" spans="6:34" x14ac:dyDescent="0.25">
      <c r="F62" s="110" t="s">
        <v>111</v>
      </c>
      <c r="G62" s="84">
        <v>0.63639999999999997</v>
      </c>
      <c r="H62" s="1">
        <v>0.63639999999999997</v>
      </c>
      <c r="I62" s="1">
        <v>0.63639999999999997</v>
      </c>
      <c r="J62" s="1">
        <v>0.63639999999999997</v>
      </c>
      <c r="K62" s="1">
        <v>0.63639999999999997</v>
      </c>
      <c r="L62" s="1">
        <v>0.63639999999999997</v>
      </c>
      <c r="M62" s="2">
        <v>0.64249999999999996</v>
      </c>
      <c r="N62" s="2">
        <v>0.64170000000000005</v>
      </c>
      <c r="O62" s="2">
        <v>0.64139999999999997</v>
      </c>
      <c r="P62" s="2">
        <v>0.63829999999999998</v>
      </c>
      <c r="Q62" s="2">
        <v>0.6421</v>
      </c>
      <c r="R62" s="2">
        <v>0.63980000000000004</v>
      </c>
      <c r="S62">
        <f t="shared" si="8"/>
        <v>0.64096666666666668</v>
      </c>
      <c r="T62" s="66">
        <v>0.64129999999999998</v>
      </c>
      <c r="U62" s="70">
        <v>0.6401</v>
      </c>
      <c r="V62" s="70">
        <v>0.64080000000000004</v>
      </c>
      <c r="W62" s="70">
        <v>0.64200000000000002</v>
      </c>
      <c r="X62" s="70">
        <v>0.64180000000000004</v>
      </c>
      <c r="Y62" s="58">
        <v>0.64139999999999997</v>
      </c>
      <c r="Z62" s="70">
        <v>0.64200000000000002</v>
      </c>
      <c r="AA62" s="70">
        <v>0.64180000000000004</v>
      </c>
      <c r="AB62" s="58">
        <v>0.64139999999999997</v>
      </c>
      <c r="AC62" s="90">
        <f t="shared" si="9"/>
        <v>-1.1999999999999789E-3</v>
      </c>
      <c r="AD62" s="90">
        <f t="shared" si="10"/>
        <v>-1.6000000000000458E-3</v>
      </c>
      <c r="AE62" s="90">
        <f t="shared" si="4"/>
        <v>-5.9999999999993392E-4</v>
      </c>
      <c r="AF62" s="89">
        <f t="shared" si="5"/>
        <v>3.7000000000000366E-3</v>
      </c>
      <c r="AG62" s="90">
        <f t="shared" si="6"/>
        <v>-2.9999999999996696E-4</v>
      </c>
      <c r="AH62" s="89">
        <f t="shared" si="7"/>
        <v>1.5999999999999348E-3</v>
      </c>
    </row>
    <row r="63" spans="6:34" x14ac:dyDescent="0.25">
      <c r="F63" s="111"/>
      <c r="G63" s="85">
        <v>3.8E-3</v>
      </c>
      <c r="H63" s="1">
        <v>3.3999999999999998E-3</v>
      </c>
      <c r="I63" s="1">
        <v>5.5999999999999999E-3</v>
      </c>
      <c r="J63" s="1">
        <v>3.3E-3</v>
      </c>
      <c r="K63" s="1">
        <v>2.7000000000000001E-3</v>
      </c>
      <c r="L63" s="1">
        <v>2.5000000000000001E-3</v>
      </c>
      <c r="M63" s="2">
        <v>2.47E-2</v>
      </c>
      <c r="N63" s="2">
        <v>2.6599999999999999E-2</v>
      </c>
      <c r="O63" s="2">
        <v>2.1899999999999999E-2</v>
      </c>
      <c r="P63" s="2">
        <v>1.9300000000000001E-2</v>
      </c>
      <c r="Q63" s="2">
        <v>1.8599999999999998E-2</v>
      </c>
      <c r="R63" s="2">
        <v>2.3800000000000002E-2</v>
      </c>
      <c r="S63">
        <f t="shared" si="8"/>
        <v>2.2483333333333338E-2</v>
      </c>
      <c r="T63" s="66">
        <v>2.4299999999999999E-2</v>
      </c>
      <c r="U63" s="66">
        <v>1.9300000000000001E-2</v>
      </c>
      <c r="V63" s="66">
        <v>2.2700000000000001E-2</v>
      </c>
      <c r="W63" s="66">
        <v>2.6800000000000001E-2</v>
      </c>
      <c r="X63" s="66">
        <v>2.63E-2</v>
      </c>
      <c r="Y63" s="56" t="s">
        <v>179</v>
      </c>
      <c r="Z63" s="66">
        <v>2.6800000000000001E-2</v>
      </c>
      <c r="AA63" s="66">
        <v>2.63E-2</v>
      </c>
      <c r="AB63" s="56" t="s">
        <v>179</v>
      </c>
      <c r="AC63" s="90">
        <f t="shared" si="9"/>
        <v>-4.0000000000000105E-4</v>
      </c>
      <c r="AD63" s="90">
        <f t="shared" si="10"/>
        <v>-7.2999999999999975E-3</v>
      </c>
      <c r="AE63" s="89">
        <f t="shared" si="4"/>
        <v>8.000000000000021E-4</v>
      </c>
      <c r="AF63" s="89">
        <f t="shared" si="5"/>
        <v>7.4999999999999997E-3</v>
      </c>
      <c r="AG63" s="89">
        <f t="shared" si="6"/>
        <v>7.700000000000002E-3</v>
      </c>
      <c r="AH63" s="89">
        <f t="shared" si="7"/>
        <v>2.9999999999999818E-4</v>
      </c>
    </row>
    <row r="64" spans="6:34" x14ac:dyDescent="0.25">
      <c r="F64" s="111"/>
      <c r="G64" s="85">
        <v>1.9E-2</v>
      </c>
      <c r="H64" s="1">
        <v>-4.0000000000000002E-4</v>
      </c>
      <c r="I64" s="1">
        <v>6.4999999999999997E-3</v>
      </c>
      <c r="J64" s="1">
        <v>-5.0000000000000001E-3</v>
      </c>
      <c r="K64" s="1">
        <v>8.2000000000000007E-3</v>
      </c>
      <c r="L64" s="1">
        <v>-1.6999999999999999E-3</v>
      </c>
      <c r="M64" s="2">
        <v>7.2800000000000004E-2</v>
      </c>
      <c r="N64" s="2">
        <v>8.1199999999999994E-2</v>
      </c>
      <c r="O64" s="2">
        <v>6.1800000000000001E-2</v>
      </c>
      <c r="P64" s="2">
        <v>6.54E-2</v>
      </c>
      <c r="Q64" s="2">
        <v>5.0599999999999999E-2</v>
      </c>
      <c r="R64" s="2">
        <v>8.0399999999999999E-2</v>
      </c>
      <c r="S64">
        <f t="shared" si="8"/>
        <v>6.8699999999999997E-2</v>
      </c>
      <c r="T64" s="66">
        <v>4.1500000000000002E-2</v>
      </c>
      <c r="U64" s="66">
        <v>3.6400000000000002E-2</v>
      </c>
      <c r="V64" s="66">
        <v>4.1200000000000001E-2</v>
      </c>
      <c r="W64" s="66">
        <v>5.0799999999999998E-2</v>
      </c>
      <c r="X64" s="66">
        <v>5.0999999999999997E-2</v>
      </c>
      <c r="Y64" s="56" t="s">
        <v>181</v>
      </c>
      <c r="Z64" s="66">
        <v>5.0799999999999998E-2</v>
      </c>
      <c r="AA64" s="66">
        <v>5.0999999999999997E-2</v>
      </c>
      <c r="AB64" s="56" t="s">
        <v>181</v>
      </c>
      <c r="AC64" s="90">
        <f t="shared" si="9"/>
        <v>-3.1300000000000001E-2</v>
      </c>
      <c r="AD64" s="90">
        <f t="shared" si="10"/>
        <v>-4.4799999999999993E-2</v>
      </c>
      <c r="AE64" s="90">
        <f t="shared" si="4"/>
        <v>-2.06E-2</v>
      </c>
      <c r="AF64" s="90">
        <f t="shared" si="5"/>
        <v>-1.4600000000000002E-2</v>
      </c>
      <c r="AG64" s="90">
        <f t="shared" si="6"/>
        <v>3.9999999999999758E-4</v>
      </c>
      <c r="AH64" s="90">
        <f t="shared" si="7"/>
        <v>-2.4599999999999997E-2</v>
      </c>
    </row>
    <row r="65" spans="6:34" x14ac:dyDescent="0.25">
      <c r="F65" s="121" t="s">
        <v>226</v>
      </c>
      <c r="G65" s="94">
        <v>0.64649999999999996</v>
      </c>
      <c r="H65" s="39">
        <v>0.5625</v>
      </c>
      <c r="I65" s="39">
        <v>0.55330000000000001</v>
      </c>
      <c r="J65" s="39">
        <v>0.57250000000000001</v>
      </c>
      <c r="K65" s="39">
        <v>0.57979999999999998</v>
      </c>
      <c r="L65" s="39">
        <v>0.56100000000000005</v>
      </c>
      <c r="M65" s="2">
        <v>0.78969999999999996</v>
      </c>
      <c r="N65" s="2">
        <v>0.78010000000000002</v>
      </c>
      <c r="O65" s="2">
        <v>0.77349999999999997</v>
      </c>
      <c r="P65" s="2">
        <v>0.78049999999999997</v>
      </c>
      <c r="Q65" s="2">
        <v>0.77780000000000005</v>
      </c>
      <c r="R65" s="86">
        <v>0.77310000000000001</v>
      </c>
      <c r="S65">
        <f t="shared" si="8"/>
        <v>0.77911666666666657</v>
      </c>
      <c r="T65" s="70">
        <v>0.87949999999999995</v>
      </c>
      <c r="U65" s="70">
        <v>0.88460000000000005</v>
      </c>
      <c r="V65" s="66">
        <v>0.87560000000000004</v>
      </c>
      <c r="W65" s="66">
        <v>0.87050000000000005</v>
      </c>
      <c r="X65" s="66">
        <v>0.88109999999999999</v>
      </c>
      <c r="Y65" s="56" t="s">
        <v>167</v>
      </c>
      <c r="Z65" s="66">
        <v>0.87050000000000005</v>
      </c>
      <c r="AA65" s="66">
        <v>0.88109999999999999</v>
      </c>
      <c r="AB65" s="56" t="s">
        <v>167</v>
      </c>
      <c r="AC65" s="89">
        <f t="shared" si="9"/>
        <v>8.9799999999999991E-2</v>
      </c>
      <c r="AD65" s="89">
        <f t="shared" si="10"/>
        <v>0.10450000000000004</v>
      </c>
      <c r="AE65" s="89">
        <f t="shared" si="4"/>
        <v>0.10210000000000008</v>
      </c>
      <c r="AF65" s="89">
        <f t="shared" si="5"/>
        <v>9.000000000000008E-2</v>
      </c>
      <c r="AG65" s="89">
        <f t="shared" si="6"/>
        <v>0.10329999999999995</v>
      </c>
      <c r="AH65" s="89">
        <f t="shared" si="7"/>
        <v>6.7200000000000037E-2</v>
      </c>
    </row>
    <row r="66" spans="6:34" x14ac:dyDescent="0.25">
      <c r="F66" s="122"/>
      <c r="G66" s="95">
        <v>4.9799999999999997E-2</v>
      </c>
      <c r="H66" s="39">
        <v>2.3999999999999998E-3</v>
      </c>
      <c r="I66" s="39">
        <v>5.0000000000000004E-6</v>
      </c>
      <c r="J66" s="39">
        <v>1E-4</v>
      </c>
      <c r="K66" s="39">
        <v>2.0000000000000001E-4</v>
      </c>
      <c r="L66" s="39">
        <v>5.0000000000000001E-4</v>
      </c>
      <c r="M66" s="2">
        <v>0.251</v>
      </c>
      <c r="N66" s="2">
        <v>0.2266</v>
      </c>
      <c r="O66" s="2">
        <v>0.21809999999999999</v>
      </c>
      <c r="P66" s="2">
        <v>0.255</v>
      </c>
      <c r="Q66" s="2">
        <v>0.2296</v>
      </c>
      <c r="R66" s="86">
        <v>0.23400000000000001</v>
      </c>
      <c r="S66">
        <f t="shared" si="8"/>
        <v>0.23571666666666666</v>
      </c>
      <c r="T66" s="66">
        <v>0.46529999999999999</v>
      </c>
      <c r="U66" s="66">
        <v>0.48499999999999999</v>
      </c>
      <c r="V66" s="66">
        <v>0.4612</v>
      </c>
      <c r="W66" s="66">
        <v>0.44359999999999999</v>
      </c>
      <c r="X66" s="66">
        <v>0.47639999999999999</v>
      </c>
      <c r="Y66" s="56" t="s">
        <v>169</v>
      </c>
      <c r="Z66" s="66">
        <v>0.44359999999999999</v>
      </c>
      <c r="AA66" s="66">
        <v>0.47639999999999999</v>
      </c>
      <c r="AB66" s="56" t="s">
        <v>169</v>
      </c>
      <c r="AC66" s="89">
        <f t="shared" si="9"/>
        <v>0.21429999999999999</v>
      </c>
      <c r="AD66" s="89">
        <f t="shared" si="10"/>
        <v>0.25839999999999996</v>
      </c>
      <c r="AE66" s="89">
        <f t="shared" si="4"/>
        <v>0.24310000000000001</v>
      </c>
      <c r="AF66" s="89">
        <f t="shared" si="5"/>
        <v>0.18859999999999999</v>
      </c>
      <c r="AG66" s="89">
        <f t="shared" si="6"/>
        <v>0.24679999999999999</v>
      </c>
      <c r="AH66" s="89">
        <f t="shared" si="7"/>
        <v>0.13569999999999996</v>
      </c>
    </row>
    <row r="67" spans="6:34" x14ac:dyDescent="0.25">
      <c r="F67" s="122"/>
      <c r="G67" s="95">
        <v>7.2700000000000001E-2</v>
      </c>
      <c r="H67" s="39">
        <v>6.6E-3</v>
      </c>
      <c r="I67" s="39">
        <v>-5.0000000000000001E-4</v>
      </c>
      <c r="J67" s="39">
        <v>1.5E-3</v>
      </c>
      <c r="K67" s="39">
        <v>-2.2000000000000001E-3</v>
      </c>
      <c r="L67" s="39">
        <v>2.3E-3</v>
      </c>
      <c r="M67" s="2">
        <v>0.33139999999999997</v>
      </c>
      <c r="N67" s="2">
        <v>0.3105</v>
      </c>
      <c r="O67" s="2">
        <v>0.29620000000000002</v>
      </c>
      <c r="P67" s="2">
        <v>0.31409999999999999</v>
      </c>
      <c r="Q67" s="2">
        <v>0.3054</v>
      </c>
      <c r="R67" s="86">
        <v>0.29620000000000002</v>
      </c>
      <c r="S67">
        <f t="shared" si="8"/>
        <v>0.30896666666666667</v>
      </c>
      <c r="T67" s="66">
        <v>0.57630000000000003</v>
      </c>
      <c r="U67" s="66">
        <v>0.59140000000000004</v>
      </c>
      <c r="V67" s="66">
        <v>0.56430000000000002</v>
      </c>
      <c r="W67" s="66">
        <v>0.54930000000000001</v>
      </c>
      <c r="X67" s="66">
        <v>0.58160000000000001</v>
      </c>
      <c r="Y67" s="56" t="s">
        <v>171</v>
      </c>
      <c r="Z67" s="66">
        <v>0.54930000000000001</v>
      </c>
      <c r="AA67" s="66">
        <v>0.58160000000000001</v>
      </c>
      <c r="AB67" s="56" t="s">
        <v>171</v>
      </c>
      <c r="AC67" s="89">
        <f t="shared" si="9"/>
        <v>0.24490000000000006</v>
      </c>
      <c r="AD67" s="89">
        <f t="shared" si="10"/>
        <v>0.28090000000000004</v>
      </c>
      <c r="AE67" s="89">
        <f t="shared" si="4"/>
        <v>0.2681</v>
      </c>
      <c r="AF67" s="89">
        <f t="shared" si="5"/>
        <v>0.23520000000000002</v>
      </c>
      <c r="AG67" s="89">
        <f t="shared" si="6"/>
        <v>0.2762</v>
      </c>
      <c r="AH67" s="89">
        <f t="shared" si="7"/>
        <v>0.17069999999999996</v>
      </c>
    </row>
    <row r="68" spans="6:34" x14ac:dyDescent="0.25">
      <c r="F68" s="110" t="s">
        <v>115</v>
      </c>
      <c r="G68" s="84">
        <v>0.80640000000000001</v>
      </c>
      <c r="H68" s="1">
        <v>0.6129</v>
      </c>
      <c r="I68" s="1">
        <v>0.64510000000000001</v>
      </c>
      <c r="J68" s="1">
        <v>0.5806</v>
      </c>
      <c r="K68" s="1">
        <v>0.80640000000000001</v>
      </c>
      <c r="L68" s="1">
        <v>0.87090000000000001</v>
      </c>
      <c r="M68" s="1">
        <v>0.87090000000000001</v>
      </c>
      <c r="N68" s="1">
        <v>0.80640000000000001</v>
      </c>
      <c r="O68" s="1">
        <v>0.5806</v>
      </c>
      <c r="P68" s="1">
        <v>0.64510000000000001</v>
      </c>
      <c r="Q68" s="1">
        <v>0.6129</v>
      </c>
      <c r="R68" s="84">
        <v>0.80640000000000001</v>
      </c>
      <c r="S68">
        <f t="shared" si="8"/>
        <v>0.72038333333333338</v>
      </c>
      <c r="T68" s="65">
        <v>0.96579999999999999</v>
      </c>
      <c r="U68" s="66">
        <v>0.93379999999999996</v>
      </c>
      <c r="V68" s="66">
        <v>0.97589999999999999</v>
      </c>
      <c r="W68" s="66">
        <v>0.94359999999999999</v>
      </c>
      <c r="X68" s="66">
        <v>0.97560000000000002</v>
      </c>
      <c r="Y68" s="56" t="s">
        <v>198</v>
      </c>
      <c r="Z68" s="66">
        <v>0.94359999999999999</v>
      </c>
      <c r="AA68" s="66">
        <v>0.97560000000000002</v>
      </c>
      <c r="AB68" s="56" t="s">
        <v>198</v>
      </c>
      <c r="AC68" s="89">
        <f t="shared" si="9"/>
        <v>9.4899999999999984E-2</v>
      </c>
      <c r="AD68" s="89">
        <f t="shared" si="10"/>
        <v>0.12739999999999996</v>
      </c>
      <c r="AE68" s="89">
        <f t="shared" si="4"/>
        <v>0.39529999999999998</v>
      </c>
      <c r="AF68" s="89">
        <f t="shared" si="5"/>
        <v>0.29849999999999999</v>
      </c>
      <c r="AG68" s="89">
        <f t="shared" si="6"/>
        <v>0.36270000000000002</v>
      </c>
      <c r="AH68" s="89">
        <f t="shared" si="7"/>
        <v>0.17959999999999998</v>
      </c>
    </row>
    <row r="69" spans="6:34" x14ac:dyDescent="0.25">
      <c r="F69" s="111"/>
      <c r="G69" s="85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85">
        <v>0</v>
      </c>
      <c r="S69">
        <f t="shared" si="8"/>
        <v>0</v>
      </c>
      <c r="T69" s="68">
        <v>0.77500000000000002</v>
      </c>
      <c r="U69" s="66">
        <v>0.62709999999999999</v>
      </c>
      <c r="V69" s="66">
        <v>0.8518</v>
      </c>
      <c r="W69" s="66">
        <v>0.67800000000000005</v>
      </c>
      <c r="X69" s="66">
        <v>0.83720000000000006</v>
      </c>
      <c r="Y69" s="56">
        <v>0.92400000000000004</v>
      </c>
      <c r="Z69" s="66">
        <v>0.67800000000000005</v>
      </c>
      <c r="AA69" s="66">
        <v>0.83720000000000006</v>
      </c>
      <c r="AB69" s="56">
        <v>0.92400000000000004</v>
      </c>
      <c r="AC69" s="89">
        <f t="shared" si="9"/>
        <v>0.77500000000000002</v>
      </c>
      <c r="AD69" s="89">
        <f t="shared" si="10"/>
        <v>0.62709999999999999</v>
      </c>
      <c r="AE69" s="89">
        <f t="shared" si="4"/>
        <v>0.8518</v>
      </c>
      <c r="AF69" s="89">
        <f t="shared" si="5"/>
        <v>0.67800000000000005</v>
      </c>
      <c r="AG69" s="89">
        <f t="shared" si="6"/>
        <v>0.83720000000000006</v>
      </c>
      <c r="AH69" s="89">
        <f t="shared" si="7"/>
        <v>0.92400000000000004</v>
      </c>
    </row>
    <row r="70" spans="6:34" x14ac:dyDescent="0.25">
      <c r="F70" s="111"/>
      <c r="G70" s="85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85">
        <v>0</v>
      </c>
      <c r="S70">
        <f t="shared" si="8"/>
        <v>0</v>
      </c>
      <c r="T70" s="68">
        <v>0.86419999999999997</v>
      </c>
      <c r="U70" s="66">
        <v>0.74570000000000003</v>
      </c>
      <c r="V70" s="66">
        <v>0.90890000000000004</v>
      </c>
      <c r="W70" s="66">
        <v>0.78559999999999997</v>
      </c>
      <c r="X70" s="66">
        <v>0.9032</v>
      </c>
      <c r="Y70" s="56" t="s">
        <v>200</v>
      </c>
      <c r="Z70" s="66">
        <v>0.78559999999999997</v>
      </c>
      <c r="AA70" s="66">
        <v>0.9032</v>
      </c>
      <c r="AB70" s="56" t="s">
        <v>200</v>
      </c>
      <c r="AC70" s="89">
        <f t="shared" si="9"/>
        <v>0.86419999999999997</v>
      </c>
      <c r="AD70" s="89">
        <f t="shared" si="10"/>
        <v>0.74570000000000003</v>
      </c>
      <c r="AE70" s="89">
        <f t="shared" si="4"/>
        <v>0.90890000000000004</v>
      </c>
      <c r="AF70" s="89">
        <f t="shared" si="5"/>
        <v>0.78559999999999997</v>
      </c>
      <c r="AG70" s="89">
        <f t="shared" si="6"/>
        <v>0.9032</v>
      </c>
      <c r="AH70" s="89">
        <f t="shared" si="7"/>
        <v>0.94699999999999995</v>
      </c>
    </row>
    <row r="71" spans="6:34" x14ac:dyDescent="0.25">
      <c r="F71" s="110" t="s">
        <v>121</v>
      </c>
      <c r="G71" s="84">
        <v>0.67579999999999996</v>
      </c>
      <c r="H71" s="1">
        <v>0.67069999999999996</v>
      </c>
      <c r="I71" s="1">
        <v>0.67479999999999996</v>
      </c>
      <c r="J71" s="1">
        <v>0.67769999999999997</v>
      </c>
      <c r="K71" s="1">
        <v>0.6714</v>
      </c>
      <c r="L71" s="1">
        <v>0.67159999999999997</v>
      </c>
      <c r="M71" s="2">
        <v>0.75880000000000003</v>
      </c>
      <c r="N71" s="2">
        <v>0.754</v>
      </c>
      <c r="O71" s="2">
        <v>0.76439999999999997</v>
      </c>
      <c r="P71" s="2">
        <v>0.75660000000000005</v>
      </c>
      <c r="Q71" s="2">
        <v>0.7631</v>
      </c>
      <c r="R71" s="2">
        <v>0.75219999999999998</v>
      </c>
      <c r="S71">
        <f t="shared" si="8"/>
        <v>0.75818333333333332</v>
      </c>
      <c r="T71" s="66">
        <v>0.69079999999999997</v>
      </c>
      <c r="U71" s="66">
        <v>0.69069999999999998</v>
      </c>
      <c r="V71" s="66">
        <v>0.69320000000000004</v>
      </c>
      <c r="W71" s="66">
        <v>0.69710000000000005</v>
      </c>
      <c r="X71" s="66">
        <v>0.69599999999999995</v>
      </c>
      <c r="Y71" s="51" t="s">
        <v>173</v>
      </c>
      <c r="Z71" s="66">
        <v>0.69710000000000005</v>
      </c>
      <c r="AA71" s="66">
        <v>0.69599999999999995</v>
      </c>
      <c r="AB71" s="51" t="s">
        <v>173</v>
      </c>
      <c r="AC71" s="90">
        <f t="shared" si="9"/>
        <v>-6.800000000000006E-2</v>
      </c>
      <c r="AD71" s="90">
        <f t="shared" si="10"/>
        <v>-6.3300000000000023E-2</v>
      </c>
      <c r="AE71" s="90">
        <f t="shared" si="4"/>
        <v>-7.119999999999993E-2</v>
      </c>
      <c r="AF71" s="90">
        <f t="shared" si="5"/>
        <v>-5.9499999999999997E-2</v>
      </c>
      <c r="AG71" s="90">
        <f t="shared" si="6"/>
        <v>-6.7100000000000048E-2</v>
      </c>
      <c r="AH71" s="90">
        <f t="shared" si="7"/>
        <v>-6.7400000000000015E-2</v>
      </c>
    </row>
    <row r="72" spans="6:34" x14ac:dyDescent="0.25">
      <c r="F72" s="111"/>
      <c r="G72" s="85">
        <v>1.1000000000000001E-3</v>
      </c>
      <c r="H72" s="1">
        <v>8.9999999999999998E-4</v>
      </c>
      <c r="I72" s="1">
        <v>1E-3</v>
      </c>
      <c r="J72" s="1">
        <v>1E-4</v>
      </c>
      <c r="K72" s="1">
        <v>5.9999999999999995E-4</v>
      </c>
      <c r="L72" s="1">
        <v>3.9999999999999998E-7</v>
      </c>
      <c r="M72" s="2">
        <v>0.11169999999999999</v>
      </c>
      <c r="N72" s="2">
        <v>0.1036</v>
      </c>
      <c r="O72" s="2">
        <v>0.11509999999999999</v>
      </c>
      <c r="P72" s="2">
        <v>0.1084</v>
      </c>
      <c r="Q72" s="2">
        <v>0.1198</v>
      </c>
      <c r="R72" s="2">
        <v>9.8699999999999996E-2</v>
      </c>
      <c r="S72">
        <f t="shared" si="8"/>
        <v>0.10954999999999999</v>
      </c>
      <c r="T72" s="66">
        <v>4.0599999999999997E-2</v>
      </c>
      <c r="U72" s="66">
        <v>4.1300000000000003E-2</v>
      </c>
      <c r="V72" s="66">
        <v>3.85E-2</v>
      </c>
      <c r="W72" s="66">
        <v>3.6139999999999999E-2</v>
      </c>
      <c r="X72" s="66">
        <v>3.9780000000000003E-2</v>
      </c>
      <c r="Y72" s="51" t="s">
        <v>175</v>
      </c>
      <c r="Z72" s="66">
        <v>3.6139999999999999E-2</v>
      </c>
      <c r="AA72" s="66">
        <v>3.9780000000000003E-2</v>
      </c>
      <c r="AB72" s="51" t="s">
        <v>175</v>
      </c>
      <c r="AC72" s="90">
        <f t="shared" si="9"/>
        <v>-7.1099999999999997E-2</v>
      </c>
      <c r="AD72" s="90">
        <f t="shared" si="10"/>
        <v>-6.2299999999999994E-2</v>
      </c>
      <c r="AE72" s="90">
        <f t="shared" si="4"/>
        <v>-7.6600000000000001E-2</v>
      </c>
      <c r="AF72" s="90">
        <f t="shared" si="5"/>
        <v>-7.2259999999999991E-2</v>
      </c>
      <c r="AG72" s="90">
        <f t="shared" si="6"/>
        <v>-8.0020000000000008E-2</v>
      </c>
      <c r="AH72" s="90">
        <f t="shared" si="7"/>
        <v>-7.7399999999999997E-2</v>
      </c>
    </row>
    <row r="73" spans="6:34" x14ac:dyDescent="0.25">
      <c r="F73" s="111"/>
      <c r="G73" s="85">
        <v>-8.3000000000000001E-3</v>
      </c>
      <c r="H73" s="1">
        <v>6.7999999999999996E-3</v>
      </c>
      <c r="I73" s="1">
        <v>1.1999999999999999E-3</v>
      </c>
      <c r="J73" s="1">
        <v>-4.0000000000000001E-3</v>
      </c>
      <c r="K73" s="1">
        <v>2.3999999999999998E-3</v>
      </c>
      <c r="L73" s="1">
        <v>-2.0000000000000001E-4</v>
      </c>
      <c r="M73" s="2">
        <v>0.1731</v>
      </c>
      <c r="N73" s="2">
        <v>0.1673</v>
      </c>
      <c r="O73" s="2">
        <v>0.17949999999999999</v>
      </c>
      <c r="P73" s="2">
        <v>0.17369999999999999</v>
      </c>
      <c r="Q73" s="2">
        <v>0.18809999999999999</v>
      </c>
      <c r="R73" s="2">
        <v>0.16470000000000001</v>
      </c>
      <c r="S73">
        <f t="shared" si="8"/>
        <v>0.1744</v>
      </c>
      <c r="T73" s="66">
        <v>5.8200000000000002E-2</v>
      </c>
      <c r="U73" s="66">
        <v>8.5199999999999998E-2</v>
      </c>
      <c r="V73" s="66">
        <v>8.1299999999999997E-2</v>
      </c>
      <c r="W73" s="66">
        <v>7.5899999999999995E-2</v>
      </c>
      <c r="X73" s="66">
        <v>8.2900000000000001E-2</v>
      </c>
      <c r="Y73" s="51" t="s">
        <v>177</v>
      </c>
      <c r="Z73" s="66">
        <v>7.5899999999999995E-2</v>
      </c>
      <c r="AA73" s="66">
        <v>8.2900000000000001E-2</v>
      </c>
      <c r="AB73" s="51" t="s">
        <v>177</v>
      </c>
      <c r="AC73" s="90">
        <f t="shared" si="9"/>
        <v>-0.1149</v>
      </c>
      <c r="AD73" s="90">
        <f t="shared" si="10"/>
        <v>-8.2100000000000006E-2</v>
      </c>
      <c r="AE73" s="90">
        <f t="shared" si="4"/>
        <v>-9.8199999999999996E-2</v>
      </c>
      <c r="AF73" s="90">
        <f t="shared" si="5"/>
        <v>-9.7799999999999998E-2</v>
      </c>
      <c r="AG73" s="90">
        <f t="shared" si="6"/>
        <v>-0.10519999999999999</v>
      </c>
      <c r="AH73" s="90">
        <f t="shared" si="7"/>
        <v>-0.11830000000000002</v>
      </c>
    </row>
    <row r="96" spans="10:10" x14ac:dyDescent="0.25">
      <c r="J96" t="s">
        <v>254</v>
      </c>
    </row>
    <row r="103" spans="6:34" ht="75" x14ac:dyDescent="0.25">
      <c r="G103" s="45" t="s">
        <v>203</v>
      </c>
      <c r="H103" s="46" t="s">
        <v>204</v>
      </c>
      <c r="I103" s="47" t="s">
        <v>209</v>
      </c>
      <c r="J103" s="30" t="s">
        <v>213</v>
      </c>
      <c r="K103" s="30" t="s">
        <v>220</v>
      </c>
      <c r="L103" s="30" t="s">
        <v>223</v>
      </c>
      <c r="M103" s="30" t="s">
        <v>224</v>
      </c>
      <c r="N103" s="30" t="s">
        <v>221</v>
      </c>
      <c r="O103" s="30" t="s">
        <v>214</v>
      </c>
      <c r="P103" s="47" t="s">
        <v>210</v>
      </c>
      <c r="Q103" s="46" t="s">
        <v>211</v>
      </c>
      <c r="R103" s="46" t="s">
        <v>247</v>
      </c>
      <c r="T103" s="30" t="s">
        <v>224</v>
      </c>
      <c r="U103" s="30" t="s">
        <v>221</v>
      </c>
      <c r="V103" s="30" t="s">
        <v>214</v>
      </c>
      <c r="W103" s="47" t="s">
        <v>210</v>
      </c>
      <c r="X103" s="46" t="s">
        <v>211</v>
      </c>
      <c r="Y103" s="46" t="s">
        <v>247</v>
      </c>
      <c r="Z103" s="47" t="s">
        <v>210</v>
      </c>
      <c r="AA103" s="46" t="s">
        <v>211</v>
      </c>
      <c r="AB103" s="46" t="s">
        <v>247</v>
      </c>
    </row>
    <row r="104" spans="6:34" x14ac:dyDescent="0.25">
      <c r="F104" s="110" t="s">
        <v>108</v>
      </c>
      <c r="G104" s="84">
        <v>0.36930000000000002</v>
      </c>
      <c r="H104" s="1">
        <v>0.4093</v>
      </c>
      <c r="I104" s="1">
        <v>0.38929999999999998</v>
      </c>
      <c r="J104" s="1">
        <v>0.39600000000000002</v>
      </c>
      <c r="K104" s="1">
        <v>0.40260000000000001</v>
      </c>
      <c r="L104" s="1">
        <v>0.42</v>
      </c>
      <c r="M104" s="2">
        <v>0.48530000000000001</v>
      </c>
      <c r="N104" s="2">
        <v>0.44130000000000003</v>
      </c>
      <c r="O104" s="2">
        <v>0.46129999999999999</v>
      </c>
      <c r="P104" s="2">
        <v>0.41599999999999998</v>
      </c>
      <c r="Q104" s="2">
        <v>0.4466</v>
      </c>
      <c r="R104" s="2">
        <v>0.45729999999999998</v>
      </c>
      <c r="S104">
        <f>AVERAGE(M104,N104,O104,P104,Q104,R104)</f>
        <v>0.45130000000000003</v>
      </c>
      <c r="T104" s="66">
        <v>0.64990000000000003</v>
      </c>
      <c r="U104" s="66">
        <v>0.65959999999999996</v>
      </c>
      <c r="V104" s="66">
        <v>0.66659999999999997</v>
      </c>
      <c r="W104" s="66">
        <v>0.65959999999999996</v>
      </c>
      <c r="X104" s="66">
        <v>0.66459999999999997</v>
      </c>
      <c r="Y104" s="53" t="s">
        <v>189</v>
      </c>
      <c r="Z104" s="66">
        <v>0.65959999999999996</v>
      </c>
      <c r="AA104" s="66">
        <v>0.66459999999999997</v>
      </c>
      <c r="AB104" s="53" t="s">
        <v>189</v>
      </c>
      <c r="AC104" s="89">
        <f>T104-M104</f>
        <v>0.16460000000000002</v>
      </c>
      <c r="AD104" s="89">
        <f>U104-N104</f>
        <v>0.21829999999999994</v>
      </c>
      <c r="AE104" s="89">
        <f t="shared" ref="AE104:AE121" si="11">V104-O104</f>
        <v>0.20529999999999998</v>
      </c>
      <c r="AF104" s="89">
        <f t="shared" ref="AF104:AF121" si="12">W104-P104</f>
        <v>0.24359999999999998</v>
      </c>
      <c r="AG104" s="89">
        <f t="shared" ref="AG104:AG119" si="13">X104-Q104</f>
        <v>0.21799999999999997</v>
      </c>
      <c r="AH104" s="89">
        <f t="shared" ref="AH104:AH121" si="14">Y104-R104</f>
        <v>0.19409999999999999</v>
      </c>
    </row>
    <row r="105" spans="6:34" x14ac:dyDescent="0.25">
      <c r="F105" s="111"/>
      <c r="G105" s="85">
        <v>2.8E-3</v>
      </c>
      <c r="H105" s="1">
        <v>0</v>
      </c>
      <c r="I105" s="1">
        <v>0</v>
      </c>
      <c r="J105" s="1">
        <v>1.8E-3</v>
      </c>
      <c r="K105" s="1">
        <v>0</v>
      </c>
      <c r="L105" s="1">
        <v>0</v>
      </c>
      <c r="M105" s="2">
        <v>3.5099999999999999E-2</v>
      </c>
      <c r="N105" s="2">
        <v>1.6400000000000001E-2</v>
      </c>
      <c r="O105" s="2">
        <v>2.7199999999999998E-2</v>
      </c>
      <c r="P105" s="2">
        <v>1.54E-2</v>
      </c>
      <c r="Q105" s="2">
        <v>1.6799999999999999E-2</v>
      </c>
      <c r="R105" s="2">
        <v>2.7E-2</v>
      </c>
      <c r="S105">
        <f t="shared" ref="S105:S121" si="15">AVERAGE(M105,N105,O105,P105,Q105,R105)</f>
        <v>2.2983333333333331E-2</v>
      </c>
      <c r="T105" s="66">
        <v>0.2082</v>
      </c>
      <c r="U105" s="66">
        <v>0.22189999999999999</v>
      </c>
      <c r="V105" s="66">
        <v>0.23100000000000001</v>
      </c>
      <c r="W105" s="66">
        <v>0.21740000000000001</v>
      </c>
      <c r="X105" s="66">
        <v>0.23080000000000001</v>
      </c>
      <c r="Y105" s="53" t="s">
        <v>191</v>
      </c>
      <c r="Z105" s="66">
        <v>0.21740000000000001</v>
      </c>
      <c r="AA105" s="66">
        <v>0.23080000000000001</v>
      </c>
      <c r="AB105" s="53" t="s">
        <v>191</v>
      </c>
      <c r="AC105" s="89">
        <f t="shared" ref="AC105:AC121" si="16">T105-M105</f>
        <v>0.1731</v>
      </c>
      <c r="AD105" s="89">
        <f t="shared" ref="AD105:AD121" si="17">U105-N105</f>
        <v>0.20549999999999999</v>
      </c>
      <c r="AE105" s="89">
        <f t="shared" si="11"/>
        <v>0.20380000000000001</v>
      </c>
      <c r="AF105" s="89">
        <f t="shared" si="12"/>
        <v>0.20200000000000001</v>
      </c>
      <c r="AG105" s="89">
        <f t="shared" si="13"/>
        <v>0.214</v>
      </c>
      <c r="AH105" s="89">
        <f t="shared" si="14"/>
        <v>0.1956</v>
      </c>
    </row>
    <row r="106" spans="6:34" x14ac:dyDescent="0.25">
      <c r="F106" s="111"/>
      <c r="G106" s="85">
        <v>-1.5E-3</v>
      </c>
      <c r="H106" s="1">
        <v>0</v>
      </c>
      <c r="I106" s="1">
        <v>0</v>
      </c>
      <c r="J106" s="1">
        <v>6.9999999999999999E-4</v>
      </c>
      <c r="K106" s="1">
        <v>0</v>
      </c>
      <c r="L106" s="1">
        <v>0</v>
      </c>
      <c r="M106" s="2">
        <v>5.2299999999999999E-2</v>
      </c>
      <c r="N106" s="2">
        <v>1.52E-2</v>
      </c>
      <c r="O106" s="2">
        <v>2.64E-2</v>
      </c>
      <c r="P106" s="2">
        <v>8.5000000000000006E-3</v>
      </c>
      <c r="Q106" s="2">
        <v>1.7000000000000001E-2</v>
      </c>
      <c r="R106" s="2">
        <v>2.52E-2</v>
      </c>
      <c r="S106">
        <f t="shared" si="15"/>
        <v>2.41E-2</v>
      </c>
      <c r="T106" s="66">
        <v>0.221</v>
      </c>
      <c r="U106" s="66">
        <v>0.24023700000000001</v>
      </c>
      <c r="V106" s="66">
        <v>0.25540000000000002</v>
      </c>
      <c r="W106" s="66">
        <v>0.2399</v>
      </c>
      <c r="X106" s="66">
        <v>0.24679999999999999</v>
      </c>
      <c r="Y106" s="53" t="s">
        <v>193</v>
      </c>
      <c r="Z106" s="66">
        <v>0.2399</v>
      </c>
      <c r="AA106" s="66">
        <v>0.24679999999999999</v>
      </c>
      <c r="AB106" s="53" t="s">
        <v>193</v>
      </c>
      <c r="AC106" s="89">
        <f t="shared" si="16"/>
        <v>0.16870000000000002</v>
      </c>
      <c r="AD106" s="89">
        <f t="shared" si="17"/>
        <v>0.22503700000000001</v>
      </c>
      <c r="AE106" s="89">
        <f t="shared" si="11"/>
        <v>0.22900000000000001</v>
      </c>
      <c r="AF106" s="89">
        <f t="shared" si="12"/>
        <v>0.23139999999999999</v>
      </c>
      <c r="AG106" s="89">
        <f t="shared" si="13"/>
        <v>0.2298</v>
      </c>
      <c r="AH106" s="89">
        <f t="shared" si="14"/>
        <v>0.1983</v>
      </c>
    </row>
    <row r="107" spans="6:34" x14ac:dyDescent="0.25">
      <c r="F107" s="110" t="s">
        <v>110</v>
      </c>
      <c r="G107" s="84">
        <v>0.36599999999999999</v>
      </c>
      <c r="H107" s="1">
        <v>0.35859999999999997</v>
      </c>
      <c r="I107" s="1">
        <v>0.3639</v>
      </c>
      <c r="J107" s="1">
        <v>0.33900000000000002</v>
      </c>
      <c r="K107" s="1">
        <v>0.35089999999999999</v>
      </c>
      <c r="L107" s="1">
        <v>0.36059999999999998</v>
      </c>
      <c r="M107" s="27">
        <v>0.39410000000000001</v>
      </c>
      <c r="N107" s="2">
        <v>0.38869999999999999</v>
      </c>
      <c r="O107" s="2">
        <v>0.40379999999999999</v>
      </c>
      <c r="P107" s="2">
        <v>0.41139999999999999</v>
      </c>
      <c r="Q107" s="2">
        <v>0.42249999999999999</v>
      </c>
      <c r="R107" s="2">
        <v>0.41249999999999998</v>
      </c>
      <c r="S107">
        <f t="shared" si="15"/>
        <v>0.40549999999999997</v>
      </c>
      <c r="T107" s="66">
        <v>0.43009999999999998</v>
      </c>
      <c r="U107" s="66">
        <v>0.43630000000000002</v>
      </c>
      <c r="V107" s="66">
        <v>0.45029999999999998</v>
      </c>
      <c r="W107" s="66">
        <v>0.4642</v>
      </c>
      <c r="X107" s="66">
        <v>0.46050000000000002</v>
      </c>
      <c r="Y107" s="56" t="s">
        <v>183</v>
      </c>
      <c r="Z107" s="66">
        <v>0.4642</v>
      </c>
      <c r="AA107" s="66">
        <v>0.46050000000000002</v>
      </c>
      <c r="AB107" s="56" t="s">
        <v>183</v>
      </c>
      <c r="AC107" s="89">
        <f>T107-Q107</f>
        <v>7.5999999999999956E-3</v>
      </c>
      <c r="AD107" s="89">
        <f t="shared" si="17"/>
        <v>4.7600000000000031E-2</v>
      </c>
      <c r="AE107" s="89">
        <f t="shared" si="11"/>
        <v>4.6499999999999986E-2</v>
      </c>
      <c r="AF107" s="89">
        <f t="shared" si="12"/>
        <v>5.2800000000000014E-2</v>
      </c>
      <c r="AG107" s="89" t="e">
        <f>X107-#REF!</f>
        <v>#REF!</v>
      </c>
      <c r="AH107" s="89">
        <f t="shared" si="14"/>
        <v>3.8080000000000003E-2</v>
      </c>
    </row>
    <row r="108" spans="6:34" x14ac:dyDescent="0.25">
      <c r="F108" s="111"/>
      <c r="G108" s="85">
        <v>5.0000000000000001E-3</v>
      </c>
      <c r="H108" s="1">
        <v>9.0000000000000006E-5</v>
      </c>
      <c r="I108" s="1">
        <v>7.4999999999999997E-3</v>
      </c>
      <c r="J108" s="1">
        <v>0</v>
      </c>
      <c r="K108" s="1">
        <v>2.7000000000000001E-3</v>
      </c>
      <c r="L108" s="1">
        <v>1.8E-3</v>
      </c>
      <c r="M108" s="27">
        <v>3.7499999999999999E-2</v>
      </c>
      <c r="N108" s="2">
        <v>2.6100000000000002E-2</v>
      </c>
      <c r="O108" s="2">
        <v>5.4100000000000002E-2</v>
      </c>
      <c r="P108" s="2">
        <v>5.1999999999999998E-2</v>
      </c>
      <c r="Q108" s="2">
        <v>7.4700000000000003E-2</v>
      </c>
      <c r="R108" s="2">
        <v>6.6699999999999995E-2</v>
      </c>
      <c r="S108">
        <f t="shared" si="15"/>
        <v>5.185E-2</v>
      </c>
      <c r="T108" s="66">
        <v>6.6299999999999998E-2</v>
      </c>
      <c r="U108" s="66">
        <v>5.9700000000000003E-2</v>
      </c>
      <c r="V108" s="66">
        <v>7.2800000000000004E-2</v>
      </c>
      <c r="W108" s="66">
        <v>7.46E-2</v>
      </c>
      <c r="X108" s="66">
        <v>8.8200000000000001E-2</v>
      </c>
      <c r="Y108" s="56" t="s">
        <v>185</v>
      </c>
      <c r="Z108" s="66">
        <v>7.46E-2</v>
      </c>
      <c r="AA108" s="66">
        <v>8.8200000000000001E-2</v>
      </c>
      <c r="AB108" s="56" t="s">
        <v>185</v>
      </c>
      <c r="AC108" s="90">
        <f>T108-Q108</f>
        <v>-8.4000000000000047E-3</v>
      </c>
      <c r="AD108" s="90">
        <f t="shared" si="17"/>
        <v>3.3600000000000005E-2</v>
      </c>
      <c r="AE108" s="90">
        <f t="shared" si="11"/>
        <v>1.8700000000000001E-2</v>
      </c>
      <c r="AF108" s="90">
        <f t="shared" si="12"/>
        <v>2.2600000000000002E-2</v>
      </c>
      <c r="AG108" s="90" t="e">
        <f>X108-#REF!</f>
        <v>#REF!</v>
      </c>
      <c r="AH108" s="90">
        <f t="shared" si="14"/>
        <v>-2.3999999999999994E-2</v>
      </c>
    </row>
    <row r="109" spans="6:34" x14ac:dyDescent="0.25">
      <c r="F109" s="111"/>
      <c r="G109" s="85">
        <v>8.6999999999999994E-3</v>
      </c>
      <c r="H109" s="1">
        <v>9.0000000000000006E-5</v>
      </c>
      <c r="I109" s="1">
        <v>-6.8999999999999999E-3</v>
      </c>
      <c r="J109" s="1">
        <v>0</v>
      </c>
      <c r="K109" s="1">
        <v>3.0000000000000001E-3</v>
      </c>
      <c r="L109" s="1">
        <v>-2.3999999999999998E-3</v>
      </c>
      <c r="M109" s="27">
        <v>2.5399999999999999E-2</v>
      </c>
      <c r="N109" s="2">
        <v>1.5800000000000002E-2</v>
      </c>
      <c r="O109" s="2">
        <v>2.6800000000000001E-2</v>
      </c>
      <c r="P109" s="2">
        <v>2.547E-2</v>
      </c>
      <c r="Q109" s="2">
        <v>7.22E-2</v>
      </c>
      <c r="R109" s="2">
        <v>3.7900000000000003E-2</v>
      </c>
      <c r="S109">
        <f t="shared" si="15"/>
        <v>3.3928333333333331E-2</v>
      </c>
      <c r="T109" s="66">
        <v>6.0900000000000003E-2</v>
      </c>
      <c r="U109" s="66">
        <v>5.3900000000000003E-2</v>
      </c>
      <c r="V109" s="66">
        <v>7.6100000000000001E-2</v>
      </c>
      <c r="W109" s="66">
        <v>7.4899999999999994E-2</v>
      </c>
      <c r="X109" s="66">
        <v>8.77E-2</v>
      </c>
      <c r="Y109" s="56" t="s">
        <v>187</v>
      </c>
      <c r="Z109" s="66">
        <v>7.4899999999999994E-2</v>
      </c>
      <c r="AA109" s="66">
        <v>8.77E-2</v>
      </c>
      <c r="AB109" s="56" t="s">
        <v>187</v>
      </c>
      <c r="AC109" s="90">
        <f>T109-Q109</f>
        <v>-1.1299999999999998E-2</v>
      </c>
      <c r="AD109" s="90">
        <f t="shared" si="17"/>
        <v>3.8100000000000002E-2</v>
      </c>
      <c r="AE109" s="89">
        <f t="shared" si="11"/>
        <v>4.9299999999999997E-2</v>
      </c>
      <c r="AF109" s="89">
        <f t="shared" si="12"/>
        <v>4.9429999999999995E-2</v>
      </c>
      <c r="AG109" s="89" t="e">
        <f>X109-#REF!</f>
        <v>#REF!</v>
      </c>
      <c r="AH109" s="89">
        <f t="shared" si="14"/>
        <v>7.299999999999994E-3</v>
      </c>
    </row>
    <row r="110" spans="6:34" x14ac:dyDescent="0.25">
      <c r="F110" s="110" t="s">
        <v>111</v>
      </c>
      <c r="G110" s="84">
        <v>0.63639999999999997</v>
      </c>
      <c r="H110" s="1">
        <v>0.63639999999999997</v>
      </c>
      <c r="I110" s="1">
        <v>0.63639999999999997</v>
      </c>
      <c r="J110" s="1">
        <v>0.63639999999999997</v>
      </c>
      <c r="K110" s="1">
        <v>0.63639999999999997</v>
      </c>
      <c r="L110" s="1">
        <v>0.63639999999999997</v>
      </c>
      <c r="M110" s="2">
        <v>0.64059999999999995</v>
      </c>
      <c r="N110" s="2">
        <v>0.63790000000000002</v>
      </c>
      <c r="O110" s="2">
        <v>0.63829999999999998</v>
      </c>
      <c r="P110" s="2">
        <v>0.63790000000000002</v>
      </c>
      <c r="Q110" s="2">
        <v>0.64100000000000001</v>
      </c>
      <c r="R110" s="2">
        <v>0.64059999999999995</v>
      </c>
      <c r="S110">
        <f t="shared" si="15"/>
        <v>0.6393833333333333</v>
      </c>
      <c r="T110" s="66">
        <v>0.64129999999999998</v>
      </c>
      <c r="U110" s="70">
        <v>0.6401</v>
      </c>
      <c r="V110" s="70">
        <v>0.64080000000000004</v>
      </c>
      <c r="W110" s="70">
        <v>0.64200000000000002</v>
      </c>
      <c r="X110" s="70">
        <v>0.64180000000000004</v>
      </c>
      <c r="Y110" s="58">
        <v>0.64139999999999997</v>
      </c>
      <c r="Z110" s="70">
        <v>0.64200000000000002</v>
      </c>
      <c r="AA110" s="70">
        <v>0.64180000000000004</v>
      </c>
      <c r="AB110" s="58">
        <v>0.64139999999999997</v>
      </c>
      <c r="AC110" s="90">
        <f t="shared" si="16"/>
        <v>7.0000000000003393E-4</v>
      </c>
      <c r="AD110" s="90">
        <f t="shared" si="17"/>
        <v>2.1999999999999797E-3</v>
      </c>
      <c r="AE110" s="90">
        <f t="shared" si="11"/>
        <v>2.5000000000000577E-3</v>
      </c>
      <c r="AF110" s="89">
        <f t="shared" si="12"/>
        <v>4.0999999999999925E-3</v>
      </c>
      <c r="AG110" s="90">
        <f t="shared" si="13"/>
        <v>8.0000000000002292E-4</v>
      </c>
      <c r="AH110" s="89">
        <f t="shared" si="14"/>
        <v>8.0000000000002292E-4</v>
      </c>
    </row>
    <row r="111" spans="6:34" x14ac:dyDescent="0.25">
      <c r="F111" s="111"/>
      <c r="G111" s="85">
        <v>3.5000000000000001E-3</v>
      </c>
      <c r="H111" s="1">
        <v>4.5999999999999999E-3</v>
      </c>
      <c r="I111" s="1">
        <v>8.2000000000000007E-3</v>
      </c>
      <c r="J111" s="1">
        <v>6.1000000000000004E-3</v>
      </c>
      <c r="K111" s="1">
        <v>4.0000000000000001E-3</v>
      </c>
      <c r="L111" s="1">
        <v>6.6E-3</v>
      </c>
      <c r="M111" s="2">
        <v>1.3299999999999999E-2</v>
      </c>
      <c r="N111" s="2">
        <v>7.7000000000000002E-3</v>
      </c>
      <c r="O111" s="2">
        <v>1.49E-2</v>
      </c>
      <c r="P111" s="2">
        <v>7.7999999999999996E-3</v>
      </c>
      <c r="Q111" s="2">
        <v>2.29E-2</v>
      </c>
      <c r="R111" s="2">
        <v>1.37E-2</v>
      </c>
      <c r="S111">
        <f t="shared" si="15"/>
        <v>1.3383333333333336E-2</v>
      </c>
      <c r="T111" s="66">
        <v>2.4299999999999999E-2</v>
      </c>
      <c r="U111" s="66">
        <v>1.9300000000000001E-2</v>
      </c>
      <c r="V111" s="66">
        <v>2.2700000000000001E-2</v>
      </c>
      <c r="W111" s="66">
        <v>2.6800000000000001E-2</v>
      </c>
      <c r="X111" s="66">
        <v>2.63E-2</v>
      </c>
      <c r="Y111" s="56" t="s">
        <v>179</v>
      </c>
      <c r="Z111" s="66">
        <v>2.6800000000000001E-2</v>
      </c>
      <c r="AA111" s="66">
        <v>2.63E-2</v>
      </c>
      <c r="AB111" s="56" t="s">
        <v>179</v>
      </c>
      <c r="AC111" s="90">
        <f t="shared" si="16"/>
        <v>1.0999999999999999E-2</v>
      </c>
      <c r="AD111" s="90">
        <f t="shared" si="17"/>
        <v>1.1600000000000001E-2</v>
      </c>
      <c r="AE111" s="90">
        <f t="shared" si="11"/>
        <v>7.8000000000000014E-3</v>
      </c>
      <c r="AF111" s="89">
        <f t="shared" si="12"/>
        <v>1.9000000000000003E-2</v>
      </c>
      <c r="AG111" s="90">
        <f t="shared" si="13"/>
        <v>3.4000000000000002E-3</v>
      </c>
      <c r="AH111" s="89">
        <f t="shared" si="14"/>
        <v>1.04E-2</v>
      </c>
    </row>
    <row r="112" spans="6:34" x14ac:dyDescent="0.25">
      <c r="F112" s="111"/>
      <c r="G112" s="85">
        <v>-6.7000000000000002E-3</v>
      </c>
      <c r="H112" s="1">
        <v>-0.02</v>
      </c>
      <c r="I112" s="1">
        <v>-3.7699999999999997E-2</v>
      </c>
      <c r="J112" s="1">
        <v>-4.02E-2</v>
      </c>
      <c r="K112" s="1">
        <v>-1.3599999999999999E-2</v>
      </c>
      <c r="L112" s="1">
        <v>-3.3799999999999997E-2</v>
      </c>
      <c r="M112" s="2">
        <v>3.8699999999999998E-2</v>
      </c>
      <c r="N112" s="2">
        <v>1.37E-2</v>
      </c>
      <c r="O112" s="2">
        <v>3.1199999999999999E-2</v>
      </c>
      <c r="P112" s="2">
        <v>1.6799999999999999E-2</v>
      </c>
      <c r="Q112" s="2">
        <v>4.7899999999999998E-2</v>
      </c>
      <c r="R112" s="2">
        <v>2.98E-2</v>
      </c>
      <c r="S112">
        <f t="shared" si="15"/>
        <v>2.9683333333333329E-2</v>
      </c>
      <c r="T112" s="66">
        <v>4.1500000000000002E-2</v>
      </c>
      <c r="U112" s="66">
        <v>3.6400000000000002E-2</v>
      </c>
      <c r="V112" s="66">
        <v>4.1200000000000001E-2</v>
      </c>
      <c r="W112" s="66">
        <v>5.0799999999999998E-2</v>
      </c>
      <c r="X112" s="66">
        <v>5.0999999999999997E-2</v>
      </c>
      <c r="Y112" s="56" t="s">
        <v>181</v>
      </c>
      <c r="Z112" s="66">
        <v>5.0799999999999998E-2</v>
      </c>
      <c r="AA112" s="66">
        <v>5.0999999999999997E-2</v>
      </c>
      <c r="AB112" s="56" t="s">
        <v>181</v>
      </c>
      <c r="AC112" s="90">
        <f t="shared" si="16"/>
        <v>2.8000000000000039E-3</v>
      </c>
      <c r="AD112" s="90">
        <f t="shared" si="17"/>
        <v>2.2700000000000001E-2</v>
      </c>
      <c r="AE112" s="90">
        <f t="shared" si="11"/>
        <v>1.0000000000000002E-2</v>
      </c>
      <c r="AF112" s="90">
        <f t="shared" si="12"/>
        <v>3.4000000000000002E-2</v>
      </c>
      <c r="AG112" s="90">
        <f t="shared" si="13"/>
        <v>3.0999999999999986E-3</v>
      </c>
      <c r="AH112" s="90">
        <f t="shared" si="14"/>
        <v>2.6000000000000002E-2</v>
      </c>
    </row>
    <row r="113" spans="6:34" x14ac:dyDescent="0.25">
      <c r="F113" s="110" t="s">
        <v>226</v>
      </c>
      <c r="G113" s="94">
        <v>0.61529999999999996</v>
      </c>
      <c r="H113" s="39">
        <v>0.57950000000000002</v>
      </c>
      <c r="I113" s="39">
        <v>0.55789999999999995</v>
      </c>
      <c r="J113" s="39">
        <v>0.55869999999999997</v>
      </c>
      <c r="K113" s="39">
        <v>0.56830000000000003</v>
      </c>
      <c r="L113" s="39">
        <v>0.57450000000000001</v>
      </c>
      <c r="M113" s="2">
        <v>0.77739999999999998</v>
      </c>
      <c r="N113" s="2">
        <v>0.78390000000000004</v>
      </c>
      <c r="O113" s="2">
        <v>0.78469999999999995</v>
      </c>
      <c r="P113" s="2">
        <v>0.7712</v>
      </c>
      <c r="Q113" s="2">
        <v>0.79010000000000002</v>
      </c>
      <c r="R113" s="86">
        <v>0.78859999999999997</v>
      </c>
      <c r="S113">
        <f t="shared" si="15"/>
        <v>0.78264999999999996</v>
      </c>
      <c r="T113" s="70">
        <v>0.87949999999999995</v>
      </c>
      <c r="U113" s="70">
        <v>0.88460000000000005</v>
      </c>
      <c r="V113" s="66">
        <v>0.87560000000000004</v>
      </c>
      <c r="W113" s="66">
        <v>0.87050000000000005</v>
      </c>
      <c r="X113" s="66">
        <v>0.88109999999999999</v>
      </c>
      <c r="Y113" s="56" t="s">
        <v>167</v>
      </c>
      <c r="Z113" s="66">
        <v>0.87050000000000005</v>
      </c>
      <c r="AA113" s="66">
        <v>0.88109999999999999</v>
      </c>
      <c r="AB113" s="56" t="s">
        <v>167</v>
      </c>
      <c r="AC113" s="89">
        <f t="shared" si="16"/>
        <v>0.10209999999999997</v>
      </c>
      <c r="AD113" s="89">
        <f t="shared" si="17"/>
        <v>0.10070000000000001</v>
      </c>
      <c r="AE113" s="89">
        <f t="shared" si="11"/>
        <v>9.0900000000000092E-2</v>
      </c>
      <c r="AF113" s="89">
        <f t="shared" si="12"/>
        <v>9.9300000000000055E-2</v>
      </c>
      <c r="AG113" s="89">
        <f t="shared" si="13"/>
        <v>9.099999999999997E-2</v>
      </c>
      <c r="AH113" s="89">
        <f t="shared" si="14"/>
        <v>5.1700000000000079E-2</v>
      </c>
    </row>
    <row r="114" spans="6:34" x14ac:dyDescent="0.25">
      <c r="F114" s="111"/>
      <c r="G114" s="95">
        <v>2.6800000000000001E-2</v>
      </c>
      <c r="H114" s="39">
        <v>5.0000000000000002E-5</v>
      </c>
      <c r="I114" s="39">
        <v>2.7000000000000001E-3</v>
      </c>
      <c r="J114" s="39">
        <v>2.3E-3</v>
      </c>
      <c r="K114" s="39">
        <v>2.0999999999999999E-3</v>
      </c>
      <c r="L114" s="39">
        <v>2.3999999999999998E-3</v>
      </c>
      <c r="M114" s="2">
        <v>0.22470000000000001</v>
      </c>
      <c r="N114" s="2">
        <v>0.2392</v>
      </c>
      <c r="O114" s="2">
        <v>0.25459999999999999</v>
      </c>
      <c r="P114" s="2">
        <v>0.21840000000000001</v>
      </c>
      <c r="Q114" s="2">
        <v>0.24790000000000001</v>
      </c>
      <c r="R114" s="86">
        <v>0.2432</v>
      </c>
      <c r="S114">
        <f t="shared" si="15"/>
        <v>0.23800000000000002</v>
      </c>
      <c r="T114" s="66">
        <v>0.46529999999999999</v>
      </c>
      <c r="U114" s="66">
        <v>0.48499999999999999</v>
      </c>
      <c r="V114" s="66">
        <v>0.4612</v>
      </c>
      <c r="W114" s="66">
        <v>0.44359999999999999</v>
      </c>
      <c r="X114" s="66">
        <v>0.47639999999999999</v>
      </c>
      <c r="Y114" s="56" t="s">
        <v>169</v>
      </c>
      <c r="Z114" s="66">
        <v>0.44359999999999999</v>
      </c>
      <c r="AA114" s="66">
        <v>0.47639999999999999</v>
      </c>
      <c r="AB114" s="56" t="s">
        <v>169</v>
      </c>
      <c r="AC114" s="89">
        <f t="shared" si="16"/>
        <v>0.24059999999999998</v>
      </c>
      <c r="AD114" s="89">
        <f t="shared" si="17"/>
        <v>0.24579999999999999</v>
      </c>
      <c r="AE114" s="89">
        <f t="shared" si="11"/>
        <v>0.20660000000000001</v>
      </c>
      <c r="AF114" s="89">
        <f t="shared" si="12"/>
        <v>0.22519999999999998</v>
      </c>
      <c r="AG114" s="89">
        <f t="shared" si="13"/>
        <v>0.22849999999999998</v>
      </c>
      <c r="AH114" s="89">
        <f t="shared" si="14"/>
        <v>0.12649999999999997</v>
      </c>
    </row>
    <row r="115" spans="6:34" x14ac:dyDescent="0.25">
      <c r="F115" s="111"/>
      <c r="G115" s="95">
        <v>2.7E-2</v>
      </c>
      <c r="H115" s="39">
        <v>-1.4E-3</v>
      </c>
      <c r="I115" s="39">
        <v>2.0000000000000001E-4</v>
      </c>
      <c r="J115" s="39">
        <v>-2.9999999999999997E-4</v>
      </c>
      <c r="K115" s="39">
        <v>-2.0000000000000001E-4</v>
      </c>
      <c r="L115" s="39">
        <v>-4.0000000000000002E-4</v>
      </c>
      <c r="M115" s="2">
        <v>0.30530000000000002</v>
      </c>
      <c r="N115" s="2">
        <v>0.31973000000000001</v>
      </c>
      <c r="O115" s="2">
        <v>0.32250000000000001</v>
      </c>
      <c r="P115" s="2">
        <v>0.2918</v>
      </c>
      <c r="Q115" s="2">
        <v>0.3352</v>
      </c>
      <c r="R115" s="86">
        <v>0.33139999999999997</v>
      </c>
      <c r="S115">
        <f t="shared" si="15"/>
        <v>0.31765499999999997</v>
      </c>
      <c r="T115" s="66">
        <v>0.57630000000000003</v>
      </c>
      <c r="U115" s="66">
        <v>0.59140000000000004</v>
      </c>
      <c r="V115" s="66">
        <v>0.56430000000000002</v>
      </c>
      <c r="W115" s="66">
        <v>0.54930000000000001</v>
      </c>
      <c r="X115" s="66">
        <v>0.58160000000000001</v>
      </c>
      <c r="Y115" s="56" t="s">
        <v>171</v>
      </c>
      <c r="Z115" s="66">
        <v>0.54930000000000001</v>
      </c>
      <c r="AA115" s="66">
        <v>0.58160000000000001</v>
      </c>
      <c r="AB115" s="56" t="s">
        <v>171</v>
      </c>
      <c r="AC115" s="89">
        <f t="shared" si="16"/>
        <v>0.27100000000000002</v>
      </c>
      <c r="AD115" s="89">
        <f t="shared" si="17"/>
        <v>0.27167000000000002</v>
      </c>
      <c r="AE115" s="89">
        <f t="shared" si="11"/>
        <v>0.24180000000000001</v>
      </c>
      <c r="AF115" s="89">
        <f t="shared" si="12"/>
        <v>0.25750000000000001</v>
      </c>
      <c r="AG115" s="89">
        <f t="shared" si="13"/>
        <v>0.24640000000000001</v>
      </c>
      <c r="AH115" s="89">
        <f t="shared" si="14"/>
        <v>0.13550000000000001</v>
      </c>
    </row>
    <row r="116" spans="6:34" x14ac:dyDescent="0.25">
      <c r="F116" s="110" t="s">
        <v>115</v>
      </c>
      <c r="G116" s="84">
        <v>0.70960000000000001</v>
      </c>
      <c r="H116" s="1">
        <v>0.64510000000000001</v>
      </c>
      <c r="I116" s="1">
        <v>0.64510000000000001</v>
      </c>
      <c r="J116" s="1">
        <v>0.6129</v>
      </c>
      <c r="K116" s="1">
        <v>0.5806</v>
      </c>
      <c r="L116" s="1">
        <v>0.64510000000000001</v>
      </c>
      <c r="M116" s="1">
        <v>0.64510000000000001</v>
      </c>
      <c r="N116" s="1">
        <v>0.5806</v>
      </c>
      <c r="O116" s="1">
        <v>0.6129</v>
      </c>
      <c r="P116" s="1">
        <v>0.64510000000000001</v>
      </c>
      <c r="Q116" s="1">
        <v>0.64510000000000001</v>
      </c>
      <c r="R116" s="84">
        <v>0.70960000000000001</v>
      </c>
      <c r="S116">
        <f t="shared" si="15"/>
        <v>0.63973333333333338</v>
      </c>
      <c r="T116" s="65">
        <v>0.96579999999999999</v>
      </c>
      <c r="U116" s="66">
        <v>0.93379999999999996</v>
      </c>
      <c r="V116" s="66">
        <v>0.97589999999999999</v>
      </c>
      <c r="W116" s="66">
        <v>0.94359999999999999</v>
      </c>
      <c r="X116" s="66">
        <v>0.97560000000000002</v>
      </c>
      <c r="Y116" s="56" t="s">
        <v>198</v>
      </c>
      <c r="Z116" s="66">
        <v>0.94359999999999999</v>
      </c>
      <c r="AA116" s="66">
        <v>0.97560000000000002</v>
      </c>
      <c r="AB116" s="56" t="s">
        <v>198</v>
      </c>
      <c r="AC116" s="89">
        <f t="shared" si="16"/>
        <v>0.32069999999999999</v>
      </c>
      <c r="AD116" s="89">
        <f t="shared" si="17"/>
        <v>0.35319999999999996</v>
      </c>
      <c r="AE116" s="89">
        <f t="shared" si="11"/>
        <v>0.36299999999999999</v>
      </c>
      <c r="AF116" s="89">
        <f t="shared" si="12"/>
        <v>0.29849999999999999</v>
      </c>
      <c r="AG116" s="89">
        <f t="shared" si="13"/>
        <v>0.33050000000000002</v>
      </c>
      <c r="AH116" s="89">
        <f t="shared" si="14"/>
        <v>0.27639999999999998</v>
      </c>
    </row>
    <row r="117" spans="6:34" x14ac:dyDescent="0.25">
      <c r="F117" s="111"/>
      <c r="G117" s="85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85">
        <v>0</v>
      </c>
      <c r="S117">
        <f t="shared" si="15"/>
        <v>0</v>
      </c>
      <c r="T117" s="68">
        <v>0.77500000000000002</v>
      </c>
      <c r="U117" s="66">
        <v>0.62709999999999999</v>
      </c>
      <c r="V117" s="66">
        <v>0.8518</v>
      </c>
      <c r="W117" s="66">
        <v>0.67800000000000005</v>
      </c>
      <c r="X117" s="66">
        <v>0.83720000000000006</v>
      </c>
      <c r="Y117" s="56">
        <v>0.92400000000000004</v>
      </c>
      <c r="Z117" s="66">
        <v>0.67800000000000005</v>
      </c>
      <c r="AA117" s="66">
        <v>0.83720000000000006</v>
      </c>
      <c r="AB117" s="56">
        <v>0.92400000000000004</v>
      </c>
      <c r="AC117" s="89">
        <f t="shared" si="16"/>
        <v>0.77500000000000002</v>
      </c>
      <c r="AD117" s="89">
        <f t="shared" si="17"/>
        <v>0.62709999999999999</v>
      </c>
      <c r="AE117" s="89">
        <f t="shared" si="11"/>
        <v>0.8518</v>
      </c>
      <c r="AF117" s="89">
        <f t="shared" si="12"/>
        <v>0.67800000000000005</v>
      </c>
      <c r="AG117" s="89">
        <f t="shared" si="13"/>
        <v>0.83720000000000006</v>
      </c>
      <c r="AH117" s="89">
        <f t="shared" si="14"/>
        <v>0.92400000000000004</v>
      </c>
    </row>
    <row r="118" spans="6:34" x14ac:dyDescent="0.25">
      <c r="F118" s="111"/>
      <c r="G118" s="85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85">
        <v>0</v>
      </c>
      <c r="S118">
        <f t="shared" si="15"/>
        <v>0</v>
      </c>
      <c r="T118" s="68">
        <v>0.86419999999999997</v>
      </c>
      <c r="U118" s="66">
        <v>0.74570000000000003</v>
      </c>
      <c r="V118" s="66">
        <v>0.90890000000000004</v>
      </c>
      <c r="W118" s="66">
        <v>0.78559999999999997</v>
      </c>
      <c r="X118" s="66">
        <v>0.9032</v>
      </c>
      <c r="Y118" s="56" t="s">
        <v>200</v>
      </c>
      <c r="Z118" s="66">
        <v>0.78559999999999997</v>
      </c>
      <c r="AA118" s="66">
        <v>0.9032</v>
      </c>
      <c r="AB118" s="56" t="s">
        <v>200</v>
      </c>
      <c r="AC118" s="89">
        <f t="shared" si="16"/>
        <v>0.86419999999999997</v>
      </c>
      <c r="AD118" s="89">
        <f t="shared" si="17"/>
        <v>0.74570000000000003</v>
      </c>
      <c r="AE118" s="89">
        <f t="shared" si="11"/>
        <v>0.90890000000000004</v>
      </c>
      <c r="AF118" s="89">
        <f t="shared" si="12"/>
        <v>0.78559999999999997</v>
      </c>
      <c r="AG118" s="89">
        <f t="shared" si="13"/>
        <v>0.9032</v>
      </c>
      <c r="AH118" s="89">
        <f t="shared" si="14"/>
        <v>0.94699999999999995</v>
      </c>
    </row>
    <row r="119" spans="6:34" x14ac:dyDescent="0.25">
      <c r="F119" s="110" t="s">
        <v>121</v>
      </c>
      <c r="G119" s="85">
        <v>0.67652999999999996</v>
      </c>
      <c r="H119" s="1">
        <v>0.67049999999999998</v>
      </c>
      <c r="I119" s="1">
        <v>0.66659999999999997</v>
      </c>
      <c r="J119" s="1">
        <v>0.71289999999999998</v>
      </c>
      <c r="K119" s="1">
        <v>0.66659999999999997</v>
      </c>
      <c r="L119" s="1">
        <v>0.69440000000000002</v>
      </c>
      <c r="M119" s="2">
        <v>0.69440000000000002</v>
      </c>
      <c r="N119" s="2">
        <v>0.66659999999999997</v>
      </c>
      <c r="O119" s="2">
        <v>0.71289999999999998</v>
      </c>
      <c r="P119" s="2">
        <v>0.66659999999999997</v>
      </c>
      <c r="Q119" s="2">
        <v>0.7359</v>
      </c>
      <c r="R119" s="87">
        <v>0.74750000000000005</v>
      </c>
      <c r="S119">
        <f t="shared" si="15"/>
        <v>0.70398333333333341</v>
      </c>
      <c r="T119" s="66">
        <v>0.69079999999999997</v>
      </c>
      <c r="U119" s="66">
        <v>0.69069999999999998</v>
      </c>
      <c r="V119" s="66">
        <v>0.69320000000000004</v>
      </c>
      <c r="W119" s="66">
        <v>0.69710000000000005</v>
      </c>
      <c r="X119" s="66">
        <v>0.69599999999999995</v>
      </c>
      <c r="Y119" s="51" t="s">
        <v>173</v>
      </c>
      <c r="Z119" s="66">
        <v>0.69710000000000005</v>
      </c>
      <c r="AA119" s="66">
        <v>0.69599999999999995</v>
      </c>
      <c r="AB119" s="51" t="s">
        <v>173</v>
      </c>
      <c r="AC119" s="90">
        <f t="shared" si="16"/>
        <v>-3.6000000000000476E-3</v>
      </c>
      <c r="AD119" s="90">
        <f t="shared" si="17"/>
        <v>2.410000000000001E-2</v>
      </c>
      <c r="AE119" s="90">
        <f t="shared" si="11"/>
        <v>-1.969999999999994E-2</v>
      </c>
      <c r="AF119" s="90">
        <f t="shared" si="12"/>
        <v>3.0500000000000083E-2</v>
      </c>
      <c r="AG119" s="90">
        <f t="shared" si="13"/>
        <v>-3.9900000000000047E-2</v>
      </c>
      <c r="AH119" s="90">
        <f t="shared" si="14"/>
        <v>-6.2700000000000089E-2</v>
      </c>
    </row>
    <row r="120" spans="6:34" x14ac:dyDescent="0.25">
      <c r="F120" s="111"/>
      <c r="G120" s="85">
        <v>1E-3</v>
      </c>
      <c r="H120" s="1">
        <v>5.0000000000000001E-4</v>
      </c>
      <c r="I120" s="1">
        <v>1.37E-2</v>
      </c>
      <c r="J120" s="1">
        <v>0</v>
      </c>
      <c r="K120" s="1">
        <v>1.7600000000000001E-2</v>
      </c>
      <c r="L120" s="1">
        <v>0</v>
      </c>
      <c r="M120" s="2">
        <v>1.1000000000000001E-3</v>
      </c>
      <c r="N120" s="2">
        <v>1.2E-2</v>
      </c>
      <c r="O120" s="2">
        <v>4.7800000000000002E-2</v>
      </c>
      <c r="P120" s="2">
        <v>3.5299999999999998E-2</v>
      </c>
      <c r="Q120" s="2">
        <v>7.85E-2</v>
      </c>
      <c r="R120" s="88">
        <v>8.5500000000000007E-2</v>
      </c>
      <c r="S120">
        <f t="shared" si="15"/>
        <v>4.3366666666666671E-2</v>
      </c>
      <c r="T120" s="66">
        <v>4.0599999999999997E-2</v>
      </c>
      <c r="U120" s="66">
        <v>4.1300000000000003E-2</v>
      </c>
      <c r="V120" s="66">
        <v>3.85E-2</v>
      </c>
      <c r="W120" s="66">
        <v>3.6139999999999999E-2</v>
      </c>
      <c r="X120" s="66">
        <v>3.9780000000000003E-2</v>
      </c>
      <c r="Y120" s="51" t="s">
        <v>175</v>
      </c>
      <c r="Z120" s="66">
        <v>3.6139999999999999E-2</v>
      </c>
      <c r="AA120" s="66">
        <v>3.9780000000000003E-2</v>
      </c>
      <c r="AB120" s="51" t="s">
        <v>175</v>
      </c>
      <c r="AC120" s="90">
        <f t="shared" si="16"/>
        <v>3.95E-2</v>
      </c>
      <c r="AD120" s="90">
        <f t="shared" si="17"/>
        <v>2.9300000000000003E-2</v>
      </c>
      <c r="AE120" s="90">
        <f t="shared" si="11"/>
        <v>-9.3000000000000027E-3</v>
      </c>
      <c r="AF120" s="90">
        <f t="shared" si="12"/>
        <v>8.4000000000000047E-4</v>
      </c>
      <c r="AG120" s="90">
        <f>X120-Q120</f>
        <v>-3.8719999999999997E-2</v>
      </c>
      <c r="AH120" s="90">
        <f t="shared" si="14"/>
        <v>-6.4200000000000007E-2</v>
      </c>
    </row>
    <row r="121" spans="6:34" x14ac:dyDescent="0.25">
      <c r="F121" s="111"/>
      <c r="G121" s="85">
        <v>-6.7000000000000002E-3</v>
      </c>
      <c r="H121" s="1">
        <v>3.8999999999999998E-3</v>
      </c>
      <c r="I121" s="1">
        <v>3.9699999999999999E-2</v>
      </c>
      <c r="J121" s="1">
        <v>0</v>
      </c>
      <c r="K121" s="1">
        <v>-2.7300000000000001E-2</v>
      </c>
      <c r="L121" s="1">
        <v>0</v>
      </c>
      <c r="M121" s="2">
        <v>-1.7000000000000001E-2</v>
      </c>
      <c r="N121" s="2">
        <v>4.07E-2</v>
      </c>
      <c r="O121" s="2">
        <v>-7.0000000000000007E-2</v>
      </c>
      <c r="P121" s="2">
        <v>6.3799999999999996E-2</v>
      </c>
      <c r="Q121" s="2">
        <v>8.5400000000000004E-2</v>
      </c>
      <c r="R121" s="88">
        <v>9.9500000000000005E-2</v>
      </c>
      <c r="S121">
        <f t="shared" si="15"/>
        <v>3.373333333333333E-2</v>
      </c>
      <c r="T121" s="66">
        <v>5.8200000000000002E-2</v>
      </c>
      <c r="U121" s="66">
        <v>8.5199999999999998E-2</v>
      </c>
      <c r="V121" s="66">
        <v>8.1299999999999997E-2</v>
      </c>
      <c r="W121" s="66">
        <v>7.5899999999999995E-2</v>
      </c>
      <c r="X121" s="66">
        <v>8.2900000000000001E-2</v>
      </c>
      <c r="Y121" s="51" t="s">
        <v>177</v>
      </c>
      <c r="Z121" s="66">
        <v>7.5899999999999995E-2</v>
      </c>
      <c r="AA121" s="66">
        <v>8.2900000000000001E-2</v>
      </c>
      <c r="AB121" s="51" t="s">
        <v>177</v>
      </c>
      <c r="AC121" s="90">
        <f t="shared" si="16"/>
        <v>7.5200000000000003E-2</v>
      </c>
      <c r="AD121" s="90">
        <f t="shared" si="17"/>
        <v>4.4499999999999998E-2</v>
      </c>
      <c r="AE121" s="90">
        <f t="shared" si="11"/>
        <v>0.15129999999999999</v>
      </c>
      <c r="AF121" s="90">
        <f t="shared" si="12"/>
        <v>1.21E-2</v>
      </c>
      <c r="AG121" s="90">
        <f>X121-Q121</f>
        <v>-2.5000000000000022E-3</v>
      </c>
      <c r="AH121" s="90">
        <f t="shared" si="14"/>
        <v>-5.3100000000000008E-2</v>
      </c>
    </row>
    <row r="132" spans="6:19" x14ac:dyDescent="0.25">
      <c r="I132" t="s">
        <v>262</v>
      </c>
      <c r="O132" t="s">
        <v>256</v>
      </c>
    </row>
    <row r="136" spans="6:19" ht="75" x14ac:dyDescent="0.25">
      <c r="G136" s="45" t="s">
        <v>203</v>
      </c>
      <c r="H136" s="46" t="s">
        <v>204</v>
      </c>
      <c r="I136" s="47" t="s">
        <v>209</v>
      </c>
      <c r="J136" s="30" t="s">
        <v>213</v>
      </c>
      <c r="K136" s="30" t="s">
        <v>220</v>
      </c>
      <c r="L136" s="30" t="s">
        <v>223</v>
      </c>
      <c r="M136" s="30" t="s">
        <v>224</v>
      </c>
      <c r="N136" s="30" t="s">
        <v>221</v>
      </c>
      <c r="O136" s="30" t="s">
        <v>214</v>
      </c>
      <c r="P136" s="47" t="s">
        <v>210</v>
      </c>
      <c r="Q136" s="46" t="s">
        <v>211</v>
      </c>
      <c r="R136" s="46" t="s">
        <v>247</v>
      </c>
    </row>
    <row r="137" spans="6:19" x14ac:dyDescent="0.25">
      <c r="F137" s="110" t="s">
        <v>108</v>
      </c>
      <c r="G137" s="84">
        <v>0.41139999999999999</v>
      </c>
      <c r="H137" s="1">
        <v>0.38929999999999998</v>
      </c>
      <c r="I137" s="1">
        <v>0.41020000000000001</v>
      </c>
      <c r="J137" s="1">
        <v>0.40899999999999997</v>
      </c>
      <c r="K137" s="1">
        <v>0.4027</v>
      </c>
      <c r="L137" s="1">
        <v>0.40710000000000002</v>
      </c>
      <c r="M137" s="2">
        <v>0.432</v>
      </c>
      <c r="N137" s="2">
        <v>0.46700000000000003</v>
      </c>
      <c r="O137" s="2">
        <v>0.48559999999999998</v>
      </c>
      <c r="P137" s="2">
        <v>0.43619999999999998</v>
      </c>
      <c r="Q137" s="2">
        <v>0.43869999999999998</v>
      </c>
      <c r="R137" s="2">
        <v>0.43430000000000002</v>
      </c>
      <c r="S137">
        <f>AVERAGE(M137,N137,O137,P137,Q137,R137)</f>
        <v>0.44896666666666668</v>
      </c>
    </row>
    <row r="138" spans="6:19" x14ac:dyDescent="0.25">
      <c r="F138" s="111"/>
      <c r="G138" s="85">
        <v>5.9999999999999995E-4</v>
      </c>
      <c r="H138" s="1">
        <v>4.7999999999999996E-3</v>
      </c>
      <c r="I138" s="1">
        <v>1.4E-3</v>
      </c>
      <c r="J138" s="1">
        <v>0.46539999999999998</v>
      </c>
      <c r="K138" s="1">
        <v>3.3999999999999998E-3</v>
      </c>
      <c r="L138" s="1">
        <v>1.6999999999999999E-3</v>
      </c>
      <c r="M138" s="2">
        <v>2.3300000000000001E-2</v>
      </c>
      <c r="N138" s="2">
        <v>7.4999999999999997E-2</v>
      </c>
      <c r="O138" s="2">
        <v>5.1999999999999998E-3</v>
      </c>
      <c r="P138" s="2">
        <v>2.1499999999999998E-2</v>
      </c>
      <c r="Q138" s="2">
        <v>4.7699999999999999E-2</v>
      </c>
      <c r="R138" s="2">
        <v>2.35E-2</v>
      </c>
      <c r="S138">
        <f t="shared" ref="S138:S154" si="18">AVERAGE(M138,N138,O138,P138,Q138,R138)</f>
        <v>3.27E-2</v>
      </c>
    </row>
    <row r="139" spans="6:19" x14ac:dyDescent="0.25">
      <c r="F139" s="111"/>
      <c r="G139" s="85">
        <v>1E-3</v>
      </c>
      <c r="H139" s="1">
        <v>6.6E-3</v>
      </c>
      <c r="I139" s="1">
        <v>8.9999999999999998E-4</v>
      </c>
      <c r="J139" s="1">
        <v>7.7999999999999996E-3</v>
      </c>
      <c r="K139" s="1">
        <v>3.3E-3</v>
      </c>
      <c r="L139" s="1">
        <v>2.7000000000000001E-3</v>
      </c>
      <c r="M139" s="2">
        <v>2.0299999999999999E-2</v>
      </c>
      <c r="N139" s="2">
        <v>5.6099999999999997E-2</v>
      </c>
      <c r="O139" s="2">
        <v>5.3699999999999998E-2</v>
      </c>
      <c r="P139" s="2">
        <v>2.3699999999999999E-2</v>
      </c>
      <c r="Q139" s="2">
        <v>2.3199999999999998E-2</v>
      </c>
      <c r="R139" s="2">
        <v>1.89E-2</v>
      </c>
      <c r="S139">
        <f t="shared" si="18"/>
        <v>3.2649999999999998E-2</v>
      </c>
    </row>
    <row r="140" spans="6:19" x14ac:dyDescent="0.25">
      <c r="F140" s="110" t="s">
        <v>110</v>
      </c>
      <c r="G140" s="94">
        <v>0.35770000000000002</v>
      </c>
      <c r="H140" s="39">
        <v>0.35549999999999998</v>
      </c>
      <c r="I140" s="39">
        <v>0.35599999999999998</v>
      </c>
      <c r="J140" s="39">
        <v>0.35680000000000001</v>
      </c>
      <c r="K140" s="39">
        <v>0.35759999999999997</v>
      </c>
      <c r="L140" s="39">
        <v>0.3579</v>
      </c>
      <c r="M140" s="2">
        <v>0.37319999999999998</v>
      </c>
      <c r="N140" s="2">
        <v>0.38169999999999998</v>
      </c>
      <c r="O140" s="2">
        <v>0.37059999999999998</v>
      </c>
      <c r="P140" s="2">
        <v>0.37090000000000001</v>
      </c>
      <c r="Q140" s="2">
        <v>0.37240000000000001</v>
      </c>
      <c r="R140" s="2">
        <v>0.36799999999999999</v>
      </c>
      <c r="S140">
        <f t="shared" si="18"/>
        <v>0.37280000000000002</v>
      </c>
    </row>
    <row r="141" spans="6:19" x14ac:dyDescent="0.25">
      <c r="F141" s="111"/>
      <c r="G141" s="95">
        <v>0</v>
      </c>
      <c r="H141" s="39">
        <v>0</v>
      </c>
      <c r="I141" s="39">
        <v>0</v>
      </c>
      <c r="J141" s="96">
        <v>0</v>
      </c>
      <c r="K141" s="39">
        <v>0</v>
      </c>
      <c r="L141" s="95">
        <v>2.0000000000000002E-5</v>
      </c>
      <c r="M141" s="2">
        <v>2.3599999999999999E-2</v>
      </c>
      <c r="N141" s="2">
        <v>3.5700000000000003E-2</v>
      </c>
      <c r="O141" s="2">
        <v>2.1299999999999999E-2</v>
      </c>
      <c r="P141" s="2">
        <v>2.3800000000000002E-2</v>
      </c>
      <c r="Q141" s="2">
        <v>2.75E-2</v>
      </c>
      <c r="R141" s="2">
        <v>1.8100000000000002E-2</v>
      </c>
      <c r="S141">
        <f t="shared" si="18"/>
        <v>2.5000000000000005E-2</v>
      </c>
    </row>
    <row r="142" spans="6:19" x14ac:dyDescent="0.25">
      <c r="F142" s="111"/>
      <c r="G142" s="95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1E-4</v>
      </c>
      <c r="M142" s="2">
        <v>2.0199999999999999E-2</v>
      </c>
      <c r="N142" s="2">
        <v>3.1099999999999999E-2</v>
      </c>
      <c r="O142" s="2">
        <v>1.7299999999999999E-2</v>
      </c>
      <c r="P142" s="2">
        <v>2.18E-2</v>
      </c>
      <c r="Q142" s="2">
        <v>2.4799999999999999E-2</v>
      </c>
      <c r="R142" s="2">
        <v>1.54E-2</v>
      </c>
      <c r="S142">
        <f t="shared" si="18"/>
        <v>2.1766666666666667E-2</v>
      </c>
    </row>
    <row r="143" spans="6:19" x14ac:dyDescent="0.25">
      <c r="F143" s="110" t="s">
        <v>111</v>
      </c>
      <c r="G143" s="84">
        <v>0.63639999999999997</v>
      </c>
      <c r="H143" s="1">
        <v>0.63639999999999997</v>
      </c>
      <c r="I143" s="1">
        <v>0.63639999999999997</v>
      </c>
      <c r="J143" s="1">
        <v>0.63639999999999997</v>
      </c>
      <c r="K143" s="1">
        <v>0.63639999999999997</v>
      </c>
      <c r="L143" s="1">
        <v>0.63639999999999997</v>
      </c>
      <c r="M143" s="1">
        <v>0.63639999999999997</v>
      </c>
      <c r="N143" s="1">
        <v>0.63639999999999997</v>
      </c>
      <c r="O143" s="1">
        <v>0.63639999999999997</v>
      </c>
      <c r="P143" s="1">
        <v>0.63639999999999997</v>
      </c>
      <c r="Q143" s="1">
        <v>0.63639999999999997</v>
      </c>
      <c r="R143" s="84">
        <v>0.63639999999999997</v>
      </c>
      <c r="S143">
        <f t="shared" si="18"/>
        <v>0.63639999999999997</v>
      </c>
    </row>
    <row r="144" spans="6:19" x14ac:dyDescent="0.25">
      <c r="F144" s="111"/>
      <c r="G144" s="85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85">
        <v>0</v>
      </c>
      <c r="S144">
        <f t="shared" si="18"/>
        <v>0</v>
      </c>
    </row>
    <row r="145" spans="6:20" x14ac:dyDescent="0.25">
      <c r="F145" s="111"/>
      <c r="G145" s="8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85">
        <v>0</v>
      </c>
      <c r="S145">
        <f t="shared" si="18"/>
        <v>0</v>
      </c>
    </row>
    <row r="146" spans="6:20" x14ac:dyDescent="0.25">
      <c r="F146" s="110" t="s">
        <v>226</v>
      </c>
      <c r="G146" s="94">
        <v>0.62409999999999999</v>
      </c>
      <c r="H146" s="39">
        <v>0.55559999999999998</v>
      </c>
      <c r="I146" s="39">
        <v>0.55910000000000004</v>
      </c>
      <c r="J146" s="39">
        <v>0.5494</v>
      </c>
      <c r="K146" s="39">
        <v>0.55959999999999999</v>
      </c>
      <c r="L146" s="39">
        <v>0.56869999999999998</v>
      </c>
      <c r="M146" s="2">
        <v>0.65190000000000003</v>
      </c>
      <c r="N146" s="2">
        <v>0.64749999999999996</v>
      </c>
      <c r="O146" s="2">
        <v>0.67969999999999997</v>
      </c>
      <c r="P146" s="2">
        <v>0.64119999999999999</v>
      </c>
      <c r="Q146" s="2">
        <v>0.66820000000000002</v>
      </c>
      <c r="R146" s="86">
        <v>0.64190000000000003</v>
      </c>
      <c r="S146">
        <f t="shared" si="18"/>
        <v>0.65506666666666669</v>
      </c>
      <c r="T146" t="s">
        <v>257</v>
      </c>
    </row>
    <row r="147" spans="6:20" x14ac:dyDescent="0.25">
      <c r="F147" s="111"/>
      <c r="G147" s="95">
        <v>6.6199999999999995E-2</v>
      </c>
      <c r="H147" s="39">
        <v>0</v>
      </c>
      <c r="I147" s="39">
        <v>0</v>
      </c>
      <c r="J147" s="39">
        <v>0</v>
      </c>
      <c r="K147" s="39">
        <v>1E-4</v>
      </c>
      <c r="L147" s="39">
        <v>0</v>
      </c>
      <c r="M147" s="2">
        <v>9.3600000000000003E-2</v>
      </c>
      <c r="N147" s="2">
        <v>9.3299999999999994E-2</v>
      </c>
      <c r="O147" s="2">
        <v>0.13320000000000001</v>
      </c>
      <c r="P147" s="2">
        <v>8.2400000000000001E-2</v>
      </c>
      <c r="Q147" s="2">
        <v>0.1246</v>
      </c>
      <c r="R147" s="86">
        <v>0.1008</v>
      </c>
      <c r="S147">
        <f t="shared" si="18"/>
        <v>0.10465000000000002</v>
      </c>
      <c r="T147" t="s">
        <v>258</v>
      </c>
    </row>
    <row r="148" spans="6:20" x14ac:dyDescent="0.25">
      <c r="F148" s="111"/>
      <c r="G148" s="95">
        <v>8.2400000000000001E-2</v>
      </c>
      <c r="H148" s="39">
        <v>0</v>
      </c>
      <c r="I148" s="39">
        <v>0</v>
      </c>
      <c r="J148" s="39">
        <v>0</v>
      </c>
      <c r="K148" s="39">
        <v>1E-4</v>
      </c>
      <c r="L148" s="39">
        <v>0</v>
      </c>
      <c r="M148" s="2">
        <v>0.12239999999999999</v>
      </c>
      <c r="N148" s="2">
        <v>0.12479999999999999</v>
      </c>
      <c r="O148" s="2">
        <v>0.1704</v>
      </c>
      <c r="P148" s="2">
        <v>0.1115</v>
      </c>
      <c r="Q148" s="2">
        <v>0.1457</v>
      </c>
      <c r="R148" s="86">
        <v>0.12540000000000001</v>
      </c>
      <c r="S148">
        <f t="shared" si="18"/>
        <v>0.13336666666666666</v>
      </c>
    </row>
    <row r="149" spans="6:20" x14ac:dyDescent="0.25">
      <c r="F149" s="110" t="s">
        <v>115</v>
      </c>
      <c r="G149" s="84">
        <v>0.71450000000000002</v>
      </c>
      <c r="H149" s="1">
        <v>0.74990000000000001</v>
      </c>
      <c r="I149" s="1">
        <v>0.74350000000000005</v>
      </c>
      <c r="J149" s="1">
        <v>0.57740000000000002</v>
      </c>
      <c r="K149" s="1">
        <v>0.59189999999999998</v>
      </c>
      <c r="L149" s="1">
        <v>0.59670000000000001</v>
      </c>
      <c r="M149" s="1">
        <v>0.66120000000000001</v>
      </c>
      <c r="N149" s="2">
        <v>0.66610000000000003</v>
      </c>
      <c r="O149" s="2">
        <v>0.74350000000000005</v>
      </c>
      <c r="P149" s="2">
        <v>0.79190000000000005</v>
      </c>
      <c r="Q149" s="2">
        <v>0.81289999999999996</v>
      </c>
      <c r="R149" s="91">
        <v>0.76770000000000005</v>
      </c>
      <c r="S149">
        <f t="shared" si="18"/>
        <v>0.74055000000000015</v>
      </c>
    </row>
    <row r="150" spans="6:20" x14ac:dyDescent="0.25">
      <c r="F150" s="111"/>
      <c r="G150" s="85">
        <v>1.17E-2</v>
      </c>
      <c r="H150" s="1">
        <v>0.10979999999999999</v>
      </c>
      <c r="I150" s="1">
        <v>9.2999999999999992E-3</v>
      </c>
      <c r="J150" s="1">
        <v>1.7600000000000001E-2</v>
      </c>
      <c r="K150" s="1">
        <v>2.98E-2</v>
      </c>
      <c r="L150" s="1">
        <v>3.4000000000000002E-2</v>
      </c>
      <c r="M150" s="1">
        <v>0.2145</v>
      </c>
      <c r="N150" s="2">
        <v>0.14130000000000001</v>
      </c>
      <c r="O150" s="2">
        <v>0.36549999999999999</v>
      </c>
      <c r="P150" s="2">
        <v>0.2137</v>
      </c>
      <c r="Q150" s="2">
        <v>0.29959999999999998</v>
      </c>
      <c r="R150" s="92">
        <v>0.1424</v>
      </c>
      <c r="S150">
        <f t="shared" si="18"/>
        <v>0.22950000000000001</v>
      </c>
    </row>
    <row r="151" spans="6:20" x14ac:dyDescent="0.25">
      <c r="F151" s="111"/>
      <c r="G151" s="85">
        <v>2.1299999999999999E-2</v>
      </c>
      <c r="H151" s="1">
        <v>0.1671</v>
      </c>
      <c r="I151" s="1">
        <v>2.1100000000000001E-2</v>
      </c>
      <c r="J151" s="1">
        <v>7.1999999999999998E-3</v>
      </c>
      <c r="K151" s="1">
        <v>2.52E-2</v>
      </c>
      <c r="L151" s="1">
        <v>3.2599999999999997E-2</v>
      </c>
      <c r="M151" s="1">
        <v>0.17269999999999999</v>
      </c>
      <c r="N151" s="2">
        <v>0.1527</v>
      </c>
      <c r="O151" s="2">
        <v>0.38200000000000001</v>
      </c>
      <c r="P151" s="2">
        <v>0.27</v>
      </c>
      <c r="Q151" s="2">
        <v>0.34379999999999999</v>
      </c>
      <c r="R151" s="92">
        <v>0.188</v>
      </c>
      <c r="S151">
        <f t="shared" si="18"/>
        <v>0.25153333333333333</v>
      </c>
    </row>
    <row r="152" spans="6:20" x14ac:dyDescent="0.25">
      <c r="F152" s="110" t="s">
        <v>121</v>
      </c>
      <c r="G152" s="85">
        <v>0.67290000000000005</v>
      </c>
      <c r="H152" s="85">
        <v>0.67179999999999995</v>
      </c>
      <c r="I152" s="1">
        <v>0.66900000000000004</v>
      </c>
      <c r="J152" s="1">
        <v>0.66969999999999996</v>
      </c>
      <c r="K152" s="1">
        <v>0.66900000000000004</v>
      </c>
      <c r="L152" s="1">
        <v>0.6714</v>
      </c>
      <c r="M152" s="1">
        <v>0.6714</v>
      </c>
      <c r="N152" s="1">
        <v>0.66900000000000004</v>
      </c>
      <c r="O152" s="1">
        <v>0.66969999999999996</v>
      </c>
      <c r="P152" s="1">
        <v>0.66900000000000004</v>
      </c>
      <c r="Q152" s="85">
        <v>0.67179999999999995</v>
      </c>
      <c r="R152" s="85">
        <v>0.67290000000000005</v>
      </c>
      <c r="S152">
        <f t="shared" si="18"/>
        <v>0.67063333333333341</v>
      </c>
    </row>
    <row r="153" spans="6:20" x14ac:dyDescent="0.25">
      <c r="F153" s="111"/>
      <c r="G153" s="85">
        <v>0</v>
      </c>
      <c r="H153" s="85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85">
        <v>0</v>
      </c>
      <c r="R153" s="85">
        <v>0</v>
      </c>
      <c r="S153">
        <f t="shared" si="18"/>
        <v>0</v>
      </c>
    </row>
    <row r="154" spans="6:20" x14ac:dyDescent="0.25">
      <c r="F154" s="111"/>
      <c r="G154" s="85">
        <v>0</v>
      </c>
      <c r="H154" s="85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85">
        <v>0</v>
      </c>
      <c r="R154" s="85">
        <v>0</v>
      </c>
      <c r="S154">
        <f t="shared" si="18"/>
        <v>0</v>
      </c>
    </row>
    <row r="163" spans="5:18" x14ac:dyDescent="0.25">
      <c r="I163" t="s">
        <v>259</v>
      </c>
    </row>
    <row r="166" spans="5:18" ht="75" x14ac:dyDescent="0.25">
      <c r="G166" s="45" t="s">
        <v>203</v>
      </c>
      <c r="H166" s="46" t="s">
        <v>204</v>
      </c>
      <c r="I166" s="47" t="s">
        <v>209</v>
      </c>
      <c r="J166" s="30" t="s">
        <v>213</v>
      </c>
      <c r="K166" s="30" t="s">
        <v>220</v>
      </c>
      <c r="L166" s="30" t="s">
        <v>223</v>
      </c>
      <c r="M166" s="30" t="s">
        <v>224</v>
      </c>
      <c r="N166" s="30" t="s">
        <v>221</v>
      </c>
      <c r="O166" s="30" t="s">
        <v>214</v>
      </c>
      <c r="P166" s="47" t="s">
        <v>210</v>
      </c>
      <c r="Q166" s="46" t="s">
        <v>211</v>
      </c>
      <c r="R166" s="46" t="s">
        <v>247</v>
      </c>
    </row>
    <row r="167" spans="5:18" x14ac:dyDescent="0.25">
      <c r="F167" s="123" t="s">
        <v>108</v>
      </c>
      <c r="G167" s="84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</row>
    <row r="168" spans="5:18" x14ac:dyDescent="0.25">
      <c r="F168" s="124"/>
      <c r="G168" s="85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</row>
    <row r="169" spans="5:18" x14ac:dyDescent="0.25">
      <c r="F169" s="124"/>
      <c r="G169" s="85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</row>
    <row r="170" spans="5:18" x14ac:dyDescent="0.25">
      <c r="F170" s="110" t="s">
        <v>110</v>
      </c>
      <c r="G170" s="84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</row>
    <row r="171" spans="5:18" x14ac:dyDescent="0.25">
      <c r="E171" t="s">
        <v>260</v>
      </c>
      <c r="F171" s="111"/>
      <c r="G171" s="85"/>
      <c r="H171" s="1"/>
      <c r="I171" s="1"/>
      <c r="J171" s="93"/>
      <c r="K171" s="1"/>
      <c r="L171" s="85"/>
      <c r="M171" s="2"/>
      <c r="N171" s="2"/>
      <c r="O171" s="2"/>
      <c r="P171" s="2"/>
      <c r="Q171" s="2"/>
      <c r="R171" s="2"/>
    </row>
    <row r="172" spans="5:18" x14ac:dyDescent="0.25">
      <c r="F172" s="111"/>
      <c r="G172" s="85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</row>
    <row r="173" spans="5:18" x14ac:dyDescent="0.25">
      <c r="F173" s="123" t="s">
        <v>111</v>
      </c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84"/>
    </row>
    <row r="174" spans="5:18" x14ac:dyDescent="0.25">
      <c r="F174" s="124"/>
      <c r="G174" s="8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85"/>
    </row>
    <row r="175" spans="5:18" x14ac:dyDescent="0.25">
      <c r="F175" s="124"/>
      <c r="G175" s="8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85"/>
    </row>
    <row r="176" spans="5:18" x14ac:dyDescent="0.25">
      <c r="F176" s="123" t="s">
        <v>226</v>
      </c>
      <c r="G176" s="84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86"/>
    </row>
    <row r="177" spans="5:18" x14ac:dyDescent="0.25">
      <c r="F177" s="124"/>
      <c r="G177" s="85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86"/>
    </row>
    <row r="178" spans="5:18" x14ac:dyDescent="0.25">
      <c r="F178" s="124"/>
      <c r="G178" s="85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86"/>
    </row>
    <row r="179" spans="5:18" x14ac:dyDescent="0.25">
      <c r="F179" s="123" t="s">
        <v>115</v>
      </c>
      <c r="G179" s="84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91"/>
    </row>
    <row r="180" spans="5:18" x14ac:dyDescent="0.25">
      <c r="F180" s="124"/>
      <c r="G180" s="85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92"/>
    </row>
    <row r="181" spans="5:18" x14ac:dyDescent="0.25">
      <c r="F181" s="124"/>
      <c r="G181" s="85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92"/>
    </row>
    <row r="182" spans="5:18" x14ac:dyDescent="0.25">
      <c r="E182" t="s">
        <v>260</v>
      </c>
      <c r="F182" s="110" t="s">
        <v>121</v>
      </c>
      <c r="G182" s="85"/>
      <c r="H182" s="85"/>
      <c r="I182" s="1"/>
      <c r="J182" s="1"/>
      <c r="K182" s="1"/>
      <c r="L182" s="1"/>
      <c r="M182" s="1"/>
      <c r="N182" s="1"/>
      <c r="O182" s="1"/>
      <c r="P182" s="1"/>
      <c r="Q182" s="85"/>
      <c r="R182" s="85"/>
    </row>
    <row r="183" spans="5:18" x14ac:dyDescent="0.25">
      <c r="F183" s="111"/>
      <c r="G183" s="85"/>
      <c r="H183" s="85"/>
      <c r="I183" s="1"/>
      <c r="J183" s="1"/>
      <c r="K183" s="1"/>
      <c r="L183" s="1"/>
      <c r="M183" s="1"/>
      <c r="N183" s="1"/>
      <c r="O183" s="1"/>
      <c r="P183" s="1"/>
      <c r="Q183" s="85"/>
      <c r="R183" s="85"/>
    </row>
    <row r="184" spans="5:18" x14ac:dyDescent="0.25">
      <c r="F184" s="111"/>
      <c r="G184" s="85"/>
      <c r="H184" s="85"/>
      <c r="I184" s="1"/>
      <c r="J184" s="1"/>
      <c r="K184" s="1"/>
      <c r="L184" s="1"/>
      <c r="M184" s="1"/>
      <c r="N184" s="1"/>
      <c r="O184" s="1"/>
      <c r="P184" s="1"/>
      <c r="Q184" s="85"/>
      <c r="R184" s="85"/>
    </row>
    <row r="195" spans="6:19" x14ac:dyDescent="0.25">
      <c r="F195" t="s">
        <v>261</v>
      </c>
    </row>
    <row r="198" spans="6:19" ht="75" x14ac:dyDescent="0.25">
      <c r="H198" s="45" t="s">
        <v>203</v>
      </c>
      <c r="I198" s="46" t="s">
        <v>204</v>
      </c>
      <c r="J198" s="47" t="s">
        <v>209</v>
      </c>
      <c r="K198" s="30" t="s">
        <v>213</v>
      </c>
      <c r="L198" s="30" t="s">
        <v>220</v>
      </c>
      <c r="M198" s="30" t="s">
        <v>223</v>
      </c>
      <c r="N198" s="30" t="s">
        <v>224</v>
      </c>
      <c r="O198" s="30" t="s">
        <v>221</v>
      </c>
      <c r="P198" s="30" t="s">
        <v>214</v>
      </c>
      <c r="Q198" s="47" t="s">
        <v>210</v>
      </c>
      <c r="R198" s="46" t="s">
        <v>211</v>
      </c>
      <c r="S198" s="46" t="s">
        <v>247</v>
      </c>
    </row>
    <row r="199" spans="6:19" x14ac:dyDescent="0.25">
      <c r="G199" s="167" t="s">
        <v>108</v>
      </c>
      <c r="H199" s="84"/>
      <c r="I199" s="1"/>
      <c r="J199" s="1"/>
      <c r="K199" s="1">
        <v>0.38450000000000001</v>
      </c>
      <c r="L199" s="1"/>
      <c r="M199" s="1">
        <v>0.52680000000000005</v>
      </c>
      <c r="N199" s="2"/>
      <c r="O199" s="2"/>
      <c r="P199" s="2">
        <v>0.39879999999999999</v>
      </c>
      <c r="Q199" s="2"/>
      <c r="R199" s="2"/>
      <c r="S199" s="2"/>
    </row>
    <row r="200" spans="6:19" x14ac:dyDescent="0.25">
      <c r="G200" s="168"/>
      <c r="H200" s="85"/>
      <c r="I200" s="1"/>
      <c r="J200" s="1"/>
      <c r="K200" s="1">
        <v>8.0000000000000004E-4</v>
      </c>
      <c r="L200" s="1"/>
      <c r="M200" s="1">
        <v>0.84919999999999995</v>
      </c>
      <c r="N200" s="2"/>
      <c r="O200" s="2"/>
      <c r="P200" s="2">
        <v>7.0000000000000001E-3</v>
      </c>
      <c r="Q200" s="2"/>
      <c r="R200" s="2"/>
      <c r="S200" s="2"/>
    </row>
    <row r="201" spans="6:19" x14ac:dyDescent="0.25">
      <c r="G201" s="168"/>
      <c r="H201" s="85"/>
      <c r="I201" s="1"/>
      <c r="J201" s="1"/>
      <c r="K201" s="1">
        <v>5.0000000000000001E-4</v>
      </c>
      <c r="L201" s="1"/>
      <c r="M201" s="1">
        <v>0.78369999999999995</v>
      </c>
      <c r="N201" s="2"/>
      <c r="O201" s="2"/>
      <c r="P201" s="2">
        <v>7.9000000000000008E-3</v>
      </c>
      <c r="Q201" s="2"/>
      <c r="R201" s="2"/>
      <c r="S201" s="2"/>
    </row>
    <row r="202" spans="6:19" x14ac:dyDescent="0.25">
      <c r="G202" s="110" t="s">
        <v>110</v>
      </c>
      <c r="H202" s="84"/>
      <c r="I202" s="1"/>
      <c r="J202" s="1"/>
      <c r="K202" s="1"/>
      <c r="L202" s="1"/>
      <c r="M202" s="1"/>
      <c r="N202" s="2"/>
      <c r="O202" s="2"/>
      <c r="P202" s="2"/>
      <c r="Q202" s="2"/>
      <c r="R202" s="2"/>
      <c r="S202" s="2"/>
    </row>
    <row r="203" spans="6:19" x14ac:dyDescent="0.25">
      <c r="F203" t="s">
        <v>260</v>
      </c>
      <c r="G203" s="111"/>
      <c r="H203" s="85"/>
      <c r="I203" s="1"/>
      <c r="J203" s="1"/>
      <c r="K203" s="93"/>
      <c r="L203" s="1"/>
      <c r="M203" s="85"/>
      <c r="N203" s="2"/>
      <c r="O203" s="2"/>
      <c r="P203" s="2"/>
      <c r="Q203" s="2"/>
      <c r="R203" s="2"/>
      <c r="S203" s="2"/>
    </row>
    <row r="204" spans="6:19" x14ac:dyDescent="0.25">
      <c r="G204" s="111"/>
      <c r="H204" s="85"/>
      <c r="I204" s="1"/>
      <c r="J204" s="1"/>
      <c r="K204" s="1"/>
      <c r="L204" s="1"/>
      <c r="M204" s="1"/>
      <c r="N204" s="2"/>
      <c r="O204" s="2"/>
      <c r="P204" s="2"/>
      <c r="Q204" s="2"/>
      <c r="R204" s="2"/>
      <c r="S204" s="2"/>
    </row>
    <row r="205" spans="6:19" x14ac:dyDescent="0.25">
      <c r="G205" s="167" t="s">
        <v>111</v>
      </c>
      <c r="H205" s="8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84"/>
    </row>
    <row r="206" spans="6:19" x14ac:dyDescent="0.25">
      <c r="G206" s="168"/>
      <c r="H206" s="8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85"/>
    </row>
    <row r="207" spans="6:19" x14ac:dyDescent="0.25">
      <c r="G207" s="168"/>
      <c r="H207" s="8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85"/>
    </row>
    <row r="208" spans="6:19" x14ac:dyDescent="0.25">
      <c r="G208" s="110" t="s">
        <v>226</v>
      </c>
      <c r="H208" s="84"/>
      <c r="I208" s="1"/>
      <c r="J208" s="1"/>
      <c r="K208" s="1"/>
      <c r="L208" s="1"/>
      <c r="M208" s="1"/>
      <c r="N208" s="2"/>
      <c r="O208" s="2"/>
      <c r="P208" s="2"/>
      <c r="Q208" s="2"/>
      <c r="R208" s="2"/>
      <c r="S208" s="86"/>
    </row>
    <row r="209" spans="6:19" x14ac:dyDescent="0.25">
      <c r="G209" s="111"/>
      <c r="H209" s="85"/>
      <c r="I209" s="1"/>
      <c r="J209" s="1"/>
      <c r="K209" s="1"/>
      <c r="L209" s="1"/>
      <c r="M209" s="1"/>
      <c r="N209" s="2"/>
      <c r="O209" s="2"/>
      <c r="P209" s="2"/>
      <c r="Q209" s="2"/>
      <c r="R209" s="2"/>
      <c r="S209" s="86"/>
    </row>
    <row r="210" spans="6:19" x14ac:dyDescent="0.25">
      <c r="G210" s="111"/>
      <c r="H210" s="85"/>
      <c r="I210" s="1"/>
      <c r="J210" s="1"/>
      <c r="K210" s="1"/>
      <c r="L210" s="1"/>
      <c r="M210" s="1"/>
      <c r="N210" s="2"/>
      <c r="O210" s="2"/>
      <c r="P210" s="2"/>
      <c r="Q210" s="2"/>
      <c r="R210" s="2"/>
      <c r="S210" s="86"/>
    </row>
    <row r="211" spans="6:19" x14ac:dyDescent="0.25">
      <c r="G211" s="165" t="s">
        <v>115</v>
      </c>
      <c r="H211" s="84"/>
      <c r="I211" s="1"/>
      <c r="J211" s="1">
        <v>0.60319999999999996</v>
      </c>
      <c r="K211" s="1">
        <v>0.56930000000000003</v>
      </c>
      <c r="L211" s="1">
        <v>0.61929999999999996</v>
      </c>
      <c r="M211" s="1"/>
      <c r="N211" s="1"/>
      <c r="O211" s="2">
        <v>0.71930000000000005</v>
      </c>
      <c r="P211" s="2">
        <v>0.76449999999999996</v>
      </c>
      <c r="Q211" s="2">
        <v>0.82899999999999996</v>
      </c>
      <c r="R211" s="2"/>
      <c r="S211" s="91"/>
    </row>
    <row r="212" spans="6:19" x14ac:dyDescent="0.25">
      <c r="G212" s="166"/>
      <c r="H212" s="85"/>
      <c r="I212" s="1"/>
      <c r="J212" s="1">
        <v>2.6200000000000001E-2</v>
      </c>
      <c r="K212" s="1">
        <v>2.64E-2</v>
      </c>
      <c r="L212" s="1">
        <v>1.04E-2</v>
      </c>
      <c r="M212" s="1"/>
      <c r="N212" s="1"/>
      <c r="O212" s="2">
        <v>0.2656</v>
      </c>
      <c r="P212" s="2">
        <v>0.38819999999999999</v>
      </c>
      <c r="Q212" s="2">
        <v>0.49980000000000002</v>
      </c>
      <c r="R212" s="2"/>
      <c r="S212" s="92"/>
    </row>
    <row r="213" spans="6:19" x14ac:dyDescent="0.25">
      <c r="G213" s="166"/>
      <c r="H213" s="85"/>
      <c r="I213" s="1"/>
      <c r="J213" s="1">
        <v>1.7399999999999999E-2</v>
      </c>
      <c r="K213" s="1">
        <v>1.37E-2</v>
      </c>
      <c r="L213" s="1">
        <v>1.0200000000000001E-2</v>
      </c>
      <c r="M213" s="1"/>
      <c r="N213" s="1"/>
      <c r="O213" s="2">
        <v>0.18509999999999999</v>
      </c>
      <c r="P213" s="2">
        <v>0.375</v>
      </c>
      <c r="Q213" s="2">
        <v>0.52529999999999999</v>
      </c>
      <c r="R213" s="2"/>
      <c r="S213" s="92"/>
    </row>
    <row r="214" spans="6:19" x14ac:dyDescent="0.25">
      <c r="F214" t="s">
        <v>260</v>
      </c>
      <c r="G214" s="110" t="s">
        <v>121</v>
      </c>
      <c r="H214" s="85"/>
      <c r="I214" s="85"/>
      <c r="J214" s="1"/>
      <c r="K214" s="1"/>
      <c r="L214" s="1"/>
      <c r="M214" s="1"/>
      <c r="N214" s="1"/>
      <c r="O214" s="1"/>
      <c r="P214" s="1"/>
      <c r="Q214" s="1"/>
      <c r="R214" s="85"/>
      <c r="S214" s="85"/>
    </row>
    <row r="215" spans="6:19" x14ac:dyDescent="0.25">
      <c r="G215" s="111"/>
      <c r="H215" s="85"/>
      <c r="I215" s="85"/>
      <c r="J215" s="1"/>
      <c r="K215" s="1"/>
      <c r="L215" s="1"/>
      <c r="M215" s="1"/>
      <c r="N215" s="1"/>
      <c r="O215" s="1"/>
      <c r="P215" s="1"/>
      <c r="Q215" s="1"/>
      <c r="R215" s="85"/>
      <c r="S215" s="85"/>
    </row>
    <row r="216" spans="6:19" x14ac:dyDescent="0.25">
      <c r="G216" s="111"/>
      <c r="H216" s="85"/>
      <c r="I216" s="85"/>
      <c r="J216" s="1"/>
      <c r="K216" s="1"/>
      <c r="L216" s="1"/>
      <c r="M216" s="1"/>
      <c r="N216" s="1"/>
      <c r="O216" s="1"/>
      <c r="P216" s="1"/>
      <c r="Q216" s="1"/>
      <c r="R216" s="85"/>
      <c r="S216" s="85"/>
    </row>
  </sheetData>
  <mergeCells count="36">
    <mergeCell ref="G214:G216"/>
    <mergeCell ref="G199:G201"/>
    <mergeCell ref="G202:G204"/>
    <mergeCell ref="G205:G207"/>
    <mergeCell ref="G208:G210"/>
    <mergeCell ref="G211:G213"/>
    <mergeCell ref="F152:F154"/>
    <mergeCell ref="F137:F139"/>
    <mergeCell ref="F140:F142"/>
    <mergeCell ref="F143:F145"/>
    <mergeCell ref="F146:F148"/>
    <mergeCell ref="F149:F151"/>
    <mergeCell ref="F20:F22"/>
    <mergeCell ref="F5:F7"/>
    <mergeCell ref="F8:F10"/>
    <mergeCell ref="F11:F13"/>
    <mergeCell ref="F14:F16"/>
    <mergeCell ref="F17:F19"/>
    <mergeCell ref="F71:F73"/>
    <mergeCell ref="F56:F58"/>
    <mergeCell ref="F59:F61"/>
    <mergeCell ref="F62:F64"/>
    <mergeCell ref="F65:F67"/>
    <mergeCell ref="F68:F70"/>
    <mergeCell ref="F119:F121"/>
    <mergeCell ref="F104:F106"/>
    <mergeCell ref="F107:F109"/>
    <mergeCell ref="F110:F112"/>
    <mergeCell ref="F113:F115"/>
    <mergeCell ref="F116:F118"/>
    <mergeCell ref="F182:F184"/>
    <mergeCell ref="F167:F169"/>
    <mergeCell ref="F170:F172"/>
    <mergeCell ref="F173:F175"/>
    <mergeCell ref="F176:F178"/>
    <mergeCell ref="F179:F18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B686-B05E-4DDA-BC58-F6017794CD19}">
  <dimension ref="A1:CX36"/>
  <sheetViews>
    <sheetView topLeftCell="O2" zoomScale="85" zoomScaleNormal="85" workbookViewId="0">
      <selection activeCell="R8" sqref="R8:R10"/>
    </sheetView>
  </sheetViews>
  <sheetFormatPr defaultRowHeight="15" x14ac:dyDescent="0.25"/>
  <cols>
    <col min="18" max="18" width="43.85546875" bestFit="1" customWidth="1"/>
    <col min="19" max="19" width="7.7109375" bestFit="1" customWidth="1"/>
    <col min="77" max="77" width="10.85546875" customWidth="1"/>
    <col min="78" max="78" width="9.28515625" customWidth="1"/>
    <col min="79" max="79" width="10.42578125" customWidth="1"/>
  </cols>
  <sheetData>
    <row r="1" spans="1:102" x14ac:dyDescent="0.25">
      <c r="A1" t="s">
        <v>263</v>
      </c>
    </row>
    <row r="7" spans="1:102" x14ac:dyDescent="0.25">
      <c r="S7" s="97" t="s">
        <v>264</v>
      </c>
      <c r="T7" s="97" t="s">
        <v>268</v>
      </c>
      <c r="U7" s="97" t="s">
        <v>269</v>
      </c>
      <c r="V7" s="97" t="s">
        <v>276</v>
      </c>
      <c r="W7" s="97" t="s">
        <v>277</v>
      </c>
      <c r="X7" s="97" t="s">
        <v>284</v>
      </c>
      <c r="Y7" s="97" t="s">
        <v>294</v>
      </c>
      <c r="Z7" s="97" t="s">
        <v>296</v>
      </c>
      <c r="AA7" s="97" t="s">
        <v>297</v>
      </c>
      <c r="AB7" s="97" t="s">
        <v>301</v>
      </c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</row>
    <row r="8" spans="1:102" x14ac:dyDescent="0.25">
      <c r="R8" s="172" t="s">
        <v>108</v>
      </c>
      <c r="S8">
        <v>0.1578</v>
      </c>
      <c r="T8">
        <v>0.88739999999999997</v>
      </c>
      <c r="U8">
        <v>0.9355</v>
      </c>
      <c r="V8" s="27">
        <v>1.72E-2</v>
      </c>
      <c r="W8" s="27">
        <v>2.5000000000000001E-2</v>
      </c>
      <c r="X8">
        <v>0.87539999999999996</v>
      </c>
      <c r="Y8">
        <v>0.36709999999999998</v>
      </c>
      <c r="Z8">
        <v>0.97419999999999995</v>
      </c>
      <c r="AA8">
        <v>0.28639999999999999</v>
      </c>
      <c r="AB8" s="27">
        <v>3.2199999999999999E-2</v>
      </c>
    </row>
    <row r="9" spans="1:102" x14ac:dyDescent="0.25">
      <c r="R9" s="173"/>
      <c r="S9" t="s">
        <v>265</v>
      </c>
      <c r="T9">
        <v>0.88419999999999999</v>
      </c>
      <c r="U9">
        <v>0.90139999999999998</v>
      </c>
      <c r="V9" s="27">
        <v>1.1299999999999999E-2</v>
      </c>
      <c r="W9" s="27">
        <v>2.58E-2</v>
      </c>
      <c r="X9">
        <v>0.86470000000000002</v>
      </c>
      <c r="Y9">
        <v>0.30909999999999999</v>
      </c>
      <c r="Z9">
        <v>0.96040000000000003</v>
      </c>
      <c r="AA9">
        <v>0.25590000000000002</v>
      </c>
      <c r="AB9" s="27">
        <v>2.1399999999999999E-2</v>
      </c>
    </row>
    <row r="10" spans="1:102" x14ac:dyDescent="0.25">
      <c r="R10" s="174"/>
      <c r="S10" t="s">
        <v>266</v>
      </c>
      <c r="T10">
        <v>0.76959999999999995</v>
      </c>
      <c r="U10">
        <v>0.86819999999999997</v>
      </c>
      <c r="V10" s="27">
        <v>1.77E-2</v>
      </c>
      <c r="W10" s="27">
        <v>4.8899999999999999E-2</v>
      </c>
      <c r="X10">
        <v>0.86280000000000001</v>
      </c>
      <c r="Y10">
        <v>0.3029</v>
      </c>
      <c r="Z10">
        <v>0.91959999999999997</v>
      </c>
      <c r="AA10">
        <v>0.3387</v>
      </c>
      <c r="AB10">
        <v>5.0099999999999999E-2</v>
      </c>
    </row>
    <row r="11" spans="1:102" x14ac:dyDescent="0.25">
      <c r="S11" s="97" t="s">
        <v>264</v>
      </c>
      <c r="T11" s="97" t="s">
        <v>268</v>
      </c>
      <c r="U11" s="97" t="s">
        <v>269</v>
      </c>
      <c r="V11" s="97" t="s">
        <v>270</v>
      </c>
      <c r="W11" s="97" t="s">
        <v>271</v>
      </c>
      <c r="X11" s="97" t="s">
        <v>272</v>
      </c>
      <c r="Y11" s="97" t="s">
        <v>273</v>
      </c>
      <c r="Z11" s="97" t="s">
        <v>274</v>
      </c>
      <c r="AA11" s="97" t="s">
        <v>275</v>
      </c>
      <c r="AB11" s="97" t="s">
        <v>295</v>
      </c>
      <c r="AC11" s="97" t="s">
        <v>276</v>
      </c>
      <c r="AD11" s="97" t="s">
        <v>277</v>
      </c>
      <c r="AE11" s="97" t="s">
        <v>278</v>
      </c>
      <c r="AF11" s="97" t="s">
        <v>279</v>
      </c>
      <c r="AG11" s="97" t="s">
        <v>280</v>
      </c>
      <c r="AH11" s="97" t="s">
        <v>281</v>
      </c>
      <c r="AI11" s="97" t="s">
        <v>282</v>
      </c>
      <c r="AJ11" s="97" t="s">
        <v>283</v>
      </c>
      <c r="AK11" s="97" t="s">
        <v>305</v>
      </c>
      <c r="AL11" s="97" t="s">
        <v>284</v>
      </c>
      <c r="AM11" s="97" t="s">
        <v>285</v>
      </c>
      <c r="AN11" s="97" t="s">
        <v>286</v>
      </c>
      <c r="AO11" s="97" t="s">
        <v>287</v>
      </c>
      <c r="AP11" s="97" t="s">
        <v>302</v>
      </c>
      <c r="AQ11" s="97" t="s">
        <v>303</v>
      </c>
      <c r="AR11" s="97" t="s">
        <v>304</v>
      </c>
      <c r="AS11" s="97" t="s">
        <v>312</v>
      </c>
      <c r="AT11" s="97" t="s">
        <v>313</v>
      </c>
      <c r="AU11" s="97" t="s">
        <v>319</v>
      </c>
      <c r="AV11" s="97" t="s">
        <v>314</v>
      </c>
      <c r="AW11" s="97" t="s">
        <v>343</v>
      </c>
      <c r="AX11" s="97" t="s">
        <v>344</v>
      </c>
      <c r="AY11" s="97" t="s">
        <v>354</v>
      </c>
      <c r="AZ11" s="97" t="s">
        <v>329</v>
      </c>
      <c r="BA11" s="97" t="s">
        <v>315</v>
      </c>
      <c r="BB11">
        <v>46</v>
      </c>
      <c r="BC11">
        <v>47</v>
      </c>
      <c r="BD11">
        <v>48</v>
      </c>
      <c r="BE11">
        <v>49</v>
      </c>
      <c r="BF11" s="97" t="s">
        <v>347</v>
      </c>
      <c r="BG11">
        <v>56</v>
      </c>
      <c r="BH11">
        <v>57</v>
      </c>
      <c r="BI11">
        <v>58</v>
      </c>
      <c r="BJ11">
        <v>59</v>
      </c>
      <c r="BK11" s="97" t="s">
        <v>361</v>
      </c>
      <c r="BL11">
        <v>67</v>
      </c>
      <c r="BM11">
        <v>68</v>
      </c>
      <c r="BN11">
        <v>69</v>
      </c>
      <c r="BO11" s="97" t="s">
        <v>392</v>
      </c>
      <c r="BP11">
        <v>78</v>
      </c>
      <c r="BQ11">
        <v>79</v>
      </c>
      <c r="BR11" s="97" t="s">
        <v>403</v>
      </c>
      <c r="BS11" s="97" t="s">
        <v>420</v>
      </c>
      <c r="BT11" s="97" t="s">
        <v>409</v>
      </c>
      <c r="BU11" s="97" t="s">
        <v>408</v>
      </c>
      <c r="BV11" s="97"/>
    </row>
    <row r="12" spans="1:102" x14ac:dyDescent="0.25">
      <c r="R12" s="110" t="s">
        <v>110</v>
      </c>
      <c r="S12" s="98" t="s">
        <v>208</v>
      </c>
      <c r="T12">
        <v>0.35039999999999999</v>
      </c>
      <c r="U12">
        <v>0.99529999999999996</v>
      </c>
      <c r="V12">
        <v>0.85850000000000004</v>
      </c>
      <c r="W12">
        <v>0.99980000000000002</v>
      </c>
      <c r="X12">
        <v>0.81059999999999999</v>
      </c>
      <c r="Y12">
        <v>0.98570000000000002</v>
      </c>
      <c r="Z12">
        <v>1</v>
      </c>
      <c r="AA12">
        <v>0.7752</v>
      </c>
      <c r="AB12">
        <v>0.86870000000000003</v>
      </c>
      <c r="AC12" s="27">
        <v>0</v>
      </c>
      <c r="AD12">
        <v>2.76E-2</v>
      </c>
      <c r="AE12" s="27">
        <v>0</v>
      </c>
      <c r="AF12" s="27">
        <v>0</v>
      </c>
      <c r="AG12" s="27">
        <v>0</v>
      </c>
      <c r="AH12" s="27">
        <v>0</v>
      </c>
      <c r="AI12" s="27">
        <v>2.0000000000000001E-4</v>
      </c>
      <c r="AJ12" s="27">
        <v>0</v>
      </c>
      <c r="AK12" s="27">
        <v>0</v>
      </c>
      <c r="AL12" s="27">
        <v>2.8000000000000001E-2</v>
      </c>
      <c r="AM12">
        <v>6.4299999999999996E-2</v>
      </c>
      <c r="AN12">
        <v>0.52310000000000001</v>
      </c>
      <c r="AO12" s="27">
        <v>7.4999999999999997E-3</v>
      </c>
      <c r="AP12" s="27">
        <v>1.7100000000000001E-2</v>
      </c>
      <c r="AQ12">
        <v>0.629</v>
      </c>
      <c r="AR12">
        <v>0.23760000000000001</v>
      </c>
      <c r="AS12" s="27">
        <v>3.5700000000000003E-2</v>
      </c>
      <c r="AT12">
        <v>0.995</v>
      </c>
      <c r="AU12">
        <v>0.99380000000000002</v>
      </c>
      <c r="AV12">
        <v>0.82250000000000001</v>
      </c>
      <c r="AW12">
        <v>0.16850000000000001</v>
      </c>
      <c r="AX12">
        <v>0.93820000000000003</v>
      </c>
      <c r="AY12">
        <v>0.93799999999999994</v>
      </c>
      <c r="AZ12">
        <v>0.998</v>
      </c>
      <c r="BA12" s="27">
        <v>4.7E-2</v>
      </c>
      <c r="BB12">
        <v>6.9699999999999998E-2</v>
      </c>
      <c r="BC12">
        <v>5.6300000000000003E-2</v>
      </c>
      <c r="BD12">
        <v>0.8891</v>
      </c>
      <c r="BE12">
        <v>0.68</v>
      </c>
      <c r="BF12">
        <v>0.98070000000000002</v>
      </c>
      <c r="BG12" s="27">
        <v>0</v>
      </c>
      <c r="BH12">
        <v>0</v>
      </c>
      <c r="BI12">
        <v>0.1203</v>
      </c>
      <c r="BJ12" s="27">
        <v>1.5E-3</v>
      </c>
      <c r="BK12">
        <v>0.30630000000000002</v>
      </c>
      <c r="BL12" s="27">
        <v>4.3E-3</v>
      </c>
      <c r="BM12" s="27">
        <v>4.0399999999999998E-2</v>
      </c>
      <c r="BN12" s="27">
        <v>2.8500000000000001E-2</v>
      </c>
      <c r="BO12" s="27">
        <v>0.23799999999999999</v>
      </c>
      <c r="BP12" s="27">
        <v>2.7000000000000001E-3</v>
      </c>
      <c r="BQ12">
        <v>7.7100000000000002E-2</v>
      </c>
      <c r="BR12" s="27">
        <v>5.3E-3</v>
      </c>
      <c r="BS12">
        <v>0.9607</v>
      </c>
      <c r="BT12">
        <v>0.96150000000000002</v>
      </c>
      <c r="BU12">
        <v>0.7853</v>
      </c>
    </row>
    <row r="13" spans="1:102" x14ac:dyDescent="0.25">
      <c r="R13" s="111"/>
      <c r="S13" s="98" t="s">
        <v>65</v>
      </c>
      <c r="T13">
        <v>0.6956</v>
      </c>
      <c r="U13">
        <v>0.98650000000000004</v>
      </c>
      <c r="V13">
        <v>0.92769999999999997</v>
      </c>
      <c r="W13">
        <v>0.98850000000000005</v>
      </c>
      <c r="X13">
        <v>0.47639999999999999</v>
      </c>
      <c r="Y13">
        <v>0.99970000000000003</v>
      </c>
      <c r="Z13">
        <v>0.99860000000000004</v>
      </c>
      <c r="AA13">
        <v>0.49830000000000002</v>
      </c>
      <c r="AB13">
        <v>0.80479999999999996</v>
      </c>
      <c r="AC13" s="27">
        <v>0</v>
      </c>
      <c r="AD13">
        <v>1E-4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2.6700000000000002E-2</v>
      </c>
      <c r="AM13">
        <v>0.42820000000000003</v>
      </c>
      <c r="AN13">
        <v>0.11559999999999999</v>
      </c>
      <c r="AO13" s="27">
        <v>1.0200000000000001E-2</v>
      </c>
      <c r="AP13">
        <v>0.39200000000000002</v>
      </c>
      <c r="AQ13">
        <v>0.75929999999999997</v>
      </c>
      <c r="AR13">
        <v>0.4521</v>
      </c>
      <c r="AS13" s="27">
        <v>4.9299999999999997E-2</v>
      </c>
      <c r="AT13">
        <v>0.99519999999999997</v>
      </c>
      <c r="AU13">
        <v>0.83709999999999996</v>
      </c>
      <c r="AV13">
        <v>0.63300000000000001</v>
      </c>
      <c r="AW13">
        <v>0.47239999999999999</v>
      </c>
      <c r="AX13">
        <v>0.95669999999999999</v>
      </c>
      <c r="AY13">
        <v>0.99329999999999996</v>
      </c>
      <c r="AZ13">
        <v>0.72850000000000004</v>
      </c>
      <c r="BA13">
        <v>0.13009999999999999</v>
      </c>
      <c r="BB13">
        <v>0.37990000000000002</v>
      </c>
      <c r="BC13" s="27">
        <v>4.2900000000000001E-2</v>
      </c>
      <c r="BD13">
        <v>0.99570000000000003</v>
      </c>
      <c r="BE13">
        <v>0.80259999999999998</v>
      </c>
      <c r="BF13">
        <v>0.78190000000000004</v>
      </c>
      <c r="BG13" s="27">
        <v>1.2999999999999999E-3</v>
      </c>
      <c r="BH13" s="27">
        <v>1E-4</v>
      </c>
      <c r="BI13">
        <v>0.27289999999999998</v>
      </c>
      <c r="BJ13" s="27">
        <v>2.8E-3</v>
      </c>
      <c r="BK13">
        <v>0.1012</v>
      </c>
      <c r="BL13" s="27">
        <v>3.2000000000000002E-3</v>
      </c>
      <c r="BM13">
        <v>0.35549999999999998</v>
      </c>
      <c r="BN13">
        <v>9.9699999999999997E-2</v>
      </c>
      <c r="BO13">
        <v>0.151</v>
      </c>
      <c r="BP13" s="27">
        <v>2.7000000000000001E-3</v>
      </c>
      <c r="BQ13">
        <v>9.6000000000000002E-2</v>
      </c>
      <c r="BR13" s="27">
        <v>1.09E-2</v>
      </c>
      <c r="BS13">
        <v>0.89790000000000003</v>
      </c>
      <c r="BT13" s="27">
        <v>0.93179999999999996</v>
      </c>
      <c r="BU13">
        <v>0.60829999999999995</v>
      </c>
    </row>
    <row r="14" spans="1:102" x14ac:dyDescent="0.25">
      <c r="R14" s="111"/>
      <c r="S14" s="97" t="s">
        <v>267</v>
      </c>
      <c r="T14">
        <v>0.78700000000000003</v>
      </c>
      <c r="U14">
        <v>0.9798</v>
      </c>
      <c r="V14">
        <v>0.88770000000000004</v>
      </c>
      <c r="W14">
        <v>0.96960000000000002</v>
      </c>
      <c r="X14">
        <v>4.82E-2</v>
      </c>
      <c r="Y14">
        <v>0.89119999999999999</v>
      </c>
      <c r="Z14">
        <v>0.93979999999999997</v>
      </c>
      <c r="AA14">
        <v>0.81989999999999996</v>
      </c>
      <c r="AB14">
        <v>0.80469999999999997</v>
      </c>
      <c r="AC14" s="27">
        <v>1.5699999999999999E-2</v>
      </c>
      <c r="AD14">
        <v>0.22750000000000001</v>
      </c>
      <c r="AE14" s="27">
        <v>3.8899999999999997E-2</v>
      </c>
      <c r="AF14">
        <v>8.9300000000000004E-2</v>
      </c>
      <c r="AG14" s="27">
        <v>1E-4</v>
      </c>
      <c r="AH14" s="27">
        <v>1E-3</v>
      </c>
      <c r="AI14">
        <v>0.33610000000000001</v>
      </c>
      <c r="AJ14" s="27">
        <v>2.5999999999999999E-2</v>
      </c>
      <c r="AK14">
        <v>0.25219999999999998</v>
      </c>
      <c r="AL14">
        <v>0.6139</v>
      </c>
      <c r="AM14">
        <v>0.93110000000000004</v>
      </c>
      <c r="AN14">
        <v>0.45129999999999998</v>
      </c>
      <c r="AO14" s="27">
        <v>3.8100000000000002E-2</v>
      </c>
      <c r="AP14">
        <v>0.70699999999999996</v>
      </c>
      <c r="AQ14">
        <v>0.81320000000000003</v>
      </c>
      <c r="AR14">
        <v>0.67100000000000004</v>
      </c>
      <c r="AS14">
        <v>0.66390000000000005</v>
      </c>
      <c r="AT14">
        <v>0.95660000000000001</v>
      </c>
      <c r="AU14">
        <v>0.69199999999999995</v>
      </c>
      <c r="AV14">
        <v>0.60350000000000004</v>
      </c>
      <c r="AW14">
        <v>0.46600000000000003</v>
      </c>
      <c r="AX14">
        <v>0.60489999999999999</v>
      </c>
      <c r="AY14">
        <v>0.75070000000000003</v>
      </c>
      <c r="AZ14">
        <v>0.54679999999999995</v>
      </c>
      <c r="BA14">
        <v>0.31480000000000002</v>
      </c>
      <c r="BB14">
        <v>0.44519999999999998</v>
      </c>
      <c r="BC14">
        <v>9.0499999999999997E-2</v>
      </c>
      <c r="BD14">
        <v>0.6976</v>
      </c>
      <c r="BE14">
        <v>0.77510000000000001</v>
      </c>
      <c r="BF14">
        <v>0.39150000000000001</v>
      </c>
      <c r="BG14">
        <v>7.8899999999999998E-2</v>
      </c>
      <c r="BH14">
        <v>5.6500000000000002E-2</v>
      </c>
      <c r="BI14">
        <v>5.1400000000000001E-2</v>
      </c>
      <c r="BJ14">
        <v>0.18479999999999999</v>
      </c>
      <c r="BK14">
        <v>0.12189999999999999</v>
      </c>
      <c r="BL14" s="27">
        <v>0.04</v>
      </c>
      <c r="BM14">
        <v>0.31030000000000002</v>
      </c>
      <c r="BN14">
        <v>0.47689999999999999</v>
      </c>
      <c r="BO14">
        <v>0.54239999999999999</v>
      </c>
      <c r="BP14">
        <v>0.1162</v>
      </c>
      <c r="BQ14">
        <v>0.1608</v>
      </c>
      <c r="BR14">
        <v>0.26750000000000002</v>
      </c>
      <c r="BS14">
        <v>0.30380000000000001</v>
      </c>
      <c r="BT14">
        <v>0.32279999999999998</v>
      </c>
      <c r="BU14">
        <v>0.40450000000000003</v>
      </c>
    </row>
    <row r="15" spans="1:102" x14ac:dyDescent="0.25">
      <c r="S15" s="97" t="s">
        <v>264</v>
      </c>
      <c r="T15" s="97" t="s">
        <v>268</v>
      </c>
      <c r="U15" s="97" t="s">
        <v>269</v>
      </c>
      <c r="V15" s="97" t="s">
        <v>270</v>
      </c>
      <c r="W15" s="97" t="s">
        <v>271</v>
      </c>
      <c r="X15" s="97" t="s">
        <v>272</v>
      </c>
      <c r="Y15" s="97" t="s">
        <v>276</v>
      </c>
      <c r="Z15" s="97" t="s">
        <v>277</v>
      </c>
      <c r="AA15" s="97" t="s">
        <v>278</v>
      </c>
      <c r="AB15" s="97" t="s">
        <v>279</v>
      </c>
      <c r="AC15" s="97" t="s">
        <v>280</v>
      </c>
      <c r="AD15" s="97" t="s">
        <v>284</v>
      </c>
      <c r="AE15" s="97" t="s">
        <v>285</v>
      </c>
      <c r="AF15" s="97" t="s">
        <v>286</v>
      </c>
      <c r="AG15" s="97" t="s">
        <v>287</v>
      </c>
      <c r="AH15" s="97" t="s">
        <v>313</v>
      </c>
      <c r="AI15" s="97" t="s">
        <v>319</v>
      </c>
      <c r="AJ15" s="97" t="s">
        <v>314</v>
      </c>
      <c r="AK15" s="97" t="s">
        <v>315</v>
      </c>
      <c r="AL15" s="97" t="s">
        <v>316</v>
      </c>
      <c r="AM15" s="97" t="s">
        <v>324</v>
      </c>
      <c r="AN15" s="97" t="s">
        <v>294</v>
      </c>
      <c r="AO15" s="97" t="s">
        <v>325</v>
      </c>
      <c r="AP15" s="97" t="s">
        <v>326</v>
      </c>
      <c r="AQ15" s="97" t="s">
        <v>327</v>
      </c>
      <c r="AR15" s="97" t="s">
        <v>328</v>
      </c>
      <c r="AS15" s="97" t="s">
        <v>296</v>
      </c>
      <c r="AT15" s="97" t="s">
        <v>333</v>
      </c>
      <c r="AU15" s="97" t="s">
        <v>334</v>
      </c>
      <c r="AV15" s="97" t="s">
        <v>335</v>
      </c>
      <c r="AW15" s="97" t="s">
        <v>339</v>
      </c>
      <c r="AX15" s="97" t="s">
        <v>345</v>
      </c>
      <c r="AY15" s="97" t="s">
        <v>346</v>
      </c>
      <c r="AZ15" s="97" t="s">
        <v>348</v>
      </c>
      <c r="BA15" s="97" t="s">
        <v>349</v>
      </c>
      <c r="BB15" s="97" t="s">
        <v>350</v>
      </c>
      <c r="BC15" s="97" t="s">
        <v>301</v>
      </c>
      <c r="BD15" s="97" t="s">
        <v>355</v>
      </c>
      <c r="BE15" s="97" t="s">
        <v>356</v>
      </c>
      <c r="BF15" s="97" t="s">
        <v>357</v>
      </c>
      <c r="BG15" s="97" t="s">
        <v>358</v>
      </c>
      <c r="BH15" s="97" t="s">
        <v>360</v>
      </c>
      <c r="BI15" s="97" t="s">
        <v>362</v>
      </c>
      <c r="BJ15" s="97" t="s">
        <v>366</v>
      </c>
      <c r="BK15" s="97" t="s">
        <v>367</v>
      </c>
      <c r="BL15" s="97" t="s">
        <v>363</v>
      </c>
      <c r="BM15" s="97" t="s">
        <v>369</v>
      </c>
      <c r="BN15" s="97" t="s">
        <v>368</v>
      </c>
      <c r="BO15" s="97" t="s">
        <v>370</v>
      </c>
      <c r="BP15" s="97" t="s">
        <v>371</v>
      </c>
      <c r="BQ15" s="97" t="s">
        <v>372</v>
      </c>
      <c r="BR15" s="97" t="s">
        <v>373</v>
      </c>
      <c r="BS15">
        <v>1234</v>
      </c>
      <c r="BT15">
        <v>1235</v>
      </c>
      <c r="BU15">
        <v>1236</v>
      </c>
      <c r="BV15">
        <v>1345</v>
      </c>
      <c r="BW15">
        <v>1346</v>
      </c>
      <c r="BX15">
        <v>1456</v>
      </c>
      <c r="BY15">
        <v>2345</v>
      </c>
      <c r="BZ15">
        <v>2346</v>
      </c>
      <c r="CA15">
        <v>3456</v>
      </c>
      <c r="CB15" s="97" t="s">
        <v>375</v>
      </c>
      <c r="CC15" s="97" t="s">
        <v>376</v>
      </c>
      <c r="CD15" s="97" t="s">
        <v>377</v>
      </c>
      <c r="CE15" s="97" t="s">
        <v>380</v>
      </c>
      <c r="CF15" s="97" t="s">
        <v>381</v>
      </c>
      <c r="CG15" s="97" t="s">
        <v>384</v>
      </c>
      <c r="CH15" s="97" t="s">
        <v>385</v>
      </c>
      <c r="CI15" s="97" t="s">
        <v>386</v>
      </c>
      <c r="CJ15" s="97" t="s">
        <v>388</v>
      </c>
      <c r="CK15" s="97" t="s">
        <v>389</v>
      </c>
      <c r="CL15" s="97" t="s">
        <v>390</v>
      </c>
      <c r="CM15" s="97" t="s">
        <v>387</v>
      </c>
      <c r="CN15">
        <v>12345</v>
      </c>
      <c r="CO15">
        <v>12356</v>
      </c>
      <c r="CP15">
        <v>13456</v>
      </c>
      <c r="CQ15">
        <v>23456</v>
      </c>
      <c r="CR15" s="97" t="s">
        <v>413</v>
      </c>
      <c r="CS15" s="97" t="s">
        <v>414</v>
      </c>
      <c r="CT15" s="97" t="s">
        <v>415</v>
      </c>
      <c r="CU15" s="97" t="s">
        <v>416</v>
      </c>
      <c r="CV15" s="97" t="s">
        <v>417</v>
      </c>
      <c r="CW15" s="97" t="s">
        <v>418</v>
      </c>
      <c r="CX15" s="97" t="s">
        <v>432</v>
      </c>
    </row>
    <row r="16" spans="1:102" x14ac:dyDescent="0.25">
      <c r="R16" s="134" t="s">
        <v>111</v>
      </c>
      <c r="S16" s="97" t="s">
        <v>291</v>
      </c>
      <c r="T16">
        <v>0.5544</v>
      </c>
      <c r="U16">
        <v>0.81159999999999999</v>
      </c>
      <c r="V16">
        <v>0.36530000000000001</v>
      </c>
      <c r="W16">
        <v>0.15509999999999999</v>
      </c>
      <c r="X16">
        <v>0.81059999999999999</v>
      </c>
      <c r="Y16">
        <v>0.48139999999999999</v>
      </c>
      <c r="Z16">
        <v>0.94489999999999996</v>
      </c>
      <c r="AA16">
        <v>0.92869999999999997</v>
      </c>
      <c r="AB16">
        <v>0.89629999999999999</v>
      </c>
      <c r="AC16">
        <v>0.33250000000000002</v>
      </c>
      <c r="AD16">
        <v>0.1598</v>
      </c>
      <c r="AE16">
        <v>0.28639999999999999</v>
      </c>
      <c r="AF16">
        <v>0.60460000000000003</v>
      </c>
      <c r="AG16">
        <v>7.8799999999999995E-2</v>
      </c>
      <c r="AH16">
        <v>0.92959999999999998</v>
      </c>
      <c r="AI16" s="27">
        <v>0.29620000000000002</v>
      </c>
      <c r="AJ16" s="27">
        <v>1.3299999999999999E-2</v>
      </c>
      <c r="AK16">
        <v>0.57909999999999995</v>
      </c>
      <c r="AL16">
        <v>0.311</v>
      </c>
      <c r="AM16">
        <v>0.24049999999999999</v>
      </c>
      <c r="AN16">
        <v>0.86739999999999995</v>
      </c>
      <c r="AO16">
        <v>0.88439999999999996</v>
      </c>
      <c r="AP16">
        <v>0.55059999999999998</v>
      </c>
      <c r="AQ16">
        <v>0.81359999999999999</v>
      </c>
      <c r="AR16">
        <v>0.33389999999999997</v>
      </c>
      <c r="AS16">
        <v>0.12189999999999999</v>
      </c>
      <c r="AT16">
        <v>0.29549999999999998</v>
      </c>
      <c r="AU16">
        <v>0.12189999999999999</v>
      </c>
      <c r="AV16" s="27">
        <v>2.86E-2</v>
      </c>
      <c r="AW16">
        <v>0.94230000000000003</v>
      </c>
      <c r="AX16">
        <v>0.2883</v>
      </c>
      <c r="AY16">
        <v>8.7099999999999997E-2</v>
      </c>
      <c r="AZ16">
        <v>0.91610000000000003</v>
      </c>
      <c r="BA16">
        <v>0.625</v>
      </c>
      <c r="BB16">
        <v>0.19089999999999999</v>
      </c>
      <c r="BC16">
        <v>0.76900000000000002</v>
      </c>
      <c r="BD16">
        <v>0.97</v>
      </c>
      <c r="BE16">
        <v>0.43130000000000002</v>
      </c>
      <c r="BF16" s="27">
        <v>3.78E-2</v>
      </c>
      <c r="BG16">
        <v>0.45169999999999999</v>
      </c>
      <c r="BH16">
        <v>0.22359999999999999</v>
      </c>
      <c r="BI16">
        <v>0.37530000000000002</v>
      </c>
      <c r="BJ16">
        <v>0.48330000000000001</v>
      </c>
      <c r="BK16" s="27">
        <v>2.0500000000000001E-2</v>
      </c>
      <c r="BL16">
        <v>0.50980000000000003</v>
      </c>
      <c r="BM16">
        <v>0.1605</v>
      </c>
      <c r="BN16">
        <v>3.61E-2</v>
      </c>
      <c r="BO16" s="27">
        <v>4.3E-3</v>
      </c>
      <c r="BP16">
        <v>0.99939999999999996</v>
      </c>
      <c r="BQ16">
        <v>0.61280000000000001</v>
      </c>
      <c r="BR16">
        <v>0.68640000000000001</v>
      </c>
      <c r="BS16">
        <v>0.96809999999999996</v>
      </c>
      <c r="BT16">
        <v>0.29089999999999999</v>
      </c>
      <c r="BU16">
        <v>6.3100000000000003E-2</v>
      </c>
      <c r="BV16">
        <v>0.28539999999999999</v>
      </c>
      <c r="BW16">
        <v>0.27760000000000001</v>
      </c>
      <c r="BX16">
        <v>0.14299999999999999</v>
      </c>
      <c r="BY16">
        <v>0.73770000000000002</v>
      </c>
      <c r="BZ16" s="27">
        <v>2.9700000000000001E-2</v>
      </c>
      <c r="CA16">
        <v>7.7100000000000002E-2</v>
      </c>
      <c r="CB16">
        <v>0.38450000000000001</v>
      </c>
      <c r="CC16">
        <v>0.18559999999999999</v>
      </c>
      <c r="CD16" s="27">
        <v>3.2000000000000002E-3</v>
      </c>
      <c r="CE16">
        <v>0.68799999999999994</v>
      </c>
      <c r="CF16">
        <v>0.31359999999999999</v>
      </c>
      <c r="CG16" s="27">
        <v>2.1700000000000001E-2</v>
      </c>
      <c r="CH16">
        <v>0.46660000000000001</v>
      </c>
      <c r="CI16">
        <v>0.46660000000000001</v>
      </c>
      <c r="CJ16" s="27">
        <v>2.53E-2</v>
      </c>
      <c r="CK16">
        <v>0.83289999999999997</v>
      </c>
      <c r="CL16">
        <v>0.34239999999999998</v>
      </c>
      <c r="CM16">
        <v>0.43659999999999999</v>
      </c>
      <c r="CN16">
        <v>0.18090000000000001</v>
      </c>
      <c r="CO16" s="27">
        <v>2.4199999999999999E-2</v>
      </c>
      <c r="CP16">
        <v>0.69850000000000001</v>
      </c>
      <c r="CQ16">
        <v>0.96809999999999996</v>
      </c>
      <c r="CR16">
        <v>0.64739999999999998</v>
      </c>
      <c r="CS16">
        <v>0.1208</v>
      </c>
      <c r="CT16">
        <v>0.1148</v>
      </c>
      <c r="CU16">
        <v>0.51759999999999995</v>
      </c>
      <c r="CV16">
        <v>0.1123</v>
      </c>
      <c r="CW16">
        <v>0.16089999999999999</v>
      </c>
      <c r="CX16">
        <v>9.9299999999999999E-2</v>
      </c>
    </row>
    <row r="17" spans="18:102" x14ac:dyDescent="0.25">
      <c r="R17" s="135"/>
      <c r="S17" s="97" t="s">
        <v>292</v>
      </c>
      <c r="T17">
        <v>0.70909999999999995</v>
      </c>
      <c r="U17">
        <v>0.65759999999999996</v>
      </c>
      <c r="V17">
        <v>0.57240000000000002</v>
      </c>
      <c r="W17">
        <v>0.20349999999999999</v>
      </c>
      <c r="X17">
        <v>0.47639999999999999</v>
      </c>
      <c r="Y17">
        <v>0.50060000000000004</v>
      </c>
      <c r="Z17">
        <v>0.8125</v>
      </c>
      <c r="AA17">
        <v>0.90100000000000002</v>
      </c>
      <c r="AB17">
        <v>0.86260000000000003</v>
      </c>
      <c r="AC17">
        <v>0.1479</v>
      </c>
      <c r="AD17">
        <v>0.23949999999999999</v>
      </c>
      <c r="AE17">
        <v>0.36709999999999998</v>
      </c>
      <c r="AF17">
        <v>0.4103</v>
      </c>
      <c r="AG17" s="27">
        <v>3.8199999999999998E-2</v>
      </c>
      <c r="AH17">
        <v>0.96630000000000005</v>
      </c>
      <c r="AI17" s="27">
        <v>0.20150000000000001</v>
      </c>
      <c r="AJ17" s="27">
        <v>8.8000000000000005E-3</v>
      </c>
      <c r="AK17">
        <v>0.86509999999999998</v>
      </c>
      <c r="AL17">
        <v>0.28339999999999999</v>
      </c>
      <c r="AM17">
        <v>0.22259999999999999</v>
      </c>
      <c r="AN17">
        <v>0.62329999999999997</v>
      </c>
      <c r="AO17">
        <v>0.60229999999999995</v>
      </c>
      <c r="AP17">
        <v>0.52180000000000004</v>
      </c>
      <c r="AQ17">
        <v>0.83889999999999998</v>
      </c>
      <c r="AR17">
        <v>0.14269999999999999</v>
      </c>
      <c r="AS17">
        <v>0.19400000000000001</v>
      </c>
      <c r="AT17">
        <v>0.23799999999999999</v>
      </c>
      <c r="AU17">
        <v>0.35489999999999999</v>
      </c>
      <c r="AV17" s="27">
        <v>4.65E-2</v>
      </c>
      <c r="AW17">
        <v>0.94230000000000003</v>
      </c>
      <c r="AX17">
        <v>0.15540000000000001</v>
      </c>
      <c r="AY17" s="27">
        <v>3.7999999999999999E-2</v>
      </c>
      <c r="AZ17">
        <v>0.97399999999999998</v>
      </c>
      <c r="BA17">
        <v>0.71970000000000001</v>
      </c>
      <c r="BB17">
        <v>0.1774</v>
      </c>
      <c r="BC17">
        <v>0.48449999999999999</v>
      </c>
      <c r="BD17">
        <v>0.84770000000000001</v>
      </c>
      <c r="BE17">
        <v>0.52539999999999998</v>
      </c>
      <c r="BF17" s="27">
        <v>1.8700000000000001E-2</v>
      </c>
      <c r="BG17">
        <v>0.25900000000000001</v>
      </c>
      <c r="BH17">
        <v>0.22339999999999999</v>
      </c>
      <c r="BI17">
        <v>0.12839999999999999</v>
      </c>
      <c r="BJ17">
        <v>0.63749999999999996</v>
      </c>
      <c r="BK17" s="27">
        <v>1.55E-2</v>
      </c>
      <c r="BL17">
        <v>0.51060000000000005</v>
      </c>
      <c r="BM17">
        <v>0.1358</v>
      </c>
      <c r="BN17">
        <v>2.24E-2</v>
      </c>
      <c r="BO17" s="27">
        <v>4.1000000000000003E-3</v>
      </c>
      <c r="BP17">
        <v>0.99819999999999998</v>
      </c>
      <c r="BQ17">
        <v>0.49809999999999999</v>
      </c>
      <c r="BR17">
        <v>0.42699999999999999</v>
      </c>
      <c r="BS17">
        <v>0.90180000000000005</v>
      </c>
      <c r="BT17">
        <v>0.184</v>
      </c>
      <c r="BU17">
        <v>6.0299999999999999E-2</v>
      </c>
      <c r="BV17">
        <v>0.18440000000000001</v>
      </c>
      <c r="BW17">
        <v>9.8400000000000001E-2</v>
      </c>
      <c r="BX17">
        <v>0.14249999999999999</v>
      </c>
      <c r="BY17">
        <v>0.62339999999999995</v>
      </c>
      <c r="BZ17" s="27">
        <v>1.21E-2</v>
      </c>
      <c r="CA17">
        <v>9.6000000000000002E-2</v>
      </c>
      <c r="CB17">
        <v>0.16289999999999999</v>
      </c>
      <c r="CC17">
        <v>0.13850000000000001</v>
      </c>
      <c r="CD17" s="27">
        <v>1.9E-3</v>
      </c>
      <c r="CE17">
        <v>0.30880000000000002</v>
      </c>
      <c r="CF17">
        <v>0.17080000000000001</v>
      </c>
      <c r="CG17" s="27">
        <v>2.4799999999999999E-2</v>
      </c>
      <c r="CH17">
        <v>0.45469999999999999</v>
      </c>
      <c r="CI17">
        <v>0.45469999999999999</v>
      </c>
      <c r="CJ17" s="27">
        <v>3.7900000000000003E-2</v>
      </c>
      <c r="CK17">
        <v>0.64400000000000002</v>
      </c>
      <c r="CL17">
        <v>0.16109999999999999</v>
      </c>
      <c r="CM17">
        <v>0.27739999999999998</v>
      </c>
      <c r="CN17">
        <v>0.2782</v>
      </c>
      <c r="CO17" s="27">
        <v>1.4200000000000001E-2</v>
      </c>
      <c r="CP17">
        <v>0.50419999999999998</v>
      </c>
      <c r="CQ17">
        <v>0.90180000000000005</v>
      </c>
      <c r="CR17">
        <v>0.53359999999999996</v>
      </c>
      <c r="CS17">
        <v>0.1065</v>
      </c>
      <c r="CT17">
        <v>0.1951</v>
      </c>
      <c r="CU17">
        <v>0.2039</v>
      </c>
      <c r="CV17">
        <v>6.0199999999999997E-2</v>
      </c>
      <c r="CW17">
        <v>0.1691</v>
      </c>
      <c r="CX17">
        <v>5.5300000000000002E-2</v>
      </c>
    </row>
    <row r="18" spans="18:102" x14ac:dyDescent="0.25">
      <c r="R18" s="136"/>
      <c r="S18" s="97" t="s">
        <v>293</v>
      </c>
      <c r="T18">
        <v>0.36470000000000002</v>
      </c>
      <c r="U18">
        <v>0.51929999999999998</v>
      </c>
      <c r="V18">
        <v>0.28070000000000001</v>
      </c>
      <c r="W18">
        <v>0.25369999999999998</v>
      </c>
      <c r="X18">
        <v>4.82E-2</v>
      </c>
      <c r="Y18">
        <v>0.75800000000000001</v>
      </c>
      <c r="Z18">
        <v>0.92059999999999997</v>
      </c>
      <c r="AA18">
        <v>0.9536</v>
      </c>
      <c r="AB18">
        <v>0.83340000000000003</v>
      </c>
      <c r="AC18">
        <v>0.51990000000000003</v>
      </c>
      <c r="AD18">
        <v>0.25669999999999998</v>
      </c>
      <c r="AE18">
        <v>0.4214</v>
      </c>
      <c r="AF18">
        <v>0.77890000000000004</v>
      </c>
      <c r="AG18">
        <v>0.15920000000000001</v>
      </c>
      <c r="AH18">
        <v>0.88700000000000001</v>
      </c>
      <c r="AI18">
        <v>0.52349999999999997</v>
      </c>
      <c r="AJ18" s="27">
        <v>3.1800000000000002E-2</v>
      </c>
      <c r="AK18">
        <v>0.4118</v>
      </c>
      <c r="AL18">
        <v>0.17810000000000001</v>
      </c>
      <c r="AM18">
        <v>0.32519999999999999</v>
      </c>
      <c r="AN18">
        <v>0.96909999999999996</v>
      </c>
      <c r="AO18">
        <v>0.94020000000000004</v>
      </c>
      <c r="AP18">
        <v>0.68810000000000004</v>
      </c>
      <c r="AQ18">
        <v>0.93789999999999996</v>
      </c>
      <c r="AR18">
        <v>0.44119999999999998</v>
      </c>
      <c r="AS18">
        <v>0.12529999999999999</v>
      </c>
      <c r="AT18">
        <v>0.52829999999999999</v>
      </c>
      <c r="AU18">
        <v>0.19869999999999999</v>
      </c>
      <c r="AV18" s="27">
        <v>1.8599999999999998E-2</v>
      </c>
      <c r="AW18">
        <v>0.96250000000000002</v>
      </c>
      <c r="AX18">
        <v>0.35799999999999998</v>
      </c>
      <c r="AY18">
        <v>0.13589999999999999</v>
      </c>
      <c r="AZ18">
        <v>0.92230000000000001</v>
      </c>
      <c r="BA18">
        <v>0.79469999999999996</v>
      </c>
      <c r="BB18">
        <v>0.11119999999999999</v>
      </c>
      <c r="BC18">
        <v>0.77290000000000003</v>
      </c>
      <c r="BD18">
        <v>0.99909999999999999</v>
      </c>
      <c r="BE18">
        <v>0.82669999999999999</v>
      </c>
      <c r="BF18">
        <v>9.1300000000000006E-2</v>
      </c>
      <c r="BG18">
        <v>0.82099999999999995</v>
      </c>
      <c r="BH18">
        <v>0.64859999999999995</v>
      </c>
      <c r="BI18">
        <v>0.85929999999999995</v>
      </c>
      <c r="BJ18">
        <v>0.71779999999999999</v>
      </c>
      <c r="BK18">
        <v>0.1154</v>
      </c>
      <c r="BL18">
        <v>0.68689999999999996</v>
      </c>
      <c r="BM18">
        <v>0.35780000000000001</v>
      </c>
      <c r="BN18">
        <v>5.4399999999999997E-2</v>
      </c>
      <c r="BO18" s="27">
        <v>1.9599999999999999E-2</v>
      </c>
      <c r="BP18">
        <v>0.99809999999999999</v>
      </c>
      <c r="BQ18">
        <v>0.41660000000000003</v>
      </c>
      <c r="BR18" s="99" t="s">
        <v>374</v>
      </c>
      <c r="BS18">
        <v>0.98640000000000005</v>
      </c>
      <c r="BT18">
        <v>0.34939999999999999</v>
      </c>
      <c r="BU18">
        <v>0.1051</v>
      </c>
      <c r="BV18">
        <v>0.78010000000000002</v>
      </c>
      <c r="BW18">
        <v>0.95320000000000005</v>
      </c>
      <c r="BX18">
        <v>0.27710000000000001</v>
      </c>
      <c r="BY18">
        <v>0.79649999999999999</v>
      </c>
      <c r="BZ18" s="27">
        <v>4.9799999999999997E-2</v>
      </c>
      <c r="CA18">
        <v>0.1608</v>
      </c>
      <c r="CB18">
        <v>0.74180000000000001</v>
      </c>
      <c r="CC18">
        <v>0.36730000000000002</v>
      </c>
      <c r="CD18" s="27">
        <v>2.0799999999999999E-2</v>
      </c>
      <c r="CE18">
        <v>0.96950000000000003</v>
      </c>
      <c r="CF18">
        <v>0.45119999999999999</v>
      </c>
      <c r="CG18">
        <v>0.37459999999999999</v>
      </c>
      <c r="CH18">
        <v>0.71360000000000001</v>
      </c>
      <c r="CI18">
        <v>0.71360000000000001</v>
      </c>
      <c r="CJ18">
        <v>0.14219999999999999</v>
      </c>
      <c r="CK18">
        <v>0.85329999999999995</v>
      </c>
      <c r="CL18">
        <v>0.68799999999999994</v>
      </c>
      <c r="CM18">
        <v>0.47720000000000001</v>
      </c>
      <c r="CN18">
        <v>0.25700000000000001</v>
      </c>
      <c r="CO18">
        <v>6.3200000000000006E-2</v>
      </c>
      <c r="CP18">
        <v>0.97270000000000001</v>
      </c>
      <c r="CQ18">
        <v>0.98640000000000005</v>
      </c>
      <c r="CR18">
        <v>0.93569999999999998</v>
      </c>
      <c r="CS18">
        <v>0.33879999999999999</v>
      </c>
      <c r="CT18">
        <v>0.62229999999999996</v>
      </c>
      <c r="CU18">
        <v>0.82620000000000005</v>
      </c>
      <c r="CV18">
        <v>0.37680000000000002</v>
      </c>
      <c r="CW18">
        <v>0.18379999999999999</v>
      </c>
      <c r="CX18">
        <v>0.41489999999999999</v>
      </c>
    </row>
    <row r="20" spans="18:102" x14ac:dyDescent="0.25">
      <c r="S20" s="97" t="s">
        <v>264</v>
      </c>
      <c r="T20" s="97" t="s">
        <v>268</v>
      </c>
      <c r="U20" s="97" t="s">
        <v>269</v>
      </c>
      <c r="V20" s="97" t="s">
        <v>270</v>
      </c>
      <c r="W20" s="97" t="s">
        <v>271</v>
      </c>
      <c r="X20" s="97" t="s">
        <v>272</v>
      </c>
      <c r="Y20" s="97" t="s">
        <v>273</v>
      </c>
      <c r="Z20" s="97" t="s">
        <v>274</v>
      </c>
      <c r="AA20" s="97" t="s">
        <v>275</v>
      </c>
      <c r="AB20" s="97" t="s">
        <v>295</v>
      </c>
      <c r="AC20" s="97" t="s">
        <v>298</v>
      </c>
      <c r="AD20" s="97" t="s">
        <v>299</v>
      </c>
      <c r="AE20" s="97" t="s">
        <v>300</v>
      </c>
      <c r="AF20" s="97" t="s">
        <v>320</v>
      </c>
      <c r="AG20" s="97" t="s">
        <v>321</v>
      </c>
      <c r="AH20" s="97" t="s">
        <v>322</v>
      </c>
      <c r="AI20" s="97" t="s">
        <v>276</v>
      </c>
      <c r="AJ20" s="97" t="s">
        <v>277</v>
      </c>
      <c r="AK20" s="97" t="s">
        <v>278</v>
      </c>
      <c r="AL20" s="97" t="s">
        <v>279</v>
      </c>
      <c r="AM20" s="97" t="s">
        <v>280</v>
      </c>
      <c r="AN20" s="97" t="s">
        <v>281</v>
      </c>
      <c r="AO20" s="97" t="s">
        <v>282</v>
      </c>
      <c r="AP20" s="97" t="s">
        <v>283</v>
      </c>
      <c r="AQ20" s="97" t="s">
        <v>305</v>
      </c>
      <c r="AR20" s="97" t="s">
        <v>306</v>
      </c>
      <c r="AS20" s="97" t="s">
        <v>307</v>
      </c>
      <c r="AT20" s="97" t="s">
        <v>308</v>
      </c>
      <c r="AU20" s="97" t="s">
        <v>336</v>
      </c>
      <c r="AV20" s="97" t="s">
        <v>337</v>
      </c>
      <c r="AW20" s="97" t="s">
        <v>338</v>
      </c>
      <c r="AX20">
        <v>23</v>
      </c>
      <c r="AY20">
        <v>24</v>
      </c>
      <c r="AZ20">
        <v>25</v>
      </c>
      <c r="BA20">
        <v>26</v>
      </c>
      <c r="BB20">
        <v>27</v>
      </c>
      <c r="BC20">
        <v>28</v>
      </c>
      <c r="BD20">
        <v>29</v>
      </c>
      <c r="BE20" s="97" t="s">
        <v>312</v>
      </c>
      <c r="BF20" s="97" t="s">
        <v>317</v>
      </c>
      <c r="BG20" s="97" t="s">
        <v>318</v>
      </c>
      <c r="BH20" s="97" t="s">
        <v>323</v>
      </c>
      <c r="BI20" s="97" t="s">
        <v>364</v>
      </c>
      <c r="BJ20" s="97" t="s">
        <v>365</v>
      </c>
      <c r="BK20" s="97" t="s">
        <v>313</v>
      </c>
      <c r="BL20" s="97" t="s">
        <v>319</v>
      </c>
      <c r="BM20" s="97" t="s">
        <v>314</v>
      </c>
      <c r="BN20" s="97" t="s">
        <v>343</v>
      </c>
      <c r="BO20" s="97" t="s">
        <v>344</v>
      </c>
      <c r="BP20" s="97" t="s">
        <v>354</v>
      </c>
      <c r="BQ20" s="97" t="s">
        <v>329</v>
      </c>
      <c r="BR20" s="97" t="s">
        <v>330</v>
      </c>
      <c r="BS20" s="97" t="s">
        <v>331</v>
      </c>
      <c r="BT20" s="97" t="s">
        <v>332</v>
      </c>
      <c r="BU20" s="97" t="s">
        <v>378</v>
      </c>
      <c r="BV20" s="97" t="s">
        <v>379</v>
      </c>
      <c r="BW20" s="97" t="s">
        <v>315</v>
      </c>
      <c r="BX20" s="97" t="s">
        <v>316</v>
      </c>
      <c r="BY20" s="97" t="s">
        <v>340</v>
      </c>
      <c r="BZ20" s="97" t="s">
        <v>341</v>
      </c>
      <c r="CA20" s="97" t="s">
        <v>342</v>
      </c>
      <c r="CB20" s="97" t="s">
        <v>347</v>
      </c>
      <c r="CC20" s="97" t="s">
        <v>351</v>
      </c>
      <c r="CD20" s="97" t="s">
        <v>352</v>
      </c>
      <c r="CE20" s="97" t="s">
        <v>353</v>
      </c>
      <c r="CF20" s="97" t="s">
        <v>391</v>
      </c>
      <c r="CG20" s="97" t="s">
        <v>397</v>
      </c>
      <c r="CH20" s="97" t="s">
        <v>324</v>
      </c>
      <c r="CI20" s="97" t="s">
        <v>398</v>
      </c>
      <c r="CJ20" s="97" t="s">
        <v>399</v>
      </c>
      <c r="CK20" s="97" t="s">
        <v>400</v>
      </c>
      <c r="CL20" s="97" t="s">
        <v>361</v>
      </c>
      <c r="CM20" s="97" t="s">
        <v>359</v>
      </c>
      <c r="CN20" s="97" t="s">
        <v>382</v>
      </c>
      <c r="CO20" s="97" t="s">
        <v>383</v>
      </c>
      <c r="CP20" s="97" t="s">
        <v>402</v>
      </c>
      <c r="CQ20" s="97" t="s">
        <v>407</v>
      </c>
    </row>
    <row r="21" spans="18:102" x14ac:dyDescent="0.25">
      <c r="R21" s="134" t="s">
        <v>115</v>
      </c>
      <c r="S21" s="97" t="s">
        <v>309</v>
      </c>
      <c r="T21">
        <v>0.24460000000000001</v>
      </c>
      <c r="U21">
        <v>0.52800000000000002</v>
      </c>
      <c r="V21">
        <v>0.67020000000000002</v>
      </c>
      <c r="W21">
        <v>0.1195</v>
      </c>
      <c r="X21">
        <v>0.97819999999999996</v>
      </c>
      <c r="Y21">
        <v>0.115</v>
      </c>
      <c r="Z21" s="27">
        <v>1.44E-2</v>
      </c>
      <c r="AA21">
        <v>0.7853</v>
      </c>
      <c r="AB21">
        <v>0.14580000000000001</v>
      </c>
      <c r="AC21">
        <v>0.25290000000000001</v>
      </c>
      <c r="AD21">
        <v>0.1535</v>
      </c>
      <c r="AE21">
        <v>0.98939999999999995</v>
      </c>
      <c r="AF21">
        <v>0.64780000000000004</v>
      </c>
      <c r="AG21">
        <v>0.80940000000000001</v>
      </c>
      <c r="AH21">
        <v>0.62480000000000002</v>
      </c>
      <c r="AI21">
        <v>0.68700000000000006</v>
      </c>
      <c r="AJ21">
        <v>0.4103</v>
      </c>
      <c r="AK21">
        <v>0.32490000000000002</v>
      </c>
      <c r="AL21">
        <v>0.4788</v>
      </c>
      <c r="AM21">
        <v>0.87490000000000001</v>
      </c>
      <c r="AN21">
        <v>0.20880000000000001</v>
      </c>
      <c r="AO21">
        <v>6.4100000000000004E-2</v>
      </c>
      <c r="AP21">
        <v>5.9400000000000001E-2</v>
      </c>
      <c r="AQ21">
        <v>0.77490000000000003</v>
      </c>
      <c r="AR21" s="27">
        <v>3.7999999999999999E-2</v>
      </c>
      <c r="AS21">
        <v>0.17860000000000001</v>
      </c>
      <c r="AT21">
        <v>0.97899999999999998</v>
      </c>
      <c r="AU21">
        <v>0.45069999999999999</v>
      </c>
      <c r="AV21">
        <v>0.68559999999999999</v>
      </c>
      <c r="AW21">
        <v>6.7299999999999999E-2</v>
      </c>
      <c r="AX21">
        <v>0.80630000000000002</v>
      </c>
      <c r="AY21">
        <v>0.2843</v>
      </c>
      <c r="AZ21">
        <v>0.95779999999999998</v>
      </c>
      <c r="BA21">
        <v>0.99160000000000004</v>
      </c>
      <c r="BB21">
        <v>0.25669999999999998</v>
      </c>
      <c r="BC21">
        <v>0.1119</v>
      </c>
      <c r="BD21">
        <v>0.6008</v>
      </c>
      <c r="BE21">
        <v>0.66149999999999998</v>
      </c>
      <c r="BF21">
        <v>0.1027</v>
      </c>
      <c r="BG21">
        <v>0.44900000000000001</v>
      </c>
      <c r="BH21">
        <v>0.95289999999999997</v>
      </c>
      <c r="BI21">
        <v>0.48849999999999999</v>
      </c>
      <c r="BJ21">
        <v>0.52180000000000004</v>
      </c>
      <c r="BK21">
        <v>0.83389999999999997</v>
      </c>
      <c r="BL21">
        <v>0.57279999999999998</v>
      </c>
      <c r="BM21">
        <v>0.9597</v>
      </c>
      <c r="BN21">
        <v>0.4511</v>
      </c>
      <c r="BO21">
        <v>0.96109999999999995</v>
      </c>
      <c r="BP21">
        <v>0.59370000000000001</v>
      </c>
      <c r="BQ21">
        <v>0.86670000000000003</v>
      </c>
      <c r="BR21">
        <v>0.97689999999999999</v>
      </c>
      <c r="BS21">
        <v>0.39560000000000001</v>
      </c>
      <c r="BT21">
        <v>0.89219999999999999</v>
      </c>
      <c r="BU21">
        <v>0.7863</v>
      </c>
      <c r="BV21">
        <v>0.4924</v>
      </c>
      <c r="BW21">
        <v>0.57350000000000001</v>
      </c>
      <c r="BX21">
        <v>5.2999999999999999E-2</v>
      </c>
      <c r="BY21">
        <v>0.57350000000000001</v>
      </c>
      <c r="BZ21">
        <v>0.37030000000000002</v>
      </c>
      <c r="CA21">
        <v>0.72799999999999998</v>
      </c>
      <c r="CB21">
        <v>0.42809999999999998</v>
      </c>
      <c r="CC21">
        <v>0.39989999999999998</v>
      </c>
      <c r="CD21">
        <v>0.22750000000000001</v>
      </c>
      <c r="CE21">
        <v>0.64219999999999999</v>
      </c>
      <c r="CF21">
        <v>0.78300000000000003</v>
      </c>
      <c r="CG21">
        <v>0.26500000000000001</v>
      </c>
      <c r="CH21">
        <v>0.87680000000000002</v>
      </c>
      <c r="CI21">
        <v>0.60240000000000005</v>
      </c>
      <c r="CJ21">
        <v>0.9466</v>
      </c>
      <c r="CK21">
        <v>0.97350000000000003</v>
      </c>
      <c r="CL21">
        <v>0.97140000000000004</v>
      </c>
      <c r="CM21">
        <v>0.98370000000000002</v>
      </c>
      <c r="CN21">
        <v>0.53569999999999995</v>
      </c>
      <c r="CO21">
        <v>0.95350000000000001</v>
      </c>
      <c r="CP21">
        <v>0.9425</v>
      </c>
      <c r="CQ21">
        <v>0.47520000000000001</v>
      </c>
    </row>
    <row r="22" spans="18:102" x14ac:dyDescent="0.25">
      <c r="R22" s="135"/>
      <c r="S22" s="97" t="s">
        <v>310</v>
      </c>
      <c r="T22">
        <v>0.31819999999999998</v>
      </c>
      <c r="U22">
        <v>0.48180000000000001</v>
      </c>
      <c r="V22">
        <v>0.42959999999999998</v>
      </c>
      <c r="W22">
        <v>0.16850000000000001</v>
      </c>
      <c r="X22">
        <v>0.89319999999999999</v>
      </c>
      <c r="Y22">
        <v>0.14299999999999999</v>
      </c>
      <c r="Z22" s="27">
        <v>1.6799999999999999E-2</v>
      </c>
      <c r="AA22">
        <v>0.62009999999999998</v>
      </c>
      <c r="AB22">
        <v>0.20899999999999999</v>
      </c>
      <c r="AC22">
        <v>0.31180000000000002</v>
      </c>
      <c r="AD22">
        <v>0.2457</v>
      </c>
      <c r="AE22">
        <v>0.99109999999999998</v>
      </c>
      <c r="AF22">
        <v>0.70420000000000005</v>
      </c>
      <c r="AG22">
        <v>0.87870000000000004</v>
      </c>
      <c r="AH22">
        <v>0.55500000000000005</v>
      </c>
      <c r="AI22">
        <v>0.83750000000000002</v>
      </c>
      <c r="AJ22">
        <v>0.3569</v>
      </c>
      <c r="AK22">
        <v>0.19550000000000001</v>
      </c>
      <c r="AL22">
        <v>0.54959999999999998</v>
      </c>
      <c r="AM22">
        <v>0.89680000000000004</v>
      </c>
      <c r="AN22">
        <v>0.26729999999999998</v>
      </c>
      <c r="AO22">
        <v>0.14929999999999999</v>
      </c>
      <c r="AP22" s="27">
        <v>4.6899999999999997E-2</v>
      </c>
      <c r="AQ22">
        <v>0.73740000000000006</v>
      </c>
      <c r="AR22" s="27">
        <v>1.5900000000000001E-2</v>
      </c>
      <c r="AS22">
        <v>0.29270000000000002</v>
      </c>
      <c r="AT22">
        <v>0.96830000000000005</v>
      </c>
      <c r="AU22">
        <v>0.53390000000000004</v>
      </c>
      <c r="AV22">
        <v>0.70679999999999998</v>
      </c>
      <c r="AW22">
        <v>0.11799999999999999</v>
      </c>
      <c r="AX22">
        <v>0.68189999999999995</v>
      </c>
      <c r="AY22">
        <v>0.29649999999999999</v>
      </c>
      <c r="AZ22">
        <v>0.9506</v>
      </c>
      <c r="BA22">
        <v>0.95760000000000001</v>
      </c>
      <c r="BB22">
        <v>0.26319999999999999</v>
      </c>
      <c r="BC22">
        <v>0.26269999999999999</v>
      </c>
      <c r="BD22">
        <v>0.63470000000000004</v>
      </c>
      <c r="BE22">
        <v>0.6179</v>
      </c>
      <c r="BF22">
        <v>5.5199999999999999E-2</v>
      </c>
      <c r="BG22">
        <v>0.46789999999999998</v>
      </c>
      <c r="BH22">
        <v>0.91</v>
      </c>
      <c r="BI22">
        <v>0.29649999999999999</v>
      </c>
      <c r="BJ22">
        <v>0.62839999999999996</v>
      </c>
      <c r="BK22">
        <v>0.57199999999999995</v>
      </c>
      <c r="BL22">
        <v>0.40089999999999998</v>
      </c>
      <c r="BM22">
        <v>0.88829999999999998</v>
      </c>
      <c r="BN22">
        <v>0.39219999999999999</v>
      </c>
      <c r="BO22">
        <v>0.9083</v>
      </c>
      <c r="BP22">
        <v>0.35010000000000002</v>
      </c>
      <c r="BQ22">
        <v>0.85189999999999999</v>
      </c>
      <c r="BR22">
        <v>0.93559999999999999</v>
      </c>
      <c r="BS22">
        <v>0.36120000000000002</v>
      </c>
      <c r="BT22">
        <v>0.83350000000000002</v>
      </c>
      <c r="BU22">
        <v>0.66800000000000004</v>
      </c>
      <c r="BV22">
        <v>0.59140000000000004</v>
      </c>
      <c r="BW22">
        <v>0.67090000000000005</v>
      </c>
      <c r="BX22">
        <v>0.13320000000000001</v>
      </c>
      <c r="BY22">
        <v>0.47620000000000001</v>
      </c>
      <c r="BZ22">
        <v>0.41660000000000003</v>
      </c>
      <c r="CA22">
        <v>0.8004</v>
      </c>
      <c r="CB22">
        <v>0.45550000000000002</v>
      </c>
      <c r="CC22">
        <v>0.78920000000000001</v>
      </c>
      <c r="CD22">
        <v>0.27229999999999999</v>
      </c>
      <c r="CE22">
        <v>0.72540000000000004</v>
      </c>
      <c r="CF22">
        <v>0.88</v>
      </c>
      <c r="CG22">
        <v>0.46110000000000001</v>
      </c>
      <c r="CH22">
        <v>0.87090000000000001</v>
      </c>
      <c r="CI22">
        <v>0.60409999999999997</v>
      </c>
      <c r="CJ22">
        <v>0.94879999999999998</v>
      </c>
      <c r="CK22">
        <v>0.9375</v>
      </c>
      <c r="CL22">
        <v>0.98629999999999995</v>
      </c>
      <c r="CM22">
        <v>0.92949999999999999</v>
      </c>
      <c r="CN22">
        <v>0.44390000000000002</v>
      </c>
      <c r="CO22">
        <v>0.9536</v>
      </c>
      <c r="CP22">
        <v>0.93240000000000001</v>
      </c>
      <c r="CQ22">
        <v>0.43930000000000002</v>
      </c>
    </row>
    <row r="23" spans="18:102" x14ac:dyDescent="0.25">
      <c r="R23" s="136"/>
      <c r="S23" s="97" t="s">
        <v>311</v>
      </c>
      <c r="T23">
        <v>0.46910000000000002</v>
      </c>
      <c r="U23">
        <v>0.38979999999999998</v>
      </c>
      <c r="V23">
        <v>0.46060000000000001</v>
      </c>
      <c r="W23">
        <v>0.1799</v>
      </c>
      <c r="X23">
        <v>0.88939999999999997</v>
      </c>
      <c r="Y23">
        <v>0.25459999999999999</v>
      </c>
      <c r="Z23" s="27">
        <v>2.0400000000000001E-2</v>
      </c>
      <c r="AA23">
        <v>0.6069</v>
      </c>
      <c r="AB23">
        <v>0.21390000000000001</v>
      </c>
      <c r="AC23">
        <v>0.27629999999999999</v>
      </c>
      <c r="AD23">
        <v>0.26050000000000001</v>
      </c>
      <c r="AE23">
        <v>0.9879</v>
      </c>
      <c r="AF23">
        <v>0.73060000000000003</v>
      </c>
      <c r="AG23">
        <v>0.88009999999999999</v>
      </c>
      <c r="AH23">
        <v>0.5857</v>
      </c>
      <c r="AI23">
        <v>0.85250000000000004</v>
      </c>
      <c r="AJ23">
        <v>0.41589999999999999</v>
      </c>
      <c r="AK23">
        <v>0.18340000000000001</v>
      </c>
      <c r="AL23">
        <v>0.57679999999999998</v>
      </c>
      <c r="AM23">
        <v>0.89290000000000003</v>
      </c>
      <c r="AN23">
        <v>0.44679999999999997</v>
      </c>
      <c r="AO23">
        <v>0.2064</v>
      </c>
      <c r="AP23">
        <v>5.4600000000000003E-2</v>
      </c>
      <c r="AQ23">
        <v>0.72840000000000005</v>
      </c>
      <c r="AR23" s="27">
        <v>1.8499999999999999E-2</v>
      </c>
      <c r="AS23">
        <v>0.37340000000000001</v>
      </c>
      <c r="AT23">
        <v>0.95409999999999995</v>
      </c>
      <c r="AU23">
        <v>0.65600000000000003</v>
      </c>
      <c r="AV23">
        <v>0.75960000000000005</v>
      </c>
      <c r="AW23">
        <v>0.14910000000000001</v>
      </c>
      <c r="AX23">
        <v>0.64429999999999998</v>
      </c>
      <c r="AY23">
        <v>0.2535</v>
      </c>
      <c r="AZ23">
        <v>0.93320000000000003</v>
      </c>
      <c r="BA23">
        <v>0.9496</v>
      </c>
      <c r="BB23">
        <v>0.24260000000000001</v>
      </c>
      <c r="BC23">
        <v>0.27810000000000001</v>
      </c>
      <c r="BD23">
        <v>0.71450000000000002</v>
      </c>
      <c r="BE23">
        <v>0.57699999999999996</v>
      </c>
      <c r="BF23">
        <v>5.8900000000000001E-2</v>
      </c>
      <c r="BG23">
        <v>0.45779999999999998</v>
      </c>
      <c r="BH23">
        <v>0.87519999999999998</v>
      </c>
      <c r="BI23">
        <v>0.31209999999999999</v>
      </c>
      <c r="BJ23">
        <v>0.56910000000000005</v>
      </c>
      <c r="BK23">
        <v>0.5</v>
      </c>
      <c r="BL23">
        <v>0.37019999999999997</v>
      </c>
      <c r="BM23">
        <v>0.86929999999999996</v>
      </c>
      <c r="BN23">
        <v>0.55710000000000004</v>
      </c>
      <c r="BO23">
        <v>0.91820000000000002</v>
      </c>
      <c r="BP23">
        <v>0.32519999999999999</v>
      </c>
      <c r="BQ23">
        <v>0.84589999999999999</v>
      </c>
      <c r="BR23">
        <v>0.89690000000000003</v>
      </c>
      <c r="BS23">
        <v>0.2752</v>
      </c>
      <c r="BT23">
        <v>0.86929999999999996</v>
      </c>
      <c r="BU23">
        <v>0.62660000000000005</v>
      </c>
      <c r="BV23">
        <v>0.60470000000000002</v>
      </c>
      <c r="BW23">
        <v>0.58250000000000002</v>
      </c>
      <c r="BX23">
        <v>0.1232</v>
      </c>
      <c r="BY23">
        <v>0.54900000000000004</v>
      </c>
      <c r="BZ23">
        <v>0.40279999999999999</v>
      </c>
      <c r="CA23">
        <v>0.72809999999999997</v>
      </c>
      <c r="CB23">
        <v>0.35849999999999999</v>
      </c>
      <c r="CC23">
        <v>0.71579999999999999</v>
      </c>
      <c r="CD23">
        <v>0.36109999999999998</v>
      </c>
      <c r="CE23">
        <v>0.78800000000000003</v>
      </c>
      <c r="CF23">
        <v>0.89249999999999996</v>
      </c>
      <c r="CG23">
        <v>0.42580000000000001</v>
      </c>
      <c r="CH23">
        <v>0.8569</v>
      </c>
      <c r="CI23">
        <v>0.5625</v>
      </c>
      <c r="CJ23">
        <v>0.93259999999999998</v>
      </c>
      <c r="CK23">
        <v>0.9194</v>
      </c>
      <c r="CL23">
        <v>0.97170000000000001</v>
      </c>
      <c r="CM23">
        <v>0.93149999999999999</v>
      </c>
      <c r="CN23">
        <v>0.46039999999999998</v>
      </c>
      <c r="CO23">
        <v>0.8911</v>
      </c>
      <c r="CP23">
        <v>0.92079999999999995</v>
      </c>
      <c r="CQ23">
        <v>0.46329999999999999</v>
      </c>
    </row>
    <row r="24" spans="18:102" x14ac:dyDescent="0.25">
      <c r="BN24">
        <v>67</v>
      </c>
      <c r="BO24">
        <v>68</v>
      </c>
      <c r="BP24">
        <v>69</v>
      </c>
      <c r="BQ24" s="97" t="s">
        <v>392</v>
      </c>
      <c r="BR24" s="97" t="s">
        <v>393</v>
      </c>
      <c r="BS24" s="97" t="s">
        <v>394</v>
      </c>
      <c r="BT24" s="97" t="s">
        <v>395</v>
      </c>
      <c r="BU24" s="97" t="s">
        <v>396</v>
      </c>
      <c r="BV24" s="97" t="s">
        <v>412</v>
      </c>
      <c r="BW24" s="97" t="s">
        <v>401</v>
      </c>
      <c r="BX24">
        <v>79</v>
      </c>
      <c r="BY24" s="97" t="s">
        <v>403</v>
      </c>
      <c r="BZ24" s="97" t="s">
        <v>404</v>
      </c>
      <c r="CA24" s="97" t="s">
        <v>405</v>
      </c>
      <c r="CB24" s="97" t="s">
        <v>406</v>
      </c>
      <c r="CC24" s="97" t="s">
        <v>427</v>
      </c>
      <c r="CD24" s="97" t="s">
        <v>428</v>
      </c>
      <c r="CE24">
        <v>89</v>
      </c>
      <c r="CF24" s="97" t="s">
        <v>403</v>
      </c>
    </row>
    <row r="25" spans="18:102" x14ac:dyDescent="0.25">
      <c r="BN25">
        <v>0.17430000000000001</v>
      </c>
      <c r="BO25">
        <v>0.45889999999999997</v>
      </c>
      <c r="BP25">
        <v>0.26619999999999999</v>
      </c>
      <c r="BQ25">
        <v>0.1789</v>
      </c>
      <c r="BR25">
        <v>0.74990000000000001</v>
      </c>
      <c r="BS25">
        <v>0.88900000000000001</v>
      </c>
      <c r="BT25">
        <v>0.70320000000000005</v>
      </c>
      <c r="BU25">
        <v>0.86470000000000002</v>
      </c>
      <c r="BV25">
        <v>0.77600000000000002</v>
      </c>
      <c r="BW25">
        <v>0.22620000000000001</v>
      </c>
      <c r="BX25">
        <v>0.37019999999999997</v>
      </c>
      <c r="BY25">
        <v>0.33019999999999999</v>
      </c>
      <c r="BZ25">
        <v>0.87719999999999998</v>
      </c>
      <c r="CA25">
        <v>0.28339999999999999</v>
      </c>
      <c r="CB25">
        <v>0.98440000000000005</v>
      </c>
      <c r="CC25">
        <v>0.4007</v>
      </c>
      <c r="CD25">
        <v>0.20219999999999999</v>
      </c>
    </row>
    <row r="26" spans="18:102" x14ac:dyDescent="0.25">
      <c r="BN26">
        <v>0.13370000000000001</v>
      </c>
      <c r="BO26">
        <v>0.27050000000000002</v>
      </c>
      <c r="BP26">
        <v>0.2286</v>
      </c>
      <c r="BQ26">
        <v>0.21970000000000001</v>
      </c>
      <c r="BR26">
        <v>0.65110000000000001</v>
      </c>
      <c r="BS26">
        <v>0.86140000000000005</v>
      </c>
      <c r="BT26">
        <v>0.77029999999999998</v>
      </c>
      <c r="BU26">
        <v>0.87119999999999997</v>
      </c>
      <c r="BV26">
        <v>0.82689999999999997</v>
      </c>
      <c r="BW26">
        <v>0.47720000000000001</v>
      </c>
      <c r="BX26">
        <v>0.44769999999999999</v>
      </c>
      <c r="BY26">
        <v>0.25850000000000001</v>
      </c>
      <c r="BZ26">
        <v>0.9012</v>
      </c>
      <c r="CA26">
        <v>0.28970000000000001</v>
      </c>
      <c r="CB26">
        <v>0.97770000000000001</v>
      </c>
      <c r="CC26">
        <v>0.45119999999999999</v>
      </c>
      <c r="CD26">
        <v>0.1918</v>
      </c>
    </row>
    <row r="27" spans="18:102" x14ac:dyDescent="0.25">
      <c r="BN27">
        <v>0.27539999999999998</v>
      </c>
      <c r="BO27">
        <v>0.25190000000000001</v>
      </c>
      <c r="BP27">
        <v>0.21490000000000001</v>
      </c>
      <c r="BQ27">
        <v>0.27929999999999999</v>
      </c>
      <c r="BR27">
        <v>0.62450000000000006</v>
      </c>
      <c r="BS27">
        <v>0.86970000000000003</v>
      </c>
      <c r="BT27">
        <v>0.80049999999999999</v>
      </c>
      <c r="BU27">
        <v>0.87250000000000005</v>
      </c>
      <c r="BV27">
        <v>0.76019999999999999</v>
      </c>
      <c r="BW27">
        <v>0.4647</v>
      </c>
      <c r="BX27">
        <v>0.53359999999999996</v>
      </c>
      <c r="BY27">
        <v>0.27850000000000003</v>
      </c>
      <c r="BZ27">
        <v>0.91120000000000001</v>
      </c>
      <c r="CA27">
        <v>0.39739999999999998</v>
      </c>
      <c r="CB27">
        <v>0.96489999999999998</v>
      </c>
      <c r="CC27">
        <v>0.53220000000000001</v>
      </c>
      <c r="CD27">
        <v>0.24540000000000001</v>
      </c>
    </row>
    <row r="29" spans="18:102" x14ac:dyDescent="0.25">
      <c r="S29" s="97" t="s">
        <v>264</v>
      </c>
      <c r="T29" s="97" t="s">
        <v>268</v>
      </c>
      <c r="U29" s="97" t="s">
        <v>269</v>
      </c>
      <c r="V29" s="97" t="s">
        <v>270</v>
      </c>
      <c r="W29" s="97" t="s">
        <v>271</v>
      </c>
      <c r="X29" s="97" t="s">
        <v>272</v>
      </c>
      <c r="Y29" s="97" t="s">
        <v>273</v>
      </c>
      <c r="Z29" s="97" t="s">
        <v>274</v>
      </c>
      <c r="AA29" s="97" t="s">
        <v>275</v>
      </c>
      <c r="AB29" s="97" t="s">
        <v>295</v>
      </c>
      <c r="AC29" s="97" t="s">
        <v>298</v>
      </c>
      <c r="AD29" s="97" t="s">
        <v>299</v>
      </c>
      <c r="AE29" s="97" t="s">
        <v>300</v>
      </c>
      <c r="AF29" s="97" t="s">
        <v>276</v>
      </c>
      <c r="AG29" s="97" t="s">
        <v>277</v>
      </c>
      <c r="AH29" s="97" t="s">
        <v>278</v>
      </c>
      <c r="AI29" s="97" t="s">
        <v>279</v>
      </c>
      <c r="AJ29" s="97" t="s">
        <v>280</v>
      </c>
      <c r="AK29" s="97" t="s">
        <v>281</v>
      </c>
      <c r="AL29" s="97" t="s">
        <v>282</v>
      </c>
      <c r="AM29" s="97" t="s">
        <v>283</v>
      </c>
      <c r="AN29" s="97" t="s">
        <v>305</v>
      </c>
      <c r="AO29" s="97" t="s">
        <v>306</v>
      </c>
      <c r="AP29" s="97" t="s">
        <v>307</v>
      </c>
      <c r="AQ29" s="97" t="s">
        <v>308</v>
      </c>
      <c r="AR29" s="97" t="s">
        <v>284</v>
      </c>
      <c r="AS29" s="97" t="s">
        <v>285</v>
      </c>
      <c r="AT29" s="97" t="s">
        <v>286</v>
      </c>
      <c r="AU29" s="97" t="s">
        <v>287</v>
      </c>
      <c r="AV29" s="97" t="s">
        <v>302</v>
      </c>
      <c r="AW29" s="97" t="s">
        <v>303</v>
      </c>
      <c r="AX29" s="97" t="s">
        <v>304</v>
      </c>
      <c r="AY29" s="97" t="s">
        <v>312</v>
      </c>
      <c r="AZ29" s="97" t="s">
        <v>317</v>
      </c>
      <c r="BA29" s="97" t="s">
        <v>318</v>
      </c>
      <c r="BB29" s="97" t="s">
        <v>323</v>
      </c>
      <c r="BC29">
        <v>34</v>
      </c>
      <c r="BD29">
        <v>35</v>
      </c>
      <c r="BE29">
        <v>36</v>
      </c>
      <c r="BF29">
        <v>37</v>
      </c>
      <c r="BG29">
        <v>38</v>
      </c>
      <c r="BH29">
        <v>39</v>
      </c>
      <c r="BI29" s="97" t="s">
        <v>329</v>
      </c>
      <c r="BJ29" s="97" t="s">
        <v>330</v>
      </c>
      <c r="BK29" s="97" t="s">
        <v>331</v>
      </c>
      <c r="BL29" s="97" t="s">
        <v>332</v>
      </c>
      <c r="BM29" s="97" t="s">
        <v>315</v>
      </c>
      <c r="BN29" s="97" t="s">
        <v>316</v>
      </c>
      <c r="BO29" s="97" t="s">
        <v>340</v>
      </c>
      <c r="BP29" s="97" t="s">
        <v>341</v>
      </c>
      <c r="BQ29" s="97" t="s">
        <v>342</v>
      </c>
      <c r="BR29" s="97" t="s">
        <v>347</v>
      </c>
      <c r="BS29" s="97" t="s">
        <v>351</v>
      </c>
      <c r="BT29" s="97" t="s">
        <v>352</v>
      </c>
      <c r="BU29" s="97" t="s">
        <v>353</v>
      </c>
    </row>
    <row r="30" spans="18:102" x14ac:dyDescent="0.25">
      <c r="R30" s="134" t="s">
        <v>121</v>
      </c>
      <c r="S30" s="97" t="s">
        <v>288</v>
      </c>
      <c r="T30">
        <v>0.8427</v>
      </c>
      <c r="U30">
        <v>0.45469999999999999</v>
      </c>
      <c r="V30">
        <v>0.49490000000000001</v>
      </c>
      <c r="W30">
        <v>0.40679999999999999</v>
      </c>
      <c r="X30">
        <v>0.92979999999999996</v>
      </c>
      <c r="Y30">
        <v>0.95020000000000004</v>
      </c>
      <c r="Z30">
        <v>0.3206</v>
      </c>
      <c r="AA30">
        <v>0.48349999999999999</v>
      </c>
      <c r="AB30">
        <v>0.8891</v>
      </c>
      <c r="AC30">
        <v>0.52910000000000001</v>
      </c>
      <c r="AD30">
        <v>0.71260000000000001</v>
      </c>
      <c r="AE30">
        <v>0.10879999999999999</v>
      </c>
      <c r="AF30">
        <v>0.70099999999999996</v>
      </c>
      <c r="AG30">
        <v>0.69720000000000004</v>
      </c>
      <c r="AH30">
        <v>0.74380000000000002</v>
      </c>
      <c r="AI30">
        <v>0.89939999999999998</v>
      </c>
      <c r="AJ30">
        <v>0.63490000000000002</v>
      </c>
      <c r="AK30">
        <v>0.8377</v>
      </c>
      <c r="AL30">
        <v>0.40310000000000001</v>
      </c>
      <c r="AM30">
        <v>0.93959999999999999</v>
      </c>
      <c r="AN30">
        <v>0.66520000000000001</v>
      </c>
      <c r="AO30">
        <v>0.86919999999999997</v>
      </c>
      <c r="AP30">
        <v>0.67010000000000003</v>
      </c>
      <c r="AQ30">
        <v>0.1472</v>
      </c>
      <c r="AR30">
        <v>0.27339999999999998</v>
      </c>
      <c r="AS30">
        <v>0.58189999999999997</v>
      </c>
      <c r="AT30">
        <v>9.69E-2</v>
      </c>
      <c r="AU30">
        <v>0.26079999999999998</v>
      </c>
      <c r="AV30">
        <v>0.2104</v>
      </c>
      <c r="AW30">
        <v>0.51190000000000002</v>
      </c>
      <c r="AX30">
        <v>0.93820000000000003</v>
      </c>
      <c r="AY30">
        <v>0.438</v>
      </c>
      <c r="AZ30">
        <v>0.53169999999999995</v>
      </c>
      <c r="BA30">
        <v>0.97899999999999998</v>
      </c>
      <c r="BB30">
        <v>9.11E-2</v>
      </c>
      <c r="BC30">
        <v>0.48649999999999999</v>
      </c>
      <c r="BD30">
        <v>0.69989999999999997</v>
      </c>
      <c r="BE30">
        <v>0.91990000000000005</v>
      </c>
      <c r="BF30">
        <v>0.97889999999999999</v>
      </c>
      <c r="BG30">
        <v>0.60519999999999996</v>
      </c>
      <c r="BH30">
        <v>0.64149999999999996</v>
      </c>
      <c r="BI30">
        <v>0.40749999999999997</v>
      </c>
      <c r="BJ30">
        <v>0.69350000000000001</v>
      </c>
      <c r="BK30">
        <v>0.65739999999999998</v>
      </c>
      <c r="BL30">
        <v>7.0800000000000002E-2</v>
      </c>
      <c r="BM30">
        <v>6.2799999999999995E-2</v>
      </c>
      <c r="BN30">
        <v>0.20519999999999999</v>
      </c>
      <c r="BO30">
        <v>0.80049999999999999</v>
      </c>
      <c r="BP30">
        <v>0.36840000000000001</v>
      </c>
      <c r="BQ30">
        <v>0.2571</v>
      </c>
      <c r="BR30">
        <v>0.50819999999999999</v>
      </c>
      <c r="BS30">
        <v>0.5202</v>
      </c>
      <c r="BT30">
        <v>0.68710000000000004</v>
      </c>
      <c r="BU30">
        <v>8.9099999999999999E-2</v>
      </c>
    </row>
    <row r="31" spans="18:102" x14ac:dyDescent="0.25">
      <c r="R31" s="135"/>
      <c r="S31" s="97" t="s">
        <v>289</v>
      </c>
      <c r="T31">
        <v>0.82240000000000002</v>
      </c>
      <c r="U31">
        <v>0.4259</v>
      </c>
      <c r="V31">
        <v>0.55689999999999995</v>
      </c>
      <c r="W31">
        <v>0.49990000000000001</v>
      </c>
      <c r="X31">
        <v>0.871</v>
      </c>
      <c r="Y31">
        <v>0.96020000000000005</v>
      </c>
      <c r="Z31">
        <v>0.55030000000000001</v>
      </c>
      <c r="AA31">
        <v>0.46829999999999999</v>
      </c>
      <c r="AB31">
        <v>0.76900000000000002</v>
      </c>
      <c r="AC31">
        <v>0.58589999999999998</v>
      </c>
      <c r="AD31">
        <v>0.65539999999999998</v>
      </c>
      <c r="AE31">
        <v>9.6100000000000005E-2</v>
      </c>
      <c r="AF31">
        <v>0.7016</v>
      </c>
      <c r="AG31">
        <v>0.72019999999999995</v>
      </c>
      <c r="AH31">
        <v>0.82120000000000004</v>
      </c>
      <c r="AI31">
        <v>0.82210000000000005</v>
      </c>
      <c r="AJ31">
        <v>0.65190000000000003</v>
      </c>
      <c r="AK31">
        <v>0.80079999999999996</v>
      </c>
      <c r="AL31">
        <v>0.44090000000000001</v>
      </c>
      <c r="AM31">
        <v>0.96540000000000004</v>
      </c>
      <c r="AN31">
        <v>0.59319999999999995</v>
      </c>
      <c r="AO31">
        <v>0.87319999999999998</v>
      </c>
      <c r="AP31">
        <v>0.66869999999999996</v>
      </c>
      <c r="AQ31">
        <v>0.1231</v>
      </c>
      <c r="AR31">
        <v>0.25480000000000003</v>
      </c>
      <c r="AS31">
        <v>0.61809999999999998</v>
      </c>
      <c r="AT31">
        <v>0.10580000000000001</v>
      </c>
      <c r="AU31">
        <v>0.29170000000000001</v>
      </c>
      <c r="AV31">
        <v>0.25269999999999998</v>
      </c>
      <c r="AW31">
        <v>0.4985</v>
      </c>
      <c r="AX31">
        <v>0.95720000000000005</v>
      </c>
      <c r="AY31">
        <v>0.40500000000000003</v>
      </c>
      <c r="AZ31">
        <v>0.48359999999999997</v>
      </c>
      <c r="BA31">
        <v>0.97460000000000002</v>
      </c>
      <c r="BB31">
        <v>0.15890000000000001</v>
      </c>
      <c r="BC31">
        <v>0.32</v>
      </c>
      <c r="BD31">
        <v>0.62239999999999995</v>
      </c>
      <c r="BE31">
        <v>0.86760000000000004</v>
      </c>
      <c r="BF31">
        <v>0.97099999999999997</v>
      </c>
      <c r="BG31">
        <v>0.56520000000000004</v>
      </c>
      <c r="BH31">
        <v>0.73709999999999998</v>
      </c>
      <c r="BI31">
        <v>0.57179999999999997</v>
      </c>
      <c r="BJ31">
        <v>0.62960000000000005</v>
      </c>
      <c r="BK31">
        <v>0.62890000000000001</v>
      </c>
      <c r="BL31" s="27">
        <v>4.7800000000000002E-2</v>
      </c>
      <c r="BM31">
        <v>9.6299999999999997E-2</v>
      </c>
      <c r="BN31">
        <v>0.27489999999999998</v>
      </c>
      <c r="BO31">
        <v>0.71799999999999997</v>
      </c>
      <c r="BP31">
        <v>0.4259</v>
      </c>
      <c r="BQ31">
        <v>0.17080000000000001</v>
      </c>
      <c r="BR31">
        <v>0.29010000000000002</v>
      </c>
      <c r="BS31">
        <v>0.52429999999999999</v>
      </c>
      <c r="BT31">
        <v>0.69740000000000002</v>
      </c>
      <c r="BU31">
        <v>0.1249</v>
      </c>
    </row>
    <row r="32" spans="18:102" x14ac:dyDescent="0.25">
      <c r="R32" s="136"/>
      <c r="S32" s="97" t="s">
        <v>290</v>
      </c>
      <c r="T32">
        <v>0.81240000000000001</v>
      </c>
      <c r="U32">
        <v>0.30769999999999997</v>
      </c>
      <c r="V32">
        <v>0.5</v>
      </c>
      <c r="W32">
        <v>0.46300000000000002</v>
      </c>
      <c r="X32">
        <v>0.88500000000000001</v>
      </c>
      <c r="Y32">
        <v>0.93089999999999995</v>
      </c>
      <c r="Z32">
        <v>0.40639999999999998</v>
      </c>
      <c r="AA32">
        <v>0.46489999999999998</v>
      </c>
      <c r="AB32">
        <v>0.70309999999999995</v>
      </c>
      <c r="AC32">
        <v>0.74209999999999998</v>
      </c>
      <c r="AD32">
        <v>0.76949999999999996</v>
      </c>
      <c r="AE32">
        <v>0.10589999999999999</v>
      </c>
      <c r="AF32">
        <v>0.59430000000000005</v>
      </c>
      <c r="AG32">
        <v>0.62250000000000005</v>
      </c>
      <c r="AH32">
        <v>0.86029999999999995</v>
      </c>
      <c r="AI32">
        <v>0.84160000000000001</v>
      </c>
      <c r="AJ32">
        <v>0.5998</v>
      </c>
      <c r="AK32">
        <v>0.83040000000000003</v>
      </c>
      <c r="AL32">
        <v>0.42830000000000001</v>
      </c>
      <c r="AM32">
        <v>0.93979999999999997</v>
      </c>
      <c r="AN32">
        <v>0.57099999999999995</v>
      </c>
      <c r="AO32">
        <v>0.87229999999999996</v>
      </c>
      <c r="AP32">
        <v>0.57030000000000003</v>
      </c>
      <c r="AQ32">
        <v>0.14149999999999999</v>
      </c>
      <c r="AR32">
        <v>0.37519999999999998</v>
      </c>
      <c r="AS32">
        <v>0.63219999999999998</v>
      </c>
      <c r="AT32">
        <v>9.4899999999999998E-2</v>
      </c>
      <c r="AU32">
        <v>0.30869999999999997</v>
      </c>
      <c r="AV32">
        <v>0.25740000000000002</v>
      </c>
      <c r="AW32">
        <v>0.55489999999999995</v>
      </c>
      <c r="AX32">
        <v>0.94640000000000002</v>
      </c>
      <c r="AY32">
        <v>0.47810000000000002</v>
      </c>
      <c r="AZ32">
        <v>0.55020000000000002</v>
      </c>
      <c r="BA32">
        <v>0.95550000000000002</v>
      </c>
      <c r="BB32">
        <v>0.19850000000000001</v>
      </c>
      <c r="BC32">
        <v>0.44829999999999998</v>
      </c>
      <c r="BD32">
        <v>0.72619999999999996</v>
      </c>
      <c r="BE32">
        <v>0.83540000000000003</v>
      </c>
      <c r="BF32">
        <v>0.97350000000000003</v>
      </c>
      <c r="BG32">
        <v>0.56399999999999995</v>
      </c>
      <c r="BH32">
        <v>0.7238</v>
      </c>
      <c r="BI32">
        <v>0.48</v>
      </c>
      <c r="BJ32">
        <v>0.53210000000000002</v>
      </c>
      <c r="BK32">
        <v>0.6099</v>
      </c>
      <c r="BL32">
        <v>6.2100000000000002E-2</v>
      </c>
      <c r="BM32">
        <v>9.1499999999999998E-2</v>
      </c>
      <c r="BN32">
        <v>0.27950000000000003</v>
      </c>
      <c r="BO32">
        <v>0.82350000000000001</v>
      </c>
      <c r="BP32">
        <v>0.39589999999999997</v>
      </c>
      <c r="BQ32">
        <v>0.25090000000000001</v>
      </c>
      <c r="BR32">
        <v>0.47820000000000001</v>
      </c>
      <c r="BS32">
        <v>0.51490000000000002</v>
      </c>
      <c r="BT32">
        <v>0.75229999999999997</v>
      </c>
      <c r="BU32">
        <v>0.19670000000000001</v>
      </c>
      <c r="BX32" s="97"/>
    </row>
    <row r="33" spans="47:82" x14ac:dyDescent="0.25">
      <c r="AU33">
        <v>56</v>
      </c>
      <c r="AV33">
        <v>57</v>
      </c>
      <c r="AW33">
        <v>58</v>
      </c>
      <c r="AX33">
        <v>59</v>
      </c>
      <c r="AY33" s="97" t="s">
        <v>361</v>
      </c>
      <c r="AZ33" s="97" t="s">
        <v>359</v>
      </c>
      <c r="BA33" s="97" t="s">
        <v>382</v>
      </c>
      <c r="BB33" s="97" t="s">
        <v>383</v>
      </c>
      <c r="BC33">
        <v>67</v>
      </c>
      <c r="BD33">
        <v>68</v>
      </c>
      <c r="BE33">
        <v>69</v>
      </c>
      <c r="BF33" s="97" t="s">
        <v>392</v>
      </c>
      <c r="BG33" s="97" t="s">
        <v>393</v>
      </c>
      <c r="BH33" s="97" t="s">
        <v>394</v>
      </c>
      <c r="BI33" s="97" t="s">
        <v>395</v>
      </c>
      <c r="BJ33" s="97" t="s">
        <v>401</v>
      </c>
      <c r="BK33">
        <v>79</v>
      </c>
      <c r="BL33" s="97" t="s">
        <v>403</v>
      </c>
      <c r="BM33" s="97" t="s">
        <v>404</v>
      </c>
      <c r="BN33" s="97" t="s">
        <v>405</v>
      </c>
      <c r="BO33" s="97" t="s">
        <v>406</v>
      </c>
      <c r="BP33">
        <v>89</v>
      </c>
      <c r="BQ33" s="97" t="s">
        <v>409</v>
      </c>
      <c r="BR33" s="97" t="s">
        <v>410</v>
      </c>
      <c r="BS33" s="97" t="s">
        <v>411</v>
      </c>
      <c r="BT33" s="97" t="s">
        <v>419</v>
      </c>
      <c r="BU33" s="97" t="s">
        <v>408</v>
      </c>
      <c r="BV33" s="97" t="s">
        <v>421</v>
      </c>
      <c r="BW33" s="97" t="s">
        <v>422</v>
      </c>
      <c r="BX33" s="97" t="s">
        <v>423</v>
      </c>
      <c r="BY33" s="97" t="s">
        <v>424</v>
      </c>
      <c r="BZ33" s="97" t="s">
        <v>425</v>
      </c>
      <c r="CA33" s="97" t="s">
        <v>426</v>
      </c>
      <c r="CB33" s="97" t="s">
        <v>429</v>
      </c>
      <c r="CC33" s="97" t="s">
        <v>430</v>
      </c>
      <c r="CD33" s="97" t="s">
        <v>431</v>
      </c>
    </row>
    <row r="34" spans="47:82" x14ac:dyDescent="0.25">
      <c r="AU34">
        <v>0.51049999999999995</v>
      </c>
      <c r="AV34">
        <v>0.18770000000000001</v>
      </c>
      <c r="AW34">
        <v>0.30099999999999999</v>
      </c>
      <c r="AX34">
        <v>0.25829999999999997</v>
      </c>
      <c r="AY34">
        <v>0.64459999999999995</v>
      </c>
      <c r="AZ34">
        <v>0.56569999999999998</v>
      </c>
      <c r="BA34">
        <v>0.5837</v>
      </c>
      <c r="BB34" s="27">
        <v>1.84E-2</v>
      </c>
      <c r="BC34">
        <v>0.77829999999999999</v>
      </c>
      <c r="BD34">
        <v>0.43230000000000002</v>
      </c>
      <c r="BE34">
        <v>0.96940000000000004</v>
      </c>
      <c r="BF34">
        <v>0.76290000000000002</v>
      </c>
      <c r="BG34">
        <v>0.59770000000000001</v>
      </c>
      <c r="BH34">
        <v>0.55979999999999996</v>
      </c>
      <c r="BI34">
        <v>5.6000000000000001E-2</v>
      </c>
      <c r="BJ34">
        <v>0.52710000000000001</v>
      </c>
      <c r="BK34">
        <v>0.95040000000000002</v>
      </c>
      <c r="BL34">
        <v>0.7893</v>
      </c>
      <c r="BM34">
        <v>0.88759999999999994</v>
      </c>
      <c r="BN34">
        <v>0.76749999999999996</v>
      </c>
      <c r="BO34" s="27">
        <v>7.1999999999999998E-3</v>
      </c>
      <c r="BP34">
        <v>0.52470000000000006</v>
      </c>
      <c r="BQ34">
        <v>0.3947</v>
      </c>
      <c r="BR34">
        <v>0.77569999999999995</v>
      </c>
      <c r="BS34">
        <v>0.14030000000000001</v>
      </c>
      <c r="BT34" s="27">
        <v>1.7500000000000002E-2</v>
      </c>
      <c r="BU34">
        <v>0.8448</v>
      </c>
      <c r="BV34">
        <v>0.85260000000000002</v>
      </c>
      <c r="BW34">
        <v>0.74009999999999998</v>
      </c>
      <c r="BX34">
        <v>0.20660000000000001</v>
      </c>
      <c r="BY34">
        <v>0.31490000000000001</v>
      </c>
      <c r="BZ34">
        <v>0.69179999999999997</v>
      </c>
      <c r="CA34">
        <v>8.8999999999999996E-2</v>
      </c>
      <c r="CB34">
        <v>0.48830000000000001</v>
      </c>
      <c r="CC34">
        <v>0.1694</v>
      </c>
      <c r="CD34" s="27">
        <v>4.5999999999999999E-3</v>
      </c>
    </row>
    <row r="35" spans="47:82" x14ac:dyDescent="0.25">
      <c r="AU35">
        <v>0.55610000000000004</v>
      </c>
      <c r="AV35">
        <v>0.24079999999999999</v>
      </c>
      <c r="AW35">
        <v>0.2054</v>
      </c>
      <c r="AX35">
        <v>0.49230000000000002</v>
      </c>
      <c r="AY35">
        <v>0.65559999999999996</v>
      </c>
      <c r="AZ35">
        <v>0.5181</v>
      </c>
      <c r="BA35">
        <v>0.63470000000000004</v>
      </c>
      <c r="BB35" s="27">
        <v>3.1399999999999997E-2</v>
      </c>
      <c r="BC35">
        <v>0.81110000000000004</v>
      </c>
      <c r="BD35">
        <v>0.46889999999999998</v>
      </c>
      <c r="BE35">
        <v>0.94410000000000005</v>
      </c>
      <c r="BF35">
        <v>0.77680000000000005</v>
      </c>
      <c r="BG35">
        <v>0.64470000000000005</v>
      </c>
      <c r="BH35">
        <v>0.52239999999999998</v>
      </c>
      <c r="BI35">
        <v>7.3700000000000002E-2</v>
      </c>
      <c r="BJ35">
        <v>0.51870000000000005</v>
      </c>
      <c r="BK35">
        <v>0.93969999999999998</v>
      </c>
      <c r="BL35">
        <v>0.752</v>
      </c>
      <c r="BM35">
        <v>0.875</v>
      </c>
      <c r="BN35">
        <v>0.71879999999999999</v>
      </c>
      <c r="BO35" s="27">
        <v>1.09E-2</v>
      </c>
      <c r="BP35">
        <v>0.53080000000000005</v>
      </c>
      <c r="BQ35">
        <v>0.39129999999999998</v>
      </c>
      <c r="BR35">
        <v>0.77859999999999996</v>
      </c>
      <c r="BS35">
        <v>0.19400000000000001</v>
      </c>
      <c r="BT35">
        <v>4.1399999999999999E-2</v>
      </c>
      <c r="BU35">
        <v>0.85650000000000004</v>
      </c>
      <c r="BV35">
        <v>0.85319999999999996</v>
      </c>
      <c r="BW35">
        <v>0.62180000000000002</v>
      </c>
      <c r="BX35">
        <v>0.2465</v>
      </c>
      <c r="BY35">
        <v>0.26050000000000001</v>
      </c>
      <c r="BZ35">
        <v>0.67469999999999997</v>
      </c>
      <c r="CA35">
        <v>0.16039999999999999</v>
      </c>
      <c r="CB35">
        <v>0.46929999999999999</v>
      </c>
      <c r="CC35">
        <v>0.12970000000000001</v>
      </c>
      <c r="CD35" s="27">
        <v>1.4800000000000001E-2</v>
      </c>
    </row>
    <row r="36" spans="47:82" x14ac:dyDescent="0.25">
      <c r="AU36">
        <v>0.59130000000000005</v>
      </c>
      <c r="AV36">
        <v>0.26050000000000001</v>
      </c>
      <c r="AW36">
        <v>0.31950000000000001</v>
      </c>
      <c r="AX36">
        <v>0.30719999999999997</v>
      </c>
      <c r="AY36">
        <v>0.60629999999999995</v>
      </c>
      <c r="AZ36">
        <v>0.43009999999999998</v>
      </c>
      <c r="BA36">
        <v>0.60940000000000005</v>
      </c>
      <c r="BB36">
        <v>6.5600000000000006E-2</v>
      </c>
      <c r="BC36">
        <v>0.73380000000000001</v>
      </c>
      <c r="BD36">
        <v>0.38229999999999997</v>
      </c>
      <c r="BE36">
        <v>0.90749999999999997</v>
      </c>
      <c r="BF36">
        <v>0.74029999999999996</v>
      </c>
      <c r="BG36">
        <v>0.59199999999999997</v>
      </c>
      <c r="BH36">
        <v>0.78169999999999995</v>
      </c>
      <c r="BI36">
        <v>0.1419</v>
      </c>
      <c r="BJ36">
        <v>0.56059999999999999</v>
      </c>
      <c r="BK36">
        <v>0.90039999999999998</v>
      </c>
      <c r="BL36">
        <v>0.73360000000000003</v>
      </c>
      <c r="BM36">
        <v>0.74790000000000001</v>
      </c>
      <c r="BN36">
        <v>0.70879999999999999</v>
      </c>
      <c r="BO36" s="27">
        <v>9.5999999999999992E-3</v>
      </c>
      <c r="BP36">
        <v>0.52910000000000001</v>
      </c>
      <c r="BQ36">
        <v>0.37880000000000003</v>
      </c>
      <c r="BR36">
        <v>0.62860000000000005</v>
      </c>
      <c r="BS36">
        <v>0.1638</v>
      </c>
      <c r="BT36">
        <v>9.2100000000000001E-2</v>
      </c>
      <c r="BU36">
        <v>0.80789999999999995</v>
      </c>
      <c r="BV36">
        <v>0.80169999999999997</v>
      </c>
      <c r="BW36">
        <v>0.56569999999999998</v>
      </c>
      <c r="BX36">
        <v>0.5</v>
      </c>
      <c r="BY36">
        <v>0.3957</v>
      </c>
      <c r="BZ36">
        <v>0.7077</v>
      </c>
      <c r="CA36">
        <v>0.16120000000000001</v>
      </c>
      <c r="CB36">
        <v>0.55000000000000004</v>
      </c>
      <c r="CC36">
        <v>0.11269999999999999</v>
      </c>
      <c r="CD36" s="27">
        <v>2.75E-2</v>
      </c>
    </row>
  </sheetData>
  <mergeCells count="5">
    <mergeCell ref="R30:R32"/>
    <mergeCell ref="R12:R14"/>
    <mergeCell ref="R21:R23"/>
    <mergeCell ref="R8:R10"/>
    <mergeCell ref="R16:R18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EEF0-4834-4A9A-A11A-7DB7D79A570E}">
  <dimension ref="R1:DF129"/>
  <sheetViews>
    <sheetView tabSelected="1" topLeftCell="BP29" zoomScaleNormal="100" workbookViewId="0">
      <selection activeCell="AZ127" sqref="AZ127"/>
    </sheetView>
  </sheetViews>
  <sheetFormatPr defaultRowHeight="15" x14ac:dyDescent="0.25"/>
  <cols>
    <col min="25" max="25" width="43.85546875" bestFit="1" customWidth="1"/>
    <col min="29" max="29" width="23.140625" bestFit="1" customWidth="1"/>
    <col min="30" max="30" width="25.5703125" bestFit="1" customWidth="1"/>
    <col min="31" max="31" width="13.85546875" bestFit="1" customWidth="1"/>
    <col min="32" max="32" width="10.7109375" bestFit="1" customWidth="1"/>
    <col min="34" max="34" width="11" bestFit="1" customWidth="1"/>
    <col min="47" max="47" width="23.140625" bestFit="1" customWidth="1"/>
    <col min="48" max="48" width="26.7109375" bestFit="1" customWidth="1"/>
    <col min="49" max="49" width="16.5703125" bestFit="1" customWidth="1"/>
    <col min="50" max="50" width="10.7109375" bestFit="1" customWidth="1"/>
    <col min="52" max="52" width="11" bestFit="1" customWidth="1"/>
    <col min="66" max="66" width="22.85546875" bestFit="1" customWidth="1"/>
    <col min="67" max="67" width="18.140625" customWidth="1"/>
    <col min="68" max="68" width="16.7109375" bestFit="1" customWidth="1"/>
    <col min="69" max="69" width="10.7109375" bestFit="1" customWidth="1"/>
    <col min="71" max="71" width="11" bestFit="1" customWidth="1"/>
    <col min="85" max="85" width="22.85546875" bestFit="1" customWidth="1"/>
    <col min="86" max="86" width="20.28515625" bestFit="1" customWidth="1"/>
    <col min="87" max="87" width="16.7109375" bestFit="1" customWidth="1"/>
    <col min="88" max="88" width="10.7109375" bestFit="1" customWidth="1"/>
    <col min="90" max="90" width="11" bestFit="1" customWidth="1"/>
    <col min="105" max="105" width="27.7109375" customWidth="1"/>
    <col min="106" max="106" width="15" bestFit="1" customWidth="1"/>
    <col min="107" max="107" width="17" bestFit="1" customWidth="1"/>
    <col min="108" max="108" width="10.7109375" bestFit="1" customWidth="1"/>
    <col min="109" max="109" width="7" bestFit="1" customWidth="1"/>
    <col min="110" max="110" width="11" bestFit="1" customWidth="1"/>
  </cols>
  <sheetData>
    <row r="1" spans="18:101" x14ac:dyDescent="0.25">
      <c r="AD1" s="103" t="s">
        <v>441</v>
      </c>
      <c r="AE1" t="s">
        <v>443</v>
      </c>
      <c r="AV1" s="103" t="s">
        <v>444</v>
      </c>
      <c r="AW1" t="s">
        <v>443</v>
      </c>
      <c r="BO1" s="103" t="s">
        <v>445</v>
      </c>
      <c r="BP1" t="s">
        <v>443</v>
      </c>
      <c r="CH1" s="103" t="s">
        <v>446</v>
      </c>
      <c r="CI1" t="s">
        <v>443</v>
      </c>
    </row>
    <row r="2" spans="18:101" x14ac:dyDescent="0.25">
      <c r="AE2" t="s">
        <v>437</v>
      </c>
      <c r="AF2" t="s">
        <v>439</v>
      </c>
      <c r="AG2" t="s">
        <v>440</v>
      </c>
      <c r="AH2" t="s">
        <v>442</v>
      </c>
      <c r="AW2" t="s">
        <v>437</v>
      </c>
      <c r="AX2" t="s">
        <v>439</v>
      </c>
      <c r="AY2" t="s">
        <v>440</v>
      </c>
      <c r="AZ2" t="s">
        <v>442</v>
      </c>
      <c r="BP2" t="s">
        <v>437</v>
      </c>
      <c r="BQ2" t="s">
        <v>439</v>
      </c>
      <c r="BR2" t="s">
        <v>440</v>
      </c>
      <c r="BS2" t="s">
        <v>442</v>
      </c>
      <c r="CI2" t="s">
        <v>437</v>
      </c>
      <c r="CJ2" t="s">
        <v>439</v>
      </c>
      <c r="CK2" t="s">
        <v>440</v>
      </c>
      <c r="CL2" t="s">
        <v>442</v>
      </c>
    </row>
    <row r="3" spans="18:101" ht="15" customHeight="1" x14ac:dyDescent="0.25">
      <c r="AC3" s="175" t="s">
        <v>111</v>
      </c>
      <c r="AD3" t="s">
        <v>433</v>
      </c>
      <c r="AE3">
        <v>0.63639999999999997</v>
      </c>
      <c r="AF3">
        <v>0.65069999999999995</v>
      </c>
      <c r="AG3">
        <v>0</v>
      </c>
      <c r="AH3" s="16">
        <f>(AF3-AE3)/AE3</f>
        <v>2.2470144563167788E-2</v>
      </c>
      <c r="AU3" s="175" t="s">
        <v>111</v>
      </c>
      <c r="AV3" t="s">
        <v>433</v>
      </c>
      <c r="AW3">
        <v>0.62729999999999997</v>
      </c>
      <c r="AX3">
        <v>0.63260000000000005</v>
      </c>
      <c r="AY3">
        <v>2.9999999999999997E-4</v>
      </c>
      <c r="AZ3" s="16">
        <f>(AX3-AW3)/AW3</f>
        <v>8.4489080184920809E-3</v>
      </c>
      <c r="BN3" s="175" t="s">
        <v>111</v>
      </c>
      <c r="BO3" t="s">
        <v>433</v>
      </c>
      <c r="BP3">
        <v>0.63639999999999997</v>
      </c>
      <c r="BQ3">
        <v>0.6462</v>
      </c>
      <c r="BR3">
        <v>0</v>
      </c>
      <c r="BS3" s="16">
        <f>(BQ3-BP3)/BP3</f>
        <v>1.5399120050282891E-2</v>
      </c>
      <c r="CG3" s="177" t="s">
        <v>111</v>
      </c>
      <c r="CH3" t="s">
        <v>433</v>
      </c>
      <c r="CI3">
        <v>0.62880000000000003</v>
      </c>
      <c r="CJ3">
        <v>0.36420000000000002</v>
      </c>
      <c r="CK3">
        <v>1</v>
      </c>
      <c r="CL3" s="16">
        <f>(CJ3-CI3)/CI3</f>
        <v>-0.42080152671755722</v>
      </c>
    </row>
    <row r="4" spans="18:101" x14ac:dyDescent="0.25">
      <c r="AC4" s="176"/>
      <c r="AD4" t="s">
        <v>434</v>
      </c>
      <c r="AE4">
        <v>0.63639999999999997</v>
      </c>
      <c r="AF4">
        <v>0.65069999999999995</v>
      </c>
      <c r="AG4">
        <v>0</v>
      </c>
      <c r="AH4" s="16">
        <f t="shared" ref="AH4:AH6" si="0">(AF4-AE4)/AE4</f>
        <v>2.2470144563167788E-2</v>
      </c>
      <c r="AU4" s="176"/>
      <c r="AV4" t="s">
        <v>434</v>
      </c>
      <c r="AW4">
        <v>0.62729999999999997</v>
      </c>
      <c r="AX4">
        <v>0.63260000000000005</v>
      </c>
      <c r="AY4">
        <v>2.9999999999999997E-4</v>
      </c>
      <c r="AZ4" s="16">
        <f t="shared" ref="AZ4:AZ6" si="1">(AX4-AW4)/AW4</f>
        <v>8.4489080184920809E-3</v>
      </c>
      <c r="BN4" s="176"/>
      <c r="BO4" t="s">
        <v>434</v>
      </c>
      <c r="BP4">
        <v>0.63639999999999997</v>
      </c>
      <c r="BQ4">
        <v>0.6462</v>
      </c>
      <c r="BR4">
        <v>0</v>
      </c>
      <c r="BS4" s="16">
        <f t="shared" ref="BS4:BS6" si="2">(BQ4-BP4)/BP4</f>
        <v>1.5399120050282891E-2</v>
      </c>
      <c r="CG4" s="178"/>
      <c r="CH4" t="s">
        <v>434</v>
      </c>
      <c r="CI4">
        <v>0.62880000000000003</v>
      </c>
      <c r="CJ4">
        <v>0.36420000000000002</v>
      </c>
      <c r="CK4">
        <v>1</v>
      </c>
      <c r="CL4" s="16">
        <f t="shared" ref="CL4:CL6" si="3">(CJ4-CI4)/CI4</f>
        <v>-0.42080152671755722</v>
      </c>
    </row>
    <row r="5" spans="18:101" x14ac:dyDescent="0.25">
      <c r="R5" s="97"/>
      <c r="S5" s="97"/>
      <c r="T5" s="97"/>
      <c r="U5" s="97"/>
      <c r="V5" s="97"/>
      <c r="W5" s="97"/>
      <c r="X5" s="97"/>
      <c r="Z5" s="97"/>
      <c r="AA5" s="97"/>
      <c r="AB5" s="97"/>
      <c r="AC5" s="176"/>
      <c r="AD5" s="97" t="s">
        <v>435</v>
      </c>
      <c r="AE5">
        <v>0.63639999999999997</v>
      </c>
      <c r="AF5" s="100" t="s">
        <v>438</v>
      </c>
      <c r="AG5">
        <v>0</v>
      </c>
      <c r="AH5" s="16">
        <f t="shared" si="0"/>
        <v>2.2470144563167788E-2</v>
      </c>
      <c r="AI5" s="97"/>
      <c r="AJ5" s="97"/>
      <c r="AK5" s="97"/>
      <c r="AL5" s="97"/>
      <c r="AM5" s="97"/>
      <c r="AN5" s="97"/>
      <c r="AO5" s="97"/>
      <c r="AP5" s="97"/>
      <c r="AQ5" s="97"/>
      <c r="AU5" s="176"/>
      <c r="AV5" s="97" t="s">
        <v>435</v>
      </c>
      <c r="AW5">
        <v>0.62729999999999997</v>
      </c>
      <c r="AX5">
        <v>0.63260000000000005</v>
      </c>
      <c r="AY5">
        <v>2.9999999999999997E-4</v>
      </c>
      <c r="AZ5" s="16">
        <f t="shared" si="1"/>
        <v>8.4489080184920809E-3</v>
      </c>
      <c r="BN5" s="176"/>
      <c r="BO5" s="97" t="s">
        <v>435</v>
      </c>
      <c r="BP5">
        <v>0.63639999999999997</v>
      </c>
      <c r="BQ5">
        <v>0.6462</v>
      </c>
      <c r="BR5">
        <v>0</v>
      </c>
      <c r="BS5" s="16">
        <f t="shared" si="2"/>
        <v>1.5399120050282891E-2</v>
      </c>
      <c r="CG5" s="178"/>
      <c r="CH5" s="97" t="s">
        <v>435</v>
      </c>
      <c r="CI5">
        <v>0.62880000000000003</v>
      </c>
      <c r="CJ5">
        <v>0.36420000000000002</v>
      </c>
      <c r="CK5">
        <v>1</v>
      </c>
      <c r="CL5" s="16">
        <f t="shared" si="3"/>
        <v>-0.42080152671755722</v>
      </c>
    </row>
    <row r="6" spans="18:101" x14ac:dyDescent="0.25">
      <c r="U6" s="27"/>
      <c r="V6" s="27"/>
      <c r="AA6" s="27"/>
      <c r="AC6" s="176"/>
      <c r="AD6" t="s">
        <v>436</v>
      </c>
      <c r="AE6">
        <v>0.63639999999999997</v>
      </c>
      <c r="AF6">
        <v>0.65069999999999995</v>
      </c>
      <c r="AG6">
        <v>0</v>
      </c>
      <c r="AH6" s="16">
        <f t="shared" si="0"/>
        <v>2.2470144563167788E-2</v>
      </c>
      <c r="AU6" s="176"/>
      <c r="AV6" t="s">
        <v>436</v>
      </c>
      <c r="AW6">
        <v>0.62729999999999997</v>
      </c>
      <c r="AX6">
        <v>0.63260000000000005</v>
      </c>
      <c r="AY6">
        <v>2.9999999999999997E-4</v>
      </c>
      <c r="AZ6" s="16">
        <f t="shared" si="1"/>
        <v>8.4489080184920809E-3</v>
      </c>
      <c r="BN6" s="176"/>
      <c r="BO6" t="s">
        <v>436</v>
      </c>
      <c r="BP6">
        <v>0.63639999999999997</v>
      </c>
      <c r="BQ6">
        <v>0.6462</v>
      </c>
      <c r="BR6">
        <v>0</v>
      </c>
      <c r="BS6" s="16">
        <f t="shared" si="2"/>
        <v>1.5399120050282891E-2</v>
      </c>
      <c r="CG6" s="178"/>
      <c r="CH6" t="s">
        <v>436</v>
      </c>
      <c r="CI6">
        <v>0.62880000000000003</v>
      </c>
      <c r="CJ6">
        <v>0.36420000000000002</v>
      </c>
      <c r="CK6">
        <v>1</v>
      </c>
      <c r="CL6" s="16">
        <f t="shared" si="3"/>
        <v>-0.42080152671755722</v>
      </c>
    </row>
    <row r="7" spans="18:101" x14ac:dyDescent="0.25">
      <c r="U7" s="27"/>
      <c r="V7" s="27"/>
      <c r="Y7" s="123" t="s">
        <v>110</v>
      </c>
      <c r="AA7" s="27"/>
    </row>
    <row r="8" spans="18:101" x14ac:dyDescent="0.25">
      <c r="U8" s="27"/>
      <c r="V8" s="27"/>
      <c r="Y8" s="124"/>
    </row>
    <row r="9" spans="18:101" x14ac:dyDescent="0.25">
      <c r="R9" s="97"/>
      <c r="S9" s="97"/>
      <c r="T9" s="97"/>
      <c r="U9" s="97"/>
      <c r="V9" s="97"/>
      <c r="W9" s="97"/>
      <c r="X9" s="97"/>
      <c r="Y9" s="124"/>
      <c r="AA9" s="97"/>
      <c r="AB9" s="97"/>
      <c r="AC9" s="97"/>
      <c r="AD9" s="97"/>
      <c r="AE9" s="97"/>
      <c r="AF9" s="97"/>
      <c r="AG9" s="97"/>
      <c r="AH9" s="97"/>
      <c r="AI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E9" s="97"/>
      <c r="BJ9" s="97"/>
      <c r="BN9" s="97"/>
      <c r="BQ9" s="97"/>
      <c r="BR9" s="97"/>
      <c r="BS9" s="97"/>
      <c r="BT9" s="97"/>
      <c r="BU9" s="97"/>
    </row>
    <row r="10" spans="18:101" x14ac:dyDescent="0.25">
      <c r="R10" s="98"/>
      <c r="AB10" s="27"/>
      <c r="AD10" s="27"/>
      <c r="AE10" s="27"/>
      <c r="AF10" s="27"/>
      <c r="AG10" s="27"/>
      <c r="AH10" s="27"/>
      <c r="AI10" s="27"/>
      <c r="AJ10" s="27"/>
      <c r="AK10" s="27"/>
      <c r="AN10" s="27"/>
      <c r="AO10" s="27"/>
      <c r="AR10" s="27"/>
      <c r="AZ10" s="27"/>
      <c r="BF10" s="27"/>
      <c r="BI10" s="27"/>
      <c r="BK10" s="27"/>
      <c r="BL10" s="27"/>
      <c r="BM10" s="27"/>
      <c r="BN10" s="27"/>
      <c r="BO10" s="27"/>
      <c r="BQ10" s="27"/>
      <c r="CH10" s="27"/>
      <c r="CJ10" s="27"/>
      <c r="CL10" s="27"/>
    </row>
    <row r="11" spans="18:101" ht="15" customHeight="1" x14ac:dyDescent="0.25">
      <c r="R11" s="98"/>
      <c r="Y11" s="123" t="s">
        <v>111</v>
      </c>
      <c r="AB11" s="27"/>
      <c r="AD11" s="27"/>
      <c r="AE11" s="27"/>
      <c r="AF11" s="27"/>
      <c r="AG11" s="27"/>
      <c r="AH11" s="27"/>
      <c r="AI11" s="27"/>
      <c r="AJ11" s="27"/>
      <c r="AK11" s="27"/>
      <c r="AN11" s="27"/>
      <c r="AR11" s="27"/>
      <c r="BB11" s="27"/>
      <c r="BF11" s="27"/>
      <c r="BG11" s="27"/>
      <c r="BI11" s="27"/>
      <c r="BK11" s="27"/>
      <c r="BO11" s="27"/>
      <c r="BQ11" s="27"/>
      <c r="BS11" s="27"/>
      <c r="CI11" t="s">
        <v>437</v>
      </c>
      <c r="CJ11" t="s">
        <v>439</v>
      </c>
      <c r="CK11" t="s">
        <v>440</v>
      </c>
      <c r="CL11" t="s">
        <v>442</v>
      </c>
    </row>
    <row r="12" spans="18:101" x14ac:dyDescent="0.25">
      <c r="R12" s="97"/>
      <c r="Y12" s="124"/>
      <c r="AB12" s="27"/>
      <c r="AD12" s="27"/>
      <c r="AF12" s="27"/>
      <c r="AG12" s="27"/>
      <c r="AI12" s="27"/>
      <c r="AN12" s="27"/>
      <c r="AW12" t="s">
        <v>437</v>
      </c>
      <c r="AX12" t="s">
        <v>439</v>
      </c>
      <c r="AY12" t="s">
        <v>440</v>
      </c>
      <c r="AZ12" t="s">
        <v>442</v>
      </c>
      <c r="BA12" s="27"/>
      <c r="BK12" s="27"/>
      <c r="BP12" t="s">
        <v>437</v>
      </c>
      <c r="BQ12" t="s">
        <v>439</v>
      </c>
      <c r="BR12" t="s">
        <v>440</v>
      </c>
      <c r="BS12" t="s">
        <v>442</v>
      </c>
      <c r="CG12" s="177" t="s">
        <v>110</v>
      </c>
      <c r="CH12" t="s">
        <v>433</v>
      </c>
      <c r="CI12">
        <v>0.34010000000000001</v>
      </c>
      <c r="CJ12">
        <v>0.2487</v>
      </c>
      <c r="CK12">
        <v>1</v>
      </c>
      <c r="CL12" s="16">
        <f>(CJ12-CI12)/CI12</f>
        <v>-0.26874448691561309</v>
      </c>
    </row>
    <row r="13" spans="18:101" x14ac:dyDescent="0.25">
      <c r="R13" s="97"/>
      <c r="S13" s="97"/>
      <c r="T13" s="97"/>
      <c r="U13" s="97"/>
      <c r="V13" s="97"/>
      <c r="W13" s="97"/>
      <c r="X13" s="97"/>
      <c r="Y13" s="124"/>
      <c r="AA13" s="97"/>
      <c r="AB13" s="97"/>
      <c r="AC13" s="97"/>
      <c r="AD13" s="97"/>
      <c r="AE13" s="97"/>
      <c r="AF13" s="97"/>
      <c r="AG13" s="97"/>
      <c r="AH13" s="97"/>
      <c r="AI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175" t="s">
        <v>110</v>
      </c>
      <c r="AV13" t="s">
        <v>433</v>
      </c>
      <c r="AW13">
        <v>0.31309999999999999</v>
      </c>
      <c r="AX13">
        <v>0.31730000000000003</v>
      </c>
      <c r="AY13">
        <v>5.0000000000000001E-4</v>
      </c>
      <c r="AZ13" s="16">
        <f>(AX13-AW13)/AW13</f>
        <v>1.3414244650271598E-2</v>
      </c>
      <c r="BA13" s="2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175" t="s">
        <v>110</v>
      </c>
      <c r="BO13" t="s">
        <v>433</v>
      </c>
      <c r="BP13">
        <v>0.37140000000000001</v>
      </c>
      <c r="BQ13">
        <v>0.3896</v>
      </c>
      <c r="BR13">
        <v>5.0000000000000001E-4</v>
      </c>
      <c r="BS13" s="16">
        <f>(BQ13-BP13)/BP13</f>
        <v>4.9003769520732349E-2</v>
      </c>
      <c r="CA13" s="97"/>
      <c r="CB13" s="97"/>
      <c r="CC13" s="97"/>
      <c r="CD13" s="97"/>
      <c r="CE13" s="97"/>
      <c r="CF13" s="97"/>
      <c r="CG13" s="178"/>
      <c r="CH13" t="s">
        <v>434</v>
      </c>
      <c r="CI13">
        <v>0.34010000000000001</v>
      </c>
      <c r="CJ13">
        <v>0.2487</v>
      </c>
      <c r="CK13">
        <v>1</v>
      </c>
      <c r="CL13" s="16">
        <f t="shared" ref="CL13:CL15" si="4">(CJ13-CI13)/CI13</f>
        <v>-0.26874448691561309</v>
      </c>
      <c r="CQ13" s="97"/>
      <c r="CR13" s="97"/>
      <c r="CS13" s="97"/>
      <c r="CT13" s="97"/>
      <c r="CU13" s="97"/>
      <c r="CV13" s="97"/>
      <c r="CW13" s="97"/>
    </row>
    <row r="14" spans="18:101" x14ac:dyDescent="0.25">
      <c r="R14" s="97"/>
      <c r="AE14" t="s">
        <v>437</v>
      </c>
      <c r="AF14" t="s">
        <v>439</v>
      </c>
      <c r="AG14" t="s">
        <v>440</v>
      </c>
      <c r="AH14" t="s">
        <v>442</v>
      </c>
      <c r="AI14" s="27"/>
      <c r="AU14" s="176"/>
      <c r="AV14" t="s">
        <v>434</v>
      </c>
      <c r="AW14">
        <v>0.31309999999999999</v>
      </c>
      <c r="AX14">
        <v>0.31730000000000003</v>
      </c>
      <c r="AY14">
        <v>5.0000000000000001E-4</v>
      </c>
      <c r="AZ14" s="16">
        <f t="shared" ref="AZ14:AZ16" si="5">(AX14-AW14)/AW14</f>
        <v>1.3414244650271598E-2</v>
      </c>
      <c r="BA14" s="27"/>
      <c r="BE14" s="27"/>
      <c r="BJ14" s="27"/>
      <c r="BN14" s="176"/>
      <c r="BO14" t="s">
        <v>434</v>
      </c>
      <c r="BP14">
        <v>0.37140000000000001</v>
      </c>
      <c r="BQ14">
        <v>0.3896</v>
      </c>
      <c r="BR14">
        <v>5.0000000000000001E-4</v>
      </c>
      <c r="BS14" s="16">
        <f t="shared" ref="BS14:BS16" si="6">(BQ14-BP14)/BP14</f>
        <v>4.9003769520732349E-2</v>
      </c>
      <c r="BY14" s="27"/>
      <c r="CC14" s="27"/>
      <c r="CF14" s="27"/>
      <c r="CG14" s="178"/>
      <c r="CH14" s="97" t="s">
        <v>435</v>
      </c>
      <c r="CI14">
        <v>0.34010000000000001</v>
      </c>
      <c r="CJ14">
        <v>0.2487</v>
      </c>
      <c r="CK14">
        <v>1</v>
      </c>
      <c r="CL14" s="16">
        <f t="shared" si="4"/>
        <v>-0.26874448691561309</v>
      </c>
      <c r="CN14" s="27"/>
    </row>
    <row r="15" spans="18:101" ht="15" customHeight="1" x14ac:dyDescent="0.25">
      <c r="R15" s="97"/>
      <c r="Y15" s="167" t="s">
        <v>226</v>
      </c>
      <c r="AC15" s="175" t="s">
        <v>110</v>
      </c>
      <c r="AD15" t="s">
        <v>433</v>
      </c>
      <c r="AE15">
        <v>0.4017</v>
      </c>
      <c r="AF15">
        <v>0.40260000000000001</v>
      </c>
      <c r="AG15">
        <v>0</v>
      </c>
      <c r="AH15" s="16">
        <f>(AF15-AE15)/AE15</f>
        <v>2.2404779686333379E-3</v>
      </c>
      <c r="AI15" s="27"/>
      <c r="AU15" s="176"/>
      <c r="AV15" s="97" t="s">
        <v>435</v>
      </c>
      <c r="AW15">
        <v>0.31309999999999999</v>
      </c>
      <c r="AX15">
        <v>0.31730000000000003</v>
      </c>
      <c r="AY15">
        <v>5.0000000000000001E-4</v>
      </c>
      <c r="AZ15" s="16">
        <f t="shared" si="5"/>
        <v>1.3414244650271598E-2</v>
      </c>
      <c r="BE15" s="27"/>
      <c r="BJ15" s="27"/>
      <c r="BN15" s="176"/>
      <c r="BO15" s="97" t="s">
        <v>435</v>
      </c>
      <c r="BP15">
        <v>0.37140000000000001</v>
      </c>
      <c r="BQ15">
        <v>0.3896</v>
      </c>
      <c r="BR15">
        <v>5.0000000000000001E-4</v>
      </c>
      <c r="BS15" s="16">
        <f t="shared" si="6"/>
        <v>4.9003769520732349E-2</v>
      </c>
      <c r="BY15" s="27"/>
      <c r="CC15" s="27"/>
      <c r="CF15" s="27"/>
      <c r="CG15" s="178"/>
      <c r="CH15" t="s">
        <v>436</v>
      </c>
      <c r="CI15">
        <v>0.34010000000000001</v>
      </c>
      <c r="CJ15">
        <v>0.2487</v>
      </c>
      <c r="CK15">
        <v>1</v>
      </c>
      <c r="CL15" s="16">
        <f t="shared" si="4"/>
        <v>-0.26874448691561309</v>
      </c>
      <c r="CN15" s="27"/>
    </row>
    <row r="16" spans="18:101" x14ac:dyDescent="0.25">
      <c r="R16" s="97"/>
      <c r="Y16" s="168"/>
      <c r="AC16" s="176"/>
      <c r="AD16" t="s">
        <v>434</v>
      </c>
      <c r="AE16">
        <v>0.4017</v>
      </c>
      <c r="AF16">
        <v>0.40260000000000001</v>
      </c>
      <c r="AG16">
        <v>0</v>
      </c>
      <c r="AH16" s="16">
        <f t="shared" ref="AH16:AH18" si="7">(AF16-AE16)/AE16</f>
        <v>2.2404779686333379E-3</v>
      </c>
      <c r="AI16" s="27"/>
      <c r="AU16" s="176"/>
      <c r="AV16" t="s">
        <v>436</v>
      </c>
      <c r="AW16">
        <v>0.31309999999999999</v>
      </c>
      <c r="AX16">
        <v>0.31730000000000003</v>
      </c>
      <c r="AY16">
        <v>5.0000000000000001E-4</v>
      </c>
      <c r="AZ16" s="16">
        <f t="shared" si="5"/>
        <v>1.3414244650271598E-2</v>
      </c>
      <c r="BA16" s="97"/>
      <c r="BN16" s="176"/>
      <c r="BO16" t="s">
        <v>436</v>
      </c>
      <c r="BP16">
        <v>0.37140000000000001</v>
      </c>
      <c r="BQ16">
        <v>0.3896</v>
      </c>
      <c r="BR16">
        <v>5.0000000000000001E-4</v>
      </c>
      <c r="BS16" s="16">
        <f t="shared" si="6"/>
        <v>4.9003769520732349E-2</v>
      </c>
      <c r="BY16" s="27"/>
      <c r="CC16" s="27"/>
    </row>
    <row r="17" spans="18:94" x14ac:dyDescent="0.25">
      <c r="Y17" s="168"/>
      <c r="AC17" s="176"/>
      <c r="AD17" s="97" t="s">
        <v>435</v>
      </c>
      <c r="AE17">
        <v>0.4017</v>
      </c>
      <c r="AF17">
        <v>0.40260000000000001</v>
      </c>
      <c r="AG17">
        <v>0</v>
      </c>
      <c r="AH17" s="16">
        <f t="shared" si="7"/>
        <v>2.2404779686333379E-3</v>
      </c>
    </row>
    <row r="18" spans="18:94" x14ac:dyDescent="0.25">
      <c r="R18" s="97"/>
      <c r="S18" s="97"/>
      <c r="T18" s="97"/>
      <c r="U18" s="97"/>
      <c r="V18" s="97"/>
      <c r="W18" s="97"/>
      <c r="X18" s="97"/>
      <c r="AA18" s="97"/>
      <c r="AB18" s="97"/>
      <c r="AC18" s="176"/>
      <c r="AD18" t="s">
        <v>436</v>
      </c>
      <c r="AE18">
        <v>0.4017</v>
      </c>
      <c r="AF18">
        <v>0.40260000000000001</v>
      </c>
      <c r="AG18">
        <v>0</v>
      </c>
      <c r="AH18" s="16">
        <f t="shared" si="7"/>
        <v>2.2404779686333379E-3</v>
      </c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</row>
    <row r="19" spans="18:94" x14ac:dyDescent="0.25">
      <c r="R19" s="97"/>
      <c r="Y19" s="165" t="s">
        <v>115</v>
      </c>
      <c r="AQ19" s="27"/>
    </row>
    <row r="20" spans="18:94" x14ac:dyDescent="0.25">
      <c r="R20" s="97"/>
      <c r="Y20" s="166"/>
      <c r="AO20" s="27"/>
      <c r="AQ20" s="27"/>
    </row>
    <row r="21" spans="18:94" x14ac:dyDescent="0.25">
      <c r="R21" s="97"/>
      <c r="Y21" s="166"/>
      <c r="AQ21" s="27"/>
      <c r="AW21" t="s">
        <v>437</v>
      </c>
      <c r="AX21" t="s">
        <v>439</v>
      </c>
      <c r="AY21" t="s">
        <v>440</v>
      </c>
      <c r="AZ21" t="s">
        <v>442</v>
      </c>
    </row>
    <row r="22" spans="18:94" x14ac:dyDescent="0.25">
      <c r="AU22" s="175" t="s">
        <v>226</v>
      </c>
      <c r="AV22" t="s">
        <v>433</v>
      </c>
      <c r="AW22">
        <v>0.88480000000000003</v>
      </c>
      <c r="AX22">
        <v>0.90910000000000002</v>
      </c>
      <c r="AY22">
        <v>0</v>
      </c>
      <c r="AZ22" s="16">
        <f>(AX22-AW22)/AW22</f>
        <v>2.7463833634719697E-2</v>
      </c>
      <c r="BP22" t="s">
        <v>437</v>
      </c>
      <c r="BQ22" t="s">
        <v>439</v>
      </c>
      <c r="BR22" t="s">
        <v>440</v>
      </c>
      <c r="BS22" t="s">
        <v>442</v>
      </c>
      <c r="BT22" s="97"/>
      <c r="BU22" s="97"/>
      <c r="BV22" s="97"/>
      <c r="BX22" s="97"/>
      <c r="BY22" s="97"/>
      <c r="CA22" s="97"/>
      <c r="CB22" s="97"/>
      <c r="CC22" s="97"/>
      <c r="CE22" s="97"/>
      <c r="CI22" t="s">
        <v>437</v>
      </c>
      <c r="CJ22" t="s">
        <v>439</v>
      </c>
      <c r="CK22" t="s">
        <v>440</v>
      </c>
      <c r="CL22" t="s">
        <v>442</v>
      </c>
    </row>
    <row r="23" spans="18:94" x14ac:dyDescent="0.25">
      <c r="Y23" s="123" t="s">
        <v>121</v>
      </c>
      <c r="AU23" s="176"/>
      <c r="AV23" t="s">
        <v>434</v>
      </c>
      <c r="AW23">
        <v>0.88480000000000003</v>
      </c>
      <c r="AX23">
        <v>0.90910000000000002</v>
      </c>
      <c r="AY23">
        <v>0</v>
      </c>
      <c r="AZ23" s="16">
        <f t="shared" ref="AZ23:AZ25" si="8">(AX23-AW23)/AW23</f>
        <v>2.7463833634719697E-2</v>
      </c>
      <c r="BN23" s="175" t="s">
        <v>226</v>
      </c>
      <c r="BO23" t="s">
        <v>433</v>
      </c>
      <c r="BP23">
        <v>0.92520000000000002</v>
      </c>
      <c r="BQ23">
        <v>0.94310000000000005</v>
      </c>
      <c r="BR23">
        <v>0</v>
      </c>
      <c r="BS23" s="16">
        <f>(BQ23-BP23)/BP23</f>
        <v>1.9347168179853033E-2</v>
      </c>
      <c r="CG23" s="175" t="s">
        <v>226</v>
      </c>
      <c r="CH23" t="s">
        <v>433</v>
      </c>
      <c r="CI23">
        <v>0.86709999999999998</v>
      </c>
      <c r="CJ23">
        <v>0.89080000000000004</v>
      </c>
      <c r="CK23">
        <v>0</v>
      </c>
      <c r="CL23" s="16">
        <f>(CJ23-CI23)/CI23</f>
        <v>2.7332487602352733E-2</v>
      </c>
    </row>
    <row r="24" spans="18:94" x14ac:dyDescent="0.25">
      <c r="Y24" s="124"/>
      <c r="AE24" t="s">
        <v>437</v>
      </c>
      <c r="AF24" t="s">
        <v>439</v>
      </c>
      <c r="AG24" t="s">
        <v>440</v>
      </c>
      <c r="AH24" t="s">
        <v>442</v>
      </c>
      <c r="AU24" s="176"/>
      <c r="AV24" s="97" t="s">
        <v>435</v>
      </c>
      <c r="AW24">
        <v>0.88480000000000003</v>
      </c>
      <c r="AX24">
        <v>0.90910000000000002</v>
      </c>
      <c r="AY24">
        <v>0</v>
      </c>
      <c r="AZ24" s="16">
        <f t="shared" si="8"/>
        <v>2.7463833634719697E-2</v>
      </c>
      <c r="BN24" s="176"/>
      <c r="BO24" t="s">
        <v>434</v>
      </c>
      <c r="BP24">
        <v>0.92520000000000002</v>
      </c>
      <c r="BQ24">
        <v>0.94310000000000005</v>
      </c>
      <c r="BR24">
        <v>0</v>
      </c>
      <c r="BS24" s="16">
        <f t="shared" ref="BS24:BS26" si="9">(BQ24-BP24)/BP24</f>
        <v>1.9347168179853033E-2</v>
      </c>
      <c r="CG24" s="176"/>
      <c r="CH24" t="s">
        <v>434</v>
      </c>
      <c r="CI24">
        <v>0.86709999999999998</v>
      </c>
      <c r="CJ24">
        <v>0.89080000000000004</v>
      </c>
      <c r="CK24">
        <v>0</v>
      </c>
      <c r="CL24" s="16">
        <f t="shared" ref="CL24:CL26" si="10">(CJ24-CI24)/CI24</f>
        <v>2.7332487602352733E-2</v>
      </c>
    </row>
    <row r="25" spans="18:94" x14ac:dyDescent="0.25">
      <c r="Y25" s="124"/>
      <c r="AC25" s="175" t="s">
        <v>226</v>
      </c>
      <c r="AD25" t="s">
        <v>433</v>
      </c>
      <c r="AE25">
        <v>0.86519999999999997</v>
      </c>
      <c r="AF25">
        <v>0.93140000000000001</v>
      </c>
      <c r="AG25">
        <v>0</v>
      </c>
      <c r="AH25" s="16">
        <f>(AF25-AE25)/AE25</f>
        <v>7.6514100785945491E-2</v>
      </c>
      <c r="AU25" s="176"/>
      <c r="AV25" t="s">
        <v>436</v>
      </c>
      <c r="AW25">
        <v>0.88480000000000003</v>
      </c>
      <c r="AX25">
        <v>0.90910000000000002</v>
      </c>
      <c r="AY25">
        <v>0</v>
      </c>
      <c r="AZ25" s="16">
        <f t="shared" si="8"/>
        <v>2.7463833634719697E-2</v>
      </c>
      <c r="BN25" s="176"/>
      <c r="BO25" s="97" t="s">
        <v>435</v>
      </c>
      <c r="BP25">
        <v>0.92520000000000002</v>
      </c>
      <c r="BQ25">
        <v>0.94310000000000005</v>
      </c>
      <c r="BR25">
        <v>0</v>
      </c>
      <c r="BS25" s="16">
        <f t="shared" si="9"/>
        <v>1.9347168179853033E-2</v>
      </c>
      <c r="CG25" s="176"/>
      <c r="CH25" s="97" t="s">
        <v>435</v>
      </c>
      <c r="CI25">
        <v>0.86709999999999998</v>
      </c>
      <c r="CJ25">
        <v>0.89080000000000004</v>
      </c>
      <c r="CK25">
        <v>0</v>
      </c>
      <c r="CL25" s="16">
        <f t="shared" si="10"/>
        <v>2.7332487602352733E-2</v>
      </c>
    </row>
    <row r="26" spans="18:94" x14ac:dyDescent="0.25">
      <c r="AC26" s="176"/>
      <c r="AD26" t="s">
        <v>434</v>
      </c>
      <c r="AE26">
        <v>0.86519999999999997</v>
      </c>
      <c r="AF26">
        <v>0.93140000000000001</v>
      </c>
      <c r="AG26">
        <v>0</v>
      </c>
      <c r="AH26" s="16">
        <f t="shared" ref="AH26:AH28" si="11">(AF26-AE26)/AE26</f>
        <v>7.6514100785945491E-2</v>
      </c>
      <c r="BN26" s="176"/>
      <c r="BO26" t="s">
        <v>436</v>
      </c>
      <c r="BP26">
        <v>0.92520000000000002</v>
      </c>
      <c r="BQ26">
        <v>0.94310000000000005</v>
      </c>
      <c r="BR26">
        <v>0</v>
      </c>
      <c r="BS26" s="16">
        <f t="shared" si="9"/>
        <v>1.9347168179853033E-2</v>
      </c>
      <c r="CG26" s="176"/>
      <c r="CH26" t="s">
        <v>436</v>
      </c>
      <c r="CI26">
        <v>0.86709999999999998</v>
      </c>
      <c r="CJ26">
        <v>0.89080000000000004</v>
      </c>
      <c r="CK26">
        <v>0</v>
      </c>
      <c r="CL26" s="16">
        <f t="shared" si="10"/>
        <v>2.7332487602352733E-2</v>
      </c>
    </row>
    <row r="27" spans="18:94" x14ac:dyDescent="0.25">
      <c r="R27" s="97"/>
      <c r="S27" s="97"/>
      <c r="T27" s="97"/>
      <c r="U27" s="97"/>
      <c r="V27" s="97"/>
      <c r="W27" s="97"/>
      <c r="X27" s="97"/>
      <c r="Z27" s="97"/>
      <c r="AA27" s="97"/>
      <c r="AB27" s="97"/>
      <c r="AC27" s="176"/>
      <c r="AD27" s="97" t="s">
        <v>435</v>
      </c>
      <c r="AE27">
        <v>0.86519999999999997</v>
      </c>
      <c r="AF27">
        <v>0.93140000000000001</v>
      </c>
      <c r="AG27">
        <v>0</v>
      </c>
      <c r="AH27" s="16">
        <f t="shared" si="11"/>
        <v>7.6514100785945491E-2</v>
      </c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</row>
    <row r="28" spans="18:94" x14ac:dyDescent="0.25">
      <c r="R28" s="97"/>
      <c r="AC28" s="176"/>
      <c r="AD28" t="s">
        <v>436</v>
      </c>
      <c r="AE28">
        <v>0.86519999999999997</v>
      </c>
      <c r="AF28">
        <v>0.93140000000000001</v>
      </c>
      <c r="AG28">
        <v>0</v>
      </c>
      <c r="AH28" s="16">
        <f t="shared" si="11"/>
        <v>7.6514100785945491E-2</v>
      </c>
    </row>
    <row r="29" spans="18:94" x14ac:dyDescent="0.25">
      <c r="R29" s="97"/>
      <c r="BK29" s="27"/>
    </row>
    <row r="30" spans="18:94" x14ac:dyDescent="0.25">
      <c r="R30" s="97"/>
      <c r="BW30" s="97"/>
      <c r="CI30" t="s">
        <v>437</v>
      </c>
      <c r="CJ30" t="s">
        <v>439</v>
      </c>
      <c r="CK30" t="s">
        <v>440</v>
      </c>
      <c r="CL30" t="s">
        <v>442</v>
      </c>
    </row>
    <row r="31" spans="18:94" x14ac:dyDescent="0.25">
      <c r="AX31" s="97"/>
      <c r="AY31" s="97"/>
      <c r="AZ31" s="97"/>
      <c r="BA31" s="97"/>
      <c r="BE31" s="97"/>
      <c r="BF31" s="97"/>
      <c r="BG31" s="97"/>
      <c r="BH31" s="97"/>
      <c r="BI31" s="97"/>
      <c r="BK31" s="97"/>
      <c r="BL31" s="97"/>
      <c r="BM31" s="97"/>
      <c r="BN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G31" s="175" t="s">
        <v>121</v>
      </c>
      <c r="CH31" t="s">
        <v>433</v>
      </c>
      <c r="CI31">
        <v>0.28699999999999998</v>
      </c>
      <c r="CJ31">
        <v>0.3009</v>
      </c>
      <c r="CK31">
        <v>9.4000000000000004E-3</v>
      </c>
      <c r="CL31" s="16">
        <f>(CJ31-CI31)/CI31</f>
        <v>4.8432055749129004E-2</v>
      </c>
    </row>
    <row r="32" spans="18:94" x14ac:dyDescent="0.25">
      <c r="BA32" s="27"/>
      <c r="BP32" t="s">
        <v>437</v>
      </c>
      <c r="BQ32" t="s">
        <v>439</v>
      </c>
      <c r="BR32" t="s">
        <v>440</v>
      </c>
      <c r="BS32" t="s">
        <v>442</v>
      </c>
      <c r="CC32" s="27"/>
      <c r="CG32" s="176"/>
      <c r="CH32" t="s">
        <v>434</v>
      </c>
      <c r="CI32">
        <v>0.28699999999999998</v>
      </c>
      <c r="CJ32">
        <v>0.3009</v>
      </c>
      <c r="CK32">
        <v>9.4000000000000004E-3</v>
      </c>
      <c r="CL32" s="16">
        <f t="shared" ref="CL32:CL34" si="12">(CJ32-CI32)/CI32</f>
        <v>4.8432055749129004E-2</v>
      </c>
    </row>
    <row r="33" spans="29:90" x14ac:dyDescent="0.25">
      <c r="BA33" s="27"/>
      <c r="BN33" s="175" t="s">
        <v>121</v>
      </c>
      <c r="BO33" t="s">
        <v>433</v>
      </c>
      <c r="BP33">
        <v>0.64810000000000001</v>
      </c>
      <c r="BQ33">
        <v>0.65539999999999998</v>
      </c>
      <c r="BR33">
        <v>9.4000000000000004E-3</v>
      </c>
      <c r="BS33" s="16">
        <f>(BQ33-BP33)/BP33</f>
        <v>1.1263693874402058E-2</v>
      </c>
      <c r="CC33" s="27"/>
      <c r="CG33" s="176"/>
      <c r="CH33" s="97" t="s">
        <v>435</v>
      </c>
      <c r="CI33">
        <v>0.28699999999999998</v>
      </c>
      <c r="CJ33">
        <v>0.3009</v>
      </c>
      <c r="CK33">
        <v>9.4000000000000004E-3</v>
      </c>
      <c r="CL33" s="16">
        <f t="shared" si="12"/>
        <v>4.8432055749129004E-2</v>
      </c>
    </row>
    <row r="34" spans="29:90" x14ac:dyDescent="0.25">
      <c r="AW34" t="s">
        <v>437</v>
      </c>
      <c r="AX34" t="s">
        <v>439</v>
      </c>
      <c r="AY34" t="s">
        <v>440</v>
      </c>
      <c r="AZ34" t="s">
        <v>442</v>
      </c>
      <c r="BN34" s="176"/>
      <c r="BO34" t="s">
        <v>434</v>
      </c>
      <c r="BP34">
        <v>0.64810000000000001</v>
      </c>
      <c r="BQ34">
        <v>0.65539999999999998</v>
      </c>
      <c r="BR34">
        <v>9.4000000000000004E-3</v>
      </c>
      <c r="BS34" s="16">
        <f t="shared" ref="BS34:BS36" si="13">(BQ34-BP34)/BP34</f>
        <v>1.1263693874402058E-2</v>
      </c>
      <c r="CC34" s="27"/>
      <c r="CG34" s="176"/>
      <c r="CH34" t="s">
        <v>436</v>
      </c>
      <c r="CI34">
        <v>0.28699999999999998</v>
      </c>
      <c r="CJ34">
        <v>0.3009</v>
      </c>
      <c r="CK34">
        <v>9.4000000000000004E-3</v>
      </c>
      <c r="CL34" s="16">
        <f t="shared" si="12"/>
        <v>4.8432055749129004E-2</v>
      </c>
    </row>
    <row r="35" spans="29:90" x14ac:dyDescent="0.25">
      <c r="AE35" t="s">
        <v>437</v>
      </c>
      <c r="AF35" t="s">
        <v>439</v>
      </c>
      <c r="AG35" t="s">
        <v>440</v>
      </c>
      <c r="AH35" t="s">
        <v>442</v>
      </c>
      <c r="AU35" s="175" t="s">
        <v>121</v>
      </c>
      <c r="AV35" t="s">
        <v>433</v>
      </c>
      <c r="AW35">
        <v>0.62960000000000005</v>
      </c>
      <c r="AX35">
        <v>0.71289999999999998</v>
      </c>
      <c r="AY35">
        <v>0</v>
      </c>
      <c r="AZ35" s="16">
        <f>(AX35-AW35)/AW35</f>
        <v>0.13230622617534932</v>
      </c>
      <c r="BN35" s="176"/>
      <c r="BO35" s="97" t="s">
        <v>435</v>
      </c>
      <c r="BP35">
        <v>0.64810000000000001</v>
      </c>
      <c r="BQ35">
        <v>0.65539999999999998</v>
      </c>
      <c r="BR35">
        <v>9.4000000000000004E-3</v>
      </c>
      <c r="BS35" s="16">
        <f t="shared" si="13"/>
        <v>1.1263693874402058E-2</v>
      </c>
    </row>
    <row r="36" spans="29:90" x14ac:dyDescent="0.25">
      <c r="AC36" s="175" t="s">
        <v>121</v>
      </c>
      <c r="AD36" t="s">
        <v>433</v>
      </c>
      <c r="AE36">
        <v>0.67589999999999995</v>
      </c>
      <c r="AF36">
        <v>0.76805000000000001</v>
      </c>
      <c r="AG36">
        <v>0</v>
      </c>
      <c r="AH36" s="16">
        <f>(AF36-AE36)/AE36</f>
        <v>0.13633673620358053</v>
      </c>
      <c r="AU36" s="176"/>
      <c r="AV36" t="s">
        <v>434</v>
      </c>
      <c r="AW36">
        <v>0.62960000000000005</v>
      </c>
      <c r="AX36">
        <v>0.71289999999999998</v>
      </c>
      <c r="AY36">
        <v>0</v>
      </c>
      <c r="AZ36" s="16">
        <f t="shared" ref="AZ36:AZ38" si="14">(AX36-AW36)/AW36</f>
        <v>0.13230622617534932</v>
      </c>
      <c r="BN36" s="176"/>
      <c r="BO36" t="s">
        <v>436</v>
      </c>
      <c r="BP36">
        <v>0.64810000000000001</v>
      </c>
      <c r="BQ36">
        <v>0.65539999999999998</v>
      </c>
      <c r="BR36">
        <v>9.4000000000000004E-3</v>
      </c>
      <c r="BS36" s="16">
        <f t="shared" si="13"/>
        <v>1.1263693874402058E-2</v>
      </c>
    </row>
    <row r="37" spans="29:90" x14ac:dyDescent="0.25">
      <c r="AC37" s="176"/>
      <c r="AD37" t="s">
        <v>434</v>
      </c>
      <c r="AE37">
        <v>0.67589999999999995</v>
      </c>
      <c r="AF37">
        <v>0.76805000000000001</v>
      </c>
      <c r="AG37">
        <v>0</v>
      </c>
      <c r="AH37" s="16">
        <f t="shared" ref="AH37:AH39" si="15">(AF37-AE37)/AE37</f>
        <v>0.13633673620358053</v>
      </c>
      <c r="AU37" s="176"/>
      <c r="AV37" s="97" t="s">
        <v>435</v>
      </c>
      <c r="AW37">
        <v>0.62960000000000005</v>
      </c>
      <c r="AX37">
        <v>0.71289999999999998</v>
      </c>
      <c r="AY37">
        <v>0</v>
      </c>
      <c r="AZ37" s="16">
        <f t="shared" si="14"/>
        <v>0.13230622617534932</v>
      </c>
    </row>
    <row r="38" spans="29:90" x14ac:dyDescent="0.25">
      <c r="AC38" s="176"/>
      <c r="AD38" s="97" t="s">
        <v>435</v>
      </c>
      <c r="AE38">
        <v>0.67589999999999995</v>
      </c>
      <c r="AF38">
        <v>0.76805000000000001</v>
      </c>
      <c r="AG38">
        <v>0</v>
      </c>
      <c r="AH38" s="16">
        <f t="shared" si="15"/>
        <v>0.13633673620358053</v>
      </c>
      <c r="AU38" s="176"/>
      <c r="AV38" t="s">
        <v>436</v>
      </c>
      <c r="AW38">
        <v>0.62960000000000005</v>
      </c>
      <c r="AX38">
        <v>0.71289999999999998</v>
      </c>
      <c r="AY38">
        <v>0</v>
      </c>
      <c r="AZ38" s="16">
        <f t="shared" si="14"/>
        <v>0.13230622617534932</v>
      </c>
    </row>
    <row r="39" spans="29:90" x14ac:dyDescent="0.25">
      <c r="AC39" s="176"/>
      <c r="AD39" t="s">
        <v>436</v>
      </c>
      <c r="AE39">
        <v>0.67589999999999995</v>
      </c>
      <c r="AF39">
        <v>0.76805000000000001</v>
      </c>
      <c r="AG39">
        <v>0</v>
      </c>
      <c r="AH39" s="16">
        <f t="shared" si="15"/>
        <v>0.13633673620358053</v>
      </c>
    </row>
    <row r="40" spans="29:90" x14ac:dyDescent="0.25">
      <c r="CI40" t="s">
        <v>437</v>
      </c>
      <c r="CJ40" t="s">
        <v>439</v>
      </c>
      <c r="CK40" t="s">
        <v>440</v>
      </c>
      <c r="CL40" t="s">
        <v>442</v>
      </c>
    </row>
    <row r="41" spans="29:90" ht="15" customHeight="1" x14ac:dyDescent="0.25">
      <c r="CG41" s="175" t="s">
        <v>115</v>
      </c>
      <c r="CH41" t="s">
        <v>433</v>
      </c>
      <c r="CI41">
        <v>0.9032</v>
      </c>
      <c r="CJ41">
        <v>0.95960000000000001</v>
      </c>
      <c r="CK41">
        <v>0.98219999999999996</v>
      </c>
      <c r="CL41" s="16">
        <f>(CJ41-CI41)/CI41</f>
        <v>6.2444641275465021E-2</v>
      </c>
    </row>
    <row r="42" spans="29:90" x14ac:dyDescent="0.25">
      <c r="BP42" t="s">
        <v>437</v>
      </c>
      <c r="BQ42" t="s">
        <v>439</v>
      </c>
      <c r="BR42" t="s">
        <v>440</v>
      </c>
      <c r="BS42" t="s">
        <v>442</v>
      </c>
      <c r="CG42" s="176"/>
      <c r="CH42" t="s">
        <v>434</v>
      </c>
      <c r="CI42">
        <v>0.9032</v>
      </c>
      <c r="CJ42">
        <v>0.95960000000000001</v>
      </c>
      <c r="CK42">
        <v>0.98219999999999996</v>
      </c>
      <c r="CL42" s="16">
        <f t="shared" ref="CL42:CL44" si="16">(CJ42-CI42)/CI42</f>
        <v>6.2444641275465021E-2</v>
      </c>
    </row>
    <row r="43" spans="29:90" x14ac:dyDescent="0.25">
      <c r="BN43" s="177" t="s">
        <v>115</v>
      </c>
      <c r="BO43" t="s">
        <v>433</v>
      </c>
      <c r="BP43">
        <v>1</v>
      </c>
      <c r="BQ43">
        <v>0.99350000000000005</v>
      </c>
      <c r="BR43">
        <v>0.98219999999999996</v>
      </c>
      <c r="BS43" s="16">
        <f>(BQ43-BP43)/BP43</f>
        <v>-6.4999999999999503E-3</v>
      </c>
      <c r="CG43" s="176"/>
      <c r="CH43" s="97" t="s">
        <v>435</v>
      </c>
      <c r="CI43">
        <v>0.9032</v>
      </c>
      <c r="CJ43">
        <v>0.95960000000000001</v>
      </c>
      <c r="CK43">
        <v>0.98219999999999996</v>
      </c>
      <c r="CL43" s="16">
        <f t="shared" si="16"/>
        <v>6.2444641275465021E-2</v>
      </c>
    </row>
    <row r="44" spans="29:90" x14ac:dyDescent="0.25">
      <c r="AW44" t="s">
        <v>437</v>
      </c>
      <c r="AX44" t="s">
        <v>439</v>
      </c>
      <c r="AY44" t="s">
        <v>440</v>
      </c>
      <c r="AZ44" t="s">
        <v>442</v>
      </c>
      <c r="BN44" s="178"/>
      <c r="BO44" t="s">
        <v>434</v>
      </c>
      <c r="BP44">
        <v>1</v>
      </c>
      <c r="BQ44">
        <v>0.99350000000000005</v>
      </c>
      <c r="BR44">
        <v>0.98219999999999996</v>
      </c>
      <c r="BS44" s="16">
        <f t="shared" ref="BS44:BS46" si="17">(BQ44-BP44)/BP44</f>
        <v>-6.4999999999999503E-3</v>
      </c>
      <c r="CG44" s="176"/>
      <c r="CH44" t="s">
        <v>436</v>
      </c>
      <c r="CI44">
        <v>0.9032</v>
      </c>
      <c r="CJ44">
        <v>0.95960000000000001</v>
      </c>
      <c r="CK44">
        <v>0.98219999999999996</v>
      </c>
      <c r="CL44" s="16">
        <f t="shared" si="16"/>
        <v>6.2444641275465021E-2</v>
      </c>
    </row>
    <row r="45" spans="29:90" x14ac:dyDescent="0.25">
      <c r="AE45" t="s">
        <v>437</v>
      </c>
      <c r="AF45" t="s">
        <v>439</v>
      </c>
      <c r="AG45" t="s">
        <v>440</v>
      </c>
      <c r="AH45" t="s">
        <v>442</v>
      </c>
      <c r="AU45" s="175" t="s">
        <v>115</v>
      </c>
      <c r="AV45" t="s">
        <v>433</v>
      </c>
      <c r="AW45">
        <v>0.93540000000000001</v>
      </c>
      <c r="AX45">
        <v>0.94510000000000005</v>
      </c>
      <c r="AY45">
        <v>0</v>
      </c>
      <c r="AZ45" s="16">
        <f>(AX45-AW45)/AW45</f>
        <v>1.0369895231986361E-2</v>
      </c>
      <c r="BN45" s="178"/>
      <c r="BO45" s="97" t="s">
        <v>435</v>
      </c>
      <c r="BP45">
        <v>1</v>
      </c>
      <c r="BQ45">
        <v>0.99350000000000005</v>
      </c>
      <c r="BR45">
        <v>0.98219999999999996</v>
      </c>
      <c r="BS45" s="16">
        <f t="shared" si="17"/>
        <v>-6.4999999999999503E-3</v>
      </c>
    </row>
    <row r="46" spans="29:90" x14ac:dyDescent="0.25">
      <c r="AC46" s="175" t="s">
        <v>115</v>
      </c>
      <c r="AD46" t="s">
        <v>433</v>
      </c>
      <c r="AE46">
        <v>0.93540000000000001</v>
      </c>
      <c r="AF46">
        <v>0.99509999999999998</v>
      </c>
      <c r="AG46">
        <v>0</v>
      </c>
      <c r="AH46" s="16">
        <f>(AF46-AE46)/AE46</f>
        <v>6.3822963438101316E-2</v>
      </c>
      <c r="AU46" s="176"/>
      <c r="AV46" t="s">
        <v>434</v>
      </c>
      <c r="AW46">
        <v>0.93540000000000001</v>
      </c>
      <c r="AX46">
        <v>0.94510000000000005</v>
      </c>
      <c r="AY46">
        <v>0</v>
      </c>
      <c r="AZ46" s="16">
        <f t="shared" ref="AZ46:AZ48" si="18">(AX46-AW46)/AW46</f>
        <v>1.0369895231986361E-2</v>
      </c>
      <c r="BN46" s="178"/>
      <c r="BO46" t="s">
        <v>436</v>
      </c>
      <c r="BP46">
        <v>1</v>
      </c>
      <c r="BQ46">
        <v>0.99350000000000005</v>
      </c>
      <c r="BR46">
        <v>0.98219999999999996</v>
      </c>
      <c r="BS46" s="16">
        <f t="shared" si="17"/>
        <v>-6.4999999999999503E-3</v>
      </c>
    </row>
    <row r="47" spans="29:90" x14ac:dyDescent="0.25">
      <c r="AC47" s="176"/>
      <c r="AD47" t="s">
        <v>434</v>
      </c>
      <c r="AE47">
        <v>0.93540000000000001</v>
      </c>
      <c r="AF47">
        <v>0.99509999999999998</v>
      </c>
      <c r="AG47">
        <v>0</v>
      </c>
      <c r="AH47" s="16">
        <f t="shared" ref="AH47:AH49" si="19">(AF47-AE47)/AE47</f>
        <v>6.3822963438101316E-2</v>
      </c>
      <c r="AU47" s="176"/>
      <c r="AV47" s="97" t="s">
        <v>435</v>
      </c>
      <c r="AW47">
        <v>0.93540000000000001</v>
      </c>
      <c r="AX47">
        <v>0.94510000000000005</v>
      </c>
      <c r="AY47">
        <v>0</v>
      </c>
      <c r="AZ47" s="16">
        <f t="shared" si="18"/>
        <v>1.0369895231986361E-2</v>
      </c>
    </row>
    <row r="48" spans="29:90" x14ac:dyDescent="0.25">
      <c r="AC48" s="176"/>
      <c r="AD48" s="97" t="s">
        <v>435</v>
      </c>
      <c r="AE48">
        <v>0.93540000000000001</v>
      </c>
      <c r="AF48">
        <v>0.99509999999999998</v>
      </c>
      <c r="AG48">
        <v>0</v>
      </c>
      <c r="AH48" s="16">
        <f t="shared" si="19"/>
        <v>6.3822963438101316E-2</v>
      </c>
      <c r="AU48" s="176"/>
      <c r="AV48" t="s">
        <v>436</v>
      </c>
      <c r="AW48">
        <v>0.93540000000000001</v>
      </c>
      <c r="AX48">
        <v>0.94510000000000005</v>
      </c>
      <c r="AY48">
        <v>0</v>
      </c>
      <c r="AZ48" s="16">
        <f t="shared" si="18"/>
        <v>1.0369895231986361E-2</v>
      </c>
    </row>
    <row r="49" spans="29:90" x14ac:dyDescent="0.25">
      <c r="AC49" s="176"/>
      <c r="AD49" t="s">
        <v>436</v>
      </c>
      <c r="AE49">
        <v>0.93540000000000001</v>
      </c>
      <c r="AF49">
        <v>0.99509999999999998</v>
      </c>
      <c r="AG49">
        <v>0</v>
      </c>
      <c r="AH49" s="16">
        <f t="shared" si="19"/>
        <v>6.3822963438101316E-2</v>
      </c>
    </row>
    <row r="51" spans="29:90" x14ac:dyDescent="0.25">
      <c r="CI51" t="s">
        <v>437</v>
      </c>
      <c r="CJ51" t="s">
        <v>439</v>
      </c>
      <c r="CK51" t="s">
        <v>440</v>
      </c>
      <c r="CL51" t="s">
        <v>442</v>
      </c>
    </row>
    <row r="52" spans="29:90" x14ac:dyDescent="0.25">
      <c r="CG52" s="177" t="s">
        <v>108</v>
      </c>
      <c r="CH52" t="s">
        <v>433</v>
      </c>
      <c r="CI52">
        <v>0.58930000000000005</v>
      </c>
      <c r="CJ52">
        <v>0.55179999999999996</v>
      </c>
      <c r="CK52">
        <v>1</v>
      </c>
      <c r="CL52" s="16">
        <f>(CJ52-CI52)/CI52</f>
        <v>-6.3634820974037137E-2</v>
      </c>
    </row>
    <row r="53" spans="29:90" x14ac:dyDescent="0.25">
      <c r="BP53" t="s">
        <v>437</v>
      </c>
      <c r="BQ53" t="s">
        <v>439</v>
      </c>
      <c r="BR53" t="s">
        <v>440</v>
      </c>
      <c r="BS53" t="s">
        <v>442</v>
      </c>
      <c r="CG53" s="178"/>
      <c r="CH53" t="s">
        <v>434</v>
      </c>
      <c r="CI53">
        <v>0.58930000000000005</v>
      </c>
      <c r="CJ53">
        <v>0.55179999999999996</v>
      </c>
      <c r="CK53">
        <v>1</v>
      </c>
      <c r="CL53" s="16">
        <f t="shared" ref="CL53:CL55" si="20">(CJ53-CI53)/CI53</f>
        <v>-6.3634820974037137E-2</v>
      </c>
    </row>
    <row r="54" spans="29:90" x14ac:dyDescent="0.25">
      <c r="AE54" t="s">
        <v>437</v>
      </c>
      <c r="AF54" t="s">
        <v>439</v>
      </c>
      <c r="AG54" t="s">
        <v>440</v>
      </c>
      <c r="AH54" t="s">
        <v>442</v>
      </c>
      <c r="AW54" t="s">
        <v>437</v>
      </c>
      <c r="AX54" t="s">
        <v>439</v>
      </c>
      <c r="AY54" t="s">
        <v>440</v>
      </c>
      <c r="AZ54" t="s">
        <v>442</v>
      </c>
      <c r="BN54" s="175" t="s">
        <v>108</v>
      </c>
      <c r="BO54" t="s">
        <v>433</v>
      </c>
      <c r="BP54">
        <v>0.47460000000000002</v>
      </c>
      <c r="BQ54">
        <v>0.61770000000000003</v>
      </c>
      <c r="BR54">
        <v>0</v>
      </c>
      <c r="BS54" s="16">
        <f>(BQ54-BP54)/BP54</f>
        <v>0.30151706700379266</v>
      </c>
      <c r="CG54" s="178"/>
      <c r="CH54" s="97" t="s">
        <v>435</v>
      </c>
      <c r="CI54">
        <v>0.58930000000000005</v>
      </c>
      <c r="CJ54">
        <v>0.55179999999999996</v>
      </c>
      <c r="CK54">
        <v>1</v>
      </c>
      <c r="CL54" s="16">
        <f t="shared" si="20"/>
        <v>-6.3634820974037137E-2</v>
      </c>
    </row>
    <row r="55" spans="29:90" x14ac:dyDescent="0.25">
      <c r="AC55" s="101" t="s">
        <v>108</v>
      </c>
      <c r="AD55" t="s">
        <v>433</v>
      </c>
      <c r="AE55">
        <v>0.42799999999999999</v>
      </c>
      <c r="AF55">
        <v>0.63180000000000003</v>
      </c>
      <c r="AG55">
        <v>0</v>
      </c>
      <c r="AH55" s="16">
        <f>(AF55-AE55)/AE55</f>
        <v>0.47616822429906552</v>
      </c>
      <c r="AU55" s="104" t="s">
        <v>108</v>
      </c>
      <c r="AV55" t="s">
        <v>433</v>
      </c>
      <c r="AW55">
        <v>0.58930000000000005</v>
      </c>
      <c r="AX55">
        <v>0.54569999999999996</v>
      </c>
      <c r="AY55">
        <v>0</v>
      </c>
      <c r="AZ55" s="16">
        <f>(AX55-AW55)/AW55</f>
        <v>-7.3986085185813816E-2</v>
      </c>
      <c r="BN55" s="176"/>
      <c r="BO55" t="s">
        <v>434</v>
      </c>
      <c r="BP55">
        <v>0.47460000000000002</v>
      </c>
      <c r="BQ55">
        <v>0.61770000000000003</v>
      </c>
      <c r="BR55">
        <v>0</v>
      </c>
      <c r="BS55" s="16">
        <f t="shared" ref="BS55:BS57" si="21">(BQ55-BP55)/BP55</f>
        <v>0.30151706700379266</v>
      </c>
      <c r="CG55" s="178"/>
      <c r="CH55" t="s">
        <v>436</v>
      </c>
      <c r="CI55">
        <v>0.58930000000000005</v>
      </c>
      <c r="CJ55">
        <v>0.55179999999999996</v>
      </c>
      <c r="CK55">
        <v>1</v>
      </c>
      <c r="CL55" s="16">
        <f t="shared" si="20"/>
        <v>-6.3634820974037137E-2</v>
      </c>
    </row>
    <row r="56" spans="29:90" x14ac:dyDescent="0.25">
      <c r="AC56" s="102"/>
      <c r="AD56" t="s">
        <v>434</v>
      </c>
      <c r="AE56">
        <v>0.42799999999999999</v>
      </c>
      <c r="AF56">
        <v>0.63180000000000003</v>
      </c>
      <c r="AG56">
        <v>0</v>
      </c>
      <c r="AH56" s="16">
        <f t="shared" ref="AH56:AH58" si="22">(AF56-AE56)/AE56</f>
        <v>0.47616822429906552</v>
      </c>
      <c r="AU56" s="105"/>
      <c r="AV56" t="s">
        <v>434</v>
      </c>
      <c r="AW56">
        <v>0.58930000000000005</v>
      </c>
      <c r="AX56">
        <v>0.54569999999999996</v>
      </c>
      <c r="AY56">
        <v>0</v>
      </c>
      <c r="AZ56" s="16">
        <f t="shared" ref="AZ56:AZ58" si="23">(AX56-AW56)/AW56</f>
        <v>-7.3986085185813816E-2</v>
      </c>
      <c r="BN56" s="176"/>
      <c r="BO56" s="97" t="s">
        <v>435</v>
      </c>
      <c r="BP56">
        <v>0.47460000000000002</v>
      </c>
      <c r="BQ56">
        <v>0.61770000000000003</v>
      </c>
      <c r="BR56">
        <v>0</v>
      </c>
      <c r="BS56" s="16">
        <f t="shared" si="21"/>
        <v>0.30151706700379266</v>
      </c>
    </row>
    <row r="57" spans="29:90" x14ac:dyDescent="0.25">
      <c r="AC57" s="102"/>
      <c r="AD57" s="97" t="s">
        <v>435</v>
      </c>
      <c r="AE57">
        <v>0.42799999999999999</v>
      </c>
      <c r="AF57">
        <v>0.63180000000000003</v>
      </c>
      <c r="AG57">
        <v>0</v>
      </c>
      <c r="AH57" s="16">
        <f t="shared" si="22"/>
        <v>0.47616822429906552</v>
      </c>
      <c r="AU57" s="105"/>
      <c r="AV57" s="97" t="s">
        <v>435</v>
      </c>
      <c r="AW57">
        <v>0.58930000000000005</v>
      </c>
      <c r="AX57">
        <v>0.54569999999999996</v>
      </c>
      <c r="AY57">
        <v>0</v>
      </c>
      <c r="AZ57" s="16">
        <f t="shared" si="23"/>
        <v>-7.3986085185813816E-2</v>
      </c>
      <c r="BN57" s="176"/>
      <c r="BO57" t="s">
        <v>436</v>
      </c>
      <c r="BP57">
        <v>0.47460000000000002</v>
      </c>
      <c r="BQ57">
        <v>0.61770000000000003</v>
      </c>
      <c r="BR57">
        <v>0</v>
      </c>
      <c r="BS57" s="16">
        <f t="shared" si="21"/>
        <v>0.30151706700379266</v>
      </c>
    </row>
    <row r="58" spans="29:90" x14ac:dyDescent="0.25">
      <c r="AC58" s="102"/>
      <c r="AD58" t="s">
        <v>436</v>
      </c>
      <c r="AE58">
        <v>0.42799999999999999</v>
      </c>
      <c r="AF58">
        <v>0.63180000000000003</v>
      </c>
      <c r="AG58">
        <v>0</v>
      </c>
      <c r="AH58" s="16">
        <f t="shared" si="22"/>
        <v>0.47616822429906552</v>
      </c>
      <c r="AU58" s="105"/>
      <c r="AV58" t="s">
        <v>436</v>
      </c>
      <c r="AW58">
        <v>0.58930000000000005</v>
      </c>
      <c r="AX58">
        <v>0.54569999999999996</v>
      </c>
      <c r="AY58">
        <v>0</v>
      </c>
      <c r="AZ58" s="16">
        <f t="shared" si="23"/>
        <v>-7.3986085185813816E-2</v>
      </c>
    </row>
    <row r="69" spans="29:110" x14ac:dyDescent="0.25">
      <c r="AV69" s="103" t="s">
        <v>444</v>
      </c>
      <c r="AW69" t="s">
        <v>447</v>
      </c>
      <c r="BO69" s="103" t="s">
        <v>445</v>
      </c>
      <c r="BP69" t="s">
        <v>447</v>
      </c>
      <c r="DB69" s="103" t="s">
        <v>449</v>
      </c>
      <c r="DC69" t="s">
        <v>447</v>
      </c>
    </row>
    <row r="70" spans="29:110" x14ac:dyDescent="0.25">
      <c r="AW70" t="s">
        <v>437</v>
      </c>
      <c r="AX70" t="s">
        <v>439</v>
      </c>
      <c r="AY70" t="s">
        <v>440</v>
      </c>
      <c r="AZ70" t="s">
        <v>442</v>
      </c>
      <c r="BP70" t="s">
        <v>437</v>
      </c>
      <c r="BQ70" t="s">
        <v>439</v>
      </c>
      <c r="BR70" t="s">
        <v>440</v>
      </c>
      <c r="BS70" t="s">
        <v>442</v>
      </c>
      <c r="CH70" s="103" t="s">
        <v>446</v>
      </c>
      <c r="CI70" t="s">
        <v>447</v>
      </c>
      <c r="DC70" t="s">
        <v>437</v>
      </c>
      <c r="DD70" t="s">
        <v>439</v>
      </c>
      <c r="DE70" t="s">
        <v>440</v>
      </c>
      <c r="DF70" t="s">
        <v>442</v>
      </c>
    </row>
    <row r="71" spans="29:110" x14ac:dyDescent="0.25">
      <c r="AU71" s="175" t="s">
        <v>111</v>
      </c>
      <c r="AV71" t="s">
        <v>433</v>
      </c>
      <c r="AW71">
        <v>0.63260000000000005</v>
      </c>
      <c r="AX71">
        <v>0.6361</v>
      </c>
      <c r="AY71">
        <v>0.02</v>
      </c>
      <c r="AZ71" s="16">
        <f>(AX71-AW71)/AW71</f>
        <v>5.5327220992727588E-3</v>
      </c>
      <c r="BN71" s="175" t="s">
        <v>111</v>
      </c>
      <c r="BO71" t="s">
        <v>433</v>
      </c>
      <c r="BP71">
        <v>0.63639999999999997</v>
      </c>
      <c r="BQ71">
        <v>0.6462</v>
      </c>
      <c r="BR71">
        <v>0</v>
      </c>
      <c r="BS71" s="16">
        <f>(BQ71-BP71)/BP71</f>
        <v>1.5399120050282891E-2</v>
      </c>
      <c r="CI71" t="s">
        <v>437</v>
      </c>
      <c r="CJ71" t="s">
        <v>439</v>
      </c>
      <c r="CK71" t="s">
        <v>440</v>
      </c>
      <c r="CL71" t="s">
        <v>442</v>
      </c>
      <c r="DA71" s="177" t="s">
        <v>111</v>
      </c>
      <c r="DB71" t="s">
        <v>433</v>
      </c>
      <c r="DC71" s="83">
        <v>0.67530000000000001</v>
      </c>
      <c r="DD71" s="83">
        <v>0.66859999999999997</v>
      </c>
      <c r="DE71" s="83">
        <v>1</v>
      </c>
      <c r="DF71" s="106">
        <f>(DD71-DC71)/DC71</f>
        <v>-9.9215163630979406E-3</v>
      </c>
    </row>
    <row r="72" spans="29:110" x14ac:dyDescent="0.25">
      <c r="AD72" s="103" t="s">
        <v>441</v>
      </c>
      <c r="AE72" t="s">
        <v>447</v>
      </c>
      <c r="AU72" s="176"/>
      <c r="AV72" t="s">
        <v>434</v>
      </c>
      <c r="AW72">
        <v>0.2072</v>
      </c>
      <c r="AX72">
        <v>0.2248</v>
      </c>
      <c r="AY72">
        <v>0</v>
      </c>
      <c r="AZ72" s="16">
        <f t="shared" ref="AZ72:AZ74" si="24">(AX72-AW72)/AW72</f>
        <v>8.4942084942084967E-2</v>
      </c>
      <c r="BN72" s="176"/>
      <c r="BO72" t="s">
        <v>434</v>
      </c>
      <c r="BP72">
        <v>0.125</v>
      </c>
      <c r="BQ72">
        <v>0.1343</v>
      </c>
      <c r="BR72">
        <v>0</v>
      </c>
      <c r="BS72" s="16">
        <f t="shared" ref="BS72:BS74" si="25">(BQ72-BP72)/BP72</f>
        <v>7.4400000000000022E-2</v>
      </c>
      <c r="CG72" s="175" t="s">
        <v>111</v>
      </c>
      <c r="CH72" t="s">
        <v>433</v>
      </c>
      <c r="CI72" s="83">
        <v>0.62880000000000003</v>
      </c>
      <c r="CJ72" s="83">
        <v>0.3654</v>
      </c>
      <c r="CK72" s="83">
        <v>1</v>
      </c>
      <c r="CL72" s="106">
        <f>(CJ72-CI72)/CI72</f>
        <v>-0.41889312977099241</v>
      </c>
      <c r="DA72" s="179"/>
      <c r="DB72" t="s">
        <v>434</v>
      </c>
      <c r="DC72" s="83">
        <v>0.34570000000000001</v>
      </c>
      <c r="DD72" s="83">
        <v>0.3357</v>
      </c>
      <c r="DE72" s="83">
        <v>1</v>
      </c>
      <c r="DF72" s="106">
        <f t="shared" ref="DF72:DF74" si="26">(DD72-DC72)/DC72</f>
        <v>-2.8926815157651168E-2</v>
      </c>
    </row>
    <row r="73" spans="29:110" x14ac:dyDescent="0.25">
      <c r="AE73" t="s">
        <v>437</v>
      </c>
      <c r="AF73" t="s">
        <v>439</v>
      </c>
      <c r="AG73" t="s">
        <v>440</v>
      </c>
      <c r="AH73" t="s">
        <v>442</v>
      </c>
      <c r="AU73" s="176"/>
      <c r="AV73" s="97" t="s">
        <v>435</v>
      </c>
      <c r="AW73">
        <v>0.3332</v>
      </c>
      <c r="AX73">
        <v>0.34639999999999999</v>
      </c>
      <c r="AY73">
        <v>0</v>
      </c>
      <c r="AZ73" s="16">
        <f t="shared" si="24"/>
        <v>3.9615846338535383E-2</v>
      </c>
      <c r="BN73" s="176"/>
      <c r="BO73" s="97" t="s">
        <v>435</v>
      </c>
      <c r="BP73">
        <v>7.9500000000000001E-2</v>
      </c>
      <c r="BQ73">
        <v>0.1769</v>
      </c>
      <c r="BR73">
        <v>0</v>
      </c>
      <c r="BS73" s="16">
        <f t="shared" si="25"/>
        <v>1.2251572327044025</v>
      </c>
      <c r="CG73" s="176"/>
      <c r="CH73" t="s">
        <v>434</v>
      </c>
      <c r="CI73" s="27">
        <v>0.13619999999999999</v>
      </c>
      <c r="CJ73" s="27">
        <v>0.187</v>
      </c>
      <c r="CK73" s="27">
        <v>0</v>
      </c>
      <c r="CL73" s="107">
        <f t="shared" ref="CL73:CL75" si="27">(CJ73-CI73)/CI73</f>
        <v>0.37298091042584447</v>
      </c>
      <c r="DA73" s="179"/>
      <c r="DB73" s="97" t="s">
        <v>435</v>
      </c>
      <c r="DC73" s="83">
        <v>0.4753</v>
      </c>
      <c r="DD73" s="83">
        <v>0.45789999999999997</v>
      </c>
      <c r="DE73" s="83">
        <v>1</v>
      </c>
      <c r="DF73" s="106">
        <f t="shared" si="26"/>
        <v>-3.6608457816116192E-2</v>
      </c>
    </row>
    <row r="74" spans="29:110" x14ac:dyDescent="0.25">
      <c r="AC74" s="175" t="s">
        <v>111</v>
      </c>
      <c r="AD74" t="s">
        <v>433</v>
      </c>
      <c r="AE74">
        <v>0.63639999999999997</v>
      </c>
      <c r="AF74">
        <v>0.64959999999999996</v>
      </c>
      <c r="AG74">
        <v>0</v>
      </c>
      <c r="AH74" s="16">
        <f>(AF74-AE74)/AE74</f>
        <v>2.0741671904462588E-2</v>
      </c>
      <c r="AU74" s="176"/>
      <c r="AV74" t="s">
        <v>436</v>
      </c>
      <c r="AW74">
        <v>0.22370000000000001</v>
      </c>
      <c r="AX74">
        <v>0.24510000000000001</v>
      </c>
      <c r="AY74">
        <v>0</v>
      </c>
      <c r="AZ74" s="16">
        <f t="shared" si="24"/>
        <v>9.5663835493965135E-2</v>
      </c>
      <c r="BN74" s="176"/>
      <c r="BO74" t="s">
        <v>436</v>
      </c>
      <c r="BP74">
        <v>9.7199999999999995E-2</v>
      </c>
      <c r="BQ74">
        <v>0.1154</v>
      </c>
      <c r="BR74">
        <v>0</v>
      </c>
      <c r="BS74" s="16">
        <f t="shared" si="25"/>
        <v>0.18724279835390956</v>
      </c>
      <c r="CG74" s="176"/>
      <c r="CH74" s="97" t="s">
        <v>435</v>
      </c>
      <c r="CI74" s="27">
        <v>0.1169</v>
      </c>
      <c r="CJ74" s="27">
        <v>0.1898</v>
      </c>
      <c r="CK74" s="27">
        <v>0</v>
      </c>
      <c r="CL74" s="107">
        <f t="shared" si="27"/>
        <v>0.6236099230111205</v>
      </c>
      <c r="DA74" s="179"/>
      <c r="DB74" t="s">
        <v>436</v>
      </c>
      <c r="DC74" s="83">
        <v>0.38150000000000001</v>
      </c>
      <c r="DD74" s="83">
        <v>0.36959999999999998</v>
      </c>
      <c r="DE74" s="83">
        <v>0.99990000000000001</v>
      </c>
      <c r="DF74" s="106">
        <f t="shared" si="26"/>
        <v>-3.1192660550458773E-2</v>
      </c>
    </row>
    <row r="75" spans="29:110" x14ac:dyDescent="0.25">
      <c r="AC75" s="176"/>
      <c r="AD75" t="s">
        <v>434</v>
      </c>
      <c r="AE75">
        <v>0.13020000000000001</v>
      </c>
      <c r="AF75">
        <v>0.1537</v>
      </c>
      <c r="AG75">
        <v>0</v>
      </c>
      <c r="AH75" s="16">
        <f t="shared" ref="AH75:AH77" si="28">(AF75-AE75)/AE75</f>
        <v>0.18049155145929333</v>
      </c>
      <c r="CG75" s="176"/>
      <c r="CH75" t="s">
        <v>436</v>
      </c>
      <c r="CI75" s="27">
        <v>0.1196</v>
      </c>
      <c r="CJ75" s="27">
        <v>0.14979999999999999</v>
      </c>
      <c r="CK75" s="27">
        <v>0</v>
      </c>
      <c r="CL75" s="107">
        <f t="shared" si="27"/>
        <v>0.25250836120401332</v>
      </c>
    </row>
    <row r="76" spans="29:110" x14ac:dyDescent="0.25">
      <c r="AC76" s="176"/>
      <c r="AD76" s="97" t="s">
        <v>435</v>
      </c>
      <c r="AE76">
        <v>0.1255</v>
      </c>
      <c r="AF76" s="100">
        <v>0.2412</v>
      </c>
      <c r="AG76">
        <v>0</v>
      </c>
      <c r="AH76" s="16">
        <f t="shared" si="28"/>
        <v>0.92191235059760956</v>
      </c>
    </row>
    <row r="77" spans="29:110" x14ac:dyDescent="0.25">
      <c r="AC77" s="176"/>
      <c r="AD77" t="s">
        <v>436</v>
      </c>
      <c r="AE77">
        <v>0.1091</v>
      </c>
      <c r="AF77">
        <v>0.14749999999999999</v>
      </c>
      <c r="AG77">
        <v>0</v>
      </c>
      <c r="AH77" s="16">
        <f t="shared" si="28"/>
        <v>0.3519706691109073</v>
      </c>
      <c r="AU77" s="97"/>
      <c r="AV77" s="97"/>
      <c r="AW77" s="97"/>
      <c r="AX77" s="97"/>
      <c r="AY77" s="97"/>
      <c r="AZ77" s="97"/>
      <c r="BN77" s="97"/>
      <c r="BQ77" s="97"/>
      <c r="BR77" s="97"/>
      <c r="BS77" s="97"/>
    </row>
    <row r="78" spans="29:110" x14ac:dyDescent="0.25">
      <c r="AZ78" s="27"/>
      <c r="BN78" s="27"/>
      <c r="BO78" s="27"/>
      <c r="BQ78" s="27"/>
      <c r="DB78" s="27"/>
      <c r="DD78" s="27"/>
      <c r="DF78" s="27"/>
    </row>
    <row r="79" spans="29:110" x14ac:dyDescent="0.25">
      <c r="BO79" s="27"/>
      <c r="BQ79" s="27"/>
      <c r="BS79" s="27"/>
      <c r="CH79" s="27"/>
      <c r="CJ79" s="27"/>
      <c r="CL79" s="27"/>
      <c r="DC79" t="s">
        <v>437</v>
      </c>
      <c r="DD79" t="s">
        <v>439</v>
      </c>
      <c r="DE79" t="s">
        <v>440</v>
      </c>
      <c r="DF79" t="s">
        <v>442</v>
      </c>
    </row>
    <row r="80" spans="29:110" x14ac:dyDescent="0.25">
      <c r="AC80" s="97"/>
      <c r="AD80" s="97"/>
      <c r="AE80" s="97"/>
      <c r="AF80" s="97"/>
      <c r="AG80" s="97"/>
      <c r="AH80" s="97"/>
      <c r="AW80" t="s">
        <v>437</v>
      </c>
      <c r="AX80" t="s">
        <v>439</v>
      </c>
      <c r="AY80" t="s">
        <v>440</v>
      </c>
      <c r="AZ80" t="s">
        <v>442</v>
      </c>
      <c r="BP80" t="s">
        <v>437</v>
      </c>
      <c r="BQ80" t="s">
        <v>439</v>
      </c>
      <c r="BR80" t="s">
        <v>440</v>
      </c>
      <c r="BS80" t="s">
        <v>442</v>
      </c>
      <c r="CI80" t="s">
        <v>437</v>
      </c>
      <c r="CJ80" t="s">
        <v>439</v>
      </c>
      <c r="CK80" t="s">
        <v>440</v>
      </c>
      <c r="CL80" t="s">
        <v>442</v>
      </c>
      <c r="DA80" s="177" t="s">
        <v>110</v>
      </c>
      <c r="DB80" t="s">
        <v>433</v>
      </c>
      <c r="DC80" s="36">
        <v>0.33450000000000002</v>
      </c>
      <c r="DD80" s="36">
        <v>0.33229999999999998</v>
      </c>
      <c r="DE80" s="36">
        <v>0.88370000000000004</v>
      </c>
      <c r="DF80" s="180">
        <f>(DD80-DC80)/DC80</f>
        <v>-6.5769805680120632E-3</v>
      </c>
    </row>
    <row r="81" spans="29:110" x14ac:dyDescent="0.25">
      <c r="AD81" s="27"/>
      <c r="AE81" s="27"/>
      <c r="AF81" s="27"/>
      <c r="AG81" s="27"/>
      <c r="AH81" s="27"/>
      <c r="AU81" s="175" t="s">
        <v>110</v>
      </c>
      <c r="AV81" t="s">
        <v>433</v>
      </c>
      <c r="AW81">
        <v>0.34549999999999997</v>
      </c>
      <c r="AX81">
        <v>0.35370000000000001</v>
      </c>
      <c r="AY81">
        <v>0</v>
      </c>
      <c r="AZ81" s="16">
        <f>(AX81-AW81)/AW81</f>
        <v>2.3733719247467557E-2</v>
      </c>
      <c r="BN81" s="175" t="s">
        <v>110</v>
      </c>
      <c r="BO81" t="s">
        <v>433</v>
      </c>
      <c r="BP81">
        <v>0.40279999999999999</v>
      </c>
      <c r="BQ81">
        <v>0.40679999999999999</v>
      </c>
      <c r="BR81">
        <v>0</v>
      </c>
      <c r="BS81" s="16">
        <f>(BQ81-BP81)/BP81</f>
        <v>9.9304865938431072E-3</v>
      </c>
      <c r="CG81" s="177" t="s">
        <v>110</v>
      </c>
      <c r="CH81" t="s">
        <v>433</v>
      </c>
      <c r="CI81" s="83">
        <v>0.31640000000000001</v>
      </c>
      <c r="CJ81" s="83">
        <v>0.252</v>
      </c>
      <c r="CK81" s="83">
        <v>1</v>
      </c>
      <c r="CL81" s="106">
        <f>(CJ81-CI81)/CI81</f>
        <v>-0.2035398230088496</v>
      </c>
      <c r="DA81" s="178"/>
      <c r="DB81" t="s">
        <v>434</v>
      </c>
      <c r="DC81" s="36">
        <v>0.27810000000000001</v>
      </c>
      <c r="DD81" s="36">
        <v>0.27050000000000002</v>
      </c>
      <c r="DE81" s="36">
        <v>0.99060000000000004</v>
      </c>
      <c r="DF81" s="180">
        <f t="shared" ref="DF81:DF83" si="29">(DD81-DC81)/DC81</f>
        <v>-2.7328299172959349E-2</v>
      </c>
    </row>
    <row r="82" spans="29:110" x14ac:dyDescent="0.25">
      <c r="AD82" s="27"/>
      <c r="AE82" s="27"/>
      <c r="AF82" s="27"/>
      <c r="AG82" s="27"/>
      <c r="AH82" s="27"/>
      <c r="AU82" s="176"/>
      <c r="AV82" t="s">
        <v>434</v>
      </c>
      <c r="AW82">
        <v>0.26939999999999997</v>
      </c>
      <c r="AX82">
        <v>0.27529999999999999</v>
      </c>
      <c r="AY82">
        <v>5.0000000000000001E-4</v>
      </c>
      <c r="AZ82" s="16">
        <f t="shared" ref="AZ82:AZ84" si="30">(AX82-AW82)/AW82</f>
        <v>2.1900519673348245E-2</v>
      </c>
      <c r="BN82" s="176"/>
      <c r="BO82" t="s">
        <v>434</v>
      </c>
      <c r="BP82">
        <v>0.2276</v>
      </c>
      <c r="BQ82">
        <v>0.2346</v>
      </c>
      <c r="BR82">
        <v>0</v>
      </c>
      <c r="BS82" s="16">
        <f t="shared" ref="BS82:BS84" si="31">(BQ82-BP82)/BP82</f>
        <v>3.0755711775043965E-2</v>
      </c>
      <c r="CG82" s="178"/>
      <c r="CH82" t="s">
        <v>434</v>
      </c>
      <c r="CI82" s="27">
        <v>0.32429999999999998</v>
      </c>
      <c r="CJ82" s="27">
        <v>0.3503</v>
      </c>
      <c r="CK82" s="27">
        <v>0</v>
      </c>
      <c r="CL82" s="107">
        <f t="shared" ref="CL82:CL84" si="32">(CJ82-CI82)/CI82</f>
        <v>8.0172679617638062E-2</v>
      </c>
      <c r="DA82" s="178"/>
      <c r="DB82" s="97" t="s">
        <v>435</v>
      </c>
      <c r="DC82" s="36">
        <v>0.29149999999999998</v>
      </c>
      <c r="DD82" s="36">
        <v>0.27629999999999999</v>
      </c>
      <c r="DE82" s="36">
        <v>0.99990000000000001</v>
      </c>
      <c r="DF82" s="180">
        <f t="shared" si="29"/>
        <v>-5.2144082332761549E-2</v>
      </c>
    </row>
    <row r="83" spans="29:110" x14ac:dyDescent="0.25">
      <c r="AD83" s="27"/>
      <c r="AF83" s="27"/>
      <c r="AU83" s="176"/>
      <c r="AV83" s="97" t="s">
        <v>435</v>
      </c>
      <c r="AW83">
        <v>0.2636</v>
      </c>
      <c r="AX83">
        <v>0.2944</v>
      </c>
      <c r="AY83">
        <v>0</v>
      </c>
      <c r="AZ83" s="16">
        <f t="shared" si="30"/>
        <v>0.11684370257966614</v>
      </c>
      <c r="BN83" s="176"/>
      <c r="BO83" s="97" t="s">
        <v>435</v>
      </c>
      <c r="BP83">
        <v>0.1605</v>
      </c>
      <c r="BQ83">
        <v>0.2087</v>
      </c>
      <c r="BR83">
        <v>0</v>
      </c>
      <c r="BS83" s="16">
        <f t="shared" si="31"/>
        <v>0.30031152647975073</v>
      </c>
      <c r="CG83" s="178"/>
      <c r="CH83" s="97" t="s">
        <v>435</v>
      </c>
      <c r="CI83" s="83">
        <v>0.29320000000000002</v>
      </c>
      <c r="CJ83" s="83">
        <v>0.2772</v>
      </c>
      <c r="CK83" s="83">
        <v>1</v>
      </c>
      <c r="CL83" s="106">
        <f t="shared" si="32"/>
        <v>-5.4570259208731285E-2</v>
      </c>
      <c r="DA83" s="178"/>
      <c r="DB83" t="s">
        <v>436</v>
      </c>
      <c r="DC83" s="36">
        <v>0.28060000000000002</v>
      </c>
      <c r="DD83" s="36">
        <v>0.27039999999999997</v>
      </c>
      <c r="DE83" s="36">
        <v>0.99819999999999998</v>
      </c>
      <c r="DF83" s="180">
        <f t="shared" si="29"/>
        <v>-3.6350677120456316E-2</v>
      </c>
    </row>
    <row r="84" spans="29:110" x14ac:dyDescent="0.25">
      <c r="AC84" s="97"/>
      <c r="AD84" s="97"/>
      <c r="AE84" s="97"/>
      <c r="AF84" s="97"/>
      <c r="AG84" s="97"/>
      <c r="AH84" s="97"/>
      <c r="AU84" s="176"/>
      <c r="AV84" t="s">
        <v>436</v>
      </c>
      <c r="AW84">
        <v>0.2656</v>
      </c>
      <c r="AX84">
        <v>0.27650000000000002</v>
      </c>
      <c r="AY84">
        <v>0</v>
      </c>
      <c r="AZ84" s="16">
        <f t="shared" si="30"/>
        <v>4.1039156626506104E-2</v>
      </c>
      <c r="BN84" s="176"/>
      <c r="BO84" t="s">
        <v>436</v>
      </c>
      <c r="BP84">
        <v>0.17449999999999999</v>
      </c>
      <c r="BQ84">
        <v>0.192</v>
      </c>
      <c r="BR84">
        <v>0</v>
      </c>
      <c r="BS84" s="16">
        <f t="shared" si="31"/>
        <v>0.10028653295128949</v>
      </c>
      <c r="CG84" s="178"/>
      <c r="CH84" t="s">
        <v>436</v>
      </c>
      <c r="CI84" s="83">
        <v>0.2843</v>
      </c>
      <c r="CJ84" s="83">
        <v>0.2223</v>
      </c>
      <c r="CK84" s="83">
        <v>1</v>
      </c>
      <c r="CL84" s="106">
        <f t="shared" si="32"/>
        <v>-0.21807949349278929</v>
      </c>
    </row>
    <row r="85" spans="29:110" x14ac:dyDescent="0.25">
      <c r="AE85" t="s">
        <v>437</v>
      </c>
      <c r="AF85" t="s">
        <v>439</v>
      </c>
      <c r="AG85" t="s">
        <v>440</v>
      </c>
      <c r="AH85" t="s">
        <v>442</v>
      </c>
    </row>
    <row r="86" spans="29:110" x14ac:dyDescent="0.25">
      <c r="AC86" s="175" t="s">
        <v>110</v>
      </c>
      <c r="AD86" t="s">
        <v>433</v>
      </c>
      <c r="AE86" s="83">
        <v>0.39739999999999998</v>
      </c>
      <c r="AF86" s="83">
        <v>0.3891</v>
      </c>
      <c r="AG86" s="83">
        <v>1</v>
      </c>
      <c r="AH86" s="106">
        <f>(AF86-AE86)/AE86</f>
        <v>-2.0885757423251067E-2</v>
      </c>
      <c r="AU86" s="97"/>
      <c r="AV86" s="97"/>
      <c r="BN86" s="97"/>
      <c r="BO86" s="97"/>
      <c r="BP86" s="97"/>
      <c r="BQ86" s="97"/>
      <c r="BR86" s="97"/>
      <c r="BS86" s="97"/>
      <c r="DA86" s="97"/>
      <c r="DB86" s="97"/>
      <c r="DC86" s="97"/>
      <c r="DD86" s="97"/>
      <c r="DE86" s="97"/>
      <c r="DF86" s="97"/>
    </row>
    <row r="87" spans="29:110" x14ac:dyDescent="0.25">
      <c r="AC87" s="176"/>
      <c r="AD87" t="s">
        <v>434</v>
      </c>
      <c r="AE87">
        <v>0.2959</v>
      </c>
      <c r="AF87">
        <v>0.2969</v>
      </c>
      <c r="AG87">
        <v>0</v>
      </c>
      <c r="AH87" s="16">
        <f t="shared" ref="AH87:AH89" si="33">(AF87-AE87)/AE87</f>
        <v>3.3795201081446465E-3</v>
      </c>
      <c r="CG87" s="97"/>
      <c r="CH87" s="97"/>
      <c r="CI87" s="97"/>
      <c r="CJ87" s="97"/>
      <c r="CK87" s="97"/>
      <c r="CL87" s="97"/>
      <c r="CM87" s="97"/>
    </row>
    <row r="88" spans="29:110" x14ac:dyDescent="0.25">
      <c r="AC88" s="176"/>
      <c r="AD88" s="97" t="s">
        <v>435</v>
      </c>
      <c r="AE88">
        <v>0.28599999999999998</v>
      </c>
      <c r="AF88">
        <v>0.32519999999999999</v>
      </c>
      <c r="AG88">
        <v>0</v>
      </c>
      <c r="AH88" s="16">
        <f t="shared" si="33"/>
        <v>0.13706293706293712</v>
      </c>
    </row>
    <row r="89" spans="29:110" x14ac:dyDescent="0.25">
      <c r="AC89" s="176"/>
      <c r="AD89" t="s">
        <v>436</v>
      </c>
      <c r="AE89">
        <v>0.27729999999999999</v>
      </c>
      <c r="AF89">
        <v>0.28570000000000001</v>
      </c>
      <c r="AG89">
        <v>0</v>
      </c>
      <c r="AH89" s="16">
        <f t="shared" si="33"/>
        <v>3.0292102416155858E-2</v>
      </c>
      <c r="AW89" t="s">
        <v>437</v>
      </c>
      <c r="AX89" t="s">
        <v>439</v>
      </c>
      <c r="AY89" t="s">
        <v>440</v>
      </c>
      <c r="AZ89" t="s">
        <v>442</v>
      </c>
    </row>
    <row r="90" spans="29:110" x14ac:dyDescent="0.25">
      <c r="AU90" s="175" t="s">
        <v>226</v>
      </c>
      <c r="AV90" t="s">
        <v>433</v>
      </c>
      <c r="AW90">
        <v>0.90059999999999996</v>
      </c>
      <c r="AX90">
        <v>0.91469999999999996</v>
      </c>
      <c r="AY90">
        <v>0</v>
      </c>
      <c r="AZ90" s="16">
        <f>(AX90-AW90)/AW90</f>
        <v>1.5656229180546304E-2</v>
      </c>
      <c r="BP90" t="s">
        <v>437</v>
      </c>
      <c r="BQ90" t="s">
        <v>439</v>
      </c>
      <c r="BR90" t="s">
        <v>440</v>
      </c>
      <c r="BS90" t="s">
        <v>442</v>
      </c>
      <c r="DC90" t="s">
        <v>437</v>
      </c>
      <c r="DD90" t="s">
        <v>439</v>
      </c>
      <c r="DE90" t="s">
        <v>440</v>
      </c>
      <c r="DF90" t="s">
        <v>442</v>
      </c>
    </row>
    <row r="91" spans="29:110" x14ac:dyDescent="0.25">
      <c r="AU91" s="176"/>
      <c r="AV91" t="s">
        <v>434</v>
      </c>
      <c r="AW91">
        <v>0.89590000000000003</v>
      </c>
      <c r="AX91">
        <v>0.91290000000000004</v>
      </c>
      <c r="AY91">
        <v>0</v>
      </c>
      <c r="AZ91" s="16">
        <f t="shared" ref="AZ91:AZ93" si="34">(AX91-AW91)/AW91</f>
        <v>1.8975332068311212E-2</v>
      </c>
      <c r="BN91" s="175" t="s">
        <v>226</v>
      </c>
      <c r="BO91" t="s">
        <v>433</v>
      </c>
      <c r="BP91">
        <v>0.93530000000000002</v>
      </c>
      <c r="BQ91">
        <v>0.94579999999999997</v>
      </c>
      <c r="BR91">
        <v>0</v>
      </c>
      <c r="BS91" s="16">
        <f>(BQ91-BP91)/BP91</f>
        <v>1.1226344488399395E-2</v>
      </c>
      <c r="CI91" t="s">
        <v>437</v>
      </c>
      <c r="CJ91" t="s">
        <v>439</v>
      </c>
      <c r="CK91" t="s">
        <v>440</v>
      </c>
      <c r="CL91" t="s">
        <v>442</v>
      </c>
      <c r="DA91" s="175" t="s">
        <v>226</v>
      </c>
      <c r="DB91" t="s">
        <v>433</v>
      </c>
      <c r="DC91">
        <v>0.91149999999999998</v>
      </c>
      <c r="DD91">
        <v>0.91620000000000001</v>
      </c>
      <c r="DE91">
        <v>0</v>
      </c>
      <c r="DF91" s="16">
        <f>(DD91-DC91)/DC91</f>
        <v>5.1563357103675675E-3</v>
      </c>
    </row>
    <row r="92" spans="29:110" x14ac:dyDescent="0.25">
      <c r="AU92" s="176"/>
      <c r="AV92" s="97" t="s">
        <v>435</v>
      </c>
      <c r="AW92">
        <v>0.90039999999999998</v>
      </c>
      <c r="AX92">
        <v>0.91290000000000004</v>
      </c>
      <c r="AY92">
        <v>0</v>
      </c>
      <c r="AZ92" s="16">
        <f t="shared" si="34"/>
        <v>1.388271879164823E-2</v>
      </c>
      <c r="BN92" s="176"/>
      <c r="BO92" t="s">
        <v>434</v>
      </c>
      <c r="BP92">
        <v>0.93269999999999997</v>
      </c>
      <c r="BQ92">
        <v>0.94479999999999997</v>
      </c>
      <c r="BR92">
        <v>0</v>
      </c>
      <c r="BS92" s="16">
        <f t="shared" ref="BS92:BS94" si="35">(BQ92-BP92)/BP92</f>
        <v>1.2973088881741181E-2</v>
      </c>
      <c r="CG92" s="175" t="s">
        <v>226</v>
      </c>
      <c r="CH92" t="s">
        <v>433</v>
      </c>
      <c r="CI92">
        <v>0.87209999999999999</v>
      </c>
      <c r="CJ92">
        <v>0.89400000000000002</v>
      </c>
      <c r="CK92">
        <v>0</v>
      </c>
      <c r="CL92" s="16">
        <f>(CJ92-CI92)/CI92</f>
        <v>2.511179910560719E-2</v>
      </c>
      <c r="DA92" s="176"/>
      <c r="DB92" t="s">
        <v>434</v>
      </c>
      <c r="DC92">
        <v>0.91</v>
      </c>
      <c r="DD92">
        <v>0.9143</v>
      </c>
      <c r="DE92">
        <v>0</v>
      </c>
      <c r="DF92" s="16">
        <f t="shared" ref="DF92:DF94" si="36">(DD92-DC92)/DC92</f>
        <v>4.7252747252746925E-3</v>
      </c>
    </row>
    <row r="93" spans="29:110" x14ac:dyDescent="0.25">
      <c r="AU93" s="176"/>
      <c r="AV93" t="s">
        <v>436</v>
      </c>
      <c r="AW93">
        <v>0.89790000000000003</v>
      </c>
      <c r="AX93">
        <v>0.91290000000000004</v>
      </c>
      <c r="AY93">
        <v>0</v>
      </c>
      <c r="AZ93" s="16">
        <f t="shared" si="34"/>
        <v>1.6705646508519894E-2</v>
      </c>
      <c r="BN93" s="176"/>
      <c r="BO93" s="97" t="s">
        <v>435</v>
      </c>
      <c r="BP93">
        <v>0.93510000000000004</v>
      </c>
      <c r="BQ93">
        <v>0.94469999999999998</v>
      </c>
      <c r="BR93">
        <v>0</v>
      </c>
      <c r="BS93" s="16">
        <f t="shared" si="35"/>
        <v>1.0266281681103563E-2</v>
      </c>
      <c r="CG93" s="176"/>
      <c r="CH93" t="s">
        <v>434</v>
      </c>
      <c r="CI93">
        <v>0.86580000000000001</v>
      </c>
      <c r="CJ93">
        <v>0.88800000000000001</v>
      </c>
      <c r="CK93">
        <v>0</v>
      </c>
      <c r="CL93" s="16">
        <f t="shared" ref="CL93:CL95" si="37">(CJ93-CI93)/CI93</f>
        <v>2.5641025641025637E-2</v>
      </c>
      <c r="DA93" s="176"/>
      <c r="DB93" s="97" t="s">
        <v>435</v>
      </c>
      <c r="DC93">
        <v>0.91020000000000001</v>
      </c>
      <c r="DD93">
        <v>0.9153</v>
      </c>
      <c r="DE93">
        <v>0</v>
      </c>
      <c r="DF93" s="16">
        <f t="shared" si="36"/>
        <v>5.6031641397494983E-3</v>
      </c>
    </row>
    <row r="94" spans="29:110" x14ac:dyDescent="0.25">
      <c r="BN94" s="176"/>
      <c r="BO94" t="s">
        <v>436</v>
      </c>
      <c r="BP94">
        <v>0.93379999999999996</v>
      </c>
      <c r="BQ94">
        <v>0.94469999999999998</v>
      </c>
      <c r="BR94">
        <v>0</v>
      </c>
      <c r="BS94" s="16">
        <f t="shared" si="35"/>
        <v>1.1672735061040931E-2</v>
      </c>
      <c r="CG94" s="176"/>
      <c r="CH94" s="97" t="s">
        <v>435</v>
      </c>
      <c r="CI94">
        <v>0.87319999999999998</v>
      </c>
      <c r="CJ94">
        <v>0.8962</v>
      </c>
      <c r="CK94">
        <v>0</v>
      </c>
      <c r="CL94" s="16">
        <f t="shared" si="37"/>
        <v>2.6339899221255177E-2</v>
      </c>
      <c r="DA94" s="176"/>
      <c r="DB94" t="s">
        <v>436</v>
      </c>
      <c r="DC94">
        <v>0.91010000000000002</v>
      </c>
      <c r="DD94">
        <v>0.91479999999999995</v>
      </c>
      <c r="DE94">
        <v>0</v>
      </c>
      <c r="DF94" s="16">
        <f t="shared" si="36"/>
        <v>5.164267662894107E-3</v>
      </c>
    </row>
    <row r="95" spans="29:110" x14ac:dyDescent="0.25">
      <c r="AE95" t="s">
        <v>437</v>
      </c>
      <c r="AF95" t="s">
        <v>439</v>
      </c>
      <c r="AG95" t="s">
        <v>440</v>
      </c>
      <c r="AH95" t="s">
        <v>442</v>
      </c>
      <c r="AU95" s="97"/>
      <c r="AV95" s="97"/>
      <c r="AW95" s="97"/>
      <c r="AX95" s="97"/>
      <c r="AY95" s="97"/>
      <c r="AZ95" s="97"/>
      <c r="BN95" s="97"/>
      <c r="BO95" s="97"/>
      <c r="BP95" s="97"/>
      <c r="BQ95" s="97"/>
      <c r="BR95" s="97"/>
      <c r="BS95" s="97"/>
      <c r="CG95" s="176"/>
      <c r="CH95" t="s">
        <v>436</v>
      </c>
      <c r="CI95">
        <v>0.86870000000000003</v>
      </c>
      <c r="CJ95">
        <v>0.8911</v>
      </c>
      <c r="CK95">
        <v>0</v>
      </c>
      <c r="CL95" s="16">
        <f t="shared" si="37"/>
        <v>2.5785656728444774E-2</v>
      </c>
    </row>
    <row r="96" spans="29:110" x14ac:dyDescent="0.25">
      <c r="AC96" s="175" t="s">
        <v>226</v>
      </c>
      <c r="AD96" t="s">
        <v>433</v>
      </c>
      <c r="AE96">
        <v>0.87019999999999997</v>
      </c>
      <c r="AF96">
        <v>0.92869999999999997</v>
      </c>
      <c r="AG96">
        <v>0</v>
      </c>
      <c r="AH96" s="16">
        <f>(AF96-AE96)/AE96</f>
        <v>6.7225925074695464E-2</v>
      </c>
    </row>
    <row r="97" spans="29:110" x14ac:dyDescent="0.25">
      <c r="AC97" s="176"/>
      <c r="AD97" t="s">
        <v>434</v>
      </c>
      <c r="AE97">
        <v>0.86729999999999996</v>
      </c>
      <c r="AF97">
        <v>0.9264</v>
      </c>
      <c r="AG97">
        <v>0</v>
      </c>
      <c r="AH97" s="16">
        <f t="shared" ref="AH97:AH99" si="38">(AF97-AE97)/AE97</f>
        <v>6.81425112417849E-2</v>
      </c>
    </row>
    <row r="98" spans="29:110" x14ac:dyDescent="0.25">
      <c r="AC98" s="176"/>
      <c r="AD98" s="97" t="s">
        <v>435</v>
      </c>
      <c r="AE98">
        <v>0.86829999999999996</v>
      </c>
      <c r="AF98">
        <v>0.9284</v>
      </c>
      <c r="AG98">
        <v>0</v>
      </c>
      <c r="AH98" s="16">
        <f t="shared" si="38"/>
        <v>6.9215708856386088E-2</v>
      </c>
      <c r="DC98" t="s">
        <v>437</v>
      </c>
      <c r="DD98" t="s">
        <v>439</v>
      </c>
      <c r="DE98" t="s">
        <v>440</v>
      </c>
      <c r="DF98" t="s">
        <v>442</v>
      </c>
    </row>
    <row r="99" spans="29:110" x14ac:dyDescent="0.25">
      <c r="AC99" s="176"/>
      <c r="AD99" t="s">
        <v>436</v>
      </c>
      <c r="AE99">
        <v>0.86780000000000002</v>
      </c>
      <c r="AF99">
        <v>0.92730000000000001</v>
      </c>
      <c r="AG99">
        <v>0</v>
      </c>
      <c r="AH99" s="16">
        <f t="shared" si="38"/>
        <v>6.8564185296151187E-2</v>
      </c>
      <c r="AX99" s="97"/>
      <c r="AY99" s="97"/>
      <c r="AZ99" s="97"/>
      <c r="BN99" s="97"/>
      <c r="BP99" s="97"/>
      <c r="BQ99" s="97"/>
      <c r="BR99" s="97"/>
      <c r="BS99" s="97"/>
      <c r="CI99" t="s">
        <v>437</v>
      </c>
      <c r="CJ99" t="s">
        <v>439</v>
      </c>
      <c r="CK99" t="s">
        <v>440</v>
      </c>
      <c r="CL99" t="s">
        <v>442</v>
      </c>
      <c r="DA99" s="175" t="s">
        <v>121</v>
      </c>
      <c r="DB99" t="s">
        <v>433</v>
      </c>
      <c r="DC99">
        <v>0.63929999999999998</v>
      </c>
      <c r="DD99">
        <v>0.64670000000000005</v>
      </c>
      <c r="DE99" s="83">
        <v>7.3999999999999996E-2</v>
      </c>
      <c r="DF99" s="16">
        <f>(DD99-DC99)/DC99</f>
        <v>1.1575160331612816E-2</v>
      </c>
    </row>
    <row r="100" spans="29:110" x14ac:dyDescent="0.25">
      <c r="BP100" t="s">
        <v>437</v>
      </c>
      <c r="BQ100" t="s">
        <v>439</v>
      </c>
      <c r="BR100" t="s">
        <v>440</v>
      </c>
      <c r="BS100" t="s">
        <v>442</v>
      </c>
      <c r="CG100" s="175" t="s">
        <v>121</v>
      </c>
      <c r="CH100" t="s">
        <v>433</v>
      </c>
      <c r="CI100">
        <v>0.31480000000000002</v>
      </c>
      <c r="CJ100">
        <v>0.33750000000000002</v>
      </c>
      <c r="CK100">
        <v>0</v>
      </c>
      <c r="CL100" s="16">
        <f>(CJ100-CI100)/CI100</f>
        <v>7.2109275730622605E-2</v>
      </c>
      <c r="DA100" s="176"/>
      <c r="DB100" t="s">
        <v>434</v>
      </c>
      <c r="DC100">
        <v>0.59750000000000003</v>
      </c>
      <c r="DD100">
        <v>0.60929999999999995</v>
      </c>
      <c r="DE100">
        <v>3.73E-2</v>
      </c>
      <c r="DF100" s="16">
        <f t="shared" ref="DF100:DF102" si="39">(DD100-DC100)/DC100</f>
        <v>1.9748953974895265E-2</v>
      </c>
    </row>
    <row r="101" spans="29:110" x14ac:dyDescent="0.25">
      <c r="BN101" s="175" t="s">
        <v>121</v>
      </c>
      <c r="BO101" t="s">
        <v>433</v>
      </c>
      <c r="BP101">
        <v>0.63880000000000003</v>
      </c>
      <c r="BQ101">
        <v>0.63980000000000004</v>
      </c>
      <c r="BR101" s="83">
        <v>0.26800000000000002</v>
      </c>
      <c r="BS101" s="16">
        <f>(BQ101-BP101)/BP101</f>
        <v>1.5654351909830946E-3</v>
      </c>
      <c r="CG101" s="176"/>
      <c r="CH101" t="s">
        <v>434</v>
      </c>
      <c r="CI101">
        <v>0.53159999999999996</v>
      </c>
      <c r="CJ101">
        <v>0.54710000000000003</v>
      </c>
      <c r="CK101">
        <v>0</v>
      </c>
      <c r="CL101" s="16">
        <f t="shared" ref="CL101:CL103" si="40">(CJ101-CI101)/CI101</f>
        <v>2.9157261098570485E-2</v>
      </c>
      <c r="DA101" s="176"/>
      <c r="DB101" s="97" t="s">
        <v>435</v>
      </c>
      <c r="DC101">
        <v>0.59599999999999997</v>
      </c>
      <c r="DD101">
        <v>0.6069</v>
      </c>
      <c r="DE101">
        <v>0</v>
      </c>
      <c r="DF101" s="16">
        <f t="shared" si="39"/>
        <v>1.8288590604026881E-2</v>
      </c>
    </row>
    <row r="102" spans="29:110" x14ac:dyDescent="0.25">
      <c r="AW102" t="s">
        <v>437</v>
      </c>
      <c r="AX102" t="s">
        <v>439</v>
      </c>
      <c r="AY102" t="s">
        <v>440</v>
      </c>
      <c r="AZ102" t="s">
        <v>442</v>
      </c>
      <c r="BN102" s="176"/>
      <c r="BO102" t="s">
        <v>434</v>
      </c>
      <c r="BP102">
        <v>0.5</v>
      </c>
      <c r="BQ102">
        <v>0.51160000000000005</v>
      </c>
      <c r="BR102">
        <v>2.0000000000000001E-4</v>
      </c>
      <c r="BS102" s="16">
        <f t="shared" ref="BS102:BS104" si="41">(BQ102-BP102)/BP102</f>
        <v>2.3200000000000109E-2</v>
      </c>
      <c r="CG102" s="176"/>
      <c r="CH102" s="97" t="s">
        <v>435</v>
      </c>
      <c r="CI102">
        <v>0.64070000000000005</v>
      </c>
      <c r="CJ102">
        <v>0.64419999999999999</v>
      </c>
      <c r="CK102">
        <v>0</v>
      </c>
      <c r="CL102" s="16">
        <f t="shared" si="40"/>
        <v>5.4627750897455083E-3</v>
      </c>
      <c r="DA102" s="176"/>
      <c r="DB102" t="s">
        <v>436</v>
      </c>
      <c r="DC102">
        <v>0.59650000000000003</v>
      </c>
      <c r="DD102">
        <v>0.60740000000000005</v>
      </c>
      <c r="DE102">
        <v>4.24E-2</v>
      </c>
      <c r="DF102" s="16">
        <f t="shared" si="39"/>
        <v>1.8273260687342866E-2</v>
      </c>
    </row>
    <row r="103" spans="29:110" ht="15" customHeight="1" x14ac:dyDescent="0.25">
      <c r="AU103" s="175" t="s">
        <v>121</v>
      </c>
      <c r="AV103" t="s">
        <v>433</v>
      </c>
      <c r="AW103" s="181">
        <v>0.62029999999999996</v>
      </c>
      <c r="AX103" s="181">
        <v>0.74160000000000004</v>
      </c>
      <c r="AY103" s="181">
        <v>0</v>
      </c>
      <c r="AZ103" s="182">
        <f>(AX103-AW103)/AW103</f>
        <v>0.19555054006126082</v>
      </c>
      <c r="BN103" s="176"/>
      <c r="BO103" s="97" t="s">
        <v>435</v>
      </c>
      <c r="BP103">
        <v>0.31940000000000002</v>
      </c>
      <c r="BQ103">
        <v>0.46460000000000001</v>
      </c>
      <c r="BR103">
        <v>0</v>
      </c>
      <c r="BS103" s="16">
        <f t="shared" si="41"/>
        <v>0.45460237946149024</v>
      </c>
      <c r="CG103" s="176"/>
      <c r="CH103" t="s">
        <v>436</v>
      </c>
      <c r="CI103">
        <v>0.2792</v>
      </c>
      <c r="CJ103">
        <v>0.3095</v>
      </c>
      <c r="CK103">
        <v>0</v>
      </c>
      <c r="CL103" s="16">
        <f t="shared" si="40"/>
        <v>0.10852435530085958</v>
      </c>
    </row>
    <row r="104" spans="29:110" x14ac:dyDescent="0.25">
      <c r="AU104" s="176"/>
      <c r="AV104" t="s">
        <v>434</v>
      </c>
      <c r="AW104">
        <v>0.51090000000000002</v>
      </c>
      <c r="AX104">
        <v>0.67949999999999999</v>
      </c>
      <c r="AY104">
        <v>0</v>
      </c>
      <c r="AZ104" s="16">
        <f t="shared" ref="AZ104:AZ106" si="42">(AX104-AW104)/AW104</f>
        <v>0.33000587199060477</v>
      </c>
      <c r="BN104" s="176"/>
      <c r="BO104" t="s">
        <v>436</v>
      </c>
      <c r="BP104">
        <v>0.38979999999999998</v>
      </c>
      <c r="BQ104">
        <v>0.42830000000000001</v>
      </c>
      <c r="BR104">
        <v>2.0000000000000001E-4</v>
      </c>
      <c r="BS104" s="16">
        <f t="shared" si="41"/>
        <v>9.8768599281683009E-2</v>
      </c>
    </row>
    <row r="105" spans="29:110" x14ac:dyDescent="0.25">
      <c r="AU105" s="176"/>
      <c r="AV105" s="97" t="s">
        <v>435</v>
      </c>
      <c r="AW105">
        <v>0.51590000000000003</v>
      </c>
      <c r="AX105">
        <v>0.70630000000000004</v>
      </c>
      <c r="AY105">
        <v>0</v>
      </c>
      <c r="AZ105" s="16">
        <f t="shared" si="42"/>
        <v>0.36906377204884666</v>
      </c>
    </row>
    <row r="106" spans="29:110" x14ac:dyDescent="0.25">
      <c r="AE106" t="s">
        <v>437</v>
      </c>
      <c r="AF106" t="s">
        <v>439</v>
      </c>
      <c r="AG106" t="s">
        <v>440</v>
      </c>
      <c r="AH106" t="s">
        <v>442</v>
      </c>
      <c r="AU106" s="176"/>
      <c r="AV106" t="s">
        <v>436</v>
      </c>
      <c r="AW106">
        <v>0.49990000000000001</v>
      </c>
      <c r="AX106">
        <v>0.68769999999999998</v>
      </c>
      <c r="AY106">
        <v>0</v>
      </c>
      <c r="AZ106" s="16">
        <f t="shared" si="42"/>
        <v>0.37567513502700534</v>
      </c>
    </row>
    <row r="107" spans="29:110" x14ac:dyDescent="0.25">
      <c r="AC107" s="175" t="s">
        <v>121</v>
      </c>
      <c r="AD107" t="s">
        <v>433</v>
      </c>
      <c r="AE107">
        <v>0.70369999999999999</v>
      </c>
      <c r="AF107">
        <v>0.71850000000000003</v>
      </c>
      <c r="AG107">
        <v>0</v>
      </c>
      <c r="AH107" s="16">
        <f>(AF107-AE107)/AE107</f>
        <v>2.1031689640471841E-2</v>
      </c>
    </row>
    <row r="108" spans="29:110" x14ac:dyDescent="0.25">
      <c r="AC108" s="176"/>
      <c r="AD108" t="s">
        <v>434</v>
      </c>
      <c r="AE108">
        <v>0.67330000000000001</v>
      </c>
      <c r="AF108">
        <v>0.68489999999999995</v>
      </c>
      <c r="AG108">
        <v>0</v>
      </c>
      <c r="AH108" s="16">
        <f t="shared" ref="AH108:AH110" si="43">(AF108-AE108)/AE108</f>
        <v>1.7228575672062891E-2</v>
      </c>
      <c r="DC108" t="s">
        <v>437</v>
      </c>
      <c r="DD108" t="s">
        <v>439</v>
      </c>
      <c r="DE108" t="s">
        <v>440</v>
      </c>
      <c r="DF108" t="s">
        <v>442</v>
      </c>
    </row>
    <row r="109" spans="29:110" x14ac:dyDescent="0.25">
      <c r="AC109" s="176"/>
      <c r="AD109" s="97" t="s">
        <v>435</v>
      </c>
      <c r="AE109">
        <v>0.67749999999999999</v>
      </c>
      <c r="AF109">
        <v>0.69379999999999997</v>
      </c>
      <c r="AG109">
        <v>0</v>
      </c>
      <c r="AH109" s="16">
        <f t="shared" si="43"/>
        <v>2.4059040590405877E-2</v>
      </c>
      <c r="CI109" t="s">
        <v>437</v>
      </c>
      <c r="CJ109" t="s">
        <v>439</v>
      </c>
      <c r="CK109" t="s">
        <v>440</v>
      </c>
      <c r="CL109" t="s">
        <v>442</v>
      </c>
      <c r="DA109" s="175" t="s">
        <v>115</v>
      </c>
      <c r="DB109" t="s">
        <v>433</v>
      </c>
      <c r="DC109">
        <v>0.97089999999999999</v>
      </c>
      <c r="DD109">
        <v>0.9919</v>
      </c>
      <c r="DE109">
        <v>3.1199999999999999E-2</v>
      </c>
      <c r="DF109" s="16">
        <f>(DD109-DC109)/DC109</f>
        <v>2.1629416005767864E-2</v>
      </c>
    </row>
    <row r="110" spans="29:110" ht="15" customHeight="1" x14ac:dyDescent="0.25">
      <c r="AC110" s="176"/>
      <c r="AD110" t="s">
        <v>436</v>
      </c>
      <c r="AE110">
        <v>0.67510000000000003</v>
      </c>
      <c r="AF110">
        <v>0.68830000000000002</v>
      </c>
      <c r="AG110">
        <v>0</v>
      </c>
      <c r="AH110" s="16">
        <f t="shared" si="43"/>
        <v>1.9552658865353265E-2</v>
      </c>
      <c r="BP110" t="s">
        <v>437</v>
      </c>
      <c r="BQ110" t="s">
        <v>439</v>
      </c>
      <c r="BR110" t="s">
        <v>440</v>
      </c>
      <c r="BS110" t="s">
        <v>442</v>
      </c>
      <c r="CG110" s="175" t="s">
        <v>115</v>
      </c>
      <c r="CH110" t="s">
        <v>433</v>
      </c>
      <c r="CI110">
        <v>0.7419</v>
      </c>
      <c r="CJ110">
        <v>0.88380000000000003</v>
      </c>
      <c r="CK110">
        <v>0</v>
      </c>
      <c r="CL110" s="16">
        <f>(CJ110-CI110)/CI110</f>
        <v>0.19126566922765875</v>
      </c>
      <c r="DA110" s="176"/>
      <c r="DB110" t="s">
        <v>434</v>
      </c>
      <c r="DC110">
        <v>0.96409999999999996</v>
      </c>
      <c r="DD110">
        <v>0.99450000000000005</v>
      </c>
      <c r="DE110">
        <v>3.2000000000000002E-3</v>
      </c>
      <c r="DF110" s="16">
        <f t="shared" ref="DF110:DF112" si="44">(DD110-DC110)/DC110</f>
        <v>3.153199875531594E-2</v>
      </c>
    </row>
    <row r="111" spans="29:110" x14ac:dyDescent="0.25">
      <c r="BN111" s="177" t="s">
        <v>115</v>
      </c>
      <c r="BO111" t="s">
        <v>433</v>
      </c>
      <c r="BP111">
        <v>0.9677</v>
      </c>
      <c r="BQ111">
        <v>0.92249999999999999</v>
      </c>
      <c r="BR111">
        <v>1</v>
      </c>
      <c r="BS111" s="16">
        <f>(BQ111-BP111)/BP111</f>
        <v>-4.6708690709930785E-2</v>
      </c>
      <c r="CG111" s="176"/>
      <c r="CH111" t="s">
        <v>434</v>
      </c>
      <c r="CI111">
        <v>0.74450000000000005</v>
      </c>
      <c r="CJ111">
        <v>0.7994</v>
      </c>
      <c r="CK111">
        <v>0</v>
      </c>
      <c r="CL111" s="16">
        <f t="shared" ref="CL111:CL113" si="45">(CJ111-CI111)/CI111</f>
        <v>7.3740765614506307E-2</v>
      </c>
      <c r="DA111" s="176"/>
      <c r="DB111" s="97" t="s">
        <v>435</v>
      </c>
      <c r="DC111">
        <v>0.9657</v>
      </c>
      <c r="DD111">
        <v>0.98809999999999998</v>
      </c>
      <c r="DE111">
        <v>3.2300000000000002E-2</v>
      </c>
      <c r="DF111" s="16">
        <f t="shared" si="44"/>
        <v>2.319560940250593E-2</v>
      </c>
    </row>
    <row r="112" spans="29:110" x14ac:dyDescent="0.25">
      <c r="AW112" t="s">
        <v>437</v>
      </c>
      <c r="AX112" t="s">
        <v>439</v>
      </c>
      <c r="AY112" t="s">
        <v>440</v>
      </c>
      <c r="AZ112" t="s">
        <v>442</v>
      </c>
      <c r="BN112" s="178"/>
      <c r="BO112" t="s">
        <v>434</v>
      </c>
      <c r="BP112">
        <v>0.94440000000000002</v>
      </c>
      <c r="BQ112">
        <v>0.91910000000000003</v>
      </c>
      <c r="BR112">
        <v>0.98399999999999999</v>
      </c>
      <c r="BS112" s="16">
        <f t="shared" ref="BS112:BS114" si="46">(BQ112-BP112)/BP112</f>
        <v>-2.6789495976281226E-2</v>
      </c>
      <c r="CG112" s="176"/>
      <c r="CH112" s="97" t="s">
        <v>435</v>
      </c>
      <c r="CI112">
        <v>0.69730000000000003</v>
      </c>
      <c r="CJ112">
        <v>0.9133</v>
      </c>
      <c r="CK112">
        <v>0</v>
      </c>
      <c r="CL112" s="16">
        <f t="shared" si="45"/>
        <v>0.30976624121611929</v>
      </c>
      <c r="DA112" s="176"/>
      <c r="DB112" t="s">
        <v>436</v>
      </c>
      <c r="DC112">
        <v>0.96319999999999995</v>
      </c>
      <c r="DD112">
        <v>0.99029999999999996</v>
      </c>
      <c r="DE112">
        <v>2.3E-2</v>
      </c>
      <c r="DF112" s="16">
        <f t="shared" si="44"/>
        <v>2.8135382059800679E-2</v>
      </c>
    </row>
    <row r="113" spans="29:110" x14ac:dyDescent="0.25">
      <c r="AU113" s="175" t="s">
        <v>448</v>
      </c>
      <c r="AV113" t="s">
        <v>433</v>
      </c>
      <c r="AW113">
        <v>0.9032</v>
      </c>
      <c r="AX113">
        <v>0.95960000000000001</v>
      </c>
      <c r="AY113">
        <v>0</v>
      </c>
      <c r="AZ113" s="16">
        <f>(AX113-AW113)/AW113</f>
        <v>6.2444641275465021E-2</v>
      </c>
      <c r="BN113" s="178"/>
      <c r="BO113" s="97" t="s">
        <v>435</v>
      </c>
      <c r="BP113">
        <v>0.97819999999999996</v>
      </c>
      <c r="BQ113">
        <v>0.9</v>
      </c>
      <c r="BR113">
        <v>1</v>
      </c>
      <c r="BS113" s="16">
        <f t="shared" si="46"/>
        <v>-7.9942751993457309E-2</v>
      </c>
      <c r="CG113" s="176"/>
      <c r="CH113" t="s">
        <v>436</v>
      </c>
      <c r="CI113">
        <v>0.70469999999999999</v>
      </c>
      <c r="CJ113">
        <v>0.83440000000000003</v>
      </c>
      <c r="CK113">
        <v>0</v>
      </c>
      <c r="CL113" s="16">
        <f t="shared" si="45"/>
        <v>0.18404995033347529</v>
      </c>
    </row>
    <row r="114" spans="29:110" x14ac:dyDescent="0.25">
      <c r="AU114" s="176"/>
      <c r="AV114" t="s">
        <v>434</v>
      </c>
      <c r="AW114">
        <v>0.86609999999999998</v>
      </c>
      <c r="AX114">
        <v>0.96830000000000005</v>
      </c>
      <c r="AY114">
        <v>0</v>
      </c>
      <c r="AZ114" s="16">
        <f t="shared" ref="AZ114:AZ116" si="47">(AX114-AW114)/AW114</f>
        <v>0.11800023092021715</v>
      </c>
      <c r="BN114" s="178"/>
      <c r="BO114" t="s">
        <v>436</v>
      </c>
      <c r="BP114">
        <v>0.95940000000000003</v>
      </c>
      <c r="BQ114">
        <v>0.9083</v>
      </c>
      <c r="BR114">
        <v>1</v>
      </c>
      <c r="BS114" s="16">
        <f t="shared" si="46"/>
        <v>-5.3262455701480124E-2</v>
      </c>
    </row>
    <row r="115" spans="29:110" x14ac:dyDescent="0.25">
      <c r="AU115" s="176"/>
      <c r="AV115" s="97" t="s">
        <v>435</v>
      </c>
      <c r="AW115">
        <v>0.89400000000000002</v>
      </c>
      <c r="AX115">
        <v>0.94089999999999996</v>
      </c>
      <c r="AY115">
        <v>0</v>
      </c>
      <c r="AZ115" s="16">
        <f t="shared" si="47"/>
        <v>5.2460850111856756E-2</v>
      </c>
    </row>
    <row r="116" spans="29:110" x14ac:dyDescent="0.25">
      <c r="AE116" t="s">
        <v>437</v>
      </c>
      <c r="AF116" t="s">
        <v>439</v>
      </c>
      <c r="AG116" t="s">
        <v>440</v>
      </c>
      <c r="AH116" t="s">
        <v>442</v>
      </c>
      <c r="AU116" s="176"/>
      <c r="AV116" t="s">
        <v>436</v>
      </c>
      <c r="AW116">
        <v>0.87839999999999996</v>
      </c>
      <c r="AX116">
        <v>0.95279999999999998</v>
      </c>
      <c r="AY116">
        <v>0</v>
      </c>
      <c r="AZ116" s="16">
        <f t="shared" si="47"/>
        <v>8.4699453551912593E-2</v>
      </c>
    </row>
    <row r="117" spans="29:110" x14ac:dyDescent="0.25">
      <c r="AC117" s="175" t="s">
        <v>115</v>
      </c>
      <c r="AD117" t="s">
        <v>433</v>
      </c>
      <c r="AE117">
        <v>0.87090000000000001</v>
      </c>
      <c r="AF117">
        <v>0.93700000000000006</v>
      </c>
      <c r="AG117">
        <v>0</v>
      </c>
      <c r="AH117" s="16">
        <f>(AF117-AE117)/AE117</f>
        <v>7.5898495808933347E-2</v>
      </c>
    </row>
    <row r="118" spans="29:110" x14ac:dyDescent="0.25">
      <c r="AC118" s="176"/>
      <c r="AD118" t="s">
        <v>434</v>
      </c>
      <c r="AE118">
        <v>0.76480000000000004</v>
      </c>
      <c r="AF118">
        <v>0.86070000000000002</v>
      </c>
      <c r="AG118">
        <v>3.0000000000000001E-3</v>
      </c>
      <c r="AH118" s="16">
        <f t="shared" ref="AH118:AH120" si="48">(AF118-AE118)/AE118</f>
        <v>0.12539225941422591</v>
      </c>
    </row>
    <row r="119" spans="29:110" x14ac:dyDescent="0.25">
      <c r="AC119" s="176"/>
      <c r="AD119" s="97" t="s">
        <v>435</v>
      </c>
      <c r="AE119">
        <v>0.84230000000000005</v>
      </c>
      <c r="AF119">
        <v>0.96509999999999996</v>
      </c>
      <c r="AG119">
        <v>0</v>
      </c>
      <c r="AH119" s="16">
        <f t="shared" si="48"/>
        <v>0.1457912857651667</v>
      </c>
      <c r="DC119" t="s">
        <v>437</v>
      </c>
      <c r="DD119" t="s">
        <v>439</v>
      </c>
      <c r="DE119" t="s">
        <v>440</v>
      </c>
      <c r="DF119" t="s">
        <v>442</v>
      </c>
    </row>
    <row r="120" spans="29:110" x14ac:dyDescent="0.25">
      <c r="AC120" s="176"/>
      <c r="AD120" t="s">
        <v>436</v>
      </c>
      <c r="AE120">
        <v>0.79330000000000001</v>
      </c>
      <c r="AF120">
        <v>0.88319999999999999</v>
      </c>
      <c r="AG120">
        <v>1.4E-3</v>
      </c>
      <c r="AH120" s="16">
        <f t="shared" si="48"/>
        <v>0.11332408924744734</v>
      </c>
      <c r="CI120" t="s">
        <v>437</v>
      </c>
      <c r="CJ120" t="s">
        <v>439</v>
      </c>
      <c r="CK120" t="s">
        <v>440</v>
      </c>
      <c r="CL120" t="s">
        <v>442</v>
      </c>
      <c r="DA120" s="175" t="s">
        <v>108</v>
      </c>
      <c r="DB120" t="s">
        <v>433</v>
      </c>
      <c r="DC120" s="36">
        <v>0.57999999999999996</v>
      </c>
      <c r="DD120" s="36">
        <v>0.58179999999999998</v>
      </c>
      <c r="DE120" s="36">
        <v>0</v>
      </c>
      <c r="DF120" s="16">
        <f>(DD120-DC120)/DC120</f>
        <v>3.10344827586211E-3</v>
      </c>
    </row>
    <row r="121" spans="29:110" ht="15" customHeight="1" x14ac:dyDescent="0.25">
      <c r="BP121" t="s">
        <v>437</v>
      </c>
      <c r="BQ121" t="s">
        <v>439</v>
      </c>
      <c r="BR121" t="s">
        <v>440</v>
      </c>
      <c r="BS121" t="s">
        <v>442</v>
      </c>
      <c r="CG121" s="175" t="s">
        <v>108</v>
      </c>
      <c r="CH121" t="s">
        <v>433</v>
      </c>
      <c r="CI121">
        <v>0.42799999999999999</v>
      </c>
      <c r="CJ121">
        <v>0.54020000000000001</v>
      </c>
      <c r="CK121">
        <v>0</v>
      </c>
      <c r="CL121" s="16">
        <f>(CJ121-CI121)/CI121</f>
        <v>0.26214953271028041</v>
      </c>
      <c r="DA121" s="176"/>
      <c r="DB121" t="s">
        <v>434</v>
      </c>
      <c r="DC121" s="36">
        <v>0.56899999999999995</v>
      </c>
      <c r="DD121" s="36">
        <v>0.57110000000000005</v>
      </c>
      <c r="DE121" s="36">
        <v>0</v>
      </c>
      <c r="DF121" s="16">
        <f t="shared" ref="DF121:DF123" si="49">(DD121-DC121)/DC121</f>
        <v>3.6906854130054514E-3</v>
      </c>
    </row>
    <row r="122" spans="29:110" x14ac:dyDescent="0.25">
      <c r="AW122" t="s">
        <v>437</v>
      </c>
      <c r="AX122" t="s">
        <v>439</v>
      </c>
      <c r="AY122" t="s">
        <v>440</v>
      </c>
      <c r="AZ122" t="s">
        <v>442</v>
      </c>
      <c r="BN122" s="175" t="s">
        <v>108</v>
      </c>
      <c r="BO122" t="s">
        <v>433</v>
      </c>
      <c r="BP122">
        <v>0.4173</v>
      </c>
      <c r="BQ122">
        <v>0.624</v>
      </c>
      <c r="BR122">
        <v>0</v>
      </c>
      <c r="BS122" s="16">
        <f>(BQ122-BP122)/BP122</f>
        <v>0.49532710280373832</v>
      </c>
      <c r="CG122" s="176"/>
      <c r="CH122" t="s">
        <v>434</v>
      </c>
      <c r="CI122">
        <v>0.40749999999999997</v>
      </c>
      <c r="CJ122">
        <v>0.55420000000000003</v>
      </c>
      <c r="CK122">
        <v>0</v>
      </c>
      <c r="CL122" s="16">
        <f t="shared" ref="CL122:CL124" si="50">(CJ122-CI122)/CI122</f>
        <v>0.36000000000000015</v>
      </c>
      <c r="DA122" s="176"/>
      <c r="DB122" s="97" t="s">
        <v>435</v>
      </c>
      <c r="DC122" s="36">
        <v>0.57769999999999999</v>
      </c>
      <c r="DD122" s="36">
        <v>0.58020000000000005</v>
      </c>
      <c r="DE122" s="36">
        <v>0</v>
      </c>
      <c r="DF122" s="16">
        <f t="shared" si="49"/>
        <v>4.3275056257574135E-3</v>
      </c>
    </row>
    <row r="123" spans="29:110" x14ac:dyDescent="0.25">
      <c r="AU123" s="101" t="s">
        <v>108</v>
      </c>
      <c r="AV123" t="s">
        <v>433</v>
      </c>
      <c r="AW123">
        <v>0.56799999999999995</v>
      </c>
      <c r="AX123">
        <v>0.58179999999999998</v>
      </c>
      <c r="AY123">
        <v>2.2000000000000001E-3</v>
      </c>
      <c r="AZ123" s="16">
        <f>(AX123-AW123)/AW123</f>
        <v>2.4295774647887385E-2</v>
      </c>
      <c r="BN123" s="176"/>
      <c r="BO123" t="s">
        <v>434</v>
      </c>
      <c r="BP123">
        <v>0.3921</v>
      </c>
      <c r="BQ123">
        <v>0.60760000000000003</v>
      </c>
      <c r="BR123">
        <v>0</v>
      </c>
      <c r="BS123" s="16">
        <f t="shared" ref="BS123:BS125" si="51">(BQ123-BP123)/BP123</f>
        <v>0.54960469268043877</v>
      </c>
      <c r="CG123" s="176"/>
      <c r="CH123" s="97" t="s">
        <v>435</v>
      </c>
      <c r="CI123" s="181">
        <v>0.28199999999999997</v>
      </c>
      <c r="CJ123" s="181">
        <v>0.64410000000000001</v>
      </c>
      <c r="CK123" s="181">
        <v>0</v>
      </c>
      <c r="CL123" s="182">
        <f t="shared" si="50"/>
        <v>1.2840425531914896</v>
      </c>
      <c r="DA123" s="176"/>
      <c r="DB123" t="s">
        <v>436</v>
      </c>
      <c r="DC123" s="36">
        <v>0.57210000000000005</v>
      </c>
      <c r="DD123" s="36">
        <v>0.57430000000000003</v>
      </c>
      <c r="DE123" s="36">
        <v>0</v>
      </c>
      <c r="DF123" s="16">
        <f t="shared" si="49"/>
        <v>3.845481559167942E-3</v>
      </c>
    </row>
    <row r="124" spans="29:110" x14ac:dyDescent="0.25">
      <c r="AU124" s="183"/>
      <c r="AV124" t="s">
        <v>434</v>
      </c>
      <c r="AW124">
        <v>0.54979999999999996</v>
      </c>
      <c r="AX124">
        <v>0.56679999999999997</v>
      </c>
      <c r="AY124">
        <v>1E-4</v>
      </c>
      <c r="AZ124" s="16">
        <f t="shared" ref="AZ124:AZ126" si="52">(AX124-AW124)/AW124</f>
        <v>3.092033466715172E-2</v>
      </c>
      <c r="BN124" s="176"/>
      <c r="BO124" s="97" t="s">
        <v>435</v>
      </c>
      <c r="BP124">
        <v>0.27510000000000001</v>
      </c>
      <c r="BQ124">
        <v>0.67420000000000002</v>
      </c>
      <c r="BR124">
        <v>0</v>
      </c>
      <c r="BS124" s="16">
        <f t="shared" si="51"/>
        <v>1.450745183569611</v>
      </c>
      <c r="CG124" s="176"/>
      <c r="CH124" t="s">
        <v>436</v>
      </c>
      <c r="CI124">
        <v>0.33300000000000002</v>
      </c>
      <c r="CJ124">
        <v>0.53059999999999996</v>
      </c>
      <c r="CK124">
        <v>0</v>
      </c>
      <c r="CL124" s="16">
        <f t="shared" si="50"/>
        <v>0.59339339339339314</v>
      </c>
    </row>
    <row r="125" spans="29:110" x14ac:dyDescent="0.25">
      <c r="AE125" t="s">
        <v>437</v>
      </c>
      <c r="AF125" t="s">
        <v>439</v>
      </c>
      <c r="AG125" t="s">
        <v>440</v>
      </c>
      <c r="AH125" t="s">
        <v>442</v>
      </c>
      <c r="AU125" s="183"/>
      <c r="AV125" s="97" t="s">
        <v>435</v>
      </c>
      <c r="AW125">
        <v>0.57869999999999999</v>
      </c>
      <c r="AX125">
        <v>0.5887</v>
      </c>
      <c r="AY125">
        <v>2.3800000000000002E-2</v>
      </c>
      <c r="AZ125" s="16">
        <f t="shared" si="52"/>
        <v>1.7280110592707808E-2</v>
      </c>
      <c r="BN125" s="176"/>
      <c r="BO125" t="s">
        <v>436</v>
      </c>
      <c r="BP125">
        <v>0.32319999999999999</v>
      </c>
      <c r="BQ125">
        <v>0.61560000000000004</v>
      </c>
      <c r="BR125">
        <v>0</v>
      </c>
      <c r="BS125" s="16">
        <f t="shared" si="51"/>
        <v>0.90470297029702984</v>
      </c>
    </row>
    <row r="126" spans="29:110" x14ac:dyDescent="0.25">
      <c r="AC126" s="101" t="s">
        <v>108</v>
      </c>
      <c r="AD126" t="s">
        <v>433</v>
      </c>
      <c r="AE126">
        <v>0.46929999999999999</v>
      </c>
      <c r="AF126">
        <v>0.66020000000000001</v>
      </c>
      <c r="AG126">
        <v>0</v>
      </c>
      <c r="AH126" s="16">
        <f>(AF126-AE126)/AE126</f>
        <v>0.40677604943532925</v>
      </c>
      <c r="AU126" s="183"/>
      <c r="AV126" t="s">
        <v>436</v>
      </c>
      <c r="AW126">
        <v>0.5544</v>
      </c>
      <c r="AX126">
        <v>0.57330000000000003</v>
      </c>
      <c r="AY126">
        <v>0</v>
      </c>
      <c r="AZ126" s="16">
        <f t="shared" si="52"/>
        <v>3.4090909090909144E-2</v>
      </c>
    </row>
    <row r="127" spans="29:110" x14ac:dyDescent="0.25">
      <c r="AC127" s="102"/>
      <c r="AD127" t="s">
        <v>434</v>
      </c>
      <c r="AE127">
        <v>0.43690000000000001</v>
      </c>
      <c r="AF127">
        <v>0.63490000000000002</v>
      </c>
      <c r="AG127">
        <v>0</v>
      </c>
      <c r="AH127" s="16">
        <f t="shared" ref="AH127:AH129" si="53">(AF127-AE127)/AE127</f>
        <v>0.45319295033188373</v>
      </c>
    </row>
    <row r="128" spans="29:110" x14ac:dyDescent="0.25">
      <c r="AC128" s="102"/>
      <c r="AD128" s="97" t="s">
        <v>435</v>
      </c>
      <c r="AE128">
        <v>0.30649999999999999</v>
      </c>
      <c r="AF128">
        <v>0.72240000000000004</v>
      </c>
      <c r="AG128">
        <v>0</v>
      </c>
      <c r="AH128" s="16">
        <f t="shared" si="53"/>
        <v>1.3569331158238174</v>
      </c>
      <c r="AU128" t="s">
        <v>450</v>
      </c>
    </row>
    <row r="129" spans="29:34" x14ac:dyDescent="0.25">
      <c r="AC129" s="102"/>
      <c r="AD129" t="s">
        <v>436</v>
      </c>
      <c r="AE129">
        <v>0.36020000000000002</v>
      </c>
      <c r="AF129">
        <v>0.64839999999999998</v>
      </c>
      <c r="AG129">
        <v>0</v>
      </c>
      <c r="AH129" s="16">
        <f t="shared" si="53"/>
        <v>0.80011104941699041</v>
      </c>
    </row>
  </sheetData>
  <mergeCells count="55">
    <mergeCell ref="DA120:DA123"/>
    <mergeCell ref="DA71:DA74"/>
    <mergeCell ref="DA80:DA83"/>
    <mergeCell ref="DA91:DA94"/>
    <mergeCell ref="DA99:DA102"/>
    <mergeCell ref="DA109:DA112"/>
    <mergeCell ref="Y23:Y25"/>
    <mergeCell ref="Y7:Y9"/>
    <mergeCell ref="Y11:Y13"/>
    <mergeCell ref="Y15:Y17"/>
    <mergeCell ref="Y19:Y21"/>
    <mergeCell ref="BN54:BN57"/>
    <mergeCell ref="AC36:AC39"/>
    <mergeCell ref="AC46:AC49"/>
    <mergeCell ref="AU3:AU6"/>
    <mergeCell ref="AU13:AU16"/>
    <mergeCell ref="AU22:AU25"/>
    <mergeCell ref="AU35:AU38"/>
    <mergeCell ref="AU45:AU48"/>
    <mergeCell ref="AC3:AC6"/>
    <mergeCell ref="AC15:AC18"/>
    <mergeCell ref="AC25:AC28"/>
    <mergeCell ref="BN3:BN6"/>
    <mergeCell ref="BN13:BN16"/>
    <mergeCell ref="BN23:BN26"/>
    <mergeCell ref="BN33:BN36"/>
    <mergeCell ref="BN43:BN46"/>
    <mergeCell ref="CG3:CG6"/>
    <mergeCell ref="CG12:CG15"/>
    <mergeCell ref="CG31:CG34"/>
    <mergeCell ref="CG52:CG55"/>
    <mergeCell ref="CG41:CG44"/>
    <mergeCell ref="CG23:CG26"/>
    <mergeCell ref="CG121:CG124"/>
    <mergeCell ref="BN71:BN74"/>
    <mergeCell ref="BN81:BN84"/>
    <mergeCell ref="BN91:BN94"/>
    <mergeCell ref="BN101:BN104"/>
    <mergeCell ref="BN111:BN114"/>
    <mergeCell ref="BN122:BN125"/>
    <mergeCell ref="CG72:CG75"/>
    <mergeCell ref="CG81:CG84"/>
    <mergeCell ref="CG92:CG95"/>
    <mergeCell ref="CG100:CG103"/>
    <mergeCell ref="CG110:CG113"/>
    <mergeCell ref="AU71:AU74"/>
    <mergeCell ref="AU81:AU84"/>
    <mergeCell ref="AU90:AU93"/>
    <mergeCell ref="AU103:AU106"/>
    <mergeCell ref="AU113:AU116"/>
    <mergeCell ref="AC74:AC77"/>
    <mergeCell ref="AC86:AC89"/>
    <mergeCell ref="AC96:AC99"/>
    <mergeCell ref="AC107:AC110"/>
    <mergeCell ref="AC117:AC1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E07B6C-17A1-4746-AFA3-DE9662AB0ED9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835d5a0-5c76-401f-98b0-6878bdc80b19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SOG FE_wrong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2024-02-12T13:33:07Z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