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ardozo\Desktop\"/>
    </mc:Choice>
  </mc:AlternateContent>
  <bookViews>
    <workbookView xWindow="0" yWindow="0" windowWidth="29010" windowHeight="10230"/>
  </bookViews>
  <sheets>
    <sheet name="Main DB Updated_2019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09" i="1" l="1"/>
  <c r="T609" i="1"/>
  <c r="S609" i="1"/>
  <c r="O609" i="1"/>
  <c r="N609" i="1"/>
  <c r="M609" i="1"/>
  <c r="L609" i="1"/>
  <c r="Z608" i="1"/>
  <c r="Y608" i="1"/>
  <c r="X608" i="1"/>
  <c r="W608" i="1"/>
  <c r="Z607" i="1"/>
  <c r="Y607" i="1"/>
  <c r="X607" i="1"/>
  <c r="W607" i="1"/>
  <c r="W609" i="1" s="1"/>
  <c r="P606" i="1"/>
  <c r="P609" i="1" s="1"/>
  <c r="AA605" i="1"/>
  <c r="Z605" i="1"/>
  <c r="Y605" i="1"/>
  <c r="X605" i="1"/>
  <c r="V605" i="1"/>
  <c r="K605" i="1"/>
  <c r="AA604" i="1"/>
  <c r="Z604" i="1"/>
  <c r="Y604" i="1"/>
  <c r="X604" i="1"/>
  <c r="V604" i="1"/>
  <c r="K604" i="1"/>
  <c r="Z603" i="1"/>
  <c r="X603" i="1"/>
  <c r="Z602" i="1"/>
  <c r="X602" i="1"/>
  <c r="AA601" i="1"/>
  <c r="Z601" i="1"/>
  <c r="Y601" i="1"/>
  <c r="X601" i="1"/>
  <c r="U601" i="1"/>
  <c r="K601" i="1"/>
  <c r="K609" i="1" s="1"/>
  <c r="AA600" i="1"/>
  <c r="Z600" i="1"/>
  <c r="Y600" i="1"/>
  <c r="Y609" i="1" s="1"/>
  <c r="X600" i="1"/>
  <c r="U600" i="1"/>
  <c r="U609" i="1" s="1"/>
  <c r="K600" i="1"/>
  <c r="D599" i="1"/>
  <c r="AA598" i="1"/>
  <c r="Z598" i="1"/>
  <c r="X598" i="1"/>
  <c r="D598" i="1"/>
  <c r="AA597" i="1"/>
  <c r="Z597" i="1"/>
  <c r="X597" i="1"/>
  <c r="D597" i="1"/>
  <c r="Z596" i="1"/>
  <c r="X596" i="1"/>
  <c r="D596" i="1"/>
  <c r="AA595" i="1"/>
  <c r="Z595" i="1"/>
  <c r="X595" i="1"/>
  <c r="D595" i="1"/>
  <c r="AA594" i="1"/>
  <c r="Z594" i="1"/>
  <c r="X594" i="1"/>
  <c r="D594" i="1"/>
  <c r="D593" i="1"/>
  <c r="D592" i="1"/>
  <c r="AA591" i="1"/>
  <c r="Z591" i="1"/>
  <c r="D591" i="1"/>
  <c r="Z590" i="1"/>
  <c r="X590" i="1"/>
  <c r="D590" i="1"/>
  <c r="AA589" i="1"/>
  <c r="Z589" i="1"/>
  <c r="X589" i="1"/>
  <c r="D589" i="1"/>
  <c r="AA588" i="1"/>
  <c r="Z588" i="1"/>
  <c r="X588" i="1"/>
  <c r="D588" i="1"/>
  <c r="AA587" i="1"/>
  <c r="Z587" i="1"/>
  <c r="X587" i="1"/>
  <c r="D587" i="1"/>
  <c r="AA586" i="1"/>
  <c r="Z586" i="1"/>
  <c r="X586" i="1"/>
  <c r="D586" i="1"/>
  <c r="AA585" i="1"/>
  <c r="D585" i="1"/>
  <c r="AA584" i="1"/>
  <c r="D584" i="1"/>
  <c r="D583" i="1"/>
  <c r="AA582" i="1"/>
  <c r="D582" i="1"/>
  <c r="AA581" i="1"/>
  <c r="D581" i="1"/>
  <c r="AA580" i="1"/>
  <c r="Z580" i="1"/>
  <c r="D580" i="1"/>
  <c r="AA579" i="1"/>
  <c r="Z579" i="1"/>
  <c r="D579" i="1"/>
  <c r="D578" i="1"/>
  <c r="D577" i="1"/>
  <c r="AA576" i="1"/>
  <c r="Z576" i="1"/>
  <c r="D576" i="1"/>
  <c r="AA575" i="1"/>
  <c r="Z575" i="1"/>
  <c r="D575" i="1"/>
  <c r="AA574" i="1"/>
  <c r="Z574" i="1"/>
  <c r="D574" i="1"/>
  <c r="AA573" i="1"/>
  <c r="Z573" i="1"/>
  <c r="X573" i="1"/>
  <c r="D573" i="1"/>
  <c r="AA572" i="1"/>
  <c r="Z572" i="1"/>
  <c r="X572" i="1"/>
  <c r="D572" i="1"/>
  <c r="AA571" i="1"/>
  <c r="Z571" i="1"/>
  <c r="X571" i="1"/>
  <c r="D571" i="1"/>
  <c r="D570" i="1"/>
  <c r="Z569" i="1"/>
  <c r="X569" i="1"/>
  <c r="D569" i="1"/>
  <c r="Z568" i="1"/>
  <c r="X568" i="1"/>
  <c r="D568" i="1"/>
  <c r="Z567" i="1"/>
  <c r="X567" i="1"/>
  <c r="D567" i="1"/>
  <c r="D566" i="1"/>
  <c r="AA565" i="1"/>
  <c r="Z565" i="1"/>
  <c r="D565" i="1"/>
  <c r="AA564" i="1"/>
  <c r="Z564" i="1"/>
  <c r="D564" i="1"/>
  <c r="D563" i="1"/>
  <c r="D562" i="1"/>
  <c r="D561" i="1"/>
  <c r="D560" i="1"/>
  <c r="AA559" i="1"/>
  <c r="Z559" i="1"/>
  <c r="X559" i="1"/>
  <c r="D559" i="1"/>
  <c r="AA558" i="1"/>
  <c r="Z558" i="1"/>
  <c r="X558" i="1"/>
  <c r="D558" i="1"/>
  <c r="AA557" i="1"/>
  <c r="Z557" i="1"/>
  <c r="X557" i="1"/>
  <c r="D557" i="1"/>
  <c r="Z556" i="1"/>
  <c r="X556" i="1"/>
  <c r="D556" i="1"/>
  <c r="AA555" i="1"/>
  <c r="Z555" i="1"/>
  <c r="D555" i="1"/>
  <c r="Z554" i="1"/>
  <c r="D554" i="1"/>
  <c r="X553" i="1"/>
  <c r="D553" i="1"/>
  <c r="X552" i="1"/>
  <c r="D552" i="1"/>
  <c r="X551" i="1"/>
  <c r="D551" i="1"/>
  <c r="AA550" i="1"/>
  <c r="Z550" i="1"/>
  <c r="X550" i="1"/>
  <c r="D550" i="1"/>
  <c r="AA549" i="1"/>
  <c r="Z549" i="1"/>
  <c r="X549" i="1"/>
  <c r="D549" i="1"/>
  <c r="AA548" i="1"/>
  <c r="Z548" i="1"/>
  <c r="X548" i="1"/>
  <c r="D548" i="1"/>
  <c r="AA547" i="1"/>
  <c r="Z547" i="1"/>
  <c r="D547" i="1"/>
  <c r="D546" i="1"/>
  <c r="AA545" i="1"/>
  <c r="Z545" i="1"/>
  <c r="D545" i="1"/>
  <c r="AA544" i="1"/>
  <c r="Z544" i="1"/>
  <c r="D544" i="1"/>
  <c r="AA543" i="1"/>
  <c r="Z543" i="1"/>
  <c r="X543" i="1"/>
  <c r="D543" i="1"/>
  <c r="AA542" i="1"/>
  <c r="Z542" i="1"/>
  <c r="X542" i="1"/>
  <c r="D542" i="1"/>
  <c r="AA541" i="1"/>
  <c r="Z541" i="1"/>
  <c r="D541" i="1"/>
  <c r="AA540" i="1"/>
  <c r="Z540" i="1"/>
  <c r="X540" i="1"/>
  <c r="D540" i="1"/>
  <c r="AA539" i="1"/>
  <c r="Z539" i="1"/>
  <c r="X539" i="1"/>
  <c r="D539" i="1"/>
  <c r="AA538" i="1"/>
  <c r="Z538" i="1"/>
  <c r="X538" i="1"/>
  <c r="D538" i="1"/>
  <c r="Z537" i="1"/>
  <c r="X537" i="1"/>
  <c r="D537" i="1"/>
  <c r="Z536" i="1"/>
  <c r="X536" i="1"/>
  <c r="D536" i="1"/>
  <c r="Z535" i="1"/>
  <c r="X535" i="1"/>
  <c r="D535" i="1"/>
  <c r="AA534" i="1"/>
  <c r="Z534" i="1"/>
  <c r="D534" i="1"/>
  <c r="AA533" i="1"/>
  <c r="Z533" i="1"/>
  <c r="X533" i="1"/>
  <c r="D533" i="1"/>
  <c r="X532" i="1"/>
  <c r="D532" i="1"/>
  <c r="Z531" i="1"/>
  <c r="X531" i="1"/>
  <c r="D531" i="1"/>
  <c r="Z530" i="1"/>
  <c r="X530" i="1"/>
  <c r="D530" i="1"/>
  <c r="Z529" i="1"/>
  <c r="X529" i="1"/>
  <c r="D529" i="1"/>
  <c r="Z528" i="1"/>
  <c r="X528" i="1"/>
  <c r="D528" i="1"/>
  <c r="AA527" i="1"/>
  <c r="Z527" i="1"/>
  <c r="X527" i="1"/>
  <c r="D527" i="1"/>
  <c r="AA526" i="1"/>
  <c r="Z526" i="1"/>
  <c r="X526" i="1"/>
  <c r="D526" i="1"/>
  <c r="AA525" i="1"/>
  <c r="Z525" i="1"/>
  <c r="X525" i="1"/>
  <c r="D525" i="1"/>
  <c r="D524" i="1"/>
  <c r="AA523" i="1"/>
  <c r="Z523" i="1"/>
  <c r="D523" i="1"/>
  <c r="AA522" i="1"/>
  <c r="Z522" i="1"/>
  <c r="D522" i="1"/>
  <c r="AA521" i="1"/>
  <c r="Z521" i="1"/>
  <c r="D521" i="1"/>
  <c r="Z520" i="1"/>
  <c r="X520" i="1"/>
  <c r="D520" i="1"/>
  <c r="Z519" i="1"/>
  <c r="X519" i="1"/>
  <c r="D519" i="1"/>
  <c r="AA518" i="1"/>
  <c r="Z518" i="1"/>
  <c r="X518" i="1"/>
  <c r="D518" i="1"/>
  <c r="AA517" i="1"/>
  <c r="Z517" i="1"/>
  <c r="X517" i="1"/>
  <c r="D517" i="1"/>
  <c r="AA516" i="1"/>
  <c r="Z516" i="1"/>
  <c r="X516" i="1"/>
  <c r="D516" i="1"/>
  <c r="AA515" i="1"/>
  <c r="Z515" i="1"/>
  <c r="X515" i="1"/>
  <c r="D515" i="1"/>
  <c r="AA514" i="1"/>
  <c r="Z514" i="1"/>
  <c r="X514" i="1"/>
  <c r="D514" i="1"/>
  <c r="AA513" i="1"/>
  <c r="Z513" i="1"/>
  <c r="D513" i="1"/>
  <c r="AA512" i="1"/>
  <c r="Z512" i="1"/>
  <c r="D512" i="1"/>
  <c r="AA511" i="1"/>
  <c r="Z511" i="1"/>
  <c r="D511" i="1"/>
  <c r="AA510" i="1"/>
  <c r="Z510" i="1"/>
  <c r="X510" i="1"/>
  <c r="D510" i="1"/>
  <c r="AA509" i="1"/>
  <c r="Z509" i="1"/>
  <c r="X509" i="1"/>
  <c r="D509" i="1"/>
  <c r="AA508" i="1"/>
  <c r="Z508" i="1"/>
  <c r="D508" i="1"/>
  <c r="AA507" i="1"/>
  <c r="Z507" i="1"/>
  <c r="X507" i="1"/>
  <c r="D507" i="1"/>
  <c r="AA506" i="1"/>
  <c r="Z506" i="1"/>
  <c r="X506" i="1"/>
  <c r="D506" i="1"/>
  <c r="AA505" i="1"/>
  <c r="Z505" i="1"/>
  <c r="X505" i="1"/>
  <c r="D505" i="1"/>
  <c r="Z504" i="1"/>
  <c r="X504" i="1"/>
  <c r="D504" i="1"/>
  <c r="Z503" i="1"/>
  <c r="X503" i="1"/>
  <c r="D503" i="1"/>
  <c r="Z502" i="1"/>
  <c r="X502" i="1"/>
  <c r="D502" i="1"/>
  <c r="AA501" i="1"/>
  <c r="Z501" i="1"/>
  <c r="X501" i="1"/>
  <c r="D501" i="1"/>
  <c r="AA500" i="1"/>
  <c r="Z500" i="1"/>
  <c r="X500" i="1"/>
  <c r="D500" i="1"/>
  <c r="AA499" i="1"/>
  <c r="Z499" i="1"/>
  <c r="X499" i="1"/>
  <c r="D499" i="1"/>
  <c r="AA498" i="1"/>
  <c r="Z498" i="1"/>
  <c r="X498" i="1"/>
  <c r="D498" i="1"/>
  <c r="AA497" i="1"/>
  <c r="Z497" i="1"/>
  <c r="X497" i="1"/>
  <c r="D497" i="1"/>
  <c r="AA496" i="1"/>
  <c r="Z496" i="1"/>
  <c r="D496" i="1"/>
  <c r="AA495" i="1"/>
  <c r="Z495" i="1"/>
  <c r="X495" i="1"/>
  <c r="D495" i="1"/>
  <c r="AA494" i="1"/>
  <c r="Z494" i="1"/>
  <c r="X494" i="1"/>
  <c r="D494" i="1"/>
  <c r="AA493" i="1"/>
  <c r="Z493" i="1"/>
  <c r="D493" i="1"/>
  <c r="AA492" i="1"/>
  <c r="Z492" i="1"/>
  <c r="X492" i="1"/>
  <c r="D492" i="1"/>
  <c r="AA491" i="1"/>
  <c r="Z491" i="1"/>
  <c r="X491" i="1"/>
  <c r="D491" i="1"/>
  <c r="D490" i="1"/>
  <c r="AA489" i="1"/>
  <c r="Z489" i="1"/>
  <c r="D489" i="1"/>
  <c r="Z488" i="1"/>
  <c r="X488" i="1"/>
  <c r="D488" i="1"/>
  <c r="Z487" i="1"/>
  <c r="X487" i="1"/>
  <c r="D487" i="1"/>
  <c r="Z486" i="1"/>
  <c r="X486" i="1"/>
  <c r="D486" i="1"/>
  <c r="Z485" i="1"/>
  <c r="X485" i="1"/>
  <c r="D485" i="1"/>
  <c r="Z484" i="1"/>
  <c r="X484" i="1"/>
  <c r="D484" i="1"/>
  <c r="Z483" i="1"/>
  <c r="X483" i="1"/>
  <c r="D483" i="1"/>
  <c r="Z482" i="1"/>
  <c r="X482" i="1"/>
  <c r="D482" i="1"/>
  <c r="Z481" i="1"/>
  <c r="X481" i="1"/>
  <c r="D481" i="1"/>
  <c r="AA480" i="1"/>
  <c r="Z480" i="1"/>
  <c r="X480" i="1"/>
  <c r="D480" i="1"/>
  <c r="AA479" i="1"/>
  <c r="Z479" i="1"/>
  <c r="X479" i="1"/>
  <c r="D479" i="1"/>
  <c r="AA478" i="1"/>
  <c r="Z478" i="1"/>
  <c r="X478" i="1"/>
  <c r="D478" i="1"/>
  <c r="D477" i="1"/>
  <c r="Z476" i="1"/>
  <c r="X476" i="1"/>
  <c r="D476" i="1"/>
  <c r="Z475" i="1"/>
  <c r="X475" i="1"/>
  <c r="D475" i="1"/>
  <c r="Z474" i="1"/>
  <c r="X474" i="1"/>
  <c r="D474" i="1"/>
  <c r="Z473" i="1"/>
  <c r="X473" i="1"/>
  <c r="D473" i="1"/>
  <c r="Z472" i="1"/>
  <c r="X472" i="1"/>
  <c r="D472" i="1"/>
  <c r="Z471" i="1"/>
  <c r="X471" i="1"/>
  <c r="D471" i="1"/>
  <c r="Z470" i="1"/>
  <c r="X470" i="1"/>
  <c r="D470" i="1"/>
  <c r="AA469" i="1"/>
  <c r="Z469" i="1"/>
  <c r="D469" i="1"/>
  <c r="AA468" i="1"/>
  <c r="Z468" i="1"/>
  <c r="X468" i="1"/>
  <c r="D468" i="1"/>
  <c r="AA467" i="1"/>
  <c r="Z467" i="1"/>
  <c r="X467" i="1"/>
  <c r="D467" i="1"/>
  <c r="AA466" i="1"/>
  <c r="Z466" i="1"/>
  <c r="X466" i="1"/>
  <c r="D466" i="1"/>
  <c r="Z465" i="1"/>
  <c r="X465" i="1"/>
  <c r="D465" i="1"/>
  <c r="AA464" i="1"/>
  <c r="Z464" i="1"/>
  <c r="D464" i="1"/>
  <c r="AA463" i="1"/>
  <c r="Z463" i="1"/>
  <c r="X463" i="1"/>
  <c r="D463" i="1"/>
  <c r="AA462" i="1"/>
  <c r="Z462" i="1"/>
  <c r="X462" i="1"/>
  <c r="D462" i="1"/>
  <c r="Z461" i="1"/>
  <c r="X461" i="1"/>
  <c r="D461" i="1"/>
  <c r="AA460" i="1"/>
  <c r="Z460" i="1"/>
  <c r="X460" i="1"/>
  <c r="D460" i="1"/>
  <c r="AA459" i="1"/>
  <c r="Z459" i="1"/>
  <c r="X459" i="1"/>
  <c r="D459" i="1"/>
  <c r="AA458" i="1"/>
  <c r="Z458" i="1"/>
  <c r="X458" i="1"/>
  <c r="D458" i="1"/>
  <c r="D457" i="1"/>
  <c r="AA456" i="1"/>
  <c r="Z456" i="1"/>
  <c r="D456" i="1"/>
  <c r="AA455" i="1"/>
  <c r="Z455" i="1"/>
  <c r="X455" i="1"/>
  <c r="D455" i="1"/>
  <c r="AA454" i="1"/>
  <c r="Z454" i="1"/>
  <c r="X454" i="1"/>
  <c r="D454" i="1"/>
  <c r="D453" i="1"/>
  <c r="AA452" i="1"/>
  <c r="Z452" i="1"/>
  <c r="X452" i="1"/>
  <c r="D452" i="1"/>
  <c r="Z451" i="1"/>
  <c r="X451" i="1"/>
  <c r="D451" i="1"/>
  <c r="AA450" i="1"/>
  <c r="Z450" i="1"/>
  <c r="X450" i="1"/>
  <c r="D450" i="1"/>
  <c r="AA449" i="1"/>
  <c r="Z449" i="1"/>
  <c r="X449" i="1"/>
  <c r="D449" i="1"/>
  <c r="Z448" i="1"/>
  <c r="X448" i="1"/>
  <c r="D448" i="1"/>
  <c r="AA447" i="1"/>
  <c r="Z447" i="1"/>
  <c r="X447" i="1"/>
  <c r="D447" i="1"/>
  <c r="AA446" i="1"/>
  <c r="Z446" i="1"/>
  <c r="X446" i="1"/>
  <c r="D446" i="1"/>
  <c r="Z445" i="1"/>
  <c r="X445" i="1"/>
  <c r="D445" i="1"/>
  <c r="AA444" i="1"/>
  <c r="Z444" i="1"/>
  <c r="X444" i="1"/>
  <c r="D444" i="1"/>
  <c r="AA443" i="1"/>
  <c r="Z443" i="1"/>
  <c r="X443" i="1"/>
  <c r="D443" i="1"/>
  <c r="AA442" i="1"/>
  <c r="Z442" i="1"/>
  <c r="D442" i="1"/>
  <c r="AA441" i="1"/>
  <c r="Z441" i="1"/>
  <c r="D441" i="1"/>
  <c r="AA440" i="1"/>
  <c r="Z440" i="1"/>
  <c r="X440" i="1"/>
  <c r="D440" i="1"/>
  <c r="AA439" i="1"/>
  <c r="Z439" i="1"/>
  <c r="X439" i="1"/>
  <c r="D439" i="1"/>
  <c r="AA438" i="1"/>
  <c r="Z438" i="1"/>
  <c r="D438" i="1"/>
  <c r="AA437" i="1"/>
  <c r="Z437" i="1"/>
  <c r="X437" i="1"/>
  <c r="D437" i="1"/>
  <c r="AA436" i="1"/>
  <c r="Z436" i="1"/>
  <c r="X436" i="1"/>
  <c r="D436" i="1"/>
  <c r="AA435" i="1"/>
  <c r="Z435" i="1"/>
  <c r="X435" i="1"/>
  <c r="D435" i="1"/>
  <c r="Z434" i="1"/>
  <c r="X434" i="1"/>
  <c r="D434" i="1"/>
  <c r="AA433" i="1"/>
  <c r="Z433" i="1"/>
  <c r="X433" i="1"/>
  <c r="D433" i="1"/>
  <c r="Z432" i="1"/>
  <c r="X432" i="1"/>
  <c r="D432" i="1"/>
  <c r="AA431" i="1"/>
  <c r="Z431" i="1"/>
  <c r="D431" i="1"/>
  <c r="AA430" i="1"/>
  <c r="Z430" i="1"/>
  <c r="D430" i="1"/>
  <c r="D429" i="1"/>
  <c r="AA428" i="1"/>
  <c r="Z428" i="1"/>
  <c r="X428" i="1"/>
  <c r="D428" i="1"/>
  <c r="AA427" i="1"/>
  <c r="Z427" i="1"/>
  <c r="X427" i="1"/>
  <c r="D427" i="1"/>
  <c r="AA426" i="1"/>
  <c r="Z426" i="1"/>
  <c r="X426" i="1"/>
  <c r="D426" i="1"/>
  <c r="AA425" i="1"/>
  <c r="Z425" i="1"/>
  <c r="D425" i="1"/>
  <c r="AA424" i="1"/>
  <c r="Z424" i="1"/>
  <c r="D424" i="1"/>
  <c r="Z423" i="1"/>
  <c r="X423" i="1"/>
  <c r="D423" i="1"/>
  <c r="Z422" i="1"/>
  <c r="X422" i="1"/>
  <c r="D422" i="1"/>
  <c r="Z421" i="1"/>
  <c r="X421" i="1"/>
  <c r="D421" i="1"/>
  <c r="AA420" i="1"/>
  <c r="Z420" i="1"/>
  <c r="D420" i="1"/>
  <c r="D419" i="1"/>
  <c r="AA418" i="1"/>
  <c r="Z418" i="1"/>
  <c r="D418" i="1"/>
  <c r="AA417" i="1"/>
  <c r="Z417" i="1"/>
  <c r="X417" i="1"/>
  <c r="D417" i="1"/>
  <c r="AA416" i="1"/>
  <c r="Z416" i="1"/>
  <c r="X416" i="1"/>
  <c r="D416" i="1"/>
  <c r="D415" i="1"/>
  <c r="AA414" i="1"/>
  <c r="Z414" i="1"/>
  <c r="D414" i="1"/>
  <c r="AA413" i="1"/>
  <c r="Z413" i="1"/>
  <c r="X413" i="1"/>
  <c r="D413" i="1"/>
  <c r="AA412" i="1"/>
  <c r="Z412" i="1"/>
  <c r="X412" i="1"/>
  <c r="D412" i="1"/>
  <c r="Z411" i="1"/>
  <c r="X411" i="1"/>
  <c r="D411" i="1"/>
  <c r="AA410" i="1"/>
  <c r="Z410" i="1"/>
  <c r="D410" i="1"/>
  <c r="D409" i="1"/>
  <c r="AA408" i="1"/>
  <c r="Z408" i="1"/>
  <c r="D408" i="1"/>
  <c r="D407" i="1"/>
  <c r="AA406" i="1"/>
  <c r="Z406" i="1"/>
  <c r="D406" i="1"/>
  <c r="AA405" i="1"/>
  <c r="Z405" i="1"/>
  <c r="X405" i="1"/>
  <c r="D405" i="1"/>
  <c r="AA404" i="1"/>
  <c r="Z404" i="1"/>
  <c r="X404" i="1"/>
  <c r="D404" i="1"/>
  <c r="AA403" i="1"/>
  <c r="Z403" i="1"/>
  <c r="D403" i="1"/>
  <c r="D402" i="1"/>
  <c r="Z401" i="1"/>
  <c r="X401" i="1"/>
  <c r="D401" i="1"/>
  <c r="Z400" i="1"/>
  <c r="X400" i="1"/>
  <c r="D400" i="1"/>
  <c r="Z399" i="1"/>
  <c r="X399" i="1"/>
  <c r="D399" i="1"/>
  <c r="AA398" i="1"/>
  <c r="Z398" i="1"/>
  <c r="X398" i="1"/>
  <c r="D398" i="1"/>
  <c r="AA397" i="1"/>
  <c r="Z397" i="1"/>
  <c r="X397" i="1"/>
  <c r="D397" i="1"/>
  <c r="AA396" i="1"/>
  <c r="Z396" i="1"/>
  <c r="D396" i="1"/>
  <c r="AA395" i="1"/>
  <c r="Z395" i="1"/>
  <c r="X395" i="1"/>
  <c r="D395" i="1"/>
  <c r="AA394" i="1"/>
  <c r="Z394" i="1"/>
  <c r="X394" i="1"/>
  <c r="D394" i="1"/>
  <c r="D393" i="1"/>
  <c r="D392" i="1"/>
  <c r="D391" i="1"/>
  <c r="AA390" i="1"/>
  <c r="Z390" i="1"/>
  <c r="D390" i="1"/>
  <c r="AA389" i="1"/>
  <c r="Z389" i="1"/>
  <c r="D389" i="1"/>
  <c r="AA388" i="1"/>
  <c r="Z388" i="1"/>
  <c r="X388" i="1"/>
  <c r="D388" i="1"/>
  <c r="AA387" i="1"/>
  <c r="Z387" i="1"/>
  <c r="X387" i="1"/>
  <c r="D387" i="1"/>
  <c r="AA386" i="1"/>
  <c r="Z386" i="1"/>
  <c r="D386" i="1"/>
  <c r="AA385" i="1"/>
  <c r="Z385" i="1"/>
  <c r="D385" i="1"/>
  <c r="AA384" i="1"/>
  <c r="Z384" i="1"/>
  <c r="X384" i="1"/>
  <c r="D384" i="1"/>
  <c r="AA383" i="1"/>
  <c r="Z383" i="1"/>
  <c r="X383" i="1"/>
  <c r="D383" i="1"/>
  <c r="AA382" i="1"/>
  <c r="Z382" i="1"/>
  <c r="D382" i="1"/>
  <c r="AA381" i="1"/>
  <c r="Z381" i="1"/>
  <c r="D381" i="1"/>
  <c r="AA380" i="1"/>
  <c r="Z380" i="1"/>
  <c r="X380" i="1"/>
  <c r="D380" i="1"/>
  <c r="AA379" i="1"/>
  <c r="Z379" i="1"/>
  <c r="X379" i="1"/>
  <c r="D379" i="1"/>
  <c r="AA378" i="1"/>
  <c r="Z378" i="1"/>
  <c r="X378" i="1"/>
  <c r="D378" i="1"/>
  <c r="Z377" i="1"/>
  <c r="X377" i="1"/>
  <c r="D377" i="1"/>
  <c r="AA376" i="1"/>
  <c r="Z376" i="1"/>
  <c r="D376" i="1"/>
  <c r="Z375" i="1"/>
  <c r="X375" i="1"/>
  <c r="D375" i="1"/>
  <c r="Z374" i="1"/>
  <c r="X374" i="1"/>
  <c r="D374" i="1"/>
  <c r="AA373" i="1"/>
  <c r="Z373" i="1"/>
  <c r="D373" i="1"/>
  <c r="AA372" i="1"/>
  <c r="Z372" i="1"/>
  <c r="X372" i="1"/>
  <c r="D372" i="1"/>
  <c r="Z371" i="1"/>
  <c r="X371" i="1"/>
  <c r="D371" i="1"/>
  <c r="AA370" i="1"/>
  <c r="Z370" i="1"/>
  <c r="X370" i="1"/>
  <c r="D370" i="1"/>
  <c r="AA369" i="1"/>
  <c r="Z369" i="1"/>
  <c r="D369" i="1"/>
  <c r="AA368" i="1"/>
  <c r="Z368" i="1"/>
  <c r="D368" i="1"/>
  <c r="AA367" i="1"/>
  <c r="Z367" i="1"/>
  <c r="D367" i="1"/>
  <c r="Z366" i="1"/>
  <c r="X366" i="1"/>
  <c r="D366" i="1"/>
  <c r="AA365" i="1"/>
  <c r="Z365" i="1"/>
  <c r="X365" i="1"/>
  <c r="D365" i="1"/>
  <c r="Z364" i="1"/>
  <c r="X364" i="1"/>
  <c r="D364" i="1"/>
  <c r="Z363" i="1"/>
  <c r="X363" i="1"/>
  <c r="D363" i="1"/>
  <c r="Z362" i="1"/>
  <c r="X362" i="1"/>
  <c r="D362" i="1"/>
  <c r="AA361" i="1"/>
  <c r="Z361" i="1"/>
  <c r="D361" i="1"/>
  <c r="AA360" i="1"/>
  <c r="Z360" i="1"/>
  <c r="D360" i="1"/>
  <c r="D359" i="1"/>
  <c r="AA358" i="1"/>
  <c r="Z358" i="1"/>
  <c r="X358" i="1"/>
  <c r="D358" i="1"/>
  <c r="Z357" i="1"/>
  <c r="X357" i="1"/>
  <c r="D357" i="1"/>
  <c r="AA356" i="1"/>
  <c r="Z356" i="1"/>
  <c r="X356" i="1"/>
  <c r="D356" i="1"/>
  <c r="Z355" i="1"/>
  <c r="X355" i="1"/>
  <c r="D355" i="1"/>
  <c r="AA354" i="1"/>
  <c r="Z354" i="1"/>
  <c r="X354" i="1"/>
  <c r="D354" i="1"/>
  <c r="AA353" i="1"/>
  <c r="Z353" i="1"/>
  <c r="D353" i="1"/>
  <c r="AA352" i="1"/>
  <c r="Z352" i="1"/>
  <c r="X352" i="1"/>
  <c r="D352" i="1"/>
  <c r="D351" i="1"/>
  <c r="AA350" i="1"/>
  <c r="Z350" i="1"/>
  <c r="D350" i="1"/>
  <c r="AA349" i="1"/>
  <c r="Z349" i="1"/>
  <c r="D349" i="1"/>
  <c r="AA348" i="1"/>
  <c r="Z348" i="1"/>
  <c r="X348" i="1"/>
  <c r="D348" i="1"/>
  <c r="AA347" i="1"/>
  <c r="Z347" i="1"/>
  <c r="X347" i="1"/>
  <c r="D347" i="1"/>
  <c r="AA346" i="1"/>
  <c r="Z346" i="1"/>
  <c r="X346" i="1"/>
  <c r="D346" i="1"/>
  <c r="AA345" i="1"/>
  <c r="Z345" i="1"/>
  <c r="X345" i="1"/>
  <c r="D345" i="1"/>
  <c r="AA344" i="1"/>
  <c r="Z344" i="1"/>
  <c r="D344" i="1"/>
  <c r="AA343" i="1"/>
  <c r="Z343" i="1"/>
  <c r="D343" i="1"/>
  <c r="D342" i="1"/>
  <c r="Z341" i="1"/>
  <c r="X341" i="1"/>
  <c r="D341" i="1"/>
  <c r="Z340" i="1"/>
  <c r="X340" i="1"/>
  <c r="D340" i="1"/>
  <c r="AA339" i="1"/>
  <c r="Z339" i="1"/>
  <c r="D339" i="1"/>
  <c r="D338" i="1"/>
  <c r="AA337" i="1"/>
  <c r="Z337" i="1"/>
  <c r="D337" i="1"/>
  <c r="Z336" i="1"/>
  <c r="X336" i="1"/>
  <c r="D336" i="1"/>
  <c r="Z335" i="1"/>
  <c r="X335" i="1"/>
  <c r="D335" i="1"/>
  <c r="AA334" i="1"/>
  <c r="Z334" i="1"/>
  <c r="D334" i="1"/>
  <c r="AA333" i="1"/>
  <c r="Z333" i="1"/>
  <c r="X333" i="1"/>
  <c r="D333" i="1"/>
  <c r="AA332" i="1"/>
  <c r="Z332" i="1"/>
  <c r="X332" i="1"/>
  <c r="D332" i="1"/>
  <c r="AA331" i="1"/>
  <c r="Z331" i="1"/>
  <c r="D331" i="1"/>
  <c r="AA330" i="1"/>
  <c r="Z330" i="1"/>
  <c r="D330" i="1"/>
  <c r="AA329" i="1"/>
  <c r="Z329" i="1"/>
  <c r="D329" i="1"/>
  <c r="D328" i="1"/>
  <c r="D327" i="1"/>
  <c r="AA326" i="1"/>
  <c r="Z326" i="1"/>
  <c r="X326" i="1"/>
  <c r="D326" i="1"/>
  <c r="AA325" i="1"/>
  <c r="Z325" i="1"/>
  <c r="X325" i="1"/>
  <c r="D325" i="1"/>
  <c r="Z324" i="1"/>
  <c r="X324" i="1"/>
  <c r="D324" i="1"/>
  <c r="Z323" i="1"/>
  <c r="X323" i="1"/>
  <c r="D323" i="1"/>
  <c r="Z322" i="1"/>
  <c r="X322" i="1"/>
  <c r="D322" i="1"/>
  <c r="Z321" i="1"/>
  <c r="X321" i="1"/>
  <c r="D321" i="1"/>
  <c r="AA320" i="1"/>
  <c r="Z320" i="1"/>
  <c r="D320" i="1"/>
  <c r="AA319" i="1"/>
  <c r="Z319" i="1"/>
  <c r="X319" i="1"/>
  <c r="D319" i="1"/>
  <c r="AA318" i="1"/>
  <c r="Z318" i="1"/>
  <c r="X318" i="1"/>
  <c r="D318" i="1"/>
  <c r="Z317" i="1"/>
  <c r="X317" i="1"/>
  <c r="D317" i="1"/>
  <c r="Z316" i="1"/>
  <c r="X316" i="1"/>
  <c r="D316" i="1"/>
  <c r="Z315" i="1"/>
  <c r="X315" i="1"/>
  <c r="D315" i="1"/>
  <c r="Z314" i="1"/>
  <c r="X314" i="1"/>
  <c r="D314" i="1"/>
  <c r="Z313" i="1"/>
  <c r="X313" i="1"/>
  <c r="D313" i="1"/>
  <c r="Z312" i="1"/>
  <c r="X312" i="1"/>
  <c r="D312" i="1"/>
  <c r="AA311" i="1"/>
  <c r="Z311" i="1"/>
  <c r="D311" i="1"/>
  <c r="AA310" i="1"/>
  <c r="Z310" i="1"/>
  <c r="X310" i="1"/>
  <c r="D310" i="1"/>
  <c r="AA309" i="1"/>
  <c r="Z309" i="1"/>
  <c r="X309" i="1"/>
  <c r="D309" i="1"/>
  <c r="AA308" i="1"/>
  <c r="Z308" i="1"/>
  <c r="X308" i="1"/>
  <c r="D308" i="1"/>
  <c r="Z307" i="1"/>
  <c r="X307" i="1"/>
  <c r="D307" i="1"/>
  <c r="Z306" i="1"/>
  <c r="X306" i="1"/>
  <c r="D306" i="1"/>
  <c r="Z305" i="1"/>
  <c r="X305" i="1"/>
  <c r="D305" i="1"/>
  <c r="AA304" i="1"/>
  <c r="Z304" i="1"/>
  <c r="X304" i="1"/>
  <c r="D304" i="1"/>
  <c r="Z303" i="1"/>
  <c r="X303" i="1"/>
  <c r="D303" i="1"/>
  <c r="AA302" i="1"/>
  <c r="Z302" i="1"/>
  <c r="X302" i="1"/>
  <c r="D302" i="1"/>
  <c r="AA301" i="1"/>
  <c r="Z301" i="1"/>
  <c r="X301" i="1"/>
  <c r="D301" i="1"/>
  <c r="D300" i="1"/>
  <c r="AA299" i="1"/>
  <c r="Z299" i="1"/>
  <c r="D299" i="1"/>
  <c r="Z298" i="1"/>
  <c r="X298" i="1"/>
  <c r="D298" i="1"/>
  <c r="Z297" i="1"/>
  <c r="X297" i="1"/>
  <c r="D297" i="1"/>
  <c r="Z296" i="1"/>
  <c r="X296" i="1"/>
  <c r="D296" i="1"/>
  <c r="D295" i="1"/>
  <c r="Z294" i="1"/>
  <c r="X294" i="1"/>
  <c r="D294" i="1"/>
  <c r="Z293" i="1"/>
  <c r="X293" i="1"/>
  <c r="D293" i="1"/>
  <c r="Z292" i="1"/>
  <c r="X292" i="1"/>
  <c r="D292" i="1"/>
  <c r="AA291" i="1"/>
  <c r="Z291" i="1"/>
  <c r="D291" i="1"/>
  <c r="Z290" i="1"/>
  <c r="X290" i="1"/>
  <c r="D290" i="1"/>
  <c r="Z289" i="1"/>
  <c r="X289" i="1"/>
  <c r="D289" i="1"/>
  <c r="AA288" i="1"/>
  <c r="Z288" i="1"/>
  <c r="D288" i="1"/>
  <c r="AA287" i="1"/>
  <c r="Z287" i="1"/>
  <c r="D287" i="1"/>
  <c r="AA286" i="1"/>
  <c r="Z286" i="1"/>
  <c r="X286" i="1"/>
  <c r="D286" i="1"/>
  <c r="AA285" i="1"/>
  <c r="Z285" i="1"/>
  <c r="X285" i="1"/>
  <c r="D285" i="1"/>
  <c r="AA284" i="1"/>
  <c r="Z284" i="1"/>
  <c r="X284" i="1"/>
  <c r="D284" i="1"/>
  <c r="AA283" i="1"/>
  <c r="Z283" i="1"/>
  <c r="X283" i="1"/>
  <c r="D283" i="1"/>
  <c r="AA282" i="1"/>
  <c r="Z282" i="1"/>
  <c r="X282" i="1"/>
  <c r="D282" i="1"/>
  <c r="AA281" i="1"/>
  <c r="Z281" i="1"/>
  <c r="D281" i="1"/>
  <c r="AA280" i="1"/>
  <c r="Z280" i="1"/>
  <c r="X280" i="1"/>
  <c r="D280" i="1"/>
  <c r="AA279" i="1"/>
  <c r="Z279" i="1"/>
  <c r="X279" i="1"/>
  <c r="D279" i="1"/>
  <c r="AA278" i="1"/>
  <c r="Z278" i="1"/>
  <c r="D278" i="1"/>
  <c r="AA277" i="1"/>
  <c r="Z277" i="1"/>
  <c r="D277" i="1"/>
  <c r="AA276" i="1"/>
  <c r="Z276" i="1"/>
  <c r="D276" i="1"/>
  <c r="AA275" i="1"/>
  <c r="Z275" i="1"/>
  <c r="X275" i="1"/>
  <c r="D275" i="1"/>
  <c r="AA274" i="1"/>
  <c r="Z274" i="1"/>
  <c r="X274" i="1"/>
  <c r="D274" i="1"/>
  <c r="AA273" i="1"/>
  <c r="Z273" i="1"/>
  <c r="X273" i="1"/>
  <c r="D273" i="1"/>
  <c r="AA272" i="1"/>
  <c r="Z272" i="1"/>
  <c r="X272" i="1"/>
  <c r="D272" i="1"/>
  <c r="AA271" i="1"/>
  <c r="Z271" i="1"/>
  <c r="D271" i="1"/>
  <c r="AA270" i="1"/>
  <c r="Z270" i="1"/>
  <c r="X270" i="1"/>
  <c r="D270" i="1"/>
  <c r="AA269" i="1"/>
  <c r="Z269" i="1"/>
  <c r="X269" i="1"/>
  <c r="D269" i="1"/>
  <c r="AA268" i="1"/>
  <c r="Z268" i="1"/>
  <c r="X268" i="1"/>
  <c r="D268" i="1"/>
  <c r="D267" i="1"/>
  <c r="AA266" i="1"/>
  <c r="Z266" i="1"/>
  <c r="D266" i="1"/>
  <c r="D265" i="1"/>
  <c r="D264" i="1"/>
  <c r="AA263" i="1"/>
  <c r="Z263" i="1"/>
  <c r="D263" i="1"/>
  <c r="AA262" i="1"/>
  <c r="Z262" i="1"/>
  <c r="D262" i="1"/>
  <c r="AA261" i="1"/>
  <c r="Z261" i="1"/>
  <c r="D261" i="1"/>
  <c r="Z260" i="1"/>
  <c r="X260" i="1"/>
  <c r="D260" i="1"/>
  <c r="Z259" i="1"/>
  <c r="X259" i="1"/>
  <c r="D259" i="1"/>
  <c r="Z258" i="1"/>
  <c r="X258" i="1"/>
  <c r="D258" i="1"/>
  <c r="AA257" i="1"/>
  <c r="Z257" i="1"/>
  <c r="X257" i="1"/>
  <c r="D257" i="1"/>
  <c r="AA256" i="1"/>
  <c r="Z256" i="1"/>
  <c r="X256" i="1"/>
  <c r="D256" i="1"/>
  <c r="Z255" i="1"/>
  <c r="X255" i="1"/>
  <c r="D255" i="1"/>
  <c r="Z254" i="1"/>
  <c r="X254" i="1"/>
  <c r="D254" i="1"/>
  <c r="Z253" i="1"/>
  <c r="X253" i="1"/>
  <c r="D253" i="1"/>
  <c r="D252" i="1"/>
  <c r="AA251" i="1"/>
  <c r="Z251" i="1"/>
  <c r="D251" i="1"/>
  <c r="Z250" i="1"/>
  <c r="X250" i="1"/>
  <c r="D250" i="1"/>
  <c r="Z249" i="1"/>
  <c r="X249" i="1"/>
  <c r="D249" i="1"/>
  <c r="Z248" i="1"/>
  <c r="X248" i="1"/>
  <c r="D248" i="1"/>
  <c r="Z247" i="1"/>
  <c r="X247" i="1"/>
  <c r="D247" i="1"/>
  <c r="Z246" i="1"/>
  <c r="X246" i="1"/>
  <c r="D246" i="1"/>
  <c r="Z245" i="1"/>
  <c r="X245" i="1"/>
  <c r="D245" i="1"/>
  <c r="AA244" i="1"/>
  <c r="Z244" i="1"/>
  <c r="D244" i="1"/>
  <c r="AA243" i="1"/>
  <c r="Z243" i="1"/>
  <c r="D243" i="1"/>
  <c r="AA242" i="1"/>
  <c r="Z242" i="1"/>
  <c r="D242" i="1"/>
  <c r="AA241" i="1"/>
  <c r="Z241" i="1"/>
  <c r="D241" i="1"/>
  <c r="D240" i="1"/>
  <c r="AA239" i="1"/>
  <c r="Z239" i="1"/>
  <c r="D239" i="1"/>
  <c r="AA238" i="1"/>
  <c r="Z238" i="1"/>
  <c r="D238" i="1"/>
  <c r="AA237" i="1"/>
  <c r="Z237" i="1"/>
  <c r="D237" i="1"/>
  <c r="AA236" i="1"/>
  <c r="Z236" i="1"/>
  <c r="D236" i="1"/>
  <c r="D235" i="1"/>
  <c r="AA234" i="1"/>
  <c r="Z234" i="1"/>
  <c r="D234" i="1"/>
  <c r="AA233" i="1"/>
  <c r="Z233" i="1"/>
  <c r="D233" i="1"/>
  <c r="AA232" i="1"/>
  <c r="Z232" i="1"/>
  <c r="D232" i="1"/>
  <c r="AA231" i="1"/>
  <c r="Z231" i="1"/>
  <c r="D231" i="1"/>
  <c r="AA230" i="1"/>
  <c r="Z230" i="1"/>
  <c r="D230" i="1"/>
  <c r="AA229" i="1"/>
  <c r="Z229" i="1"/>
  <c r="D229" i="1"/>
  <c r="AA228" i="1"/>
  <c r="Z228" i="1"/>
  <c r="D228" i="1"/>
  <c r="AA227" i="1"/>
  <c r="Z227" i="1"/>
  <c r="D227" i="1"/>
  <c r="AA226" i="1"/>
  <c r="Z226" i="1"/>
  <c r="D226" i="1"/>
  <c r="Z225" i="1"/>
  <c r="X225" i="1"/>
  <c r="D225" i="1"/>
  <c r="Z224" i="1"/>
  <c r="X224" i="1"/>
  <c r="D224" i="1"/>
  <c r="Z223" i="1"/>
  <c r="X223" i="1"/>
  <c r="D223" i="1"/>
  <c r="Z222" i="1"/>
  <c r="X222" i="1"/>
  <c r="D222" i="1"/>
  <c r="D221" i="1"/>
  <c r="AA220" i="1"/>
  <c r="Z220" i="1"/>
  <c r="D220" i="1"/>
  <c r="AA219" i="1"/>
  <c r="Z219" i="1"/>
  <c r="X219" i="1"/>
  <c r="D219" i="1"/>
  <c r="AA218" i="1"/>
  <c r="Z218" i="1"/>
  <c r="X218" i="1"/>
  <c r="D218" i="1"/>
  <c r="AA217" i="1"/>
  <c r="Z217" i="1"/>
  <c r="X217" i="1"/>
  <c r="D217" i="1"/>
  <c r="AA216" i="1"/>
  <c r="Z216" i="1"/>
  <c r="X216" i="1"/>
  <c r="D216" i="1"/>
  <c r="AA215" i="1"/>
  <c r="Z215" i="1"/>
  <c r="X215" i="1"/>
  <c r="D215" i="1"/>
  <c r="AA214" i="1"/>
  <c r="Z214" i="1"/>
  <c r="D214" i="1"/>
  <c r="Z213" i="1"/>
  <c r="X213" i="1"/>
  <c r="D213" i="1"/>
  <c r="Z212" i="1"/>
  <c r="X212" i="1"/>
  <c r="D212" i="1"/>
  <c r="Z211" i="1"/>
  <c r="X211" i="1"/>
  <c r="D211" i="1"/>
  <c r="AA210" i="1"/>
  <c r="Z210" i="1"/>
  <c r="D210" i="1"/>
  <c r="Z209" i="1"/>
  <c r="X209" i="1"/>
  <c r="D209" i="1"/>
  <c r="Z208" i="1"/>
  <c r="X208" i="1"/>
  <c r="D208" i="1"/>
  <c r="Z207" i="1"/>
  <c r="X207" i="1"/>
  <c r="D207" i="1"/>
  <c r="Z206" i="1"/>
  <c r="X206" i="1"/>
  <c r="D206" i="1"/>
  <c r="AA205" i="1"/>
  <c r="Z205" i="1"/>
  <c r="X205" i="1"/>
  <c r="D205" i="1"/>
  <c r="AA204" i="1"/>
  <c r="Z204" i="1"/>
  <c r="X204" i="1"/>
  <c r="D204" i="1"/>
  <c r="AA203" i="1"/>
  <c r="Z203" i="1"/>
  <c r="D203" i="1"/>
  <c r="AA202" i="1"/>
  <c r="Z202" i="1"/>
  <c r="D202" i="1"/>
  <c r="AA201" i="1"/>
  <c r="Z201" i="1"/>
  <c r="D201" i="1"/>
  <c r="AA200" i="1"/>
  <c r="Z200" i="1"/>
  <c r="D200" i="1"/>
  <c r="AA199" i="1"/>
  <c r="Z199" i="1"/>
  <c r="D199" i="1"/>
  <c r="AA198" i="1"/>
  <c r="Z198" i="1"/>
  <c r="D198" i="1"/>
  <c r="AA197" i="1"/>
  <c r="Z197" i="1"/>
  <c r="D197" i="1"/>
  <c r="D196" i="1"/>
  <c r="AA195" i="1"/>
  <c r="Z195" i="1"/>
  <c r="D195" i="1"/>
  <c r="AA194" i="1"/>
  <c r="Z194" i="1"/>
  <c r="D194" i="1"/>
  <c r="AA193" i="1"/>
  <c r="Z193" i="1"/>
  <c r="D193" i="1"/>
  <c r="AA192" i="1"/>
  <c r="Z192" i="1"/>
  <c r="D192" i="1"/>
  <c r="AA191" i="1"/>
  <c r="Z191" i="1"/>
  <c r="D191" i="1"/>
  <c r="AA190" i="1"/>
  <c r="Z190" i="1"/>
  <c r="D190" i="1"/>
  <c r="AA189" i="1"/>
  <c r="Z189" i="1"/>
  <c r="D189" i="1"/>
  <c r="AA188" i="1"/>
  <c r="Z188" i="1"/>
  <c r="D188" i="1"/>
  <c r="AA187" i="1"/>
  <c r="Z187" i="1"/>
  <c r="D187" i="1"/>
  <c r="AA186" i="1"/>
  <c r="Z186" i="1"/>
  <c r="D186" i="1"/>
  <c r="AA185" i="1"/>
  <c r="Z185" i="1"/>
  <c r="D185" i="1"/>
  <c r="AA184" i="1"/>
  <c r="Z184" i="1"/>
  <c r="D184" i="1"/>
  <c r="AA183" i="1"/>
  <c r="Z183" i="1"/>
  <c r="D183" i="1"/>
  <c r="AA182" i="1"/>
  <c r="Z182" i="1"/>
  <c r="D182" i="1"/>
  <c r="AA181" i="1"/>
  <c r="Z181" i="1"/>
  <c r="D181" i="1"/>
  <c r="AA180" i="1"/>
  <c r="Z180" i="1"/>
  <c r="D180" i="1"/>
  <c r="AA179" i="1"/>
  <c r="Z179" i="1"/>
  <c r="D179" i="1"/>
  <c r="AA178" i="1"/>
  <c r="Z178" i="1"/>
  <c r="D178" i="1"/>
  <c r="AA177" i="1"/>
  <c r="Z177" i="1"/>
  <c r="D177" i="1"/>
  <c r="Z176" i="1"/>
  <c r="D176" i="1"/>
  <c r="Z175" i="1"/>
  <c r="D175" i="1"/>
  <c r="AA174" i="1"/>
  <c r="Z174" i="1"/>
  <c r="D174" i="1"/>
  <c r="AA173" i="1"/>
  <c r="Z173" i="1"/>
  <c r="D173" i="1"/>
  <c r="Z172" i="1"/>
  <c r="D172" i="1"/>
  <c r="Z171" i="1"/>
  <c r="D171" i="1"/>
  <c r="Z170" i="1"/>
  <c r="D170" i="1"/>
  <c r="AA169" i="1"/>
  <c r="Z169" i="1"/>
  <c r="D169" i="1"/>
  <c r="AA168" i="1"/>
  <c r="Z168" i="1"/>
  <c r="D168" i="1"/>
  <c r="AA167" i="1"/>
  <c r="Z167" i="1"/>
  <c r="X167" i="1"/>
  <c r="D167" i="1"/>
  <c r="AA166" i="1"/>
  <c r="Z166" i="1"/>
  <c r="X166" i="1"/>
  <c r="D166" i="1"/>
  <c r="AA165" i="1"/>
  <c r="Z165" i="1"/>
  <c r="X165" i="1"/>
  <c r="D165" i="1"/>
  <c r="AA164" i="1"/>
  <c r="Z164" i="1"/>
  <c r="D164" i="1"/>
  <c r="Z163" i="1"/>
  <c r="X163" i="1"/>
  <c r="D163" i="1"/>
  <c r="AA162" i="1"/>
  <c r="Z162" i="1"/>
  <c r="X162" i="1"/>
  <c r="D162" i="1"/>
  <c r="AA161" i="1"/>
  <c r="Z161" i="1"/>
  <c r="X161" i="1"/>
  <c r="D161" i="1"/>
  <c r="AA160" i="1"/>
  <c r="Z160" i="1"/>
  <c r="D160" i="1"/>
  <c r="AA159" i="1"/>
  <c r="Z159" i="1"/>
  <c r="D159" i="1"/>
  <c r="AA158" i="1"/>
  <c r="Z158" i="1"/>
  <c r="D158" i="1"/>
  <c r="AA157" i="1"/>
  <c r="Z157" i="1"/>
  <c r="D157" i="1"/>
  <c r="AA156" i="1"/>
  <c r="Z156" i="1"/>
  <c r="D156" i="1"/>
  <c r="AA155" i="1"/>
  <c r="Z155" i="1"/>
  <c r="D155" i="1"/>
  <c r="Z154" i="1"/>
  <c r="X154" i="1"/>
  <c r="D154" i="1"/>
  <c r="Z153" i="1"/>
  <c r="X153" i="1"/>
  <c r="D153" i="1"/>
  <c r="Z152" i="1"/>
  <c r="X152" i="1"/>
  <c r="D152" i="1"/>
  <c r="Z151" i="1"/>
  <c r="X151" i="1"/>
  <c r="D151" i="1"/>
  <c r="Z150" i="1"/>
  <c r="X150" i="1"/>
  <c r="D150" i="1"/>
  <c r="AA149" i="1"/>
  <c r="Z149" i="1"/>
  <c r="X149" i="1"/>
  <c r="D149" i="1"/>
  <c r="AA148" i="1"/>
  <c r="Z148" i="1"/>
  <c r="X148" i="1"/>
  <c r="D148" i="1"/>
  <c r="AA147" i="1"/>
  <c r="Z147" i="1"/>
  <c r="D147" i="1"/>
  <c r="Z146" i="1"/>
  <c r="X146" i="1"/>
  <c r="D146" i="1"/>
  <c r="AA145" i="1"/>
  <c r="Z145" i="1"/>
  <c r="X145" i="1"/>
  <c r="D145" i="1"/>
  <c r="AA144" i="1"/>
  <c r="Z144" i="1"/>
  <c r="X144" i="1"/>
  <c r="D144" i="1"/>
  <c r="AA143" i="1"/>
  <c r="Z143" i="1"/>
  <c r="D143" i="1"/>
  <c r="AA142" i="1"/>
  <c r="Z142" i="1"/>
  <c r="X142" i="1"/>
  <c r="D142" i="1"/>
  <c r="AA141" i="1"/>
  <c r="Z141" i="1"/>
  <c r="X141" i="1"/>
  <c r="D141" i="1"/>
  <c r="Z140" i="1"/>
  <c r="X140" i="1"/>
  <c r="D140" i="1"/>
  <c r="Z139" i="1"/>
  <c r="X139" i="1"/>
  <c r="D139" i="1"/>
  <c r="AA138" i="1"/>
  <c r="Z138" i="1"/>
  <c r="D138" i="1"/>
  <c r="AA137" i="1"/>
  <c r="Z137" i="1"/>
  <c r="D137" i="1"/>
  <c r="AA136" i="1"/>
  <c r="Z136" i="1"/>
  <c r="D136" i="1"/>
  <c r="AA135" i="1"/>
  <c r="Z135" i="1"/>
  <c r="D135" i="1"/>
  <c r="AA134" i="1"/>
  <c r="Z134" i="1"/>
  <c r="D134" i="1"/>
  <c r="AA133" i="1"/>
  <c r="Z133" i="1"/>
  <c r="D133" i="1"/>
  <c r="AA132" i="1"/>
  <c r="Z132" i="1"/>
  <c r="X132" i="1"/>
  <c r="D132" i="1"/>
  <c r="AA131" i="1"/>
  <c r="Z131" i="1"/>
  <c r="X131" i="1"/>
  <c r="D131" i="1"/>
  <c r="AA130" i="1"/>
  <c r="Z130" i="1"/>
  <c r="X130" i="1"/>
  <c r="D130" i="1"/>
  <c r="Z129" i="1"/>
  <c r="X129" i="1"/>
  <c r="D129" i="1"/>
  <c r="Z128" i="1"/>
  <c r="X128" i="1"/>
  <c r="D128" i="1"/>
  <c r="Z127" i="1"/>
  <c r="X127" i="1"/>
  <c r="D127" i="1"/>
  <c r="Z126" i="1"/>
  <c r="X126" i="1"/>
  <c r="D126" i="1"/>
  <c r="Z125" i="1"/>
  <c r="X125" i="1"/>
  <c r="D125" i="1"/>
  <c r="AA124" i="1"/>
  <c r="Z124" i="1"/>
  <c r="D124" i="1"/>
  <c r="AA123" i="1"/>
  <c r="Z123" i="1"/>
  <c r="D123" i="1"/>
  <c r="AA122" i="1"/>
  <c r="Z122" i="1"/>
  <c r="D122" i="1"/>
  <c r="AA121" i="1"/>
  <c r="Z121" i="1"/>
  <c r="D121" i="1"/>
  <c r="AA120" i="1"/>
  <c r="Z120" i="1"/>
  <c r="D120" i="1"/>
  <c r="D119" i="1"/>
  <c r="D118" i="1"/>
  <c r="AA117" i="1"/>
  <c r="Z117" i="1"/>
  <c r="D117" i="1"/>
  <c r="AA116" i="1"/>
  <c r="Z116" i="1"/>
  <c r="D116" i="1"/>
  <c r="AA115" i="1"/>
  <c r="Z115" i="1"/>
  <c r="D115" i="1"/>
  <c r="AA114" i="1"/>
  <c r="Z114" i="1"/>
  <c r="D114" i="1"/>
  <c r="AA113" i="1"/>
  <c r="Z113" i="1"/>
  <c r="D113" i="1"/>
  <c r="AA112" i="1"/>
  <c r="Z112" i="1"/>
  <c r="D112" i="1"/>
  <c r="Z111" i="1"/>
  <c r="D111" i="1"/>
  <c r="AA110" i="1"/>
  <c r="Z110" i="1"/>
  <c r="D110" i="1"/>
  <c r="AA109" i="1"/>
  <c r="Z109" i="1"/>
  <c r="D109" i="1"/>
  <c r="AA108" i="1"/>
  <c r="Z108" i="1"/>
  <c r="D108" i="1"/>
  <c r="AA107" i="1"/>
  <c r="Z107" i="1"/>
  <c r="D107" i="1"/>
  <c r="AA106" i="1"/>
  <c r="Z106" i="1"/>
  <c r="D106" i="1"/>
  <c r="AA105" i="1"/>
  <c r="Z105" i="1"/>
  <c r="D105" i="1"/>
  <c r="AA104" i="1"/>
  <c r="Z104" i="1"/>
  <c r="D104" i="1"/>
  <c r="AA103" i="1"/>
  <c r="Z103" i="1"/>
  <c r="D103" i="1"/>
  <c r="AA102" i="1"/>
  <c r="Z102" i="1"/>
  <c r="D102" i="1"/>
  <c r="AA101" i="1"/>
  <c r="Z101" i="1"/>
  <c r="D101" i="1"/>
  <c r="AA100" i="1"/>
  <c r="Z100" i="1"/>
  <c r="D100" i="1"/>
  <c r="D99" i="1"/>
  <c r="AA98" i="1"/>
  <c r="Z98" i="1"/>
  <c r="D98" i="1"/>
  <c r="AA97" i="1"/>
  <c r="Z97" i="1"/>
  <c r="D97" i="1"/>
  <c r="AA96" i="1"/>
  <c r="Z96" i="1"/>
  <c r="D96" i="1"/>
  <c r="AA95" i="1"/>
  <c r="Z95" i="1"/>
  <c r="D95" i="1"/>
  <c r="AA94" i="1"/>
  <c r="Z94" i="1"/>
  <c r="D94" i="1"/>
  <c r="AA93" i="1"/>
  <c r="Z93" i="1"/>
  <c r="D93" i="1"/>
  <c r="AA92" i="1"/>
  <c r="Z92" i="1"/>
  <c r="D92" i="1"/>
  <c r="AA91" i="1"/>
  <c r="Z91" i="1"/>
  <c r="D91" i="1"/>
  <c r="AA90" i="1"/>
  <c r="Z90" i="1"/>
  <c r="D90" i="1"/>
  <c r="Z89" i="1"/>
  <c r="D89" i="1"/>
  <c r="AA88" i="1"/>
  <c r="Z88" i="1"/>
  <c r="D88" i="1"/>
  <c r="AA87" i="1"/>
  <c r="Z87" i="1"/>
  <c r="D87" i="1"/>
  <c r="Z86" i="1"/>
  <c r="D86" i="1"/>
  <c r="AA85" i="1"/>
  <c r="Z85" i="1"/>
  <c r="D85" i="1"/>
  <c r="D84" i="1"/>
  <c r="AA83" i="1"/>
  <c r="Z83" i="1"/>
  <c r="D83" i="1"/>
  <c r="Z82" i="1"/>
  <c r="D82" i="1"/>
  <c r="AA81" i="1"/>
  <c r="Z81" i="1"/>
  <c r="D81" i="1"/>
  <c r="Z80" i="1"/>
  <c r="D80" i="1"/>
  <c r="Z79" i="1"/>
  <c r="D79" i="1"/>
  <c r="Z78" i="1"/>
  <c r="D78" i="1"/>
  <c r="AA77" i="1"/>
  <c r="Z77" i="1"/>
  <c r="D77" i="1"/>
  <c r="AA76" i="1"/>
  <c r="Z76" i="1"/>
  <c r="D76" i="1"/>
  <c r="AA75" i="1"/>
  <c r="Z75" i="1"/>
  <c r="D75" i="1"/>
  <c r="AA74" i="1"/>
  <c r="Z74" i="1"/>
  <c r="D74" i="1"/>
  <c r="AA73" i="1"/>
  <c r="Z73" i="1"/>
  <c r="D73" i="1"/>
  <c r="Z72" i="1"/>
  <c r="D72" i="1"/>
  <c r="AA71" i="1"/>
  <c r="Z71" i="1"/>
  <c r="D71" i="1"/>
  <c r="AA70" i="1"/>
  <c r="Z70" i="1"/>
  <c r="D70" i="1"/>
  <c r="AA69" i="1"/>
  <c r="Z69" i="1"/>
  <c r="D69" i="1"/>
  <c r="AA68" i="1"/>
  <c r="Z68" i="1"/>
  <c r="D68" i="1"/>
  <c r="AA67" i="1"/>
  <c r="Z67" i="1"/>
  <c r="D67" i="1"/>
  <c r="AA66" i="1"/>
  <c r="Z66" i="1"/>
  <c r="D66" i="1"/>
  <c r="AA65" i="1"/>
  <c r="Z65" i="1"/>
  <c r="D65" i="1"/>
  <c r="AA64" i="1"/>
  <c r="Z64" i="1"/>
  <c r="D64" i="1"/>
  <c r="AA63" i="1"/>
  <c r="Z63" i="1"/>
  <c r="D63" i="1"/>
  <c r="AA62" i="1"/>
  <c r="Z62" i="1"/>
  <c r="D62" i="1"/>
  <c r="AA61" i="1"/>
  <c r="Z61" i="1"/>
  <c r="D61" i="1"/>
  <c r="AA60" i="1"/>
  <c r="Z60" i="1"/>
  <c r="D60" i="1"/>
  <c r="Z59" i="1"/>
  <c r="D59" i="1"/>
  <c r="AA58" i="1"/>
  <c r="Z58" i="1"/>
  <c r="D58" i="1"/>
  <c r="AA57" i="1"/>
  <c r="Z57" i="1"/>
  <c r="D57" i="1"/>
  <c r="Z56" i="1"/>
  <c r="D56" i="1"/>
  <c r="AA55" i="1"/>
  <c r="Z55" i="1"/>
  <c r="D55" i="1"/>
  <c r="AA54" i="1"/>
  <c r="Z54" i="1"/>
  <c r="D54" i="1"/>
  <c r="AA53" i="1"/>
  <c r="Z53" i="1"/>
  <c r="D53" i="1"/>
  <c r="AA52" i="1"/>
  <c r="Z52" i="1"/>
  <c r="D52" i="1"/>
  <c r="AA51" i="1"/>
  <c r="Z51" i="1"/>
  <c r="D51" i="1"/>
  <c r="AA50" i="1"/>
  <c r="Z50" i="1"/>
  <c r="D50" i="1"/>
  <c r="AA49" i="1"/>
  <c r="Z49" i="1"/>
  <c r="D49" i="1"/>
  <c r="Z48" i="1"/>
  <c r="D48" i="1"/>
  <c r="AA47" i="1"/>
  <c r="Z47" i="1"/>
  <c r="D47" i="1"/>
  <c r="Z46" i="1"/>
  <c r="D46" i="1"/>
  <c r="AA45" i="1"/>
  <c r="Z45" i="1"/>
  <c r="D45" i="1"/>
  <c r="AA44" i="1"/>
  <c r="Z44" i="1"/>
  <c r="D44" i="1"/>
  <c r="Z43" i="1"/>
  <c r="D43" i="1"/>
  <c r="AA42" i="1"/>
  <c r="Z42" i="1"/>
  <c r="D42" i="1"/>
  <c r="AA41" i="1"/>
  <c r="Z41" i="1"/>
  <c r="D41" i="1"/>
  <c r="AA40" i="1"/>
  <c r="Z40" i="1"/>
  <c r="D40" i="1"/>
  <c r="AA39" i="1"/>
  <c r="Z39" i="1"/>
  <c r="D39" i="1"/>
  <c r="AA38" i="1"/>
  <c r="Z38" i="1"/>
  <c r="D38" i="1"/>
  <c r="D37" i="1"/>
  <c r="AA36" i="1"/>
  <c r="Z36" i="1"/>
  <c r="D36" i="1"/>
  <c r="AA35" i="1"/>
  <c r="Z35" i="1"/>
  <c r="D35" i="1"/>
  <c r="D34" i="1"/>
  <c r="AA33" i="1"/>
  <c r="Z33" i="1"/>
  <c r="D33" i="1"/>
  <c r="AA32" i="1"/>
  <c r="Z32" i="1"/>
  <c r="D32" i="1"/>
  <c r="AA31" i="1"/>
  <c r="Z31" i="1"/>
  <c r="D31" i="1"/>
  <c r="AA30" i="1"/>
  <c r="Z30" i="1"/>
  <c r="D30" i="1"/>
  <c r="AA29" i="1"/>
  <c r="Z29" i="1"/>
  <c r="D29" i="1"/>
  <c r="AA28" i="1"/>
  <c r="Z28" i="1"/>
  <c r="D28" i="1"/>
  <c r="AA27" i="1"/>
  <c r="Z27" i="1"/>
  <c r="D27" i="1"/>
  <c r="AA26" i="1"/>
  <c r="Z26" i="1"/>
  <c r="D26" i="1"/>
  <c r="AA25" i="1"/>
  <c r="Z25" i="1"/>
  <c r="D25" i="1"/>
  <c r="Z24" i="1"/>
  <c r="D24" i="1"/>
  <c r="Z23" i="1"/>
  <c r="D23" i="1"/>
  <c r="AA22" i="1"/>
  <c r="Z22" i="1"/>
  <c r="D22" i="1"/>
  <c r="AA21" i="1"/>
  <c r="Z21" i="1"/>
  <c r="D21" i="1"/>
  <c r="AA20" i="1"/>
  <c r="Z20" i="1"/>
  <c r="D20" i="1"/>
  <c r="AA19" i="1"/>
  <c r="Z19" i="1"/>
  <c r="D19" i="1"/>
  <c r="AA18" i="1"/>
  <c r="Z18" i="1"/>
  <c r="D18" i="1"/>
  <c r="AA17" i="1"/>
  <c r="Z17" i="1"/>
  <c r="D17" i="1"/>
  <c r="Z16" i="1"/>
  <c r="D16" i="1"/>
  <c r="AA15" i="1"/>
  <c r="Z15" i="1"/>
  <c r="D15" i="1"/>
  <c r="AA14" i="1"/>
  <c r="Z14" i="1"/>
  <c r="D14" i="1"/>
  <c r="Z13" i="1"/>
  <c r="D13" i="1"/>
  <c r="AA12" i="1"/>
  <c r="Z12" i="1"/>
  <c r="D12" i="1"/>
  <c r="AA11" i="1"/>
  <c r="Z11" i="1"/>
  <c r="D11" i="1"/>
  <c r="AA10" i="1"/>
  <c r="Z10" i="1"/>
  <c r="D10" i="1"/>
  <c r="AA9" i="1"/>
  <c r="Z9" i="1"/>
  <c r="D9" i="1"/>
  <c r="AA8" i="1"/>
  <c r="Z8" i="1"/>
  <c r="D8" i="1"/>
  <c r="AA7" i="1"/>
  <c r="Z7" i="1"/>
  <c r="D7" i="1"/>
  <c r="D6" i="1"/>
  <c r="AA5" i="1"/>
  <c r="Z5" i="1"/>
  <c r="X5" i="1"/>
  <c r="D5" i="1"/>
  <c r="AA4" i="1"/>
  <c r="Z4" i="1"/>
  <c r="X4" i="1"/>
  <c r="D4" i="1"/>
  <c r="AA3" i="1"/>
  <c r="Z3" i="1"/>
  <c r="X3" i="1"/>
  <c r="X609" i="1" s="1"/>
  <c r="D3" i="1"/>
  <c r="AA2" i="1"/>
  <c r="AA609" i="1" s="1"/>
  <c r="Z2" i="1"/>
  <c r="Z609" i="1" s="1"/>
  <c r="D2" i="1"/>
</calcChain>
</file>

<file path=xl/comments1.xml><?xml version="1.0" encoding="utf-8"?>
<comments xmlns="http://schemas.openxmlformats.org/spreadsheetml/2006/main">
  <authors>
    <author>Windows User</author>
    <author>Bo Yao</author>
  </authors>
  <commentList>
    <comment ref="G13" authorId="0" shapeId="0">
      <text>
        <r>
          <rPr>
            <b/>
            <sz val="9"/>
            <color rgb="FF000000"/>
            <rFont val="Tahoma"/>
            <family val="2"/>
          </rPr>
          <t>Graduate of Master of Science in Engineering Systems Management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</rPr>
          <t>Graduate of Master of Science in Engineering Systems Management</t>
        </r>
      </text>
    </comment>
    <comment ref="AA114" authorId="1" shapeId="0">
      <text>
        <r>
          <rPr>
            <b/>
            <sz val="10"/>
            <color rgb="FF000000"/>
            <rFont val="Microsoft YaHei UI"/>
            <family val="2"/>
          </rPr>
          <t>Bo Yao:</t>
        </r>
        <r>
          <rPr>
            <sz val="10"/>
            <color rgb="FF000000"/>
            <rFont val="Microsoft YaHei UI"/>
            <family val="2"/>
          </rPr>
          <t xml:space="preserve">
</t>
        </r>
        <r>
          <rPr>
            <sz val="10"/>
            <color rgb="FF000000"/>
            <rFont val="Calibri"/>
            <family val="3"/>
            <charset val="134"/>
            <scheme val="minor"/>
          </rPr>
          <t>sole author</t>
        </r>
      </text>
    </comment>
    <comment ref="G125" authorId="0" shapeId="0">
      <text>
        <r>
          <rPr>
            <b/>
            <sz val="9"/>
            <color indexed="81"/>
            <rFont val="Tahoma"/>
            <family val="2"/>
          </rPr>
          <t xml:space="preserve">Graduate of Master of Science in Mechatronics Engineering </t>
        </r>
      </text>
    </comment>
    <comment ref="G146" authorId="0" shapeId="0">
      <text>
        <r>
          <rPr>
            <b/>
            <sz val="9"/>
            <color indexed="81"/>
            <rFont val="Tahoma"/>
            <family val="2"/>
          </rPr>
          <t>Graduate of Master of Science in Engineering Systems Management</t>
        </r>
      </text>
    </comment>
    <comment ref="G163" authorId="0" shapeId="0">
      <text>
        <r>
          <rPr>
            <b/>
            <sz val="9"/>
            <color rgb="FF000000"/>
            <rFont val="Tahoma"/>
            <family val="2"/>
          </rPr>
          <t>Graduate of Master of Science in Engineering Systems Management</t>
        </r>
      </text>
    </comment>
    <comment ref="B340" authorId="0" shapeId="0">
      <text>
        <r>
          <rPr>
            <b/>
            <sz val="9"/>
            <color indexed="81"/>
            <rFont val="Tahoma"/>
            <family val="2"/>
          </rPr>
          <t>20153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78" authorId="0" shapeId="0">
      <text>
        <r>
          <rPr>
            <b/>
            <sz val="9"/>
            <color indexed="81"/>
            <rFont val="Tahoma"/>
            <family val="2"/>
          </rPr>
          <t>Resigned</t>
        </r>
      </text>
    </comment>
    <comment ref="AA406" authorId="1" shapeId="0">
      <text>
        <r>
          <rPr>
            <b/>
            <sz val="10"/>
            <color rgb="FF000000"/>
            <rFont val="Microsoft YaHei UI"/>
            <family val="2"/>
          </rPr>
          <t>Bo Yao:</t>
        </r>
        <r>
          <rPr>
            <sz val="10"/>
            <color rgb="FF000000"/>
            <rFont val="Microsoft YaHei UI"/>
            <family val="2"/>
          </rPr>
          <t xml:space="preserve">
</t>
        </r>
        <r>
          <rPr>
            <sz val="10"/>
            <color rgb="FF000000"/>
            <rFont val="Calibri"/>
            <family val="3"/>
            <charset val="134"/>
            <scheme val="minor"/>
          </rPr>
          <t xml:space="preserve">sole author
</t>
        </r>
      </text>
    </comment>
  </commentList>
</comments>
</file>

<file path=xl/sharedStrings.xml><?xml version="1.0" encoding="utf-8"?>
<sst xmlns="http://schemas.openxmlformats.org/spreadsheetml/2006/main" count="6084" uniqueCount="2145">
  <si>
    <t xml:space="preserve">Serial Number </t>
  </si>
  <si>
    <t>Last Name</t>
  </si>
  <si>
    <t>First Name</t>
  </si>
  <si>
    <t>name</t>
    <phoneticPr fontId="0" type="noConversion"/>
  </si>
  <si>
    <t>Position</t>
  </si>
  <si>
    <t>College</t>
  </si>
  <si>
    <t>Department</t>
  </si>
  <si>
    <t>DOI</t>
  </si>
  <si>
    <t>Year/ID No.</t>
  </si>
  <si>
    <t xml:space="preserve">Paper Title </t>
  </si>
  <si>
    <t>SCIE</t>
  </si>
  <si>
    <t>SSCI</t>
  </si>
  <si>
    <t>A&amp;HCI</t>
  </si>
  <si>
    <t>BKCI-S</t>
  </si>
  <si>
    <t>BKCI-SSH</t>
  </si>
  <si>
    <t>ESCI</t>
  </si>
  <si>
    <t>Name of Publisher</t>
  </si>
  <si>
    <t>Link to the Article</t>
  </si>
  <si>
    <t>Q1</t>
    <phoneticPr fontId="0" type="noConversion"/>
  </si>
  <si>
    <t>Q2</t>
    <phoneticPr fontId="0" type="noConversion"/>
  </si>
  <si>
    <t>Q3</t>
    <phoneticPr fontId="0" type="noConversion"/>
  </si>
  <si>
    <t>Q4</t>
    <phoneticPr fontId="0" type="noConversion"/>
  </si>
  <si>
    <t>Unknown</t>
    <phoneticPr fontId="0" type="noConversion"/>
  </si>
  <si>
    <t>Original Weight (AUS Contributors)</t>
    <phoneticPr fontId="0" type="noConversion"/>
  </si>
  <si>
    <t>Updated Weight (AUS Contributors)</t>
    <phoneticPr fontId="0" type="noConversion"/>
  </si>
  <si>
    <t>Original Weight (All Contributors)</t>
    <phoneticPr fontId="0" type="noConversion"/>
  </si>
  <si>
    <t>Updated Weight (All Contributors)</t>
    <phoneticPr fontId="0" type="noConversion"/>
  </si>
  <si>
    <t>Knuteson</t>
  </si>
  <si>
    <t>Sandra</t>
  </si>
  <si>
    <t>Senior Lecturer</t>
  </si>
  <si>
    <t>College of Arts and Sciences</t>
  </si>
  <si>
    <t>Biology, Chemistry, and Environmental Sciences</t>
  </si>
  <si>
    <t>10.1007/s00267-019-01144-z</t>
  </si>
  <si>
    <t>2019-01</t>
  </si>
  <si>
    <t>Environmental Pollution, Management, and Sustainable Development: Strategies for Vietnam and Other Developing Countries</t>
  </si>
  <si>
    <t>SPRINGER</t>
    <phoneticPr fontId="0" type="noConversion"/>
  </si>
  <si>
    <t>http://apps.webofknowledge.com/full_record.do?product=WOS&amp;search_mode=GeneralSearch&amp;qid=1&amp;SID=C5SVAB8HQ3PFwZmFyd6&amp;page=1&amp;doc=1</t>
  </si>
  <si>
    <t>Waxin</t>
  </si>
  <si>
    <t>Marie-France</t>
  </si>
  <si>
    <t>Associate Professor</t>
  </si>
  <si>
    <t>School of Business Administration</t>
  </si>
  <si>
    <t>Management</t>
  </si>
  <si>
    <t>10.1007/s00267-017-0958-5</t>
  </si>
  <si>
    <t>2019-02</t>
  </si>
  <si>
    <t>Drivers and challenges for implementing ISO 14001 environmental management systems in an emerging Gulf Arab country</t>
  </si>
  <si>
    <t>SPRINGER</t>
  </si>
  <si>
    <t>http://apps.webofknowledge.com/full_record.do?product=WOS&amp;search_mode=GeneralSearch&amp;qid=2&amp;SID=E13dB81QVftMdFQqx82&amp;page=1&amp;doc=2</t>
  </si>
  <si>
    <t>Bartholomew</t>
  </si>
  <si>
    <t>Aaron</t>
  </si>
  <si>
    <t>Professor</t>
  </si>
  <si>
    <t>Sanchez</t>
  </si>
  <si>
    <t>Juan</t>
  </si>
  <si>
    <t>Provost &amp; Chief Academic Officer</t>
  </si>
  <si>
    <t>College of Engineering</t>
  </si>
  <si>
    <t>Mechanical Engineering</t>
  </si>
  <si>
    <t>10.1103/PhysRevB.99.134206</t>
  </si>
  <si>
    <t>2019-03</t>
  </si>
  <si>
    <t>Renormalized interactions in truncated cluster expansions</t>
  </si>
  <si>
    <t>AMER PHYSICAL SOC</t>
  </si>
  <si>
    <t>http://apps.webofknowledge.com/full_record.do?product=WOS&amp;search_mode=GeneralSearch&amp;qid=2&amp;SID=E13dB81QVftMdFQqx82&amp;page=1&amp;doc=3</t>
  </si>
  <si>
    <t>Alzaatreh</t>
  </si>
  <si>
    <t>Ayman</t>
  </si>
  <si>
    <t>Mathematics and Statistics</t>
  </si>
  <si>
    <t>10.1080/03610926.2017.1414254</t>
  </si>
  <si>
    <t>2019-04</t>
  </si>
  <si>
    <t>The Marshall-Olkin logistic-exponential distribution</t>
  </si>
  <si>
    <t>TAYLOR &amp; FRANCIS INC</t>
  </si>
  <si>
    <t>http://apps.webofknowledge.com/full_record.do?product=WOS&amp;search_mode=GeneralSearch&amp;qid=2&amp;SID=E13dB81QVftMdFQqx82&amp;page=1&amp;doc=4</t>
  </si>
  <si>
    <t>Tasneem</t>
  </si>
  <si>
    <t>Dina</t>
  </si>
  <si>
    <t>Assistant Professor</t>
  </si>
  <si>
    <t>Economics</t>
  </si>
  <si>
    <t>10.1080/00036846.2019.1584370</t>
  </si>
  <si>
    <t>2019-05</t>
  </si>
  <si>
    <t>Sustainable management of renewable resources: an experimental investigation in continuous time</t>
  </si>
  <si>
    <t>ROUTLEDGE JOURNALS, TAYLOR &amp; FRANCIS LTD</t>
  </si>
  <si>
    <t>http://apps.webofknowledge.com/full_record.do?product=WOS&amp;search_mode=GeneralSearch&amp;qid=2&amp;SID=E13dB81QVftMdFQqx82&amp;page=1&amp;doc=5</t>
  </si>
  <si>
    <t>Baghestani</t>
  </si>
  <si>
    <t>Hamid</t>
  </si>
  <si>
    <t>10.1016/j.najef.2019.02.009</t>
  </si>
  <si>
    <t>2019-06</t>
  </si>
  <si>
    <t>Oil prices and real exchange rates in the NAFTA region</t>
  </si>
  <si>
    <t>ELSEVIER SCIENCE INC</t>
  </si>
  <si>
    <t>http://apps.webofknowledge.com/full_record.do?product=WOS&amp;search_mode=GeneralSearch&amp;qid=11&amp;SID=E13dB81QVftMdFQqx82&amp;page=1&amp;doc=6</t>
  </si>
  <si>
    <t>Toledo</t>
  </si>
  <si>
    <t>Hugo</t>
  </si>
  <si>
    <t>AlHamaydeh</t>
  </si>
  <si>
    <t>Mohammad</t>
  </si>
  <si>
    <t>Civil Engineering</t>
  </si>
  <si>
    <t>10.1680/jmacr.17.00361</t>
  </si>
  <si>
    <t>2019-07</t>
  </si>
  <si>
    <t>Crack development in steel-fibre-reinforced concrete members with conventional rebars</t>
  </si>
  <si>
    <t>ICE PUBLISHING</t>
  </si>
  <si>
    <t>http://apps.webofknowledge.com/full_record.do?product=WOS&amp;search_mode=GeneralSearch&amp;qid=1&amp;SID=E2WPX8BpQzu1KyMutN2&amp;page=1&amp;doc=14</t>
  </si>
  <si>
    <t>Kemp</t>
  </si>
  <si>
    <t>Linzi</t>
  </si>
  <si>
    <t>10.1108/IJPSM-07-2017-0198</t>
  </si>
  <si>
    <t>2019-08</t>
  </si>
  <si>
    <t>Representative bureaucracy in the Arab Gulf states</t>
  </si>
  <si>
    <t>EMERALD GROUP PUBLISHING LTD</t>
  </si>
  <si>
    <t>http://apps.webofknowledge.com/full_record.do?product=WOS&amp;search_mode=GeneralSearch&amp;qid=1&amp;SID=E2WPX8BpQzu1KyMutN2&amp;page=1&amp;doc=15</t>
  </si>
  <si>
    <t>Raji</t>
  </si>
  <si>
    <t>Maryam</t>
  </si>
  <si>
    <t>Graduate Student</t>
  </si>
  <si>
    <t>Ali</t>
  </si>
  <si>
    <t>Tarig</t>
  </si>
  <si>
    <t>10.1080/01431161.2018.1562583</t>
  </si>
  <si>
    <t>2019-09</t>
  </si>
  <si>
    <t>Changes in the wetland vegetation growth patterns in large lakes on the Yangtze Plain</t>
  </si>
  <si>
    <t>TAYLOR &amp; FRANCIS LTD</t>
  </si>
  <si>
    <t>http://apps.webofknowledge.com/full_record.do?product=WOS&amp;search_mode=GeneralSearch&amp;qid=1&amp;SID=E2WPX8BpQzu1KyMutN2&amp;page=1&amp;doc=16</t>
  </si>
  <si>
    <t>10.1080/03610926.2018.1494939</t>
  </si>
  <si>
    <t>2019-10</t>
  </si>
  <si>
    <t>The Marshall-Olkin logistic-exponential distribution (vol 0, pg 1, 2017)</t>
  </si>
  <si>
    <t>http://apps.webofknowledge.com/full_record.do?product=WOS&amp;search_mode=GeneralSearch&amp;qid=1&amp;SID=E2WPX8BpQzu1KyMutN2&amp;page=1&amp;doc=17</t>
  </si>
  <si>
    <t>Saad</t>
  </si>
  <si>
    <t>Mohammed</t>
  </si>
  <si>
    <t>10.1016/j.ecolind.2018.09.062</t>
  </si>
  <si>
    <t>2019-11</t>
  </si>
  <si>
    <t>A general framework for sustainability assessment of manufacturing processes</t>
  </si>
  <si>
    <t>ELSEVIER SCIENCE BV</t>
  </si>
  <si>
    <t>http://apps.webofknowledge.com/full_record.do?product=WOS&amp;search_mode=GeneralSearch&amp;qid=1&amp;SID=E2WPX8BpQzu1KyMutN2&amp;page=1&amp;doc=18</t>
  </si>
  <si>
    <t>Nazzal</t>
  </si>
  <si>
    <t>Darras</t>
  </si>
  <si>
    <t>Basil</t>
  </si>
  <si>
    <t>Chan</t>
  </si>
  <si>
    <t>Stephen</t>
  </si>
  <si>
    <t>10.1111/manc.12234</t>
  </si>
  <si>
    <t>2019-12</t>
  </si>
  <si>
    <t>Flexible Models for Stock Returns Based on Student's T Distribution</t>
  </si>
  <si>
    <t>WILEY</t>
  </si>
  <si>
    <t>http://apps.webofknowledge.com/full_record.do?product=WOS&amp;search_mode=GeneralSearch&amp;qid=1&amp;SID=E2WPX8BpQzu1KyMutN2&amp;page=1&amp;doc=19</t>
  </si>
  <si>
    <t>Hanin</t>
  </si>
  <si>
    <t>Graduate Teaching Assistant</t>
  </si>
  <si>
    <t>Chemical Engineering</t>
  </si>
  <si>
    <t>10.1016/j.energy.2019.01.105</t>
  </si>
  <si>
    <t>2019-13</t>
  </si>
  <si>
    <t>Direct hydrocarbon fuel cells: A promising technology for improving energy efficiency</t>
  </si>
  <si>
    <t>PERGAMON-ELSEVIER SCIENCE LTD</t>
  </si>
  <si>
    <t>http://apps.webofknowledge.com/full_record.do?product=WOS&amp;search_mode=GeneralSearch&amp;qid=1&amp;SID=E2WPX8BpQzu1KyMutN2&amp;page=1&amp;doc=20</t>
  </si>
  <si>
    <t>Al-Othman</t>
  </si>
  <si>
    <t>Amani</t>
  </si>
  <si>
    <t>Nancarrow</t>
  </si>
  <si>
    <t>Paul</t>
  </si>
  <si>
    <t>Al Ajmani</t>
  </si>
  <si>
    <t>Haitham</t>
  </si>
  <si>
    <t>Undergraduate Student</t>
  </si>
  <si>
    <t>10.3390/buildings9030056</t>
  </si>
  <si>
    <t>2019-14</t>
  </si>
  <si>
    <t>Evaluation of Concrete Strength Made with Recycled Aggregate</t>
  </si>
  <si>
    <t>MDPI</t>
  </si>
  <si>
    <t>http://apps.webofknowledge.com/full_record.do?product=WOS&amp;search_mode=GeneralSearch&amp;qid=1&amp;SID=E2WPX8BpQzu1KyMutN2&amp;page=1&amp;doc=21</t>
  </si>
  <si>
    <t>Abuzayed</t>
  </si>
  <si>
    <t>Ismail</t>
  </si>
  <si>
    <t>Tamimi</t>
  </si>
  <si>
    <t>Adil</t>
  </si>
  <si>
    <t>Kannan</t>
  </si>
  <si>
    <t>Sathish</t>
  </si>
  <si>
    <t>10.1016/j.jmapro.2019.01.052</t>
  </si>
  <si>
    <t>2019-15</t>
  </si>
  <si>
    <t>Experimental investigation of surface integrity during abrasive edge profiling of nickel-based alloy</t>
  </si>
  <si>
    <t>ELSEVIER SCI LTD</t>
  </si>
  <si>
    <t>http://apps.webofknowledge.com/full_record.do?product=WOS&amp;search_mode=GeneralSearch&amp;qid=1&amp;SID=E2WPX8BpQzu1KyMutN2&amp;page=1&amp;doc=22</t>
  </si>
  <si>
    <t>10.1007/s10614-018-9806-9</t>
  </si>
  <si>
    <t>2019-16</t>
  </si>
  <si>
    <t>Risk: An R Package for Financial Risk Measures</t>
  </si>
  <si>
    <t>http://apps.webofknowledge.com/full_record.do?product=WOS&amp;search_mode=GeneralSearch&amp;qid=1&amp;SID=E2WPX8BpQzu1KyMutN2&amp;page=1&amp;doc=23</t>
  </si>
  <si>
    <t>Kaya</t>
  </si>
  <si>
    <t>Ozgur</t>
  </si>
  <si>
    <t>10.1142/S0217590817470026</t>
  </si>
  <si>
    <t>2019-17</t>
  </si>
  <si>
    <t>AID TO AGRICULTURE AND AGGREGATE WELFARE</t>
  </si>
  <si>
    <t>WORLD SCIENTIFIC PUBL CO PTE LTD</t>
  </si>
  <si>
    <t>http://apps.webofknowledge.com/full_record.do?product=WOS&amp;search_mode=GeneralSearch&amp;qid=1&amp;SID=E2WPX8BpQzu1KyMutN2&amp;page=1&amp;doc=24</t>
  </si>
  <si>
    <t>Ilker</t>
  </si>
  <si>
    <t>Shaaban</t>
  </si>
  <si>
    <t>Mostafa</t>
  </si>
  <si>
    <t>Electrical Engineering</t>
  </si>
  <si>
    <t>10.1109/ACCESS.2019.2906269</t>
  </si>
  <si>
    <t>2019-18</t>
  </si>
  <si>
    <t>A Multi-Objective Allocation Approach for Power Quality Monitoring Devices</t>
  </si>
  <si>
    <t>IEEE-INST ELECTRICAL ELECTRONICS ENGINEERS INC</t>
  </si>
  <si>
    <t>http://apps.webofknowledge.com/full_record.do?product=WOS&amp;search_mode=GeneralSearch&amp;qid=1&amp;SID=E2WPX8BpQzu1KyMutN2&amp;page=1&amp;doc=25</t>
  </si>
  <si>
    <t>Osman</t>
  </si>
  <si>
    <t>Ahmed</t>
  </si>
  <si>
    <t>Aseeri</t>
  </si>
  <si>
    <t>Fatema</t>
  </si>
  <si>
    <t>Visiting Scholar</t>
  </si>
  <si>
    <t>Bodolica</t>
  </si>
  <si>
    <t>Virginia</t>
  </si>
  <si>
    <t>10.1016/j.puhe.2019.01.017</t>
  </si>
  <si>
    <t>2019-19</t>
  </si>
  <si>
    <t>Toward patient-centered care and inclusive health-care governance: a review of patient empowerment in the UAE</t>
  </si>
  <si>
    <t>W B SAUNDERS CO LTD</t>
  </si>
  <si>
    <t>http://apps.webofknowledge.com/full_record.do?product=WOS&amp;search_mode=GeneralSearch&amp;qid=1&amp;SID=E2WPX8BpQzu1KyMutN2&amp;page=1&amp;doc=26</t>
  </si>
  <si>
    <t>Faiq</t>
  </si>
  <si>
    <t>Said</t>
  </si>
  <si>
    <t>Arabic &amp; Translation Studies</t>
  </si>
  <si>
    <t>2019-20</t>
  </si>
  <si>
    <t>Discourse in Arabic translation</t>
  </si>
  <si>
    <t>ROUTLEDGE</t>
  </si>
  <si>
    <t>http://apps.webofknowledge.com/full_record.do?product=WOS&amp;search_mode=GeneralSearch&amp;qid=1&amp;SID=E2WPX8BpQzu1KyMutN2&amp;page=1&amp;doc=27</t>
  </si>
  <si>
    <t>Abdel-Naby</t>
  </si>
  <si>
    <t>Shahin</t>
  </si>
  <si>
    <t>Physics</t>
  </si>
  <si>
    <t>10.1088/1361-6455/aafa37</t>
  </si>
  <si>
    <t>2019-21</t>
  </si>
  <si>
    <t>Triple autoionization of atomic ions</t>
  </si>
  <si>
    <t>IOP PUBLISHING LTD</t>
  </si>
  <si>
    <t>http://apps.webofknowledge.com/full_record.do?product=WOS&amp;search_mode=GeneralSearch&amp;qid=1&amp;SID=E2WPX8BpQzu1KyMutN2&amp;page=1&amp;doc=28</t>
  </si>
  <si>
    <t>Hossain</t>
  </si>
  <si>
    <t>Mahmud</t>
  </si>
  <si>
    <t>Accounting</t>
  </si>
  <si>
    <t>10.1016/j.jcae.2018.12.002</t>
  </si>
  <si>
    <t>2019-22</t>
  </si>
  <si>
    <t>Different time, different tone: Company life cycle</t>
  </si>
  <si>
    <t>http://apps.webofknowledge.com/full_record.do?product=WOS&amp;search_mode=GeneralSearch&amp;qid=1&amp;SID=E2WPX8BpQzu1KyMutN2&amp;page=1&amp;doc=29</t>
  </si>
  <si>
    <t>Dupuis</t>
  </si>
  <si>
    <t>Daniel</t>
  </si>
  <si>
    <t>Finance</t>
  </si>
  <si>
    <t>10.1016/j.ememar.2019.02.001</t>
  </si>
  <si>
    <t>2019-23</t>
  </si>
  <si>
    <t>Ex-dividend day price behavior and liquidity in a tax-free emerging market</t>
  </si>
  <si>
    <t>http://apps.webofknowledge.com/full_record.do?product=WOS&amp;search_mode=GeneralSearch&amp;qid=1&amp;SID=E2WPX8BpQzu1KyMutN2&amp;page=1&amp;doc=30</t>
  </si>
  <si>
    <t>Qureshi</t>
  </si>
  <si>
    <t>Imran</t>
  </si>
  <si>
    <t>10.1007/s40684-019-00033-4</t>
  </si>
  <si>
    <t>2019-24</t>
  </si>
  <si>
    <t>Recent Advances in the Machining of Titanium Alloys using Minimum Quantity Lubrication (MQL) Based Techniques</t>
  </si>
  <si>
    <t>KOREAN SOC PRECISION ENG</t>
  </si>
  <si>
    <t>http://apps.webofknowledge.com/full_record.do?product=WOS&amp;search_mode=GeneralSearch&amp;qid=1&amp;SID=E2WPX8BpQzu1KyMutN2&amp;page=1&amp;doc=31</t>
  </si>
  <si>
    <t>Mir</t>
  </si>
  <si>
    <t>Hasan</t>
  </si>
  <si>
    <t>10.3906/elk-1711-356</t>
  </si>
  <si>
    <t>2019-25</t>
  </si>
  <si>
    <t>Antenna selection and transmission power for energy efficiency in downlink massive MIMO systems</t>
  </si>
  <si>
    <t>TUBITAK SCIENTIFIC &amp; TECHNICAL RESEARCH COUNCIL TURKEY</t>
  </si>
  <si>
    <t>http://apps.webofknowledge.com/full_record.do?product=WOS&amp;search_mode=GeneralSearch&amp;qid=1&amp;SID=E2WPX8BpQzu1KyMutN2&amp;page=1&amp;doc=32</t>
  </si>
  <si>
    <t>Abu-Lebdeh</t>
  </si>
  <si>
    <t>Ghassan</t>
  </si>
  <si>
    <t>10.1049/iet-its.2018.5135</t>
  </si>
  <si>
    <t>2019-26</t>
  </si>
  <si>
    <t>Projected state-wide traffic forecast parameters using artificial neural networks</t>
  </si>
  <si>
    <t>INST ENGINEERING TECHNOLOGY-IET</t>
  </si>
  <si>
    <t>http://apps.webofknowledge.com/full_record.do?product=WOS&amp;search_mode=GeneralSearch&amp;qid=1&amp;SID=E2WPX8BpQzu1KyMutN2&amp;page=1&amp;doc=33</t>
  </si>
  <si>
    <t>Romdhane</t>
  </si>
  <si>
    <t>Lotfi</t>
  </si>
  <si>
    <t>10.1177/0954406218793673</t>
  </si>
  <si>
    <t>2019-27</t>
  </si>
  <si>
    <t>Error estimation and sensitivity analysis of the 3-UPU translational parallel robot due to design parameter uncertainties</t>
  </si>
  <si>
    <t>SAGE PUBLICATIONS LTD</t>
  </si>
  <si>
    <t>http://apps.webofknowledge.com/full_record.do?product=WOS&amp;search_mode=GeneralSearch&amp;qid=1&amp;SID=E2WPX8BpQzu1KyMutN2&amp;page=1&amp;doc=34</t>
  </si>
  <si>
    <t>Abu Muhanna</t>
  </si>
  <si>
    <t>Yusuf</t>
  </si>
  <si>
    <t>10.1007/s00605-018-1160-4</t>
  </si>
  <si>
    <t>2019-28</t>
  </si>
  <si>
    <t>The spherical metric and univalent harmonic mappings</t>
  </si>
  <si>
    <t>SPRINGER WIEN</t>
  </si>
  <si>
    <t>http://apps.webofknowledge.com/full_record.do?product=WOS&amp;search_mode=GeneralSearch&amp;qid=1&amp;SID=E2WPX8BpQzu1KyMutN2&amp;page=1&amp;doc=35</t>
  </si>
  <si>
    <t>Al-Hemyari</t>
  </si>
  <si>
    <t>10.18280/ijht.370139</t>
  </si>
  <si>
    <t>2019-29</t>
  </si>
  <si>
    <t>Numerical Analysis of Film Cooling Shield Formed by Confined Jet Discharging on a Flat Plate</t>
  </si>
  <si>
    <t>EDIZIONI ETS</t>
  </si>
  <si>
    <t>http://apps.webofknowledge.com/full_record.do?product=WOS&amp;search_mode=GeneralSearch&amp;qid=1&amp;SID=E2WPX8BpQzu1KyMutN2&amp;page=1&amp;doc=36</t>
  </si>
  <si>
    <t>Hamdan</t>
  </si>
  <si>
    <t>Orhan</t>
  </si>
  <si>
    <t>Mehmet</t>
  </si>
  <si>
    <t>Saghafifar</t>
  </si>
  <si>
    <t xml:space="preserve">Graduate Student </t>
  </si>
  <si>
    <t>10.1002/er.4243</t>
  </si>
  <si>
    <t>2019-30</t>
  </si>
  <si>
    <t>A critical assessment of thermo-economic analyses of different air bottoming cycles for waste heat recovery</t>
  </si>
  <si>
    <t>http://apps.webofknowledge.com/full_record.do?product=WOS&amp;search_mode=GeneralSearch&amp;qid=1&amp;SID=E2WPX8BpQzu1KyMutN2&amp;page=1&amp;doc=37</t>
  </si>
  <si>
    <t>Gadalla</t>
  </si>
  <si>
    <t>Mohamed</t>
  </si>
  <si>
    <t>Mukhtar</t>
  </si>
  <si>
    <t>Noora</t>
  </si>
  <si>
    <t>10.5004/dwt.2019.23607</t>
  </si>
  <si>
    <t>2019-31</t>
  </si>
  <si>
    <t>Microbial desalination fuel cell using membrane bioreactor as a sludge supplier: comparison between immersed and side-stream configurations</t>
  </si>
  <si>
    <t>DESALINATION PUBL</t>
  </si>
  <si>
    <t>http://apps.webofknowledge.com/full_record.do?product=WOS&amp;search_mode=GeneralSearch&amp;qid=1&amp;SID=C3OVM7RoHmYzDnvlPhu&amp;page=1&amp;doc=38</t>
  </si>
  <si>
    <t>Al-Asheh</t>
  </si>
  <si>
    <t>Sameer</t>
  </si>
  <si>
    <t>Aidan</t>
  </si>
  <si>
    <t>Senior Laboratory Instructor</t>
  </si>
  <si>
    <t>Awad</t>
  </si>
  <si>
    <t>Nahid</t>
  </si>
  <si>
    <t>Senior Research Associate</t>
  </si>
  <si>
    <t>10.1080/21691401.2019.1573175</t>
  </si>
  <si>
    <t>2019-32</t>
  </si>
  <si>
    <t>Ultrasonically controlled albumin-conjugated liposomes for breast cancer therapy</t>
  </si>
  <si>
    <t>http://apps.webofknowledge.com/full_record.do?product=WOS&amp;search_mode=GeneralSearch&amp;qid=1&amp;SID=C3OVM7RoHmYzDnvlPhu&amp;page=1&amp;doc=39</t>
  </si>
  <si>
    <t>Vinod</t>
  </si>
  <si>
    <t>Al-Sayah</t>
  </si>
  <si>
    <t>Husseini</t>
  </si>
  <si>
    <t>Ghaleb</t>
  </si>
  <si>
    <t>10.1007/s12597-019-00355-6</t>
  </si>
  <si>
    <t>2019-33</t>
  </si>
  <si>
    <t>Ordered random variables</t>
  </si>
  <si>
    <t>SPRINGER INDIA</t>
  </si>
  <si>
    <t>http://apps.webofknowledge.com/full_record.do?product=WOS&amp;search_mode=GeneralSearch&amp;qid=10&amp;SID=C3OVM7RoHmYzDnvlPhu&amp;page=1&amp;doc=40</t>
  </si>
  <si>
    <t>Younis</t>
  </si>
  <si>
    <t>Dana</t>
  </si>
  <si>
    <t>10.1002/jnm.2460</t>
  </si>
  <si>
    <t>2019-34</t>
  </si>
  <si>
    <t>Static power characteristics of selective buried oxide CMOS devices</t>
  </si>
  <si>
    <t>http://apps.webofknowledge.com/full_record.do?product=WOS&amp;search_mode=GeneralSearch&amp;qid=1&amp;SID=F3QAVKcbeGd6uwxAsQm&amp;page=1&amp;doc=42</t>
  </si>
  <si>
    <t>Narayanan</t>
  </si>
  <si>
    <t>Madathumpadical</t>
  </si>
  <si>
    <t>Laboratory Instructor</t>
  </si>
  <si>
    <t>Al-Nashash</t>
  </si>
  <si>
    <t>Mortadha</t>
  </si>
  <si>
    <t>Jafar</t>
  </si>
  <si>
    <t>10.1016/j.flowmeasinst.2019.01.013</t>
  </si>
  <si>
    <t>2019-35</t>
  </si>
  <si>
    <t>Extending the usable range of the calibration map of a four-hole probe for measuring high flow angles</t>
  </si>
  <si>
    <t>http://apps.webofknowledge.com/full_record.do?product=WOS&amp;search_mode=GeneralSearch&amp;qid=1&amp;SID=F3QAVKcbeGd6uwxAsQm&amp;page=1&amp;doc=43</t>
  </si>
  <si>
    <t>Ghommem</t>
  </si>
  <si>
    <t>Mehdi</t>
  </si>
  <si>
    <t>10.1007/s10999-018-9402-0</t>
  </si>
  <si>
    <t>2019-36</t>
  </si>
  <si>
    <t>Nonlinear reduced-order modeling and effectiveness of electrically-actuated microbeams for bio-mass sensing applications</t>
  </si>
  <si>
    <t>SPRINGER HEIDELBERG</t>
  </si>
  <si>
    <t>http://apps.webofknowledge.com/full_record.do?product=WOS&amp;search_mode=GeneralSearch&amp;qid=6&amp;SID=F3QAVKcbeGd6uwxAsQm&amp;page=1&amp;doc=44</t>
  </si>
  <si>
    <t>Cobo-Reyes</t>
  </si>
  <si>
    <t>Ramon</t>
  </si>
  <si>
    <t>10.1016/j.jebo.2018.12.029</t>
  </si>
  <si>
    <t>2019-37</t>
  </si>
  <si>
    <t>Endogenous sanctioning institutions and migration patterns: Experimental evidence</t>
  </si>
  <si>
    <t>http://apps.webofknowledge.com/full_record.do?product=WOS&amp;search_mode=GeneralSearch&amp;qid=6&amp;SID=F3QAVKcbeGd6uwxAsQm&amp;page=1&amp;doc=45</t>
  </si>
  <si>
    <t>Bley</t>
  </si>
  <si>
    <t>Jorg</t>
  </si>
  <si>
    <t>Dean (Resigned)</t>
  </si>
  <si>
    <t>10.1016/j.irfa.2018.11.003</t>
  </si>
  <si>
    <t>2019-38</t>
  </si>
  <si>
    <t>Auditor choice and bank risk taking</t>
  </si>
  <si>
    <t>http://apps.webofknowledge.com/full_record.do?product=WOS&amp;search_mode=GeneralSearch&amp;qid=6&amp;SID=F3QAVKcbeGd6uwxAsQm&amp;page=1&amp;doc=46</t>
  </si>
  <si>
    <t>Mohsen</t>
  </si>
  <si>
    <t>Samet</t>
  </si>
  <si>
    <t>Anis</t>
  </si>
  <si>
    <t>Zhao</t>
  </si>
  <si>
    <t>Wei</t>
  </si>
  <si>
    <t>Chief Research Officer</t>
  </si>
  <si>
    <t xml:space="preserve">Computer Science </t>
  </si>
  <si>
    <t>10.1109/TPDS.2018.2871845</t>
  </si>
  <si>
    <t>2019-39</t>
  </si>
  <si>
    <t>Enabling Heterogeneous Network Function Chaining</t>
  </si>
  <si>
    <t>IEEE COMPUTER SOC</t>
  </si>
  <si>
    <t>http://apps.webofknowledge.com/full_record.do?product=WOS&amp;search_mode=GeneralSearch&amp;qid=6&amp;SID=F3QAVKcbeGd6uwxAsQm&amp;page=1&amp;doc=47</t>
  </si>
  <si>
    <t>10.1007/s00170-018-2939-0</t>
  </si>
  <si>
    <t>2019-40</t>
  </si>
  <si>
    <t>Analytical analysis of the dynamic of a spherical parallel manipulator</t>
  </si>
  <si>
    <t>SPRINGER LONDON LTD</t>
  </si>
  <si>
    <t>http://apps.webofknowledge.com/full_record.do?product=WOS&amp;search_mode=GeneralSearch&amp;qid=6&amp;SID=F3QAVKcbeGd6uwxAsQm&amp;page=1&amp;doc=48</t>
  </si>
  <si>
    <t>Sabouni</t>
  </si>
  <si>
    <t>Rana</t>
  </si>
  <si>
    <t>10.1007/s11356-018-4051-2</t>
  </si>
  <si>
    <t>2019-41</t>
  </si>
  <si>
    <t>Photocatalytic degradation of pharmaceutical micro-pollutants using ZnO</t>
  </si>
  <si>
    <t>http://apps.webofknowledge.com/full_record.do?product=WOS&amp;search_mode=GeneralSearch&amp;qid=6&amp;SID=F3QAVKcbeGd6uwxAsQm&amp;page=1&amp;doc=49</t>
  </si>
  <si>
    <t>Christodoulides</t>
  </si>
  <si>
    <t>George</t>
  </si>
  <si>
    <t>Marketing &amp; Information Systems</t>
  </si>
  <si>
    <t>10.1016/j.ibusrev.2018.10.005</t>
  </si>
  <si>
    <t>2019-42</t>
  </si>
  <si>
    <t>Managing the consumer-based brand equity process: A cross-cultural perspective</t>
  </si>
  <si>
    <t>http://apps.webofknowledge.com/full_record.do?product=WOS&amp;search_mode=GeneralSearch&amp;qid=6&amp;SID=F3QAVKcbeGd6uwxAsQm&amp;page=1&amp;doc=50</t>
  </si>
  <si>
    <t>2019-43</t>
  </si>
  <si>
    <t>Phylogenetic relationships among the clownfish-hosting sea anemones reveals at least four independent origins of the symbiosis</t>
  </si>
  <si>
    <t>OXFORD UNIV PRESS INC</t>
  </si>
  <si>
    <t>http://apps.webofknowledge.com/full_record.do?product=WOS&amp;search_mode=GeneralSearch&amp;qid=6&amp;SID=F3QAVKcbeGd6uwxAsQm&amp;page=2&amp;doc=51</t>
  </si>
  <si>
    <t>2019-44</t>
  </si>
  <si>
    <t>Systematics and Species Delimitation of the Clownfish-Hosting Sea Anemones: Are There Really Only 10 Host Species?</t>
  </si>
  <si>
    <t>http://apps.webofknowledge.com/full_record.do?product=WOS&amp;search_mode=GeneralSearch&amp;qid=6&amp;SID=F3QAVKcbeGd6uwxAsQm&amp;page=2&amp;doc=52</t>
  </si>
  <si>
    <t>Abdullah</t>
  </si>
  <si>
    <t>Sari</t>
  </si>
  <si>
    <t>Industrial Engineering</t>
  </si>
  <si>
    <t>10.1016/j.cie.2018.11.035</t>
  </si>
  <si>
    <t>2019-45</t>
  </si>
  <si>
    <t>Three stage dynamic heuristic for multiple plants capacitated lot sizing with sequence-dependent transient costs</t>
  </si>
  <si>
    <t>http://apps.webofknowledge.com/full_record.do?product=WOS&amp;search_mode=GeneralSearch&amp;qid=6&amp;SID=F3QAVKcbeGd6uwxAsQm&amp;page=2&amp;doc=53</t>
  </si>
  <si>
    <t>Shamayleh</t>
  </si>
  <si>
    <t>Abdulrahim</t>
  </si>
  <si>
    <t>Ndiaye</t>
  </si>
  <si>
    <t>Malick</t>
  </si>
  <si>
    <t> 10.1016/j.desal.2019.01.002</t>
  </si>
  <si>
    <t>2019-46</t>
  </si>
  <si>
    <t>Nuclear desalination: A state-of-the-art review</t>
  </si>
  <si>
    <t>http://apps.webofknowledge.com/full_record.do?product=WOS&amp;search_mode=GeneralSearch&amp;qid=1&amp;SID=C2kPfJSNE8IP7GtNHJQ&amp;page=2&amp;doc=54</t>
  </si>
  <si>
    <t>Qasim</t>
  </si>
  <si>
    <t>Muhammad</t>
  </si>
  <si>
    <t>Darwish</t>
  </si>
  <si>
    <t>Naif</t>
  </si>
  <si>
    <t>Abo Rahama</t>
  </si>
  <si>
    <t xml:space="preserve">Yousuf </t>
  </si>
  <si>
    <t>10.1109/TCCN.2018.2880228</t>
  </si>
  <si>
    <t>2019-47</t>
  </si>
  <si>
    <t>A Stochastic-Based Rate Control Approach for Video Streaming Over Cognitive Radio Networks</t>
  </si>
  <si>
    <t>http://apps.webofknowledge.com/full_record.do?product=WOS&amp;search_mode=GeneralSearch&amp;qid=1&amp;SID=C2kPfJSNE8IP7GtNHJQ&amp;page=2&amp;doc=55</t>
  </si>
  <si>
    <t>Hassan</t>
  </si>
  <si>
    <t>Mahmoud</t>
  </si>
  <si>
    <t>10.1016/j.jwpe.2019.01.001</t>
  </si>
  <si>
    <t>2019-48</t>
  </si>
  <si>
    <t>Development of novel surfactant functionalized porous graphitic carbon as an efficient adsorbent for the removal of methylene blue dye from aqueous solutions</t>
  </si>
  <si>
    <t>http://apps.webofknowledge.com/full_record.do?product=WOS&amp;search_mode=GeneralSearch&amp;qid=1&amp;SID=C2kPfJSNE8IP7GtNHJQ&amp;page=2&amp;doc=56</t>
  </si>
  <si>
    <t>Jalal</t>
  </si>
  <si>
    <t>Ahsan</t>
  </si>
  <si>
    <t>10.1016/j.patrec.2019.01.004</t>
  </si>
  <si>
    <t>2019-49</t>
  </si>
  <si>
    <t>Semi-supervised clustering of unknown expressions</t>
  </si>
  <si>
    <t>http://apps.webofknowledge.com/full_record.do?product=WOS&amp;search_mode=GeneralSearch&amp;qid=1&amp;SID=C2kPfJSNE8IP7GtNHJQ&amp;page=2&amp;doc=57</t>
  </si>
  <si>
    <t>Tariq</t>
  </si>
  <si>
    <t>Usman</t>
  </si>
  <si>
    <t>10.1080/23322039.2019.1582317</t>
  </si>
  <si>
    <t>2019-50</t>
  </si>
  <si>
    <t>Long-term interest rate predictability: Exploring the usefulness of survey forecasts of growth and inflation</t>
  </si>
  <si>
    <t>TAYLOR &amp; FRANCIS AS</t>
  </si>
  <si>
    <t>http://apps.webofknowledge.com/full_record.do?product=WOS&amp;search_mode=GeneralSearch&amp;qid=1&amp;SID=C2kPfJSNE8IP7GtNHJQ&amp;page=2&amp;doc=58</t>
  </si>
  <si>
    <t>Abed</t>
  </si>
  <si>
    <t>Farid</t>
  </si>
  <si>
    <t>10.1016/j.compstruct.2019.02.050</t>
  </si>
  <si>
    <t>2019-51</t>
  </si>
  <si>
    <t>Effect of basalt fibers on the flexural behavior of concrete beams reinforced with BFRP bars</t>
  </si>
  <si>
    <t>http://apps.webofknowledge.com/full_record.do?product=WOS&amp;search_mode=GeneralSearch&amp;qid=1&amp;SID=C2kPfJSNE8IP7GtNHJQ&amp;page=2&amp;doc=59</t>
  </si>
  <si>
    <t>Alhafiz</t>
  </si>
  <si>
    <t>Abdul Rahman</t>
  </si>
  <si>
    <t>Katsos</t>
  </si>
  <si>
    <t>John</t>
  </si>
  <si>
    <t>10.1007/s10551-017-3513-7</t>
  </si>
  <si>
    <t>2019-52</t>
  </si>
  <si>
    <t>Business in War Zones: How Companies Promote Peace in Iraq</t>
  </si>
  <si>
    <t>http://apps.webofknowledge.com/full_record.do?product=WOS&amp;search_mode=GeneralSearch&amp;qid=1&amp;SID=C2kPfJSNE8IP7GtNHJQ&amp;page=2&amp;doc=60</t>
  </si>
  <si>
    <t>AlKafaji</t>
  </si>
  <si>
    <t>Yass</t>
  </si>
  <si>
    <t>Sayed</t>
  </si>
  <si>
    <t>10.1007/s00542-018-4056-2</t>
  </si>
  <si>
    <t>2019-53</t>
  </si>
  <si>
    <t>Nonlinear analysis and characteristics of electrically-coupled microbeams under mechanical shock</t>
  </si>
  <si>
    <t>http://apps.webofknowledge.com/full_record.do?product=WOS&amp;search_mode=GeneralSearch&amp;qid=1&amp;SID=C2kPfJSNE8IP7GtNHJQ&amp;page=2&amp;doc=61</t>
  </si>
  <si>
    <t>Kumra</t>
  </si>
  <si>
    <t>Savita</t>
  </si>
  <si>
    <t>10.5465/amp.2016.0152</t>
  </si>
  <si>
    <t>2019-54</t>
  </si>
  <si>
    <t>WHY ARE SELF-HELP BOOKS WITH CAREER ADVICE FOR WOMEN POPULAR?</t>
  </si>
  <si>
    <t>ACAD MANAGEMENT</t>
  </si>
  <si>
    <t>http://apps.webofknowledge.com/full_record.do?product=WOS&amp;search_mode=GeneralSearch&amp;qid=1&amp;SID=D6pVcY1r4sUaUeZ1Qfn&amp;page=2&amp;doc=62</t>
  </si>
  <si>
    <t>Sakhi</t>
  </si>
  <si>
    <t>10.1103/PhysRevD.99.036017</t>
  </si>
  <si>
    <t>2019-55</t>
  </si>
  <si>
    <t>Bifurcation of fixed points in a O(N)-symmetric (2+1)-dimensional gauged Phi(6) theory with a Chern-Simons term</t>
  </si>
  <si>
    <t>http://apps.webofknowledge.com/full_record.do?product=WOS&amp;search_mode=GeneralSearch&amp;qid=1&amp;SID=D6pVcY1r4sUaUeZ1Qfn&amp;page=2&amp;doc=63</t>
  </si>
  <si>
    <t>10.1016/j.renene.2018.12.060</t>
  </si>
  <si>
    <t>2019-56</t>
  </si>
  <si>
    <t>Thermo-economic analysis and optimization of heliostat fields using AINEH code: Analysis of implementation of non-equal heliostats (AINEH)</t>
  </si>
  <si>
    <t>http://apps.webofknowledge.com/full_record.do?product=WOS&amp;search_mode=GeneralSearch&amp;qid=1&amp;SID=D6pVcY1r4sUaUeZ1Qfn&amp;page=2&amp;doc=64</t>
  </si>
  <si>
    <t>10.1002/ceat.201800260</t>
  </si>
  <si>
    <t>2019-57</t>
  </si>
  <si>
    <t>Performance Characteristics of a Suspended-Catalyst Oscillatory Membrane Photocatalytic Reactor</t>
  </si>
  <si>
    <t>WILEY-V C H VERLAG GMBH</t>
  </si>
  <si>
    <t>http://apps.webofknowledge.com/full_record.do?product=WOS&amp;search_mode=GeneralSearch&amp;qid=1&amp;SID=D6pVcY1r4sUaUeZ1Qfn&amp;page=2&amp;doc=65</t>
  </si>
  <si>
    <t>10.1007/s10845-016-1284-0</t>
  </si>
  <si>
    <t>2019-58</t>
  </si>
  <si>
    <t>Multi-objective robust design optimization of a sewing mechanism under uncertainties</t>
  </si>
  <si>
    <t>http://apps.webofknowledge.com/full_record.do?product=WOS&amp;search_mode=GeneralSearch&amp;qid=1&amp;SID=D6pVcY1r4sUaUeZ1Qfn&amp;page=2&amp;doc=66</t>
  </si>
  <si>
    <t>10.1021/acs.langmuir.8b04167</t>
  </si>
  <si>
    <t>2019-59</t>
  </si>
  <si>
    <t>Synthesis of Mesoporous/Macroporous Microparticles Using Three-Dimensional Assembly of Chitosan-Functionalized Halloysite Nanotubes and Their Performance in the Adsorptive Removal of Oil Droplets from Water</t>
  </si>
  <si>
    <t>AMER CHEMICAL SOC</t>
  </si>
  <si>
    <t>http://apps.webofknowledge.com/full_record.do?product=WOS&amp;search_mode=GeneralSearch&amp;qid=1&amp;SID=D6pVcY1r4sUaUeZ1Qfn&amp;page=2&amp;doc=67</t>
  </si>
  <si>
    <t>Gregersen</t>
  </si>
  <si>
    <t>Tammy</t>
  </si>
  <si>
    <t>English</t>
  </si>
  <si>
    <t>10.1111/modl.12544</t>
  </si>
  <si>
    <t>2019-60</t>
  </si>
  <si>
    <t>Setting an Agenda for Positive Psychology in SLA: Theory, Practice, and Research</t>
  </si>
  <si>
    <t>http://apps.webofknowledge.com/full_record.do?product=WOS&amp;search_mode=GeneralSearch&amp;qid=1&amp;SID=D6pVcY1r4sUaUeZ1Qfn&amp;page=2&amp;doc=68</t>
  </si>
  <si>
    <t>Salamin</t>
  </si>
  <si>
    <t>Yousef</t>
  </si>
  <si>
    <t>10.3389/fphy.2019.00002</t>
  </si>
  <si>
    <t>2019-61</t>
  </si>
  <si>
    <t>A Simple Model for the Fields of a Chirped Laser Pulse With Application to Electron Laser Acceleration</t>
  </si>
  <si>
    <t>FRONTIERS MEDIA SA</t>
  </si>
  <si>
    <t>http://apps.webofknowledge.com/full_record.do?product=WOS&amp;search_mode=GeneralSearch&amp;qid=1&amp;SID=D6pVcY1r4sUaUeZ1Qfn&amp;page=2&amp;doc=69</t>
  </si>
  <si>
    <t>Mirzaei</t>
  </si>
  <si>
    <t>10.1016/j.qref.2018.06.001</t>
  </si>
  <si>
    <t>2019-62</t>
  </si>
  <si>
    <t>Market power among UAE banks: The 2008 financial crisis and its impact</t>
  </si>
  <si>
    <t>http://apps.webofknowledge.com/full_record.do?product=WOS&amp;search_mode=GeneralSearch&amp;qid=1&amp;SID=D6pVcY1r4sUaUeZ1Qfn&amp;page=2&amp;doc=70</t>
  </si>
  <si>
    <t>10.1016/j.jclepro.2018.11.180</t>
  </si>
  <si>
    <t>2019-63</t>
  </si>
  <si>
    <t>Economic and environmental models for cold products with time varying demand</t>
  </si>
  <si>
    <t>http://apps.webofknowledge.com/full_record.do?product=WOS&amp;search_mode=GeneralSearch&amp;qid=1&amp;SID=D6pVcY1r4sUaUeZ1Qfn&amp;page=2&amp;doc=71</t>
  </si>
  <si>
    <t>Hariga</t>
  </si>
  <si>
    <t>Moncer</t>
  </si>
  <si>
    <t>As'ad</t>
  </si>
  <si>
    <t>Rami</t>
  </si>
  <si>
    <t>Gaibulloev</t>
  </si>
  <si>
    <t>Khusrav</t>
  </si>
  <si>
    <t>10.1007/s11127-018-0611-8</t>
  </si>
  <si>
    <t>2019-64</t>
  </si>
  <si>
    <t>Terrorism and affinity of nations</t>
  </si>
  <si>
    <t>http://apps.webofknowledge.com/full_record.do?product=WOS&amp;search_mode=GeneralSearch&amp;qid=1&amp;SID=D6pVcY1r4sUaUeZ1Qfn&amp;page=2&amp;doc=72</t>
  </si>
  <si>
    <t> 10.1007/s11127-018-0606-5</t>
  </si>
  <si>
    <t>2019-65</t>
  </si>
  <si>
    <t>Terrorism and subjective financial well-being: micro-level evidence from Pakistan</t>
  </si>
  <si>
    <t>http://apps.webofknowledge.com/full_record.do?product=WOS&amp;search_mode=GeneralSearch&amp;qid=1&amp;SID=D6pVcY1r4sUaUeZ1Qfn&amp;page=2&amp;doc=73</t>
  </si>
  <si>
    <t>Oyun</t>
  </si>
  <si>
    <t>Gerel</t>
  </si>
  <si>
    <t>Adjunct Faculty</t>
  </si>
  <si>
    <t>Younas</t>
  </si>
  <si>
    <t>Javed</t>
  </si>
  <si>
    <t>10.1016/j.asr.2018.10.039</t>
  </si>
  <si>
    <t>2019-66</t>
  </si>
  <si>
    <t>Evaluation and improvement of coastal GNSS reflectometry sea level variations from existing GNSS stations in Taiwan</t>
  </si>
  <si>
    <t>http://apps.webofknowledge.com/full_record.do?product=WOS&amp;search_mode=GeneralSearch&amp;qid=1&amp;SID=D6pVcY1r4sUaUeZ1Qfn&amp;page=2&amp;doc=74</t>
  </si>
  <si>
    <t>10.1016/j.jocs.2018.12.004</t>
  </si>
  <si>
    <t>2019-67</t>
  </si>
  <si>
    <t>pyROM: A computational framework for reduced order modeling</t>
  </si>
  <si>
    <t>http://apps.webofknowledge.com/full_record.do?product=WOS&amp;search_mode=GeneralSearch&amp;qid=1&amp;SID=D6pVcY1r4sUaUeZ1Qfn&amp;page=2&amp;doc=75</t>
  </si>
  <si>
    <t>Hawileh</t>
  </si>
  <si>
    <t>10.1016/j.compstruct.2019.01.045</t>
  </si>
  <si>
    <t>2019-68</t>
  </si>
  <si>
    <t>Performance of externally strengthened RC beams with side-bonded CFRP sheets</t>
  </si>
  <si>
    <t>http://apps.webofknowledge.com/full_record.do?product=WOS&amp;search_mode=GeneralSearch&amp;qid=1&amp;SID=D6pVcY1r4sUaUeZ1Qfn&amp;page=2&amp;doc=76</t>
  </si>
  <si>
    <t>Abdalla</t>
  </si>
  <si>
    <t>Jamal El-Din</t>
  </si>
  <si>
    <t>Alashkar</t>
  </si>
  <si>
    <t>Adnan</t>
  </si>
  <si>
    <t>10.1016/j.enconman.2018.10.088</t>
  </si>
  <si>
    <t>2019-69</t>
  </si>
  <si>
    <t>A review of unconventional bottoming cycles for waste heat recovery: Part II - Applications</t>
  </si>
  <si>
    <t>http://apps.webofknowledge.com/full_record.do?product=WOS&amp;search_mode=GeneralSearch&amp;qid=1&amp;SID=D6pVcY1r4sUaUeZ1Qfn&amp;page=2&amp;doc=77</t>
  </si>
  <si>
    <t> Mohamed</t>
  </si>
  <si>
    <t>Khamis</t>
  </si>
  <si>
    <t>Mustafa</t>
  </si>
  <si>
    <t>10.1007/s13369-018-3406-9</t>
  </si>
  <si>
    <t>2019-70</t>
  </si>
  <si>
    <t>Removal of Selected Pharmaceuticals from Aqueous Solutions Using Natural Jordanian Zeolite</t>
  </si>
  <si>
    <t>http://apps.webofknowledge.com/full_record.do?product=WOS&amp;search_mode=GeneralSearch&amp;qid=1&amp;SID=D6pVcY1r4sUaUeZ1Qfn&amp;page=2&amp;doc=78</t>
  </si>
  <si>
    <t>10.1016/j.renene.2018.11.046</t>
  </si>
  <si>
    <t>2019-71</t>
  </si>
  <si>
    <t>Experimental study of carbon dioxide as working fluid in a closed-loop compressed gas energy storage system</t>
  </si>
  <si>
    <t>http://apps.webofknowledge.com/full_record.do?product=WOS&amp;search_mode=GeneralSearch&amp;qid=1&amp;SID=D6pVcY1r4sUaUeZ1Qfn&amp;page=2&amp;doc=79</t>
  </si>
  <si>
    <t>Abdel-Hafez</t>
  </si>
  <si>
    <t>Mamoun</t>
  </si>
  <si>
    <t>10.1115/1.4039943</t>
  </si>
  <si>
    <t>2019-72</t>
  </si>
  <si>
    <t>Auto Takeoff and Precision Terminal-Phase Landing Using an Experimental Optical Flow Model for Global Positioning System/Inertial Navigation System Enhancement</t>
  </si>
  <si>
    <t>ASME</t>
  </si>
  <si>
    <t>http://apps.webofknowledge.com/full_record.do?product=WOS&amp;search_mode=GeneralSearch&amp;qid=1&amp;SID=D6pVcY1r4sUaUeZ1Qfn&amp;page=2&amp;doc=80</t>
  </si>
  <si>
    <t>Abu-Yousef</t>
  </si>
  <si>
    <t>Imad </t>
  </si>
  <si>
    <t>10.1021/acs.joc.8b02878</t>
  </si>
  <si>
    <t>2019-73</t>
  </si>
  <si>
    <t>One-Pot Synthesis of Diverse Collections of Benzoxazepine and Indolopyrazine Fused to Heterocyclic Systems</t>
  </si>
  <si>
    <t>http://apps.webofknowledge.com/full_record.do?product=WOS&amp;search_mode=GeneralSearch&amp;qid=1&amp;SID=D6pVcY1r4sUaUeZ1Qfn&amp;page=2&amp;doc=81</t>
  </si>
  <si>
    <t>10.1364/OE.27.000557</t>
  </si>
  <si>
    <t>2019-74</t>
  </si>
  <si>
    <t>Electron acceleration by a radially-polarized laser pulse in a plasma micro-channel</t>
  </si>
  <si>
    <t>OPTICAL SOC AMER</t>
  </si>
  <si>
    <t>http://apps.webofknowledge.com/full_record.do?product=WOS&amp;search_mode=GeneralSearch&amp;qid=3&amp;SID=E6nqv3SUKECJPl1OQjM&amp;page=2&amp;doc=85</t>
  </si>
  <si>
    <t>Lopes</t>
  </si>
  <si>
    <t>Adrian</t>
  </si>
  <si>
    <t>10.1111/1467-8489.12286</t>
  </si>
  <si>
    <t>2019-75</t>
  </si>
  <si>
    <t>Transnational links in rhino poaching and the black-market price of rhino horns</t>
  </si>
  <si>
    <t>http://apps.webofknowledge.com/full_record.do?product=WOS&amp;search_mode=GeneralSearch&amp;qid=3&amp;SID=E6nqv3SUKECJPl1OQjM&amp;page=2&amp;doc=86</t>
  </si>
  <si>
    <t>Izwaini</t>
  </si>
  <si>
    <t>Sattar</t>
  </si>
  <si>
    <t>10.1080/1369801X.2018.1487328</t>
  </si>
  <si>
    <t>2019-76</t>
  </si>
  <si>
    <t>The Re-Presentation of Fanon's Les Damnes de la Terre in Arabic Translation</t>
  </si>
  <si>
    <t>http://apps.webofknowledge.com/full_record.do?product=WOS&amp;search_mode=GeneralSearch&amp;qid=3&amp;SID=E6nqv3SUKECJPl1OQjM&amp;page=2&amp;doc=87</t>
  </si>
  <si>
    <t>Gahramanov</t>
  </si>
  <si>
    <t>Emin</t>
  </si>
  <si>
    <t>10.1515/bejeap-2018-0118</t>
  </si>
  <si>
    <t>2019-77</t>
  </si>
  <si>
    <t>Parental Transfers, Intra-household Bargaining and Fertility Decision</t>
  </si>
  <si>
    <t>WALTER DE GRUYTER GMBH</t>
  </si>
  <si>
    <t>http://apps.webofknowledge.com/full_record.do?product=WOS&amp;search_mode=GeneralSearch&amp;qid=3&amp;SID=E6nqv3SUKECJPl1OQjM&amp;page=2&amp;doc=88</t>
  </si>
  <si>
    <t>10.1007/s11220-019-0225-3</t>
  </si>
  <si>
    <t>2019-78</t>
  </si>
  <si>
    <t>Multiple Proposals for Continuous Arabic Sign Language Recognition</t>
  </si>
  <si>
    <t>http://apps.webofknowledge.com/full_record.do?product=WOS&amp;search_mode=GeneralSearch&amp;qid=3&amp;SID=E6nqv3SUKECJPl1OQjM&amp;page=2&amp;doc=89</t>
  </si>
  <si>
    <t>Shanableh</t>
  </si>
  <si>
    <t>Tamer</t>
  </si>
  <si>
    <t>Waleed</t>
  </si>
  <si>
    <t>Danial</t>
  </si>
  <si>
    <t>10.1109/JSEN.2018.2879248</t>
  </si>
  <si>
    <t>2019-79</t>
  </si>
  <si>
    <t>An In-Pipe Leak Detection Robot With a Neural-Network-Based Leak Verification System</t>
  </si>
  <si>
    <t>http://apps.webofknowledge.com/full_record.do?product=WOS&amp;search_mode=GeneralSearch&amp;qid=3&amp;SID=E6nqv3SUKECJPl1OQjM&amp;page=2&amp;doc=90</t>
  </si>
  <si>
    <t>Syed Hamdan</t>
  </si>
  <si>
    <t>Dias</t>
  </si>
  <si>
    <t>Kevin Rose</t>
  </si>
  <si>
    <t>Arif</t>
  </si>
  <si>
    <t>Fahad</t>
  </si>
  <si>
    <t>Jawwad Imtiaz</t>
  </si>
  <si>
    <t>Mukhopadhyay</t>
  </si>
  <si>
    <t>Shayok</t>
  </si>
  <si>
    <t>Jaradat</t>
  </si>
  <si>
    <t>Mohammad Abdel Kareem</t>
  </si>
  <si>
    <t>10.1111/imig.12539</t>
  </si>
  <si>
    <t>2019-80</t>
  </si>
  <si>
    <t>Cultural Capital of Recruitment Decision-Makers and its Influence on their Perception of Person-Organisation Fit of Skilled Migrants</t>
  </si>
  <si>
    <t>http://apps.webofknowledge.com/full_record.do?product=WOS&amp;search_mode=GeneralSearch&amp;qid=3&amp;SID=E6nqv3SUKECJPl1OQjM&amp;page=2&amp;doc=91</t>
  </si>
  <si>
    <t>Lindsay</t>
  </si>
  <si>
    <t>Valerie</t>
  </si>
  <si>
    <t>10.1111/1744-7941.12148</t>
  </si>
  <si>
    <t>2019-81</t>
  </si>
  <si>
    <t>How likely am I to return home? A study of New Zealand self-initiated expatriates</t>
  </si>
  <si>
    <t>http://apps.webofknowledge.com/full_record.do?product=WOS&amp;search_mode=GeneralSearch&amp;qid=3&amp;SID=E6nqv3SUKECJPl1OQjM&amp;page=2&amp;doc=92</t>
  </si>
  <si>
    <t>Rehman</t>
  </si>
  <si>
    <t>Habibur</t>
  </si>
  <si>
    <t> 10.1371/journal.pone.0209548</t>
  </si>
  <si>
    <t>2019-82</t>
  </si>
  <si>
    <t>A decoupled circuital model methodology for calculating DC currents in AC grids induced by HVDC grounding current</t>
  </si>
  <si>
    <t>PUBLIC LIBRARY SCIENCE</t>
  </si>
  <si>
    <t>http://apps.webofknowledge.com/full_record.do?product=WOS&amp;search_mode=GeneralSearch&amp;qid=3&amp;SID=E6nqv3SUKECJPl1OQjM&amp;page=2&amp;doc=93</t>
  </si>
  <si>
    <t>10.1016/j.cam.2018.09.044</t>
  </si>
  <si>
    <t>2019-83</t>
  </si>
  <si>
    <t>The exact distribution of the sum of stable random variables</t>
  </si>
  <si>
    <t>http://apps.webofknowledge.com/full_record.do?product=WOS&amp;search_mode=GeneralSearch&amp;qid=3&amp;SID=E6nqv3SUKECJPl1OQjM&amp;page=2&amp;doc=94</t>
  </si>
  <si>
    <t>Khan</t>
  </si>
  <si>
    <t>Zahid</t>
  </si>
  <si>
    <t>10.1080/19386362.2017.1329260</t>
  </si>
  <si>
    <t>2019-84</t>
  </si>
  <si>
    <t>Evaluation of shear geophones in MASW testing</t>
  </si>
  <si>
    <t>http://apps.webofknowledge.com/full_record.do?product=WOS&amp;search_mode=GeneralSearch&amp;qid=3&amp;SID=E6nqv3SUKECJPl1OQjM&amp;page=2&amp;doc=95</t>
  </si>
  <si>
    <t>Yamin</t>
  </si>
  <si>
    <t>Chehadeh</t>
  </si>
  <si>
    <t>10.1080/19386362.2017.1328081</t>
  </si>
  <si>
    <t>2019-85</t>
  </si>
  <si>
    <t>Lateral earth pressures acting on circular shafts considering soil-structure interaction</t>
  </si>
  <si>
    <t>http://apps.webofknowledge.com/full_record.do?product=WOS&amp;search_mode=GeneralSearch&amp;qid=1&amp;SID=F1acTnFZVTh3LilX8Ox&amp;page=2&amp;doc=99</t>
  </si>
  <si>
    <t>Turan</t>
  </si>
  <si>
    <t>Alper</t>
  </si>
  <si>
    <t>Ahmad</t>
  </si>
  <si>
    <t>Norita</t>
  </si>
  <si>
    <t>10.1108/IJEBR-08-2017-0299</t>
  </si>
  <si>
    <t>2019-86</t>
  </si>
  <si>
    <t>Social media adoption and its impact on firm performance: the case of the UAE</t>
  </si>
  <si>
    <t>http://apps.webofknowledge.com/full_record.do?product=WOS&amp;search_mode=GeneralSearch&amp;qid=1&amp;SID=F1acTnFZVTh3LilX8Ox&amp;page=2&amp;doc=100</t>
  </si>
  <si>
    <t> Rami</t>
  </si>
  <si>
    <t>10.1016/j.apm.2018.08.007</t>
  </si>
  <si>
    <t>2019-87</t>
  </si>
  <si>
    <t>Two stage closed loop supply chain models under consignment stock agreement and different procurement strategies</t>
  </si>
  <si>
    <t>http://apps.webofknowledge.com/full_record.do?product=WOS&amp;search_mode=GeneralSearch&amp;qid=1&amp;SID=F1acTnFZVTh3LilX8Ox&amp;page=3&amp;doc=101</t>
  </si>
  <si>
    <t>Alkhatib</t>
  </si>
  <si>
    <t>Osama</t>
  </si>
  <si>
    <t>2019-88</t>
  </si>
  <si>
    <t>A Critical Review on Seismic Design of Earth-Retaining Structures</t>
  </si>
  <si>
    <t>JORDAN UNIV SCIENCE &amp; TECHNOLOGY</t>
  </si>
  <si>
    <t>http://apps.webofknowledge.com/full_record.do?product=WOS&amp;search_mode=GeneralSearch&amp;qid=1&amp;SID=F1acTnFZVTh3LilX8Ox&amp;page=3&amp;doc=102</t>
  </si>
  <si>
    <t>10.5004/dwt.2019.23260</t>
  </si>
  <si>
    <t>2019-89</t>
  </si>
  <si>
    <t>Adsorption kinetics and thermodynamics of Methylene Blue by HKUST-1</t>
  </si>
  <si>
    <t>http://apps.webofknowledge.com/full_record.do?product=WOS&amp;search_mode=GeneralSearch&amp;qid=1&amp;SID=F1acTnFZVTh3LilX8Ox&amp;page=3&amp;doc=103</t>
  </si>
  <si>
    <t>AlObeidli</t>
  </si>
  <si>
    <t>Aysha</t>
  </si>
  <si>
    <t>Lahib</t>
  </si>
  <si>
    <t>Fatme</t>
  </si>
  <si>
    <t>Bacha</t>
  </si>
  <si>
    <t>Husni</t>
  </si>
  <si>
    <t>Kassermally</t>
  </si>
  <si>
    <t>Rita</t>
  </si>
  <si>
    <t>Jarmakani</t>
  </si>
  <si>
    <t>Sara</t>
  </si>
  <si>
    <t>10.1109/TSTE.2018.2832443</t>
  </si>
  <si>
    <t>2019-90</t>
  </si>
  <si>
    <t>An Efficient Planning Algorithm for Hybrid Remote Microgrids</t>
  </si>
  <si>
    <t>http://apps.webofknowledge.com/full_record.do?product=WOS&amp;search_mode=GeneralSearch&amp;qid=1&amp;SID=F1acTnFZVTh3LilX8Ox&amp;page=3&amp;doc=104</t>
  </si>
  <si>
    <t>Abdel Jabbar</t>
  </si>
  <si>
    <t>Nabil</t>
  </si>
  <si>
    <t>10.1080/00319104.2017.1385075</t>
  </si>
  <si>
    <t>2019-91</t>
  </si>
  <si>
    <t>Ultrasonic study of binary aqueous mixtures of three common eutectic solvents</t>
  </si>
  <si>
    <t>http://apps.webofknowledge.com/full_record.do?product=WOS&amp;search_mode=GeneralSearch&amp;qid=1&amp;SID=E1mTMmnw7J6fDDjTj1j&amp;page=3&amp;doc=106</t>
  </si>
  <si>
    <t>Chathoth</t>
  </si>
  <si>
    <t>Prakash</t>
  </si>
  <si>
    <t>10.1016/j.ijhm.2018.05.014</t>
  </si>
  <si>
    <t>2019-92</t>
  </si>
  <si>
    <t>From goods-service logic to a memory-dominant logic: Business logic evolution and application in hospitality</t>
  </si>
  <si>
    <t>http://apps.webofknowledge.com/full_record.do?product=WOS&amp;search_mode=GeneralSearch&amp;qid=1&amp;SID=E1mTMmnw7J6fDDjTj1j&amp;page=3&amp;doc=107</t>
  </si>
  <si>
    <t>10.1111/ecca.12238</t>
  </si>
  <si>
    <t>2019-93</t>
  </si>
  <si>
    <t>Real Effect of Bank Efficiency: Evidence from Disaggregated Manufacturing Sectors</t>
  </si>
  <si>
    <t>http://apps.webofknowledge.com/full_record.do?product=WOS&amp;search_mode=GeneralSearch&amp;qid=1&amp;SID=E1mTMmnw7J6fDDjTj1j&amp;page=3&amp;doc=108</t>
  </si>
  <si>
    <t>Griffin</t>
  </si>
  <si>
    <t>James</t>
  </si>
  <si>
    <t>10.1080/14029251.2019.1544786</t>
  </si>
  <si>
    <t>2019-94</t>
  </si>
  <si>
    <t>The Hankel determinant associated with a singularly perturbed Laguerre unitary ensemble</t>
  </si>
  <si>
    <t>http://apps.webofknowledge.com/full_record.do?product=WOS&amp;search_mode=GeneralSearch&amp;qid=1&amp;SID=E1mTMmnw7J6fDDjTj1j&amp;page=3&amp;doc=111</t>
  </si>
  <si>
    <t>Kanoglu</t>
  </si>
  <si>
    <t>Visiting Professor</t>
  </si>
  <si>
    <t>10.1016/j.geothermics.2018.08.005</t>
  </si>
  <si>
    <t>2019-95</t>
  </si>
  <si>
    <t>Cryogenic energy storage powered by geothermal energy</t>
  </si>
  <si>
    <t>http://apps.webofknowledge.com/full_record.do?product=WOS&amp;search_mode=GeneralSearch&amp;qid=1&amp;SID=E1mTMmnw7J6fDDjTj1j&amp;page=3&amp;doc=112</t>
  </si>
  <si>
    <t>10.1111/itor.12329</t>
  </si>
  <si>
    <t>2019-96</t>
  </si>
  <si>
    <t>Integrated time-cost tradeoff and resources leveling problems with allowed activity splitting</t>
  </si>
  <si>
    <t>http://apps.webofknowledge.com/full_record.do?product=WOS&amp;search_mode=GeneralSearch&amp;qid=1&amp;SID=E1mTMmnw7J6fDDjTj1j&amp;page=3&amp;doc=109</t>
  </si>
  <si>
    <t>El-Wehedi</t>
  </si>
  <si>
    <t>Fekrat</t>
  </si>
  <si>
    <t>Irtishad</t>
  </si>
  <si>
    <t>10.1061/(ASCE)ME.1943-5479.0000670</t>
  </si>
  <si>
    <t>2019-97</t>
  </si>
  <si>
    <t>Enhancement of IPD Characteristics as Impelled by Information and Communication Technology</t>
  </si>
  <si>
    <t>ASCE-AMER SOC CIVIL ENGINEERS</t>
  </si>
  <si>
    <t>http://apps.webofknowledge.com/full_record.do?product=WOS&amp;search_mode=GeneralSearch&amp;qid=1&amp;SID=F1ZujJSFTah2efOH4Py&amp;page=3&amp;doc=125</t>
  </si>
  <si>
    <t>Wadi</t>
  </si>
  <si>
    <t>10.1166/jbn.2019.2672</t>
  </si>
  <si>
    <t>2019-98</t>
  </si>
  <si>
    <t>Modeling and Bias-Robust Estimation of the Acoustic Release of Chemotherapeutics from Liposomes</t>
  </si>
  <si>
    <t>AMER SCIENTIFIC PUBLISHERS</t>
  </si>
  <si>
    <t>http://apps.webofknowledge.com/full_record.do?product=WOS&amp;search_mode=GeneralSearch&amp;qid=1&amp;SID=F1ZujJSFTah2efOH4Py&amp;page=3&amp;doc=124</t>
  </si>
  <si>
    <t>10.1016/j.physa.2018.09.042</t>
  </si>
  <si>
    <t>2019-99</t>
  </si>
  <si>
    <t>Stylised facts for high frequency cryptocurrency data</t>
  </si>
  <si>
    <t>http://apps.webofknowledge.com/full_record.do?product=WOS&amp;search_mode=GeneralSearch&amp;qid=1&amp;SID=F1ZujJSFTah2efOH4Py&amp;page=3&amp;doc=126</t>
  </si>
  <si>
    <t>Al Nabulsi</t>
  </si>
  <si>
    <t>10.1016/j.jmmm.2018.09.038</t>
  </si>
  <si>
    <t>2019-100</t>
  </si>
  <si>
    <t>Alternating magnetic field plate for enhanced magnetofection of iron oxide nanoparticle conjugated nucleic acids</t>
  </si>
  <si>
    <t>http://apps.webofknowledge.com/full_record.do?product=WOS&amp;search_mode=GeneralSearch&amp;qid=1&amp;SID=F1ZujJSFTah2efOH4Py&amp;page=3&amp;doc=127</t>
  </si>
  <si>
    <t>Habbal</t>
  </si>
  <si>
    <t>10.1016/j.jneumeth.2019.03.012</t>
  </si>
  <si>
    <t>2019-101</t>
  </si>
  <si>
    <t>A mechanized device for mounting histological tissue sections</t>
  </si>
  <si>
    <t>http://apps.webofknowledge.com/full_record.do?product=WOS&amp;search_mode=GeneralSearch&amp;qid=1&amp;SID=D2LIiLCzA8ouZ8XSG3h&amp;page=1&amp;doc=1</t>
  </si>
  <si>
    <t>Farhat</t>
  </si>
  <si>
    <t>Khalil</t>
  </si>
  <si>
    <t>Reem</t>
  </si>
  <si>
    <t>10.1109/ACCESS.2019.2912396</t>
  </si>
  <si>
    <t>2019-102</t>
  </si>
  <si>
    <t>An optimal Dynamic Admission Control Policy and Upper Bound Analysis in Wireless Sensor Networks</t>
  </si>
  <si>
    <t>http://apps.webofknowledge.com/full_record.do?product=WOS&amp;search_mode=GeneralSearch&amp;qid=1&amp;SID=D2LIiLCzA8ouZ8XSG3h&amp;page=1&amp;doc=2</t>
  </si>
  <si>
    <t>10.1016/j.softx.2019.01.010</t>
  </si>
  <si>
    <t>2019-103</t>
  </si>
  <si>
    <t>INSPECT-PBEE: A performance-based earthquake engineering GUI for IDARC-2D</t>
  </si>
  <si>
    <t>http://apps.webofknowledge.com/full_record.do?product=WOS&amp;search_mode=GeneralSearch&amp;qid=1&amp;SID=D2LIiLCzA8ouZ8XSG3h&amp;page=1&amp;doc=3</t>
  </si>
  <si>
    <t>Aly</t>
  </si>
  <si>
    <t>Nader</t>
  </si>
  <si>
    <t>Najib</t>
  </si>
  <si>
    <t>Mohamad</t>
  </si>
  <si>
    <t>Alawnah</t>
  </si>
  <si>
    <t>Belhamadia</t>
  </si>
  <si>
    <t>Youssef</t>
  </si>
  <si>
    <t>10.1371/journal.pone.0216058</t>
  </si>
  <si>
    <t>2019-104</t>
  </si>
  <si>
    <t>Modeling and simulation of hypothermia effects on cardiac electrical dynamics</t>
  </si>
  <si>
    <t>http://apps.webofknowledge.com/full_record.do?product=WOS&amp;search_mode=GeneralSearch&amp;qid=1&amp;SID=E2WPX8BpQzu1KyMutN2&amp;page=1&amp;doc=1</t>
  </si>
  <si>
    <t>El Sayed</t>
  </si>
  <si>
    <t>Yehya</t>
  </si>
  <si>
    <t>10.1371/journal.pone.0215899</t>
  </si>
  <si>
    <t>2019-105</t>
  </si>
  <si>
    <t>Prevalence, attitudes, behaviours and policy evaluation of midwakh smoking among young people in the United Arab Emirates: Cross-sectional analysis of the Global Youth Tobacco Survey</t>
  </si>
  <si>
    <t>http://apps.webofknowledge.com/full_record.do?product=WOS&amp;search_mode=GeneralSearch&amp;qid=1&amp;SID=E2WPX8BpQzu1KyMutN2&amp;page=1&amp;doc=2</t>
  </si>
  <si>
    <t>Campos</t>
  </si>
  <si>
    <t>Edmo</t>
  </si>
  <si>
    <t>Research Scientist</t>
  </si>
  <si>
    <t>Others</t>
  </si>
  <si>
    <t>GERI</t>
  </si>
  <si>
    <t>10.1029/2018EA000428</t>
  </si>
  <si>
    <t>2019-106</t>
  </si>
  <si>
    <t>PIRATA: A Sustained Observing System for Tropical Atlantic Climate Research and Forecasting</t>
  </si>
  <si>
    <t>AMER GEOPHYSICAL UNION</t>
  </si>
  <si>
    <t>http://apps.webofknowledge.com/full_record.do?product=WOS&amp;search_mode=GeneralSearch&amp;qid=1&amp;SID=E2WPX8BpQzu1KyMutN2&amp;page=1&amp;doc=3</t>
  </si>
  <si>
    <t>10.15244/pjoes/92121</t>
  </si>
  <si>
    <t>2019-107</t>
  </si>
  <si>
    <t>Rheological Study on Seawater Contaminated with Oil Components</t>
  </si>
  <si>
    <t>HARD</t>
  </si>
  <si>
    <t>http://apps.webofknowledge.com/full_record.do?product=WOS&amp;search_mode=GeneralSearch&amp;qid=1&amp;SID=E2WPX8BpQzu1KyMutN2&amp;page=1&amp;doc=4</t>
  </si>
  <si>
    <t>Abdallah</t>
  </si>
  <si>
    <t>Abed Al-Nasser</t>
  </si>
  <si>
    <t> 10.1016/j.qref.2018.12.005</t>
  </si>
  <si>
    <t>2019-108</t>
  </si>
  <si>
    <t>Does cross-listing in the US improve investment efficiency? Evidence from UK firms</t>
  </si>
  <si>
    <t>http://apps.webofknowledge.com/full_record.do?product=WOS&amp;search_mode=GeneralSearch&amp;qid=1&amp;SID=F3QAVKcbeGd6uwxAsQm&amp;page=1&amp;doc=1</t>
  </si>
  <si>
    <t>10.1109/JIOT.2018.2876422</t>
  </si>
  <si>
    <t>2019-109</t>
  </si>
  <si>
    <t>An Online Continuous Progressive Second Price Auction for Electric Vehicle Charging</t>
  </si>
  <si>
    <t>http://apps.webofknowledge.com/full_record.do?product=WOS&amp;search_mode=GeneralSearch&amp;qid=1&amp;SID=E6nqv3SUKECJPl1OQjM&amp;page=1&amp;doc=3</t>
  </si>
  <si>
    <t>Boubakri</t>
  </si>
  <si>
    <t>Narjess</t>
  </si>
  <si>
    <t>10.1017/S0022109018000881</t>
  </si>
  <si>
    <t>2019-110</t>
  </si>
  <si>
    <t>State Ownership and Debt Choice: Evidence from Privatization</t>
  </si>
  <si>
    <t>CAMBRIDGE UNIV PRESS</t>
  </si>
  <si>
    <t>http://apps.webofknowledge.com/full_record.do?product=WOS&amp;search_mode=GeneralSearch&amp;qid=3&amp;SID=E6nqv3SUKECJPl1OQjM&amp;page=1&amp;doc=2</t>
  </si>
  <si>
    <t>10.1016/j.desal.2019.02.008</t>
  </si>
  <si>
    <t>2019-111</t>
  </si>
  <si>
    <t>Reverse osmosis desalination: A state-of-the-art review</t>
  </si>
  <si>
    <t>http://apps.webofknowledge.com/full_record.do?product=WOS&amp;search_mode=GeneralSearch&amp;qid=3&amp;SID=E6nqv3SUKECJPl1OQjM&amp;page=1&amp;doc=1</t>
  </si>
  <si>
    <t>Badrelzaman</t>
  </si>
  <si>
    <t>Xu</t>
  </si>
  <si>
    <t>Xiaobo</t>
  </si>
  <si>
    <t>10.4018/JGIM.2019040103</t>
  </si>
  <si>
    <t>2019-112</t>
  </si>
  <si>
    <t>A Study of the Contribution of Information Technology on the Growth of Tourism Economy Using Cross-Sectional Data</t>
  </si>
  <si>
    <t>IGI GLOBAL</t>
  </si>
  <si>
    <t>http://apps.webofknowledge.com/full_record.do?product=WOS&amp;search_mode=GeneralSearch&amp;qid=1&amp;SID=F1acTnFZVTh3LilX8Ox&amp;page=1&amp;doc=3</t>
  </si>
  <si>
    <t>10.4018/JGIM.2019040101</t>
  </si>
  <si>
    <t>2019-113</t>
  </si>
  <si>
    <t>Integration of Bricolage and Institutional Entrepreneurship for Internet Finance: Alibaba's Yu'e Bao</t>
  </si>
  <si>
    <t>http://apps.webofknowledge.com/full_record.do?product=WOS&amp;search_mode=GeneralSearch&amp;qid=1&amp;SID=F1acTnFZVTh3LilX8Ox&amp;page=1&amp;doc=2</t>
  </si>
  <si>
    <t>10.1016/j.system.2019.02.013</t>
  </si>
  <si>
    <t>2019-114</t>
  </si>
  <si>
    <t>Stressors, personality and wellbeing among language teachers</t>
  </si>
  <si>
    <t>http://apps.webofknowledge.com/full_record.do?product=WOS&amp;search_mode=GeneralSearch&amp;qid=1&amp;SID=F1acTnFZVTh3LilX8Ox&amp;page=1&amp;doc=1</t>
  </si>
  <si>
    <t>10.3390/su11072075</t>
  </si>
  <si>
    <t>2019-115</t>
  </si>
  <si>
    <t>Renewable Energy Perception by Rural Residents of a Peripheral EU Region</t>
  </si>
  <si>
    <t>http://apps.webofknowledge.com/full_record.do?product=WOS&amp;search_mode=GeneralSearch&amp;qid=1&amp;SID=E1mTMmnw7J6fDDjTj1j&amp;page=1&amp;doc=1</t>
  </si>
  <si>
    <t>Emam</t>
  </si>
  <si>
    <t xml:space="preserve">Samir </t>
  </si>
  <si>
    <t>10.1007/s11071-018-04738-0</t>
  </si>
  <si>
    <t>2019-116</t>
  </si>
  <si>
    <t>Experimental investigation into the nonlinear dynamics of a bistable laminate</t>
  </si>
  <si>
    <t>http://apps.webofknowledge.com/full_record.do?product=WOS&amp;search_mode=GeneralSearch&amp;qid=1&amp;SID=F1ZujJSFTah2efOH4Py&amp;page=1&amp;doc=13</t>
  </si>
  <si>
    <t>Gouioa</t>
  </si>
  <si>
    <t>Rim</t>
  </si>
  <si>
    <t>10.20368/1971-8829/1564</t>
  </si>
  <si>
    <t>2019-117</t>
  </si>
  <si>
    <t>NEW MATH TEACHING METHODOLOGIES FOR ENGLISH LANGUAGE E-LEARNERS STUDENTS</t>
  </si>
  <si>
    <t>SOC ITALIANA E-LEARNING</t>
  </si>
  <si>
    <t>http://apps.webofknowledge.com/full_record.do?product=WOS&amp;search_mode=GeneralSearch&amp;qid=1&amp;SID=F1ZujJSFTah2efOH4Py&amp;page=1&amp;doc=12</t>
  </si>
  <si>
    <t>10.1007/s10796-016-9727-x</t>
  </si>
  <si>
    <t>2019-118</t>
  </si>
  <si>
    <t>An information integration and transmission model of multi-source data for product quality and safety</t>
  </si>
  <si>
    <t>http://apps.webofknowledge.com/full_record.do?product=WOS&amp;search_mode=GeneralSearch&amp;qid=1&amp;SID=F1ZujJSFTah2efOH4Py&amp;page=1&amp;doc=11</t>
  </si>
  <si>
    <t>Rounak</t>
  </si>
  <si>
    <t>10.1215/15366936-7297191</t>
  </si>
  <si>
    <t>2019-119</t>
  </si>
  <si>
    <t>Polemics of Love and the Family in A New Day in Old Sana'a</t>
  </si>
  <si>
    <t>DUKE UNIV PRESS</t>
  </si>
  <si>
    <t>http://apps.webofknowledge.com/full_record.do?product=WOS&amp;search_mode=GeneralSearch&amp;qid=1&amp;SID=F1ZujJSFTah2efOH4Py&amp;page=1&amp;doc=10</t>
  </si>
  <si>
    <t>Mitra</t>
  </si>
  <si>
    <t>Sreya</t>
  </si>
  <si>
    <t>Mass Communication</t>
  </si>
  <si>
    <t>10.1080/19392397.2018.1486720</t>
  </si>
  <si>
    <t>2019-120</t>
  </si>
  <si>
    <t>'Miss World' meets 'dutiful daughter-in-law': modernity, marriage, motherhood and the Bollywood female star</t>
  </si>
  <si>
    <t>ROUTLEDGE JOURNALS</t>
  </si>
  <si>
    <t>http://apps.webofknowledge.com/full_record.do?product=WOS&amp;search_mode=GeneralSearch&amp;qid=1&amp;SID=F1ZujJSFTah2efOH4Py&amp;page=1&amp;doc=9</t>
  </si>
  <si>
    <t>10.1080/0020739X.2018.1520931</t>
  </si>
  <si>
    <t>2019-121</t>
  </si>
  <si>
    <t>An alternative measure of positive correlation</t>
  </si>
  <si>
    <t>http://apps.webofknowledge.com/full_record.do?product=WOS&amp;search_mode=GeneralSearch&amp;qid=1&amp;SID=F1ZujJSFTah2efOH4Py&amp;page=1&amp;doc=8</t>
  </si>
  <si>
    <t>Semaan</t>
  </si>
  <si>
    <t>Rania</t>
  </si>
  <si>
    <t>10.1016/j.jretconser.2019.03.011</t>
  </si>
  <si>
    <t>2019-122</t>
  </si>
  <si>
    <t>Sophisticated, iconic and magical: A qualitative analysis of brand charisma</t>
  </si>
  <si>
    <t>http://apps.webofknowledge.com/full_record.do?product=WOS&amp;search_mode=GeneralSearch&amp;qid=1&amp;SID=F1ZujJSFTah2efOH4Py&amp;page=1&amp;doc=7</t>
  </si>
  <si>
    <t>Ashill</t>
  </si>
  <si>
    <t>Nicholas</t>
  </si>
  <si>
    <t>Chappell</t>
  </si>
  <si>
    <t> Henry </t>
  </si>
  <si>
    <t>10.1111/ecin.12787</t>
  </si>
  <si>
    <t>2019-123</t>
  </si>
  <si>
    <t>STOP-GO MONETARY POLICY</t>
  </si>
  <si>
    <t>http://apps.webofknowledge.com/full_record.do?product=WOS&amp;search_mode=GeneralSearch&amp;qid=1&amp;SID=F1ZujJSFTah2efOH4Py&amp;page=1&amp;doc=6</t>
  </si>
  <si>
    <t>10.3390/rs11070802</t>
  </si>
  <si>
    <t>2019-124</t>
  </si>
  <si>
    <t>Seasonal Variability of Retroflection Structures and Transports in the Atlantic Ocean as Inferred from Satellite-Derived Salinity Maps</t>
  </si>
  <si>
    <t>http://apps.webofknowledge.com/full_record.do?product=WOS&amp;search_mode=GeneralSearch&amp;qid=1&amp;SID=F1ZujJSFTah2efOH4Py&amp;page=1&amp;doc=5</t>
  </si>
  <si>
    <t>Elmahdy</t>
  </si>
  <si>
    <t>Samy</t>
  </si>
  <si>
    <t>GAC</t>
  </si>
  <si>
    <t>10.1080/10106049.2019.1594393</t>
  </si>
  <si>
    <t>2019-125</t>
  </si>
  <si>
    <t>Automated detection of lineaments express geological linear features of a tropical region using topographic fabric grain algorithm and the SRTM DEM</t>
  </si>
  <si>
    <t>http://apps.webofknowledge.com/full_record.do?product=WOS&amp;search_mode=GeneralSearch&amp;qid=1&amp;SID=F1ZujJSFTah2efOH4Py&amp;page=1&amp;doc=4</t>
  </si>
  <si>
    <t>Khoury</t>
  </si>
  <si>
    <t>Suheil</t>
  </si>
  <si>
    <t>10.1080/00207160.2019.1615618</t>
  </si>
  <si>
    <t>2019-126</t>
  </si>
  <si>
    <t>A fixed point iteration method using Green's functions for the solution of nonlinear boundary value problems over semi-Infinite intervals</t>
  </si>
  <si>
    <t>http://apps.webofknowledge.com/full_record.do?product=WOS&amp;search_mode=GeneralSearch&amp;qid=1&amp;SID=F1ZujJSFTah2efOH4Py&amp;page=1&amp;doc=3</t>
  </si>
  <si>
    <t>Sayfy</t>
  </si>
  <si>
    <t>Majdalawieh</t>
  </si>
  <si>
    <t>Amin</t>
  </si>
  <si>
    <t>10.1016/j.ejphar.2019.05.008</t>
  </si>
  <si>
    <t>2019-127</t>
  </si>
  <si>
    <t>Sesamol, a major lignan in sesame seeds (Sesamum indicum): Anti-cancer properties and mechanisms of action</t>
  </si>
  <si>
    <t>http://apps.webofknowledge.com/full_record.do?product=WOS&amp;search_mode=GeneralSearch&amp;qid=1&amp;SID=F1ZujJSFTah2efOH4Py&amp;page=1&amp;doc=2</t>
  </si>
  <si>
    <t>Mansour</t>
  </si>
  <si>
    <t>Zeenah</t>
  </si>
  <si>
    <t>Elmessalami</t>
  </si>
  <si>
    <t>Nouran</t>
  </si>
  <si>
    <t>10.1016/j.conbuildmat.2019.03.105</t>
  </si>
  <si>
    <t>2019-128</t>
  </si>
  <si>
    <t>Fiber-reinforced polymers bars for compression reinforcement: A promising alternative to steel bars</t>
  </si>
  <si>
    <t>http://apps.webofknowledge.com/full_record.do?product=WOS&amp;search_mode=GeneralSearch&amp;qid=1&amp;SID=F1ZujJSFTah2efOH4Py&amp;page=1&amp;doc=1</t>
  </si>
  <si>
    <t>Mariano</t>
  </si>
  <si>
    <t>Stefania</t>
  </si>
  <si>
    <t>10.1016/j.im.2018.10.002</t>
  </si>
  <si>
    <t>2019-129</t>
  </si>
  <si>
    <t>The mediating role of artifacts in position practice at work: Examples from a project-based context</t>
  </si>
  <si>
    <t>http://apps.webofknowledge.com/full_record.do?product=WOS&amp;search_mode=GeneralSearch&amp;qid=12&amp;SID=D2r4frg21p2jXrsfHNF&amp;page=1&amp;doc=1</t>
  </si>
  <si>
    <t>Alkhader</t>
  </si>
  <si>
    <t>Maen</t>
  </si>
  <si>
    <t>10.1177/0954406218810298</t>
  </si>
  <si>
    <t>2019-130</t>
  </si>
  <si>
    <t>Design of bending dominated lattice architectures with improved stiffness using hierarchy</t>
  </si>
  <si>
    <t>http://apps.webofknowledge.com/full_record.do?product=WOS&amp;search_mode=GeneralSearch&amp;qid=1&amp;SID=F54S92Nz8JVpL3EOclT&amp;page=1&amp;doc=4</t>
  </si>
  <si>
    <t>Louca</t>
  </si>
  <si>
    <t>Karim</t>
  </si>
  <si>
    <t>Raddawi</t>
  </si>
  <si>
    <t>10.1080/17513057.2018.1503317</t>
  </si>
  <si>
    <t>2019-131</t>
  </si>
  <si>
    <t>Perceptions of police-civilian encounters: Intergroup and communication dimensions in the United Arab Emirates and the USA</t>
  </si>
  <si>
    <t>http://apps.webofknowledge.com/full_record.do?product=WOS&amp;search_mode=GeneralSearch&amp;qid=1&amp;SID=F54S92Nz8JVpL3EOclT&amp;page=1&amp;doc=3</t>
  </si>
  <si>
    <t>Ganeev</t>
  </si>
  <si>
    <t>Rashid</t>
  </si>
  <si>
    <t>MSERI</t>
  </si>
  <si>
    <t>10.3390/app9081701</t>
  </si>
  <si>
    <t>2019-132</t>
  </si>
  <si>
    <t>Application of Quasi-Phase Matching Concept for Enhancement of High-Order Harmonics of Ultrashort Laser Pulses in Plasmas</t>
  </si>
  <si>
    <t>http://apps.webofknowledge.com/full_record.do?product=WOS&amp;search_mode=GeneralSearch&amp;qid=1&amp;SID=F54S92Nz8JVpL3EOclT&amp;page=1&amp;doc=2</t>
  </si>
  <si>
    <t>Alnaser</t>
  </si>
  <si>
    <t>10.3390/app9081554</t>
  </si>
  <si>
    <t>2019-133</t>
  </si>
  <si>
    <t>Recent Advances in Femtosecond Laser-Induced Surface Structuring for Oil-Water Separation</t>
  </si>
  <si>
    <t>http://apps.webofknowledge.com/full_record.do?product=WOS&amp;search_mode=GeneralSearch&amp;qid=1&amp;SID=F1BIL7CaFIwsPqYZ4s9&amp;page=1&amp;doc=1</t>
  </si>
  <si>
    <t>Sharjeel Ahmed</t>
  </si>
  <si>
    <t>10.1257/jel.20181444</t>
  </si>
  <si>
    <t>2019-134</t>
  </si>
  <si>
    <t>What We Have Learned about Terrorism since 9/11</t>
  </si>
  <si>
    <t>AMER ECONOMIC ASSOC</t>
  </si>
  <si>
    <t>http://apps.webofknowledge.com/full_record.do?product=WOS&amp;search_mode=GeneralSearch&amp;qid=1&amp;SID=F2hekmznjM4Op44U8Gj&amp;page=1&amp;doc=4</t>
  </si>
  <si>
    <t> 10.1080/13504851.2019.1616060</t>
  </si>
  <si>
    <t>2019-135</t>
  </si>
  <si>
    <t>Is there a gender difference in accurately predicting the sign of growth in durables spending?</t>
  </si>
  <si>
    <t>http://apps.webofknowledge.com/full_record.do?product=WOS&amp;search_mode=GeneralSearch&amp;qid=1&amp;SID=F2hekmznjM4Op44U8Gj&amp;page=1&amp;doc=3</t>
  </si>
  <si>
    <t>El-Sayegh</t>
  </si>
  <si>
    <t>Sameh</t>
  </si>
  <si>
    <t>10.1080/15623599.2019.1610545</t>
  </si>
  <si>
    <t>2019-136</t>
  </si>
  <si>
    <t>Key contractor selection criteria for green construction projects in the UAE</t>
  </si>
  <si>
    <t>http://apps.webofknowledge.com/full_record.do?product=WOS&amp;search_mode=GeneralSearch&amp;qid=1&amp;SID=F2hekmznjM4Op44U8Gj&amp;page=1&amp;doc=2</t>
  </si>
  <si>
    <t>Basamji</t>
  </si>
  <si>
    <t>Munir</t>
  </si>
  <si>
    <t>Ahmad Haj</t>
  </si>
  <si>
    <t>Zarif</t>
  </si>
  <si>
    <t>Nizar</t>
  </si>
  <si>
    <t xml:space="preserve"> </t>
    <phoneticPr fontId="0" type="noConversion"/>
  </si>
  <si>
    <t>Benati</t>
  </si>
  <si>
    <t>Alessandro</t>
  </si>
  <si>
    <t>10.1080/09658416.2019.1604721</t>
  </si>
  <si>
    <t>2019-137</t>
  </si>
  <si>
    <t>Discourse and long-term effects of isolated and combined structured input and structured output on the acquisition of the English causative form</t>
  </si>
  <si>
    <t>http://apps.webofknowledge.com/full_record.do?product=WOS&amp;search_mode=GeneralSearch&amp;qid=1&amp;SID=F2hekmznjM4Op44U8Gj&amp;page=1&amp;doc=1</t>
  </si>
  <si>
    <t>Bahroun</t>
  </si>
  <si>
    <t>Zied</t>
  </si>
  <si>
    <t>10.1007/s12063-019-00140-0</t>
  </si>
  <si>
    <t>2019-138</t>
  </si>
  <si>
    <t>Determination of dynamic safety stocks for cyclic production schedules</t>
  </si>
  <si>
    <t>http://apps.webofknowledge.com/full_record.do?product=WOS&amp;search_mode=GeneralSearch&amp;qid=1&amp;SID=D6pXFlpdDq8Hpg6ToG3&amp;page=1&amp;doc=2</t>
  </si>
  <si>
    <t>10.1021/jacs.9b02891</t>
  </si>
  <si>
    <t>2019-139</t>
  </si>
  <si>
    <t>Dipole-Induced Rectification Across Ag-TS/SAM//Ga2O3/EGaln Junctions</t>
  </si>
  <si>
    <t>http://apps.webofknowledge.com/full_record.do?product=WOS&amp;search_mode=GeneralSearch&amp;qid=1&amp;SID=D6pXFlpdDq8Hpg6ToG3&amp;page=1&amp;doc=1</t>
  </si>
  <si>
    <t>10.1016/j.jcorpfin.2018.12.005</t>
  </si>
  <si>
    <t>2019-140</t>
  </si>
  <si>
    <t>Is privatization a socially responsible reform?</t>
  </si>
  <si>
    <t>http://apps.webofknowledge.com/full_record.do?product=WOS&amp;search_mode=GeneralSearch&amp;qid=1&amp;SID=C12SlKKNPf7H2qEoELK&amp;page=1&amp;doc=1</t>
  </si>
  <si>
    <t>Abouleish</t>
  </si>
  <si>
    <t>10.3390/plants8050132</t>
  </si>
  <si>
    <t>2019-141</t>
  </si>
  <si>
    <t>Lipophilic Metabolites and Anatomical Acclimatization of Cleome amblyocarpa in the Drought and Extra-Water Areas of the Arid Desert of UAE</t>
  </si>
  <si>
    <t>http://apps.webofknowledge.com/full_record.do?product=WOS&amp;search_mode=GeneralSearch&amp;qid=1&amp;SID=F5hdXmp8hb2Fzy4e7nR&amp;page=1&amp;doc=2</t>
  </si>
  <si>
    <t>10.1007/s11709-018-0506-2</t>
  </si>
  <si>
    <t>2019-142</t>
  </si>
  <si>
    <t>Predicting the response of continuous RC deep beams under varying levels of differential settlement</t>
  </si>
  <si>
    <t>HIGHER EDUCATION PRESS</t>
  </si>
  <si>
    <t>http://apps.webofknowledge.com/full_record.do?product=WOS&amp;search_mode=GeneralSearch&amp;qid=1&amp;SID=F5hdXmp8hb2Fzy4e7nR&amp;page=1&amp;doc=1</t>
  </si>
  <si>
    <t>10.1111/jbfa.12369</t>
  </si>
  <si>
    <t>2019-143</t>
  </si>
  <si>
    <t>Does late 10K filing impact companies' financial reporting strategy? Evidence from discretionary accruals and real transaction management</t>
  </si>
  <si>
    <t>http://apps.webofknowledge.com/full_record.do?product=WOS&amp;search_mode=GeneralSearch&amp;qid=4&amp;SID=C2LCbslyZ5qvceTGAfh&amp;page=1&amp;doc=4</t>
  </si>
  <si>
    <t>Kanan</t>
  </si>
  <si>
    <t>Sofian</t>
  </si>
  <si>
    <t>10.1080/01614940.2019.1613323</t>
  </si>
  <si>
    <t>2019-144</t>
  </si>
  <si>
    <t>Recent advances on TiO2-based photocatalysts toward the degradation of pesticides and major organic pollutants from water bodies</t>
  </si>
  <si>
    <t>http://apps.webofknowledge.com/full_record.do?product=WOS&amp;search_mode=GeneralSearch&amp;qid=4&amp;SID=C2LCbslyZ5qvceTGAfh&amp;page=1&amp;doc=3</t>
  </si>
  <si>
    <t>10.1017/S0263574718000711</t>
  </si>
  <si>
    <t>2019-145</t>
  </si>
  <si>
    <t>Parametric dynamic analysis of walking within a cable-based gait trainer</t>
  </si>
  <si>
    <t>http://apps.webofknowledge.com/full_record.do?product=WOS&amp;search_mode=GeneralSearch&amp;qid=4&amp;SID=C2LCbslyZ5qvceTGAfh&amp;page=1&amp;doc=2</t>
  </si>
  <si>
    <t>Chebbi</t>
  </si>
  <si>
    <t>Rachid</t>
  </si>
  <si>
    <t>10.1515/phys-2019-0028</t>
  </si>
  <si>
    <t>2019-146</t>
  </si>
  <si>
    <t>Formulation of heat conduction and thermal conductivity of metals</t>
  </si>
  <si>
    <t>SCIENDO</t>
  </si>
  <si>
    <t>http://apps.webofknowledge.com/full_record.do?product=WOS&amp;search_mode=GeneralSearch&amp;qid=4&amp;SID=C2LCbslyZ5qvceTGAfh&amp;page=1&amp;doc=1</t>
  </si>
  <si>
    <t>10.1080/13032917.2019.1582894</t>
  </si>
  <si>
    <t>2019-147</t>
  </si>
  <si>
    <t>Michael Olsen: an early pioneer of hospitality education</t>
  </si>
  <si>
    <t>http://apps.webofknowledge.com/full_record.do?product=WOS&amp;search_mode=GeneralSearch&amp;qid=3&amp;SID=C2JUbGqEQbp9ldFBWyC&amp;page=1&amp;doc=13</t>
  </si>
  <si>
    <t>10.1080/10407782.2019.1627837</t>
  </si>
  <si>
    <t>2019-148</t>
  </si>
  <si>
    <t>A two-dimensional adaptive remeshing method for solving melting and solidification problems with convection</t>
  </si>
  <si>
    <t>http://apps.webofknowledge.com/full_record.do?product=WOS&amp;search_mode=GeneralSearch&amp;qid=3&amp;SID=C2JUbGqEQbp9ldFBWyC&amp;page=1&amp;doc=12</t>
  </si>
  <si>
    <t>Kalogerakis</t>
  </si>
  <si>
    <t>Nicolas</t>
  </si>
  <si>
    <t>10.1002/jctb.6001</t>
  </si>
  <si>
    <t>2019-149</t>
  </si>
  <si>
    <t>Efficiency of two constructed wetland systems for wastewater treatment: removal of bacterial indicators and enteric viruses</t>
  </si>
  <si>
    <t>http://apps.webofknowledge.com/full_record.do?product=WOS&amp;search_mode=GeneralSearch&amp;qid=3&amp;SID=F2Hiy86VoUryodGFyZr&amp;page=1&amp;doc=11</t>
  </si>
  <si>
    <t>Abu-Nabah</t>
  </si>
  <si>
    <t>Bassam</t>
  </si>
  <si>
    <t> 10.1016/j.sna.2019.03.001</t>
  </si>
  <si>
    <t>2019-150</t>
  </si>
  <si>
    <t>A simple heat diffusion model to avoid singularity in estimating a crack length using sonic infrared inspection technology</t>
  </si>
  <si>
    <t>ELSEVIER SCIENCE SA</t>
  </si>
  <si>
    <t>http://apps.webofknowledge.com/full_record.do?product=WOS&amp;search_mode=GeneralSearch&amp;qid=3&amp;SID=F2Hiy86VoUryodGFyZr&amp;page=1&amp;doc=10</t>
  </si>
  <si>
    <t>Kallel</t>
  </si>
  <si>
    <t>Sadok</t>
  </si>
  <si>
    <t>10.12775/TMNA.2019.019</t>
  </si>
  <si>
    <t>2019-151</t>
  </si>
  <si>
    <t>FORMAL BARYCENTER SPACES WITH WEIGHTS: THE EULER CHARACTERISTIC</t>
  </si>
  <si>
    <t>JULIUSZ SCHAUDER CTR NONLINEAR STUDIES</t>
  </si>
  <si>
    <t>http://apps.webofknowledge.com/full_record.do?product=WOS&amp;search_mode=GeneralSearch&amp;qid=3&amp;SID=F2Hiy86VoUryodGFyZr&amp;page=1&amp;doc=9</t>
  </si>
  <si>
    <t>10.1016/j.jhazmat.2019.04.078</t>
  </si>
  <si>
    <t>2019-152</t>
  </si>
  <si>
    <t>Biodegradation of mixture of plastic films by tailored marine consortia</t>
  </si>
  <si>
    <t>http://apps.webofknowledge.com/full_record.do?product=WOS&amp;search_mode=GeneralSearch&amp;qid=3&amp;SID=F2Hiy86VoUryodGFyZr&amp;page=1&amp;doc=8</t>
  </si>
  <si>
    <t>10.1108/TR-10-2017-0160</t>
  </si>
  <si>
    <t>2019-153</t>
  </si>
  <si>
    <t>Measuring service quality and customer satisfaction of the small- and medium-sized hotels (SMSHs) industry: lessons from United Arab Emirates (UAE)</t>
  </si>
  <si>
    <t>http://apps.webofknowledge.com/full_record.do?product=WOS&amp;search_mode=GeneralSearch&amp;qid=3&amp;SID=F2Hiy86VoUryodGFyZr&amp;page=1&amp;doc=7</t>
  </si>
  <si>
    <t>Yousef </t>
  </si>
  <si>
    <t>10.1364/OE.27.018958</t>
  </si>
  <si>
    <t>2019-154</t>
  </si>
  <si>
    <t>Electron acceleration by a radially-polarized laser pulse in a plasma micro-channel (vol 27, pg 557, 2019)</t>
  </si>
  <si>
    <t>http://apps.webofknowledge.com/full_record.do?product=WOS&amp;search_mode=GeneralSearch&amp;qid=3&amp;SID=F2Hiy86VoUryodGFyZr&amp;page=1&amp;doc=6</t>
  </si>
  <si>
    <t>Abuzaid</t>
  </si>
  <si>
    <t>Wael</t>
  </si>
  <si>
    <t>10.1016/j.scriptamat.2019.05.006</t>
  </si>
  <si>
    <t>2019-155</t>
  </si>
  <si>
    <t>Shape memory effect in FeMnNiAl iron-based shape memory alloy</t>
  </si>
  <si>
    <t>http://apps.webofknowledge.com/full_record.do?product=WOS&amp;search_mode=GeneralSearch&amp;qid=3&amp;SID=F2Hiy86VoUryodGFyZr&amp;page=1&amp;doc=5</t>
  </si>
  <si>
    <t>Ghamri</t>
  </si>
  <si>
    <t>Lamyaa</t>
  </si>
  <si>
    <t>10.1049/joe.2018.8114</t>
  </si>
  <si>
    <t>2019-156</t>
  </si>
  <si>
    <t>Robust AVR design for the synchronous generator</t>
  </si>
  <si>
    <t>http://apps.webofknowledge.com/full_record.do?product=WOS&amp;search_mode=GeneralSearch&amp;qid=3&amp;SID=F2Hiy86VoUryodGFyZr&amp;page=1&amp;doc=4</t>
  </si>
  <si>
    <t>Awadh</t>
  </si>
  <si>
    <t>Hamda</t>
  </si>
  <si>
    <t>Al Shamsi</t>
  </si>
  <si>
    <t>Najla</t>
  </si>
  <si>
    <t>AlKhateri</t>
  </si>
  <si>
    <t>Saeed</t>
  </si>
  <si>
    <t>Khurram</t>
  </si>
  <si>
    <t>Visiting Guest in Residence</t>
  </si>
  <si>
    <t>10.1016/j.ememar.2019.03.006</t>
  </si>
  <si>
    <t>2019-157</t>
  </si>
  <si>
    <t>The Stock Liquidity of Banks: A Comparison between Islamic and Conventional Banks in Emerging Economies</t>
  </si>
  <si>
    <t>http://apps.webofknowledge.com/full_record.do?product=WOS&amp;search_mode=GeneralSearch&amp;qid=3&amp;SID=F2Hiy86VoUryodGFyZr&amp;page=1&amp;doc=3</t>
  </si>
  <si>
    <t>Khatib</t>
  </si>
  <si>
    <t>Line</t>
  </si>
  <si>
    <t>International Studies</t>
  </si>
  <si>
    <t>10.1080/13530194.2017.1408456</t>
  </si>
  <si>
    <t>2019-158</t>
  </si>
  <si>
    <t>Syria, Saudi Arabia, the UAE and Qatar: the 'sectarianization' of the Syrian conflict and undermining of democratization in the region</t>
  </si>
  <si>
    <t>http://apps.webofknowledge.com/full_record.do?product=WOS&amp;search_mode=GeneralSearch&amp;qid=3&amp;SID=F2Hiy86VoUryodGFyZr&amp;page=1&amp;doc=2</t>
  </si>
  <si>
    <t>10.1080/00207543.2018.1548787</t>
  </si>
  <si>
    <t>2019-159</t>
  </si>
  <si>
    <t>Operational and environmental decisions for a two-stage supply chain under vendor managed consignment inventory partnership</t>
  </si>
  <si>
    <t>http://apps.webofknowledge.com/full_record.do?product=WOS&amp;search_mode=GeneralSearch&amp;qid=3&amp;SID=F2Hiy86VoUryodGFyZr&amp;page=1&amp;doc=1</t>
  </si>
  <si>
    <t>Babekian</t>
  </si>
  <si>
    <t>Salbi</t>
  </si>
  <si>
    <t>10.12989/acc.2019.7.4.249</t>
  </si>
  <si>
    <t>2019-160</t>
  </si>
  <si>
    <t>Shear strengthening of deficient concrete beams with marine grade aluminium alloy plates</t>
  </si>
  <si>
    <t>TECHNO-PRESS</t>
  </si>
  <si>
    <t>http://apps.webofknowledge.com/full_record.do?product=WOS&amp;search_mode=GeneralSearch&amp;qid=1&amp;SID=E4AoOryvSoptbdQgZTL&amp;page=1&amp;doc=5</t>
  </si>
  <si>
    <t>10.1007/s11235-018-0533-2</t>
  </si>
  <si>
    <t>2019-161</t>
  </si>
  <si>
    <t>A novel closed-form expression for the probability of starvation in video streaming over wireless networks</t>
  </si>
  <si>
    <t>http://apps.webofknowledge.com/full_record.do?product=WOS&amp;search_mode=GeneralSearch&amp;qid=1&amp;SID=E4AoOryvSoptbdQgZTL&amp;page=1&amp;doc=4</t>
  </si>
  <si>
    <t>10.1080/03610926.2018.1465088</t>
  </si>
  <si>
    <t>2019-162</t>
  </si>
  <si>
    <t>On the distribution of maximum of multivariate normal random vectors</t>
  </si>
  <si>
    <t>http://apps.webofknowledge.com/full_record.do?product=WOS&amp;search_mode=GeneralSearch&amp;qid=1&amp;SID=E4AoOryvSoptbdQgZTL&amp;page=1&amp;doc=3</t>
  </si>
  <si>
    <t>Alshraideh</t>
  </si>
  <si>
    <t>Hussam Ahmad</t>
  </si>
  <si>
    <t>10.1089/thy.2018.0579</t>
  </si>
  <si>
    <t>2019-163</t>
  </si>
  <si>
    <t>A Cross-Sectional Study to Assess the Prevalence of Adult Thyroid Dysfunction Disorders in Jordan</t>
  </si>
  <si>
    <t>MARY ANN LIEBERT</t>
  </si>
  <si>
    <t>http://apps.webofknowledge.com/full_record.do?product=WOS&amp;search_mode=GeneralSearch&amp;qid=1&amp;SID=E4AoOryvSoptbdQgZTL&amp;page=1&amp;doc=2</t>
  </si>
  <si>
    <t>10.1016/j.nbt.2019.05.006</t>
  </si>
  <si>
    <t>2019-164</t>
  </si>
  <si>
    <t>Evaluation of a constructed wetland for wastewater treatment: Addressing emerging organic contaminants and antibiotic resistant bacteria</t>
  </si>
  <si>
    <t>http://apps.webofknowledge.com/full_record.do?product=WOS&amp;search_mode=GeneralSearch&amp;qid=1&amp;SID=E4AoOryvSoptbdQgZTL&amp;page=1&amp;doc=1</t>
  </si>
  <si>
    <t xml:space="preserve">Mojahid </t>
  </si>
  <si>
    <t>10.1080/03081060.2019.1650435</t>
  </si>
  <si>
    <t>2019-165</t>
  </si>
  <si>
    <t>Uncertainty modeling for bus selection and allocation in a private transportation system</t>
  </si>
  <si>
    <t>http://apps.webofknowledge.com/full_record.do?product=WOS&amp;search_mode=OneClickSearch&amp;qid=5&amp;SID=F3Pu64ErxbBksR8thLe&amp;page=1&amp;doc=1</t>
  </si>
  <si>
    <t>Badran</t>
  </si>
  <si>
    <t>Sammy</t>
  </si>
  <si>
    <t>10.1080/13530194.2019.1651634</t>
  </si>
  <si>
    <t>2019-166</t>
  </si>
  <si>
    <t>Signaling reforms through election results: how a Moroccan opposition party demobilized protests</t>
  </si>
  <si>
    <t>http://apps.webofknowledge.com/full_record.do?product=WOS&amp;search_mode=GeneralSearch&amp;qid=3&amp;SID=F3Pu64ErxbBksR8thLe&amp;page=1&amp;doc=2</t>
  </si>
  <si>
    <t>10.1111/gwao.12397</t>
  </si>
  <si>
    <t>2019-167</t>
  </si>
  <si>
    <t>Towards a performative understanding of deservingness: Merit, gender and the BBC pay dispute</t>
  </si>
  <si>
    <t>http://apps.webofknowledge.com/full_record.do?product=WOS&amp;search_mode=GeneralSearch&amp;qid=3&amp;SID=F3Pu64ErxbBksR8thLe&amp;page=1&amp;doc=3</t>
  </si>
  <si>
    <t>Khawlah</t>
  </si>
  <si>
    <t>10.1080/08989621.2019.1646646</t>
  </si>
  <si>
    <t>2019-168</t>
  </si>
  <si>
    <t>Academic integrity: Challenges and strategies for Asia and the Middle East</t>
  </si>
  <si>
    <t>http://apps.webofknowledge.com/full_record.do?product=WOS&amp;search_mode=GeneralSearch&amp;qid=3&amp;SID=F3Pu64ErxbBksR8thLe&amp;page=1&amp;doc=4</t>
  </si>
  <si>
    <t>Chazi</t>
  </si>
  <si>
    <t>Abdelaziz</t>
  </si>
  <si>
    <t>10.1080/00036846.2019.1645288</t>
  </si>
  <si>
    <t>2019-169</t>
  </si>
  <si>
    <t>Does the size of Islamic banking matter for industry growth: international evidence</t>
  </si>
  <si>
    <t>http://apps.webofknowledge.com/full_record.do?product=WOS&amp;search_mode=GeneralSearch&amp;qid=3&amp;SID=F3Pu64ErxbBksR8thLe&amp;page=1&amp;doc=5</t>
  </si>
  <si>
    <t>Zantout</t>
  </si>
  <si>
    <t>Zaher</t>
  </si>
  <si>
    <t>Enache</t>
  </si>
  <si>
    <t>Cristian</t>
  </si>
  <si>
    <t>10.1016/j.amc.2019.06.065</t>
  </si>
  <si>
    <t>2019-170</t>
  </si>
  <si>
    <t>A free boundary problem with multiple boundaries for a general class of anisotropic equations</t>
  </si>
  <si>
    <t>http://apps.webofknowledge.com/full_record.do?product=WOS&amp;search_mode=GeneralSearch&amp;qid=3&amp;SID=F3Pu64ErxbBksR8thLe&amp;page=1&amp;doc=6</t>
  </si>
  <si>
    <t>Ben-Daya</t>
  </si>
  <si>
    <t> 10.1080/00207543.2017.1402140</t>
  </si>
  <si>
    <t>2019-171</t>
  </si>
  <si>
    <t>Internet of things and supply chain management: a literature review</t>
  </si>
  <si>
    <t>http://apps.webofknowledge.com/full_record.do?product=WOS&amp;search_mode=GeneralSearch&amp;qid=3&amp;SID=F3Pu64ErxbBksR8thLe&amp;page=1&amp;doc=7</t>
  </si>
  <si>
    <t>Abukhaled</t>
  </si>
  <si>
    <t>Marwan</t>
  </si>
  <si>
    <t>10.1007/s10509-019-3611-3</t>
  </si>
  <si>
    <t>2019-172</t>
  </si>
  <si>
    <t>Mathematical modeling of light curves of RHESSI and AGILE terrestrial gamma-ray flashes</t>
  </si>
  <si>
    <t>http://apps.webofknowledge.com/full_record.do?product=WOS&amp;search_mode=GeneralSearch&amp;qid=3&amp;SID=F3Pu64ErxbBksR8thLe&amp;page=1&amp;doc=8</t>
  </si>
  <si>
    <t>Guessoum</t>
  </si>
  <si>
    <t>Nidhal</t>
  </si>
  <si>
    <t>10.1016/j.scriptamat.2019.06.032</t>
  </si>
  <si>
    <t>2019-173</t>
  </si>
  <si>
    <t>Martensite variant localization effects on fatigue crack growth - The CuZnAl example</t>
  </si>
  <si>
    <t>http://apps.webofknowledge.com/full_record.do?product=WOS&amp;search_mode=GeneralSearch&amp;qid=3&amp;SID=F3Pu64ErxbBksR8thLe&amp;page=1&amp;doc=9</t>
  </si>
  <si>
    <t> 10.3389/fmars.2019.00445</t>
  </si>
  <si>
    <t>2019-174</t>
  </si>
  <si>
    <t>The Global Ocean Ship-Based Hydrographic Investigations Program (GO-SHIP): A Platform for Integrated Multidisciplinary Ocean Science</t>
  </si>
  <si>
    <t>http://apps.webofknowledge.com/full_record.do?product=WOS&amp;search_mode=GeneralSearch&amp;qid=3&amp;SID=F3Pu64ErxbBksR8thLe&amp;page=1&amp;doc=10</t>
  </si>
  <si>
    <t>10.1016/j.emj.2019.01.008</t>
  </si>
  <si>
    <t>2019-175</t>
  </si>
  <si>
    <t>A multi-stakeholder view of social media as a supporting tool in higher education: An educator-student perspective</t>
  </si>
  <si>
    <t>http://apps.webofknowledge.com/full_record.do?product=WOS&amp;search_mode=GeneralSearch&amp;qid=3&amp;SID=F3Pu64ErxbBksR8thLe&amp;page=1&amp;doc=11</t>
  </si>
  <si>
    <t>10.1016/j.istruc.2019.06.019</t>
  </si>
  <si>
    <t>2019-176</t>
  </si>
  <si>
    <t>Experimental and finite element investigation of the shear performance of BFRP-RC short beams</t>
  </si>
  <si>
    <t>http://apps.webofknowledge.com/full_record.do?product=WOS&amp;search_mode=GeneralSearch&amp;qid=1&amp;SID=E5t2JVaBq6ljQ4SV9XS&amp;page=1&amp;doc=12</t>
  </si>
  <si>
    <t>Suliman</t>
  </si>
  <si>
    <t>10.2320/matertrans.M2019002</t>
  </si>
  <si>
    <t>2019-177</t>
  </si>
  <si>
    <t>An Enhanced Electrical Steel Sheet Model Integrating the Effects of Rotating Magnetic Properties and DC-Biased Field</t>
  </si>
  <si>
    <t>JAPAN INST METALS &amp; MATERIALS</t>
  </si>
  <si>
    <t>http://apps.webofknowledge.com/full_record.do?product=WOS&amp;search_mode=GeneralSearch&amp;qid=1&amp;SID=E5t2JVaBq6ljQ4SV9XS&amp;page=1&amp;doc=13</t>
  </si>
  <si>
    <t>Kim</t>
  </si>
  <si>
    <t>Vyacheslav</t>
  </si>
  <si>
    <t>Research Assistant</t>
  </si>
  <si>
    <t>10.1364/OL.44.003693</t>
  </si>
  <si>
    <t>2019-178</t>
  </si>
  <si>
    <t>Calculation of high-order harmonic generation in laser-produced lithium plasma</t>
  </si>
  <si>
    <t>http://apps.webofknowledge.com/full_record.do?product=WOS&amp;search_mode=GeneralSearch&amp;qid=1&amp;SID=E5t2JVaBq6ljQ4SV9XS&amp;page=1&amp;doc=14</t>
  </si>
  <si>
    <t>Boltaev</t>
  </si>
  <si>
    <t>Ganjaboy</t>
  </si>
  <si>
    <t>Postdoctoral Research Associate</t>
  </si>
  <si>
    <t>Iqbal</t>
  </si>
  <si>
    <t>Mazhar</t>
  </si>
  <si>
    <t>10.1029/2019GL082740</t>
  </si>
  <si>
    <t>2019-179</t>
  </si>
  <si>
    <t>Abyssal Transport Variations in the Southwest South Atlantic: First Insights From a Long-Term Observation Array at 34.5 degrees S</t>
  </si>
  <si>
    <t>http://apps.webofknowledge.com/full_record.do?product=WOS&amp;search_mode=GeneralSearch&amp;qid=1&amp;SID=E5t2JVaBq6ljQ4SV9XS&amp;page=1&amp;doc=15</t>
  </si>
  <si>
    <t>10.1016/j.na.2019.05.008</t>
  </si>
  <si>
    <t>2019-180</t>
  </si>
  <si>
    <t>Minimum principles and a priori estimates for some translating soliton type problems</t>
  </si>
  <si>
    <t>http://apps.webofknowledge.com/full_record.do?product=WOS&amp;search_mode=GeneralSearch&amp;qid=1&amp;SID=E5t2JVaBq6ljQ4SV9XS&amp;page=1&amp;doc=16</t>
  </si>
  <si>
    <t>10.1080/10447318.2018.1509500</t>
  </si>
  <si>
    <t>2019-181</t>
  </si>
  <si>
    <t>The Impact of Flow Experience and Personality Type on the Intention to Use Virtual World</t>
  </si>
  <si>
    <t>http://apps.webofknowledge.com/full_record.do?product=WOS&amp;search_mode=GeneralSearch&amp;qid=1&amp;SID=E5t2JVaBq6ljQ4SV9XS&amp;page=1&amp;doc=17</t>
  </si>
  <si>
    <t>Abdulkarim</t>
  </si>
  <si>
    <t>10.1080/01490419.2019.1623352</t>
  </si>
  <si>
    <t>2019-182</t>
  </si>
  <si>
    <t>Assessment of Cryosat-2 and SARAL/AltiKa altimetry for measuring inland water and coastal sea level variations: A case study on Tibetan Plateau lake and Taiwan Coast</t>
  </si>
  <si>
    <t>http://apps.webofknowledge.com/full_record.do?product=WOS&amp;search_mode=GeneralSearch&amp;qid=1&amp;SID=E5t2JVaBq6ljQ4SV9XS&amp;page=1&amp;doc=18</t>
  </si>
  <si>
    <t>10.1109/TVT.2019.2916385</t>
  </si>
  <si>
    <t>2019-183</t>
  </si>
  <si>
    <t>Novel Methods for Generating Fox's H-Function Distributed Random Variables With Applications</t>
  </si>
  <si>
    <t>http://apps.webofknowledge.com/full_record.do?product=WOS&amp;search_mode=GeneralSearch&amp;qid=1&amp;SID=E5t2JVaBq6ljQ4SV9XS&amp;page=1&amp;doc=19</t>
  </si>
  <si>
    <t>El-Tarhuni</t>
  </si>
  <si>
    <t>Vice Provost Graduate Studies</t>
  </si>
  <si>
    <t>10.1016/j.phycom.2019.100720</t>
  </si>
  <si>
    <t>2019-184</t>
  </si>
  <si>
    <t>A C-V-BLAST spread spectrum massive MIMO NOMA scheme for 5G systems with channel imperfections</t>
  </si>
  <si>
    <t>ELSEVIER</t>
  </si>
  <si>
    <t>http://apps.webofknowledge.com/full_record.do?product=WOS&amp;search_mode=GeneralSearch&amp;qid=1&amp;SID=E5t2JVaBq6ljQ4SV9XS&amp;page=1&amp;doc=20</t>
  </si>
  <si>
    <t>Omer</t>
  </si>
  <si>
    <t>Ala Eldin</t>
  </si>
  <si>
    <t>10.1016/j.phycom.2019.04.015</t>
  </si>
  <si>
    <t>2019-185</t>
  </si>
  <si>
    <t>An integrated scheme for streaming scalable encoded video-on-demand over CR networks</t>
  </si>
  <si>
    <t>http://apps.webofknowledge.com/full_record.do?product=WOS&amp;search_mode=GeneralSearch&amp;qid=1&amp;SID=D5dER5jKN3yTVjW2Abu&amp;page=1&amp;doc=21</t>
  </si>
  <si>
    <t>10.1108/EJM-04-2017-0300</t>
  </si>
  <si>
    <t>2019-186</t>
  </si>
  <si>
    <t>"We don't all see it the same way" The biasing effects of country-of-origin and preference reversals on product evaluation</t>
  </si>
  <si>
    <t>http://apps.webofknowledge.com/full_record.do?product=WOS&amp;search_mode=GeneralSearch&amp;qid=1&amp;SID=D5dER5jKN3yTVjW2Abu&amp;page=1&amp;doc=22</t>
  </si>
  <si>
    <t>10.1364/OSAC.2.002162</t>
  </si>
  <si>
    <t>2019-187</t>
  </si>
  <si>
    <t>Momentum and energy considerations of a Bessel-Bessel laser bullet</t>
  </si>
  <si>
    <t>http://apps.webofknowledge.com/full_record.do?product=WOS&amp;search_mode=GeneralSearch&amp;qid=1&amp;SID=D5dER5jKN3yTVjW2Abu&amp;page=1&amp;doc=23</t>
  </si>
  <si>
    <t>Makkawi</t>
  </si>
  <si>
    <t>Yassir</t>
  </si>
  <si>
    <t>10.1016/j.renene.2019.05.028</t>
  </si>
  <si>
    <t>2019-188</t>
  </si>
  <si>
    <t>Fast pyrolysis of date palm (Phoenix dactylifera) waste in a bubbling fluidized bed reactor</t>
  </si>
  <si>
    <t>http://apps.webofknowledge.com/full_record.do?product=WOS&amp;search_mode=GeneralSearch&amp;qid=1&amp;SID=D5dER5jKN3yTVjW2Abu&amp;page=1&amp;doc=24</t>
  </si>
  <si>
    <t>Salih</t>
  </si>
  <si>
    <t>Mubarak</t>
  </si>
  <si>
    <t>Helal</t>
  </si>
  <si>
    <t>Sherin</t>
  </si>
  <si>
    <t>10.1080/15325008.2019.1629512</t>
  </si>
  <si>
    <t>2019-189</t>
  </si>
  <si>
    <t>Energy Management System for Smart Hybrid AC/DC Microgrids in Remote Communities</t>
  </si>
  <si>
    <t>http://apps.webofknowledge.com/full_record.do?product=WOS&amp;search_mode=GeneralSearch&amp;qid=1&amp;SID=D5dER5jKN3yTVjW2Abu&amp;page=1&amp;doc=25</t>
  </si>
  <si>
    <t>Hanna</t>
  </si>
  <si>
    <t>Maria Ossama</t>
  </si>
  <si>
    <t>Najee</t>
  </si>
  <si>
    <t>Rawan Jamil</t>
  </si>
  <si>
    <t>10.1063/1.5095778</t>
  </si>
  <si>
    <t>2019-190</t>
  </si>
  <si>
    <t>Effects of mechano-electrical feedback on the onset of alternans: A computational study</t>
  </si>
  <si>
    <t>AMER INST PHYSICS</t>
  </si>
  <si>
    <t>http://apps.webofknowledge.com/full_record.do?product=WOS&amp;search_mode=GeneralSearch&amp;qid=1&amp;SID=D5dER5jKN3yTVjW2Abu&amp;page=1&amp;doc=26</t>
  </si>
  <si>
    <t> Salma </t>
  </si>
  <si>
    <t>10.1166/jnn.2019.16646</t>
  </si>
  <si>
    <t>2019-191</t>
  </si>
  <si>
    <t>Factors Affecting the Acoustic In Vitro Release of Calcein from PEGylated Liposomes</t>
  </si>
  <si>
    <t>http://apps.webofknowledge.com/full_record.do?product=WOS&amp;search_mode=GeneralSearch&amp;qid=1&amp;SID=D5dER5jKN3yTVjW2Abu&amp;page=1&amp;doc=27</t>
  </si>
  <si>
    <t>Moussa</t>
  </si>
  <si>
    <t>Hesham</t>
  </si>
  <si>
    <t>Martins</t>
  </si>
  <si>
    <t>Ana</t>
  </si>
  <si>
    <t>Abbas</t>
  </si>
  <si>
    <t>Yassmine</t>
  </si>
  <si>
    <t> 10.1080/15376494.2018.1432803</t>
  </si>
  <si>
    <t>2019-192</t>
  </si>
  <si>
    <t>Modeling the shear strength of concrete beams reinforced with CFRP bars under unsymmetrical loading</t>
  </si>
  <si>
    <t>http://apps.webofknowledge.com/full_record.do?product=WOS&amp;search_mode=GeneralSearch&amp;qid=1&amp;SID=D5dER5jKN3yTVjW2Abu&amp;page=1&amp;doc=28</t>
  </si>
  <si>
    <t>Ben Abdelaziz</t>
  </si>
  <si>
    <t>Fouad</t>
  </si>
  <si>
    <t>UOB</t>
  </si>
  <si>
    <t>10.1080/03155986.2019.1634399</t>
  </si>
  <si>
    <t>2019-193</t>
  </si>
  <si>
    <t>Editorial</t>
  </si>
  <si>
    <t>http://apps.webofknowledge.com/full_record.do?product=WOS&amp;search_mode=GeneralSearch&amp;qid=1&amp;SID=D5dER5jKN3yTVjW2Abu&amp;page=1&amp;doc=2</t>
  </si>
  <si>
    <t>Al Basha</t>
  </si>
  <si>
    <t>10.2174/1389557519666190408155251</t>
  </si>
  <si>
    <t>2019-194</t>
  </si>
  <si>
    <t>Liposomes in Active, Passive and Acoustically-Triggered Drug Delivery</t>
  </si>
  <si>
    <t>BENTHAM SCIENCE PUBL LTD</t>
  </si>
  <si>
    <t>http://apps.webofknowledge.com/full_record.do?product=WOS&amp;search_mode=GeneralSearch&amp;qid=1&amp;SID=D5dER5jKN3yTVjW2Abu&amp;page=1&amp;doc=30</t>
  </si>
  <si>
    <t>Salkho</t>
  </si>
  <si>
    <t>Dalibalta</t>
  </si>
  <si>
    <t>Sarah</t>
  </si>
  <si>
    <t>Khallaf</t>
  </si>
  <si>
    <t>Ashraf</t>
  </si>
  <si>
    <t>10.1080/14783363.2019.1625708</t>
  </si>
  <si>
    <t>2019-195</t>
  </si>
  <si>
    <t>Non-financial performance measures disclosure, quality strategy, and organizational financial performance: a mediating model</t>
  </si>
  <si>
    <t>http://apps.webofknowledge.com/full_record.do?product=WOS&amp;search_mode=GeneralSearch&amp;qid=1&amp;SID=D5dER5jKN3yTVjW2Abu&amp;page=1&amp;doc=31</t>
  </si>
  <si>
    <t>Gleason</t>
  </si>
  <si>
    <t>Kimberly</t>
  </si>
  <si>
    <t>Simonet</t>
  </si>
  <si>
    <t>10.1002/hpm.2740</t>
  </si>
  <si>
    <t>2019-196</t>
  </si>
  <si>
    <t>Technocratic recentralization in the French health care system: A critical evaluation</t>
  </si>
  <si>
    <t>http://apps.webofknowledge.com/full_record.do?product=WOS&amp;search_mode=GeneralSearch&amp;qid=1&amp;SID=D5dER5jKN3yTVjW2Abu&amp;page=1&amp;doc=32</t>
  </si>
  <si>
    <t>10.1016/j.indag.2019.02.003</t>
  </si>
  <si>
    <t>2019-197</t>
  </si>
  <si>
    <t>Ultraspherical moments on a set of disjoint intervals</t>
  </si>
  <si>
    <t>http://apps.webofknowledge.com/full_record.do?product=WOS&amp;search_mode=GeneralSearch&amp;qid=1&amp;SID=E2ec64M5oJdNkDf2hep&amp;page=1&amp;doc=33</t>
  </si>
  <si>
    <t>Abdelgawad</t>
  </si>
  <si>
    <t>10.1007/s10544-019-0401-1</t>
  </si>
  <si>
    <t>2019-198</t>
  </si>
  <si>
    <t>Multi-purpose machine vision platform for different microfluidics applications</t>
  </si>
  <si>
    <t>http://apps.webofknowledge.com/full_record.do?product=WOS&amp;search_mode=GeneralSearch&amp;qid=3&amp;SID=E1EfpRLnwXWm4i2LxcN&amp;page=1&amp;doc=35</t>
  </si>
  <si>
    <t>10.1016/j.physa.2019.04.136</t>
  </si>
  <si>
    <t>2019-199</t>
  </si>
  <si>
    <t>The generalised hyperbolic distribution and its subclass in the analysis of a new era of cryptocurrencies: Ethereum and its financial risk</t>
  </si>
  <si>
    <t>http://apps.webofknowledge.com/full_record.do?product=WOS&amp;search_mode=GeneralSearch&amp;qid=1&amp;SID=E1C2BSsIRg2SqoeVguK&amp;page=1&amp;doc=36</t>
  </si>
  <si>
    <t>10.1016/j.irfa.2019.05.008</t>
  </si>
  <si>
    <t>2019-200</t>
  </si>
  <si>
    <t>The adaptive market hypothesis in the high frequency cryptocurrency market</t>
  </si>
  <si>
    <t>http://apps.webofknowledge.com/full_record.do?product=WOS&amp;search_mode=GeneralSearch&amp;qid=1&amp;SID=E1C2BSsIRg2SqoeVguK&amp;page=1&amp;doc=37</t>
  </si>
  <si>
    <t>Elsayed</t>
  </si>
  <si>
    <t>10.1016/j.jchas.2018.12.005</t>
  </si>
  <si>
    <t>2019-201</t>
  </si>
  <si>
    <t>An immediate onsite chlorine leakage disaster management plan</t>
  </si>
  <si>
    <t>http://apps.webofknowledge.com/full_record.do?product=WOS&amp;search_mode=GeneralSearch&amp;qid=1&amp;SID=E1C2BSsIRg2SqoeVguK&amp;page=1&amp;doc=38</t>
  </si>
  <si>
    <t>10.1016/j.marpolbul.2019.03.024</t>
  </si>
  <si>
    <t>2019-202</t>
  </si>
  <si>
    <t>Towards more sustainable coastal development in the Arabian Gulf: Opportunities for ecological engineering in an urbanized seascape</t>
  </si>
  <si>
    <t>http://apps.webofknowledge.com/full_record.do?product=WOS&amp;search_mode=GeneralSearch&amp;qid=1&amp;SID=E1C2BSsIRg2SqoeVguK&amp;page=1&amp;doc=39</t>
  </si>
  <si>
    <t>Mahmood</t>
  </si>
  <si>
    <t>Mobeen</t>
  </si>
  <si>
    <t> 10.1049/iet-rsn.2018.5501</t>
  </si>
  <si>
    <t>2019-203</t>
  </si>
  <si>
    <t>FDA transmit beampattern synthesis using piecewise trigonometric frequency offset</t>
  </si>
  <si>
    <t>http://apps.webofknowledge.com/full_record.do?product=WOS&amp;search_mode=GeneralSearch&amp;qid=1&amp;SID=E1C2BSsIRg2SqoeVguK&amp;page=1&amp;doc=40</t>
  </si>
  <si>
    <t>Badawi</t>
  </si>
  <si>
    <t>10.1142/S0219498819501238</t>
  </si>
  <si>
    <t>2019-204</t>
  </si>
  <si>
    <t>On n-absorbing ideals and (m, n)-closed ideals in trivial ring extensions of commutative rings</t>
  </si>
  <si>
    <t>http://apps.webofknowledge.com/full_record.do?product=WOS&amp;search_mode=GeneralSearch&amp;qid=1&amp;SID=E1C2BSsIRg2SqoeVguK&amp;page=1&amp;doc=41</t>
  </si>
  <si>
    <t>10.1016/j.retrec.2019.03.002</t>
  </si>
  <si>
    <t>2019-205</t>
  </si>
  <si>
    <t>An analysis of vehicle-buying attitudes of US consumers</t>
  </si>
  <si>
    <t>http://apps.webofknowledge.com/full_record.do?product=WOS&amp;search_mode=GeneralSearch&amp;qid=1&amp;SID=E1C2BSsIRg2SqoeVguK&amp;page=1&amp;doc=42</t>
  </si>
  <si>
    <t>10.1007/s00500-018-3273-z</t>
  </si>
  <si>
    <t>2019-206</t>
  </si>
  <si>
    <t>An efficient evolutionary algorithm for engineering design problems</t>
  </si>
  <si>
    <t>http://apps.webofknowledge.com/full_record.do?product=WOS&amp;search_mode=GeneralSearch&amp;qid=1&amp;SID=E1C2BSsIRg2SqoeVguK&amp;page=1&amp;doc=43</t>
  </si>
  <si>
    <t>Kabbani</t>
  </si>
  <si>
    <t>Mohammed </t>
  </si>
  <si>
    <t>10.1177/0892705718792351</t>
  </si>
  <si>
    <t>2019-207</t>
  </si>
  <si>
    <t>Predicting the effect of cooling rate on the mechanical properties of glass fiber-polypropylene composites using artificial neural networks</t>
  </si>
  <si>
    <t>http://apps.webofknowledge.com/full_record.do?product=WOS&amp;search_mode=GeneralSearch&amp;qid=1&amp;SID=E1C2BSsIRg2SqoeVguK&amp;page=1&amp;doc=1</t>
  </si>
  <si>
    <t>El Kadi</t>
  </si>
  <si>
    <t>Hany</t>
  </si>
  <si>
    <t>Noorzai</t>
  </si>
  <si>
    <t>Roshan</t>
  </si>
  <si>
    <t>10.1163/1573384X-20190303</t>
  </si>
  <si>
    <t>2019-208</t>
  </si>
  <si>
    <t>The Battle of Maiwand and the Taliban's Tarani</t>
  </si>
  <si>
    <t>BRILL ACADEMIC PUBLISHERS</t>
  </si>
  <si>
    <t>http://apps.webofknowledge.com/full_record.do?product=WOS&amp;search_mode=GeneralSearch&amp;qid=1&amp;SID=C4dV8KUVFFWJjTI8d2a&amp;page=1&amp;doc=1</t>
  </si>
  <si>
    <t>Kimberley Catherine</t>
  </si>
  <si>
    <t>10.1108/JEEE-02-2018-0020</t>
  </si>
  <si>
    <t>2019-209</t>
  </si>
  <si>
    <t>Marketing management and optimism of Afghan female entrepreneurs</t>
  </si>
  <si>
    <t>http://apps.webofknowledge.com/full_record.do?product=WOS&amp;search_mode=GeneralSearch&amp;qid=1&amp;SID=C2jSravhBFUZEnGW7wp&amp;page=1&amp;doc=1</t>
  </si>
  <si>
    <t>10.1016/j.actamat.2019.06.042</t>
  </si>
  <si>
    <t>2019-210</t>
  </si>
  <si>
    <t>Deshielding effects on fatigue crack growth in shape memory alloys- A study on CuZnAl single-crystalline materials</t>
  </si>
  <si>
    <t>http://apps.webofknowledge.com/full_record.do?product=WOS&amp;search_mode=GeneralSearch&amp;qid=6&amp;SID=F18ZjRMZbfYCqav4mmu&amp;page=1&amp;doc=4</t>
  </si>
  <si>
    <t>Al-Shargie</t>
  </si>
  <si>
    <t>Fares</t>
  </si>
  <si>
    <t>Visiting Post Doctoral Fellow</t>
  </si>
  <si>
    <t> 10.3390/brainsci9080178</t>
  </si>
  <si>
    <t>2019-211</t>
  </si>
  <si>
    <t>Vigilance Decrement and Enhancement Techniques: A Review</t>
  </si>
  <si>
    <t>http://apps.webofknowledge.com/full_record.do?product=WOS&amp;search_mode=GeneralSearch&amp;qid=6&amp;SID=F18ZjRMZbfYCqav4mmu&amp;page=1&amp;doc=3</t>
  </si>
  <si>
    <t>Vian</t>
  </si>
  <si>
    <t>10.1108/IJHMA-12-2017-0110</t>
  </si>
  <si>
    <t>2019-212</t>
  </si>
  <si>
    <t>Interoperability optimisation for shared equity housing model development and FTB homeownership in the UK</t>
  </si>
  <si>
    <t>http://apps.webofknowledge.com/full_record.do?product=WOS&amp;search_mode=GeneralSearch&amp;qid=6&amp;SID=F18ZjRMZbfYCqav4mmu&amp;page=1&amp;doc=2</t>
  </si>
  <si>
    <t>10.1109/TSG.2019.2891900</t>
  </si>
  <si>
    <t>2019-213</t>
  </si>
  <si>
    <t>Joint Planning of Smart EV Charging Stations and DGs in Eco-Friendly Remote Hybrid Microgrids</t>
  </si>
  <si>
    <t>http://apps.webofknowledge.com/full_record.do?product=WOS&amp;search_mode=GeneralSearch&amp;qid=6&amp;SID=F18ZjRMZbfYCqav4mmu&amp;page=1&amp;doc=1</t>
  </si>
  <si>
    <t>10.3390/mca24010008</t>
  </si>
  <si>
    <t>2019-214</t>
  </si>
  <si>
    <t>An Efficient Semi-Analytical Solution of a One-Dimensional Curvature Equation that Describes the Human Corneal Shape</t>
  </si>
  <si>
    <t>http://apps.webofknowledge.com/full_record.do?product=WOS&amp;search_mode=GeneralSearch&amp;qid=2&amp;SID=F2R6qYHA7XC2RzoW6aL&amp;page=1&amp;doc=5</t>
  </si>
  <si>
    <t>Dhou</t>
  </si>
  <si>
    <t>Salam</t>
  </si>
  <si>
    <t>10.1002/mp.13595</t>
  </si>
  <si>
    <t>2019-215</t>
  </si>
  <si>
    <t>Reconstruction of a high-quality volumetric image and a respiratory motion model from patient CBCT projections</t>
  </si>
  <si>
    <t>http://apps.webofknowledge.com/full_record.do?product=WOS&amp;search_mode=GeneralSearch&amp;qid=2&amp;SID=F2R6qYHA7XC2RzoW6aL&amp;page=1&amp;doc=4</t>
  </si>
  <si>
    <t>Ibrahim</t>
  </si>
  <si>
    <t>Taleb Hassan</t>
  </si>
  <si>
    <t>10.20964/2019.09.27</t>
  </si>
  <si>
    <t>2019-216</t>
  </si>
  <si>
    <t>Corrosion Behavior of Common Metals in Eutectic Ionic Liquids</t>
  </si>
  <si>
    <t>ESG</t>
  </si>
  <si>
    <t>http://apps.webofknowledge.com/full_record.do?product=WOS&amp;search_mode=GeneralSearch&amp;qid=2&amp;SID=F2R6qYHA7XC2RzoW6aL&amp;page=1&amp;doc=3</t>
  </si>
  <si>
    <t>Alhasan</t>
  </si>
  <si>
    <t>Sabri</t>
  </si>
  <si>
    <t>Muhammad Ashraf</t>
  </si>
  <si>
    <t xml:space="preserve">College of Arts and Sciences </t>
  </si>
  <si>
    <t xml:space="preserve">Nabil </t>
  </si>
  <si>
    <t>Squalli</t>
  </si>
  <si>
    <t>Jay</t>
  </si>
  <si>
    <t>10.1016/j.eap.2019.04.008</t>
  </si>
  <si>
    <t>2019-217</t>
  </si>
  <si>
    <t>Is religiosity green in the United States?</t>
  </si>
  <si>
    <t>http://apps.webofknowledge.com/full_record.do?product=WOS&amp;search_mode=GeneralSearch&amp;qid=2&amp;SID=F2R6qYHA7XC2RzoW6aL&amp;page=1&amp;doc=2</t>
  </si>
  <si>
    <t>10.1016/j.renene.2019.05.077</t>
  </si>
  <si>
    <t>2019-218</t>
  </si>
  <si>
    <t>Parametric analysis of biomass fast pyrolysis in a downer fluidized bed reactor</t>
  </si>
  <si>
    <t>http://apps.webofknowledge.com/full_record.do?product=WOS&amp;search_mode=GeneralSearch&amp;qid=2&amp;SID=F2R6qYHA7XC2RzoW6aL&amp;page=1&amp;doc=1</t>
  </si>
  <si>
    <t>10.1520/JTE20170370</t>
  </si>
  <si>
    <t>2019-219</t>
  </si>
  <si>
    <t>Weighted Modified Weibull Distribution</t>
  </si>
  <si>
    <t>AMER SOC TESTING MATERIALS</t>
  </si>
  <si>
    <t>http://apps.webofknowledge.com/full_record.do?product=WOS&amp;search_mode=GeneralSearch&amp;qid=1&amp;SID=E5FxFgmDQecgLi2jDVq&amp;page=1&amp;doc=4</t>
  </si>
  <si>
    <t>Hafiz</t>
  </si>
  <si>
    <t>10.1016/j.conengprac.2019.06.006</t>
  </si>
  <si>
    <t>2019-220</t>
  </si>
  <si>
    <t>Permanent magnet DC motor parameters estimation via universal adaptive stabilization</t>
  </si>
  <si>
    <t>http://apps.webofknowledge.com/full_record.do?product=WOS&amp;search_mode=GeneralSearch&amp;qid=6&amp;SID=E4zyMaTtAJ5M8UxvBlo&amp;page=1&amp;doc=4</t>
  </si>
  <si>
    <t>El-Fakih</t>
  </si>
  <si>
    <t>Khaled</t>
  </si>
  <si>
    <t>10.1093/comjnl/bxy086</t>
  </si>
  <si>
    <t>2019-221</t>
  </si>
  <si>
    <t>Incremental and Heuristic Approaches for Deriving Adaptive Distinguishing Test Cases for Non-deterministic Finite-State Machines</t>
  </si>
  <si>
    <t>OXFORD UNIV PRESS</t>
  </si>
  <si>
    <t>http://apps.webofknowledge.com/full_record.do?product=WOS&amp;search_mode=GeneralSearch&amp;qid=6&amp;SID=E4zyMaTtAJ5M8UxvBlo&amp;page=1&amp;doc=3</t>
  </si>
  <si>
    <t>Saleh</t>
  </si>
  <si>
    <t>Ayat</t>
  </si>
  <si>
    <t>Aveyard</t>
  </si>
  <si>
    <t>Mark</t>
  </si>
  <si>
    <t>10.1177/0963662519869815</t>
  </si>
  <si>
    <t>2019-222</t>
  </si>
  <si>
    <t>Science-religion compatibility beliefs across Middle Eastern and American young adult samples: The role of cross-cultural exposure</t>
  </si>
  <si>
    <t>http://apps.webofknowledge.com/full_record.do?product=WOS&amp;search_mode=GeneralSearch&amp;qid=6&amp;SID=E4zyMaTtAJ5M8UxvBlo&amp;page=1&amp;doc=2</t>
  </si>
  <si>
    <t>Al-Khamaiseh</t>
  </si>
  <si>
    <t>Belal</t>
  </si>
  <si>
    <t>Visiting Assistant Professor</t>
  </si>
  <si>
    <t> 10.1109/TCPMT.2019.2910132</t>
  </si>
  <si>
    <t>2019-223</t>
  </si>
  <si>
    <t>Spreading Resistance in Flux Tubes With Variable Heat Flux and Nonuniform Convection</t>
  </si>
  <si>
    <t>http://apps.webofknowledge.com/full_record.do?product=WOS&amp;search_mode=GeneralSearch&amp;qid=6&amp;SID=E4zyMaTtAJ5M8UxvBlo&amp;page=1&amp;doc=1</t>
  </si>
  <si>
    <t>Basco</t>
  </si>
  <si>
    <t>Rodrigo</t>
  </si>
  <si>
    <t>10.1016/j.jbusres.2018.02.033</t>
  </si>
  <si>
    <t>2019-224</t>
  </si>
  <si>
    <t>Family firms' international make-or-buy decisions: Captive offshoring, offshore outsourcing, and the role of home region focus</t>
  </si>
  <si>
    <t>http://apps.webofknowledge.com/full_record.do?product=WOS&amp;search_mode=GeneralSearch&amp;qid=3&amp;SID=C4HL6WQNzvisPrNn6el&amp;page=1&amp;doc=1</t>
  </si>
  <si>
    <t>10.1016/j.compositesb.2019.106952</t>
  </si>
  <si>
    <t>2019-225</t>
  </si>
  <si>
    <t>Finite element modeling of reinforced concrete beams externally strengthened in flexure with side-bonded FRP laminates</t>
  </si>
  <si>
    <t>http://apps.webofknowledge.com/full_record.do?product=WOS&amp;search_mode=GeneralSearch&amp;qid=3&amp;SID=C2IdBsD8PZV71Ym8F2s&amp;page=1&amp;doc=1</t>
  </si>
  <si>
    <t>Musto</t>
  </si>
  <si>
    <t>Hazem</t>
  </si>
  <si>
    <t>10.1049/mnl.2018.5671</t>
  </si>
  <si>
    <t>2019-226</t>
  </si>
  <si>
    <t>Effect of Joule heating and temperature-dependent zeta potential on electroosmotic flow measurements in calorimetric flow sensors</t>
  </si>
  <si>
    <t>http://apps.webofknowledge.com/full_record.do?product=WOS&amp;search_mode=GeneralSearch&amp;qid=4&amp;SID=D5nsSkCWt9CknJl5vTV&amp;page=1&amp;doc=6</t>
  </si>
  <si>
    <t>10.1007/s12289-018-1432-5</t>
  </si>
  <si>
    <t>2019-227</t>
  </si>
  <si>
    <t>The effects of pressure control technique on hot gas blow forming of Mg AZ31 sheets</t>
  </si>
  <si>
    <t>SPRINGER FRANCE</t>
  </si>
  <si>
    <t>http://apps.webofknowledge.com/full_record.do?product=WOS&amp;search_mode=GeneralSearch&amp;qid=3&amp;SID=E6C3XRP3qXlxpTFu8bC&amp;page=1&amp;doc=7</t>
  </si>
  <si>
    <t>Al Sabouni</t>
  </si>
  <si>
    <t>Abdul Ghani</t>
  </si>
  <si>
    <t>10.1016/j.ympev.2019.106526</t>
  </si>
  <si>
    <t>2019-228</t>
  </si>
  <si>
    <t>Phylogenetic relationships among the clownfish-hosting sea anemones</t>
  </si>
  <si>
    <t>ACADEMIC PRESS INC ELSEVIER SCIENCE</t>
  </si>
  <si>
    <t>http://apps.webofknowledge.com/full_record.do?product=WOS&amp;search_mode=GeneralSearch&amp;qid=3&amp;SID=E6C3XRP3qXlxpTFu8bC&amp;page=1&amp;doc=6</t>
  </si>
  <si>
    <t>Elnawawy</t>
  </si>
  <si>
    <t>10.1007/s00034-019-01096-z</t>
  </si>
  <si>
    <t>2019-229</t>
  </si>
  <si>
    <t>Two-Dimensional Rotation of Chaotic Attractors: Demonstrative Examples and FPGA Realization</t>
  </si>
  <si>
    <t>SPRINGER BIRKHAUSER</t>
  </si>
  <si>
    <t>http://apps.webofknowledge.com/full_record.do?product=WOS&amp;search_mode=GeneralSearch&amp;qid=3&amp;SID=E6C3XRP3qXlxpTFu8bC&amp;page=1&amp;doc=5</t>
  </si>
  <si>
    <t>Orabi</t>
  </si>
  <si>
    <t>Hammam</t>
  </si>
  <si>
    <t>Sagahyroon</t>
  </si>
  <si>
    <t>Assim</t>
  </si>
  <si>
    <t>Aloul</t>
  </si>
  <si>
    <t>Fadi</t>
  </si>
  <si>
    <t>10.1016/j.jenvman.2019.109309</t>
  </si>
  <si>
    <t>2019-230</t>
  </si>
  <si>
    <t>Achieving renewable energy, climate, and air quality policy goals: Rural residential investment in solar panel</t>
  </si>
  <si>
    <t>ACADEMIC PRESS LTD- ELSEVIER SCIENCE LTD</t>
  </si>
  <si>
    <t>http://apps.webofknowledge.com/full_record.do?product=WOS&amp;search_mode=GeneralSearch&amp;qid=3&amp;SID=E6C3XRP3qXlxpTFu8bC&amp;page=1&amp;doc=4</t>
  </si>
  <si>
    <t>10.1002/btpr.2892</t>
  </si>
  <si>
    <t>2019-231</t>
  </si>
  <si>
    <t>Factors affecting sedimentational separation of bacteria from blood</t>
  </si>
  <si>
    <t>http://apps.webofknowledge.com/full_record.do?product=WOS&amp;search_mode=GeneralSearch&amp;qid=3&amp;SID=D1lA24VMiRrVhuIYXer&amp;page=1&amp;doc=3</t>
  </si>
  <si>
    <t>Mortula</t>
  </si>
  <si>
    <t>Md Maruf</t>
  </si>
  <si>
    <t>10.1002/clen.201800247</t>
  </si>
  <si>
    <t>2019-232</t>
  </si>
  <si>
    <t>Impacts of Water Quality on the Spatiotemporal Susceptibility of Water Distribution Systems</t>
  </si>
  <si>
    <t>http://apps.webofknowledge.com/full_record.do?product=WOS&amp;search_mode=GeneralSearch&amp;qid=7&amp;SID=D1lA24VMiRrVhuIYXer&amp;page=1&amp;doc=2</t>
  </si>
  <si>
    <t>Tarig </t>
  </si>
  <si>
    <t>10.1115/1.4043515</t>
  </si>
  <si>
    <t>2019-233</t>
  </si>
  <si>
    <t>Viability Assessment of a Concentrated Solar Power Tower With a Supercritical CO2 Brayton Cycle Power Plant</t>
  </si>
  <si>
    <t>http://apps.webofknowledge.com/full_record.do?product=WOS&amp;search_mode=GeneralSearch&amp;qid=7&amp;SID=D1lA24VMiRrVhuIYXer&amp;page=1&amp;doc=1</t>
  </si>
  <si>
    <t> 10.1108/VJIKMS-11-2018-0105</t>
  </si>
  <si>
    <t>2019-234</t>
  </si>
  <si>
    <t>Clarifying absorptive capacity and dynamic capabilities dilemma in high dynamic market IT SMEs</t>
  </si>
  <si>
    <t>http://apps.webofknowledge.com/full_record.do?product=WOS&amp;search_mode=GeneralSearch&amp;qid=3&amp;SID=E2xf54ej3Y5LPdmrMhl&amp;page=1&amp;doc=2</t>
  </si>
  <si>
    <t>10.1007/s00339-019-2992-z</t>
  </si>
  <si>
    <t>2019-235</t>
  </si>
  <si>
    <t>Structural variations during aging of the particles synthesized by laser ablation of copper in water</t>
  </si>
  <si>
    <t>http://apps.webofknowledge.com/full_record.do?product=WOS&amp;search_mode=GeneralSearch&amp;qid=3&amp;SID=E2xf54ej3Y5LPdmrMhl&amp;page=1&amp;doc=1</t>
  </si>
  <si>
    <t>10.1016/j.indmarman.2018.03.013</t>
  </si>
  <si>
    <t>2019-236</t>
  </si>
  <si>
    <t>Social media, content marketing and engagement strategies in B2B</t>
  </si>
  <si>
    <t>http://apps.webofknowledge.com/full_record.do?product=WOS&amp;search_mode=GeneralSearch&amp;qid=4&amp;SID=F1AeMUHojOPUU1xpCmD&amp;page=1&amp;doc=19</t>
  </si>
  <si>
    <t>Abualrub</t>
  </si>
  <si>
    <t>Taher</t>
  </si>
  <si>
    <t>10.1142/S1793830919500411</t>
  </si>
  <si>
    <t>2019-237</t>
  </si>
  <si>
    <t>Self-dual cyclic and quantum codes over Z(2) X (Z(2)</t>
  </si>
  <si>
    <t>http://apps.webofknowledge.com/full_record.do?product=WOS&amp;search_mode=GeneralSearch&amp;qid=4&amp;SID=F1AeMUHojOPUU1xpCmD&amp;page=1&amp;doc=18</t>
  </si>
  <si>
    <t>Ammar</t>
  </si>
  <si>
    <t>10.1177/1099636217729569</t>
  </si>
  <si>
    <t>2019-238</t>
  </si>
  <si>
    <t>In-plane elastic wave propagation in aluminum honeycomb cores fabricated by bonding corrugated sheets</t>
  </si>
  <si>
    <t>http://apps.webofknowledge.com/full_record.do?product=WOS&amp;search_mode=GeneralSearch&amp;qid=4&amp;SID=F1AeMUHojOPUU1xpCmD&amp;page=1&amp;doc=17</t>
  </si>
  <si>
    <t>10.1108/JES-01-2018-0040</t>
  </si>
  <si>
    <t>2019-239</t>
  </si>
  <si>
    <t>Do factors influencing consumer home-buying attitudes explain output growth?</t>
  </si>
  <si>
    <t>http://apps.webofknowledge.com/full_record.do?product=WOS&amp;search_mode=GeneralSearch&amp;qid=4&amp;SID=F1AeMUHojOPUU1xpCmD&amp;page=1&amp;doc=16</t>
  </si>
  <si>
    <t>Viriyavipart</t>
  </si>
  <si>
    <t>Ajalavat</t>
  </si>
  <si>
    <t>10.1007/s40830-019-00230-9</t>
  </si>
  <si>
    <t>2019-240</t>
  </si>
  <si>
    <t>FeMnNiAl Iron-Based Shape Memory Alloy: Promises and Challenges</t>
  </si>
  <si>
    <t>SPRINGER INTERNATIONAL PUBLISHING AG</t>
  </si>
  <si>
    <t>http://apps.webofknowledge.com/full_record.do?product=WOS&amp;search_mode=GeneralSearch&amp;qid=4&amp;SID=F1AeMUHojOPUU1xpCmD&amp;page=1&amp;doc=15</t>
  </si>
  <si>
    <t>10.1108/EDI-06-2019-0184</t>
  </si>
  <si>
    <t>2019-241</t>
  </si>
  <si>
    <t>How to develop a research agenda in two days "Gender in organisations in the MENA region Think Tank"</t>
  </si>
  <si>
    <t>http://apps.webofknowledge.com/full_record.do?product=WOS&amp;search_mode=GeneralSearch&amp;qid=3&amp;SID=F2v7wXQPWT3FHHvXcwy&amp;page=1&amp;doc=15</t>
  </si>
  <si>
    <t>Ibtihal</t>
  </si>
  <si>
    <t>10.1109/ACCESS.2019.2940595</t>
  </si>
  <si>
    <t>2019-242</t>
  </si>
  <si>
    <t>Video Transmission Using Device-to-Device Communications: A Survey</t>
  </si>
  <si>
    <t>http://apps.webofknowledge.com/full_record.do?product=WOS&amp;search_mode=GeneralSearch&amp;qid=3&amp;SID=F2v7wXQPWT3FHHvXcwy&amp;page=1&amp;doc=14</t>
  </si>
  <si>
    <t>Reiff</t>
  </si>
  <si>
    <t>Marija</t>
  </si>
  <si>
    <t>10.1353/vcr.2019.0000</t>
  </si>
  <si>
    <t>2019-243</t>
  </si>
  <si>
    <t>More Aerial, More Graceful, More Perfect": Madame Vestris's Oberon, Victorian Culture, and the Feminized Fairies of A Midsummer Night's Dream, 1840-1914</t>
  </si>
  <si>
    <t>JOHNS HOPKINS UNIV PRESS</t>
  </si>
  <si>
    <t>http://apps.webofknowledge.com/full_record.do?product=WOS&amp;search_mode=GeneralSearch&amp;qid=3&amp;SID=F2v7wXQPWT3FHHvXcwy&amp;page=1&amp;doc=13</t>
  </si>
  <si>
    <t>Leduc</t>
  </si>
  <si>
    <t>Guillaume</t>
  </si>
  <si>
    <t>10.21314/JCF.2019.372</t>
  </si>
  <si>
    <t>2019-244</t>
  </si>
  <si>
    <t>Path independence of exotic options and convergence of binomial approximations</t>
  </si>
  <si>
    <t>INCISIVE MEDIA</t>
  </si>
  <si>
    <t>http://apps.webofknowledge.com/full_record.do?product=WOS&amp;search_mode=GeneralSearch&amp;qid=3&amp;SID=F2v7wXQPWT3FHHvXcwy&amp;page=1&amp;doc=12</t>
  </si>
  <si>
    <t>10.1109/TVT.2019.2928047</t>
  </si>
  <si>
    <t>2019-245</t>
  </si>
  <si>
    <t>Mitigating the Effect of Noise Uncertainty on the Online State-of-Charge Estimation of Li-Ion Battery Cells</t>
  </si>
  <si>
    <t>http://apps.webofknowledge.com/full_record.do?product=WOS&amp;search_mode=GeneralSearch&amp;qid=3&amp;SID=F6HcDq88pqJNuHs2QxN&amp;page=1&amp;doc=14</t>
  </si>
  <si>
    <t>Mamoun </t>
  </si>
  <si>
    <t>Marzbani</t>
  </si>
  <si>
    <t>Fatemeh</t>
  </si>
  <si>
    <t>10.1016/j.compeleceng.2019.07.024</t>
  </si>
  <si>
    <t>2019-246</t>
  </si>
  <si>
    <t>Evaluation of neural network-based methodologies for wind speed forecasting</t>
  </si>
  <si>
    <t>http://apps.webofknowledge.com/full_record.do?product=WOS&amp;search_mode=GeneralSearch&amp;qid=1&amp;SID=F3Wlu2jZcUCvfXkYxGg&amp;page=1&amp;doc=13</t>
  </si>
  <si>
    <t>10.1049/iet-ipr.2018.5782</t>
  </si>
  <si>
    <t>2019-247</t>
  </si>
  <si>
    <t>Data embedding in high efficiency video coding (HEVC) videos by modifying the partitioning of coding units</t>
  </si>
  <si>
    <t>http://apps.webofknowledge.com/full_record.do?product=WOS&amp;search_mode=GeneralSearch&amp;qid=1&amp;SID=F3Wlu2jZcUCvfXkYxGg&amp;page=1&amp;doc=12</t>
  </si>
  <si>
    <t>Imad</t>
  </si>
  <si>
    <t>10.1002/chem.201902596</t>
  </si>
  <si>
    <t>2019-248</t>
  </si>
  <si>
    <t>Domino Transformations of Ene/Yne Tethered Salicylaldehyde Derivatives: Pluripotent Platforms for the Construction of High sp(3) Content and Privileged Architectures</t>
  </si>
  <si>
    <t>http://apps.webofknowledge.com/full_record.do?product=WOS&amp;search_mode=GeneralSearch&amp;qid=1&amp;SID=F3Wlu2jZcUCvfXkYxGg&amp;page=1&amp;doc=11</t>
  </si>
  <si>
    <t>Wunderli</t>
  </si>
  <si>
    <t>Thomas</t>
  </si>
  <si>
    <t>10.1016/j.na.2019.05.015</t>
  </si>
  <si>
    <t>2019-249</t>
  </si>
  <si>
    <t>Lower semicontinuity and Gamma-convergence of a class of linear growth functionals</t>
  </si>
  <si>
    <t>http://apps.webofknowledge.com/full_record.do?product=WOS&amp;search_mode=GeneralSearch&amp;qid=1&amp;SID=D44I7d5Wjr6t7qibPEF&amp;page=1&amp;doc=10</t>
  </si>
  <si>
    <t>10.1016/j.jag.2019.101915</t>
  </si>
  <si>
    <t>2019-250</t>
  </si>
  <si>
    <t>Impacts of the decreased freeze-up period on primary production in Qinghai Lake</t>
  </si>
  <si>
    <t>http://apps.webofknowledge.com/full_record.do?product=WOS&amp;search_mode=GeneralSearch&amp;qid=3&amp;SID=F22o1ePKWNXGDlYzipe&amp;page=1&amp;doc=33</t>
  </si>
  <si>
    <t>Choobbor</t>
  </si>
  <si>
    <t>Sahar</t>
  </si>
  <si>
    <t>10.1016/j.compstruct.2019.111337</t>
  </si>
  <si>
    <t>2019-251</t>
  </si>
  <si>
    <t>Performance of hybrid carbon and basalt FRP sheets in strengthening concrete beams in flexure</t>
  </si>
  <si>
    <t>http://apps.webofknowledge.com/full_record.do?product=WOS&amp;search_mode=GeneralSearch&amp;qid=3&amp;SID=F22o1ePKWNXGDlYzipe&amp;page=1&amp;doc=32</t>
  </si>
  <si>
    <t>Cavalcante</t>
  </si>
  <si>
    <t>Georgenes</t>
  </si>
  <si>
    <t>Research Fellow</t>
  </si>
  <si>
    <t>10.1002/dep2.61</t>
  </si>
  <si>
    <t>2019-252</t>
  </si>
  <si>
    <t>Controls of depositional facies patterns on a modern carbonate platform: Insight from hydrodynamic modeling</t>
  </si>
  <si>
    <t>http://apps.webofknowledge.com/full_record.do?product=WOS&amp;search_mode=GeneralSearch&amp;qid=3&amp;SID=F22o1ePKWNXGDlYzipe&amp;page=1&amp;doc=31</t>
  </si>
  <si>
    <t>Al-Huniti</t>
  </si>
  <si>
    <t>Naser</t>
  </si>
  <si>
    <t>10.1088/2053-1591/ab4528</t>
  </si>
  <si>
    <t>2019-253</t>
  </si>
  <si>
    <t>The effect of graphene on the deflections of multiscale composites underthermo-mechanical loading</t>
  </si>
  <si>
    <t>http://apps.webofknowledge.com/full_record.do?product=WOS&amp;search_mode=GeneralSearch&amp;qid=3&amp;SID=F4l2Iniae7E2IGyhuVz&amp;page=1&amp;doc=50</t>
  </si>
  <si>
    <t>Egilmez</t>
  </si>
  <si>
    <t>10.3390/condmat4030074</t>
  </si>
  <si>
    <t>2019-254</t>
  </si>
  <si>
    <t>Instabilities of the Vortex Lattice and the Peak Effect in Single Crystal YBa2Cu4O8</t>
  </si>
  <si>
    <t>http://apps.webofknowledge.com/full_record.do?product=WOS&amp;search_mode=GeneralSearch&amp;qid=3&amp;SID=F4l2Iniae7E2IGyhuVz&amp;page=1&amp;doc=48</t>
  </si>
  <si>
    <t>Rodriguez</t>
  </si>
  <si>
    <t>Ivonne</t>
  </si>
  <si>
    <t>10.1007/978-3-319-92735-0_7</t>
  </si>
  <si>
    <t>2019-255</t>
  </si>
  <si>
    <t>Puerto Rico</t>
  </si>
  <si>
    <t>http://apps.webofknowledge.com/full_record.do?product=WOS&amp;search_mode=GeneralSearch&amp;qid=3&amp;SID=F4l2Iniae7E2IGyhuVz&amp;page=1&amp;doc=47</t>
  </si>
  <si>
    <t>10.1016/j.jfs.2019.100692</t>
  </si>
  <si>
    <t>2019-256</t>
  </si>
  <si>
    <t>Liquidity creation performance and financial stability consequences of Islamic banking: Evidence from a multinational study</t>
  </si>
  <si>
    <t>http://apps.webofknowledge.com/full_record.do?product=WOS&amp;search_mode=GeneralSearch&amp;qid=3&amp;SID=F4l2Iniae7E2IGyhuVz&amp;page=1&amp;doc=46</t>
  </si>
  <si>
    <t>10.1037/pspp0000198</t>
  </si>
  <si>
    <t>2019-257</t>
  </si>
  <si>
    <t>Cross-Cultural Consistency and Relativity in the Enjoyment of Thinking Versus Doing</t>
  </si>
  <si>
    <t>AMER PSYCHOLOGICAL ASSOC</t>
  </si>
  <si>
    <t>http://apps.webofknowledge.com/full_record.do?product=WOS&amp;search_mode=GeneralSearch&amp;qid=3&amp;SID=F4l2Iniae7E2IGyhuVz&amp;page=1&amp;doc=45</t>
  </si>
  <si>
    <t>10.1080/09593330.2018.1472302</t>
  </si>
  <si>
    <t>2019-258</t>
  </si>
  <si>
    <t>Application of multiwalled carbon nanotubes and its magnetite derivative for emulsified oil removal from produced water</t>
  </si>
  <si>
    <t>http://apps.webofknowledge.com/full_record.do?product=WOS&amp;search_mode=GeneralSearch&amp;qid=3&amp;SID=F4l2Iniae7E2IGyhuVz&amp;page=1&amp;doc=44</t>
  </si>
  <si>
    <t>Application of multiwalled carbon nanotubes and its magnetite derivative for emulsified oil removal from produced water</t>
    <phoneticPr fontId="0" type="noConversion"/>
  </si>
  <si>
    <t>Milic</t>
  </si>
  <si>
    <t>Nash</t>
  </si>
  <si>
    <t>10.1080/10580530.2019.1652443</t>
  </si>
  <si>
    <t>2019-259</t>
  </si>
  <si>
    <t>How Consumer Technology Is Changing the IT Function: A Multi-Case Study of Three Fortune 500 Companies</t>
  </si>
  <si>
    <t>AUERBACH PUBLICATIONS</t>
  </si>
  <si>
    <t>http://apps.webofknowledge.com/full_record.do?product=WOS&amp;search_mode=GeneralSearch&amp;qid=3&amp;SID=F4l2Iniae7E2IGyhuVz&amp;page=1&amp;doc=43</t>
  </si>
  <si>
    <t>10.1108/GM-10-2019-186</t>
  </si>
  <si>
    <t>2019-260</t>
  </si>
  <si>
    <t>Women, work and management in the Middle East</t>
  </si>
  <si>
    <t>http://apps.webofknowledge.com/full_record.do?product=WOS&amp;search_mode=GeneralSearch&amp;qid=3&amp;SID=F4l2Iniae7E2IGyhuVz&amp;page=1&amp;doc=42</t>
  </si>
  <si>
    <t>10.1016/j.oceaneng.2019.106377</t>
  </si>
  <si>
    <t>2019-261</t>
  </si>
  <si>
    <t>A novel disturbance-robust adaptive trajectory tracking controller for a class of underactuated autonomous underwater vehicles</t>
  </si>
  <si>
    <t>http://apps.webofknowledge.com/full_record.do?product=WOS&amp;search_mode=GeneralSearch&amp;qid=3&amp;SID=F4l2Iniae7E2IGyhuVz&amp;page=1&amp;doc=41</t>
  </si>
  <si>
    <t>Lee</t>
  </si>
  <si>
    <t>Jin-Hyuk</t>
  </si>
  <si>
    <t>Samir</t>
  </si>
  <si>
    <t>10.1007/s11044-019-09706-z</t>
  </si>
  <si>
    <t>2019-262</t>
  </si>
  <si>
    <t>Generalized Lagrange's equations for systems with general constraints and distributed parameters</t>
  </si>
  <si>
    <t>http://apps.webofknowledge.com/full_record.do?product=WOS&amp;search_mode=GeneralSearch&amp;qid=3&amp;SID=F4l2Iniae7E2IGyhuVz&amp;page=1&amp;doc=40</t>
  </si>
  <si>
    <t>10.1080/09540962.2019.1583888</t>
  </si>
  <si>
    <t>2019-263</t>
  </si>
  <si>
    <t>Iraq?s budgetary practices post US invasion: a critical evaluation</t>
  </si>
  <si>
    <t>http://apps.webofknowledge.com/full_record.do?product=WOS&amp;search_mode=GeneralSearch&amp;qid=3&amp;SID=D2ony8FPPhrm3XOhwhy&amp;page=1&amp;doc=39</t>
  </si>
  <si>
    <t>10.1038/s41467-019-12580-0</t>
  </si>
  <si>
    <t>2019-264</t>
  </si>
  <si>
    <t>Few-cycle laser driven reaction nanoscopy on aerosolized silica nanoparticles</t>
  </si>
  <si>
    <t>NATURE PUBLISHING GROUP</t>
  </si>
  <si>
    <t>http://apps.webofknowledge.com/full_record.do?product=WOS&amp;search_mode=GeneralSearch&amp;qid=3&amp;SID=D2ony8FPPhrm3XOhwhy&amp;page=1&amp;doc=38</t>
  </si>
  <si>
    <t>Alqassimi</t>
  </si>
  <si>
    <t>Khalid</t>
  </si>
  <si>
    <t>10.1093/mnras/stz2485</t>
  </si>
  <si>
    <t>2019-265</t>
  </si>
  <si>
    <t>Optimizing multitelescope observations of gravitational-wave counterparts</t>
  </si>
  <si>
    <t>http://apps.webofknowledge.com/full_record.do?product=WOS&amp;search_mode=GeneralSearch&amp;qid=3&amp;SID=D2ony8FPPhrm3XOhwhy&amp;page=1&amp;doc=37</t>
  </si>
  <si>
    <t>Al Mualla</t>
  </si>
  <si>
    <t>Mouza</t>
  </si>
  <si>
    <t> 10.1016/j.ribaf.2019.06.013</t>
  </si>
  <si>
    <t>2019-266</t>
  </si>
  <si>
    <t>A directional analysis of oil prices and real exchange rates in BRIC countries</t>
  </si>
  <si>
    <t>http://apps.webofknowledge.com/full_record.do?product=WOS&amp;search_mode=GeneralSearch&amp;qid=3&amp;SID=D2ony8FPPhrm3XOhwhy&amp;page=1&amp;doc=36</t>
  </si>
  <si>
    <t>Visvikis</t>
  </si>
  <si>
    <t>Ilias</t>
  </si>
  <si>
    <t>10.1002/fut.22067</t>
  </si>
  <si>
    <t>2019-267</t>
  </si>
  <si>
    <t>A novel risk management framework for natural gas markets</t>
  </si>
  <si>
    <t>http://apps.webofknowledge.com/full_record.do?product=WOS&amp;search_mode=GeneralSearch&amp;qid=1&amp;SID=E6a9ghYYFJqmoCAaCme&amp;page=1&amp;doc=35</t>
  </si>
  <si>
    <t> 10.1007/s00181-019-01782-6</t>
  </si>
  <si>
    <t>2019-268</t>
  </si>
  <si>
    <t>On fitting cryptocurrency log-return exchange rates</t>
  </si>
  <si>
    <t>PHYSICA-VERLAG GMBH &amp; CO</t>
  </si>
  <si>
    <t>http://apps.webofknowledge.com/full_record.do?product=WOS&amp;search_mode=GeneralSearch&amp;qid=1&amp;SID=E6a9ghYYFJqmoCAaCme&amp;page=1&amp;doc=34</t>
  </si>
  <si>
    <t>Sulieman</t>
  </si>
  <si>
    <t>Hana</t>
  </si>
  <si>
    <t>El-Khatib</t>
  </si>
  <si>
    <t>Sami</t>
  </si>
  <si>
    <t>10.1103/PhysRevMaterials.3.104413</t>
  </si>
  <si>
    <t>2019-269</t>
  </si>
  <si>
    <t>Nanoscale magnetic phase competition throughout the Ni50-xCoxMn40Sn10 phase diagram: Insights from small-angle neutron scattering</t>
  </si>
  <si>
    <t>http://apps.webofknowledge.com/full_record.do?product=WOS&amp;search_mode=GeneralSearch&amp;qid=1&amp;SID=E6a9ghYYFJqmoCAaCme&amp;page=1&amp;doc=33</t>
  </si>
  <si>
    <t>Asa'd</t>
  </si>
  <si>
    <t>Randa</t>
  </si>
  <si>
    <t>10.1093/mnrasl/slz130</t>
  </si>
  <si>
    <t>2019-270</t>
  </si>
  <si>
    <t>Multiple populations in integrated light spectroscopy of intermediate-age clusters</t>
  </si>
  <si>
    <t>http://apps.webofknowledge.com/full_record.do?product=WOS&amp;search_mode=GeneralSearch&amp;qid=1&amp;SID=E6a9ghYYFJqmoCAaCme&amp;page=1&amp;doc=32</t>
  </si>
  <si>
    <t> Marie-France</t>
  </si>
  <si>
    <t>10.1108/JGM-12-2018-0060</t>
  </si>
  <si>
    <t>2019-271</t>
  </si>
  <si>
    <t>Expatriate time to proficiency: individual antecedents and the moderating effect of home country</t>
  </si>
  <si>
    <t>http://apps.webofknowledge.com/full_record.do?product=WOS&amp;search_mode=GeneralSearch&amp;qid=1&amp;SID=E6a9ghYYFJqmoCAaCme&amp;page=1&amp;doc=31</t>
  </si>
  <si>
    <t xml:space="preserve">Professor </t>
  </si>
  <si>
    <t>10.1016/j.enconman.2018.10.047</t>
  </si>
  <si>
    <t>2019-272</t>
  </si>
  <si>
    <t>A review of unconventional bottoming cycles for waste heat recovery: Part I - Analysis, design, and optimization</t>
  </si>
  <si>
    <t>http://apps.webofknowledge.com/full_record.do?product=WOS&amp;search_mode=GeneralSearch&amp;qid=1&amp;SID=E6a9ghYYFJqmoCAaCme&amp;page=1&amp;doc=30</t>
  </si>
  <si>
    <t>10.1177/0954410019852570</t>
  </si>
  <si>
    <t>2019-273</t>
  </si>
  <si>
    <t>Sizing process, aerodynamic analysis, and experimental assessment of a biplane flapping wing nano air vehicle</t>
  </si>
  <si>
    <t>http://apps.webofknowledge.com/full_record.do?product=WOS&amp;search_mode=GeneralSearch&amp;qid=1&amp;SID=E6a9ghYYFJqmoCAaCme&amp;page=1&amp;doc=29</t>
  </si>
  <si>
    <t>Al-Marzooqi</t>
  </si>
  <si>
    <t>Majed</t>
  </si>
  <si>
    <t>10.1007/s11164-019-04010-z</t>
  </si>
  <si>
    <t>2019-274</t>
  </si>
  <si>
    <t>Synthesis and characterization of (RPh3P)(3)[Bi3I12] (R = Me, Ph) iodobismuthate complexes for photocatalytic degradation of organic pollutants</t>
  </si>
  <si>
    <t>http://apps.webofknowledge.com/full_record.do?product=WOS&amp;search_mode=GeneralSearch&amp;qid=1&amp;SID=E6a9ghYYFJqmoCAaCme&amp;page=1&amp;doc=28</t>
  </si>
  <si>
    <t>Abu-Farha</t>
  </si>
  <si>
    <t>Nedal</t>
  </si>
  <si>
    <t>Senior Laboratory Specialist</t>
  </si>
  <si>
    <t>Jamal</t>
  </si>
  <si>
    <t>Jaber</t>
  </si>
  <si>
    <t>10.1177/0954405419875355</t>
  </si>
  <si>
    <t>2019-275</t>
  </si>
  <si>
    <t>A study on sustainability assessment of welding processes</t>
  </si>
  <si>
    <t>http://apps.webofknowledge.com/full_record.do?product=WOS&amp;search_mode=GeneralSearch&amp;qid=1&amp;SID=E6a9ghYYFJqmoCAaCme&amp;page=1&amp;doc=27</t>
  </si>
  <si>
    <t> Sathish</t>
  </si>
  <si>
    <t>10.1177/0954405419875344</t>
  </si>
  <si>
    <t>2019-276</t>
  </si>
  <si>
    <t>Role of energy consumption, cutting tool and workpiece materials towards environmentally conscious machining: A comprehensive review</t>
  </si>
  <si>
    <t>http://apps.webofknowledge.com/full_record.do?product=WOS&amp;search_mode=GeneralSearch&amp;qid=1&amp;SID=E6a9ghYYFJqmoCAaCme&amp;page=1&amp;doc=26</t>
  </si>
  <si>
    <t>10.1016/j.engstruct.2019.109542</t>
  </si>
  <si>
    <t>2019-277</t>
  </si>
  <si>
    <t>Fiber-reinforced polymer composites in strengthening reinforced concrete structures: A critical review</t>
  </si>
  <si>
    <t>http://apps.webofknowledge.com/full_record.do?product=WOS&amp;search_mode=GeneralSearch&amp;qid=1&amp;SID=E6a9ghYYFJqmoCAaCme&amp;page=1&amp;doc=25</t>
  </si>
  <si>
    <t> 10.1109/TSC.2018.2827070</t>
  </si>
  <si>
    <t>2019-278</t>
  </si>
  <si>
    <t>Migration Modeling and Learning Algorithms for Containers in Fog Computing</t>
  </si>
  <si>
    <t>http://apps.webofknowledge.com/full_record.do?product=WOS&amp;search_mode=GeneralSearch&amp;qid=1&amp;SID=E6a9ghYYFJqmoCAaCme&amp;page=1&amp;doc=24</t>
  </si>
  <si>
    <t>Gibbs</t>
  </si>
  <si>
    <t>Joseph</t>
  </si>
  <si>
    <t>10.1177/1464884919878352</t>
  </si>
  <si>
    <t>2019-279</t>
  </si>
  <si>
    <t>Business news in a Loyalist Press environment</t>
  </si>
  <si>
    <t>SAGE PUBLICATIONS INC</t>
  </si>
  <si>
    <t>http://apps.webofknowledge.com/full_record.do?product=WOS&amp;search_mode=GeneralSearch&amp;qid=1&amp;SID=E6a9ghYYFJqmoCAaCme&amp;page=1&amp;doc=23</t>
  </si>
  <si>
    <t>10.1016/j.jretconser.2019.06.006</t>
  </si>
  <si>
    <t>2019-280</t>
  </si>
  <si>
    <t>The influence of gender roles in the drivers of luxury consumption for women: Insights from the gulf region</t>
  </si>
  <si>
    <t>http://apps.webofknowledge.com/full_record.do?product=WOS&amp;search_mode=GeneralSearch&amp;qid=1&amp;SID=E6a9ghYYFJqmoCAaCme&amp;page=1&amp;doc=22</t>
  </si>
  <si>
    <t>Al-Dmour</t>
  </si>
  <si>
    <t>Jumanah</t>
  </si>
  <si>
    <t>10.1177/1460458217735674</t>
  </si>
  <si>
    <t>2019-281</t>
  </si>
  <si>
    <t>A fuzzy logic-based warning system for patients classification</t>
  </si>
  <si>
    <t>http://apps.webofknowledge.com/full_record.do?product=WOS&amp;search_mode=GeneralSearch&amp;qid=1&amp;SID=E6a9ghYYFJqmoCAaCme&amp;page=1&amp;doc=21</t>
  </si>
  <si>
    <t>Al-Ali</t>
  </si>
  <si>
    <t>Abdulrahman</t>
  </si>
  <si>
    <t>Al-Kofahi</t>
  </si>
  <si>
    <t>Osameh</t>
  </si>
  <si>
    <t>10.1016/j.compeleceng.2019.106457</t>
  </si>
  <si>
    <t>2019-282</t>
  </si>
  <si>
    <t>Toward energy efficient microcontrollers and Internet-of-Things systems</t>
  </si>
  <si>
    <t>http://apps.webofknowledge.com/full_record.do?product=WOS&amp;search_mode=GeneralSearch&amp;qid=3&amp;SID=D6lb2yOC7kEDyjHGjP1&amp;page=1&amp;doc=22</t>
  </si>
  <si>
    <t>Sweileh</t>
  </si>
  <si>
    <t>Omar</t>
  </si>
  <si>
    <t>10.4018/IJITN.2019070104</t>
  </si>
  <si>
    <t>2019-283</t>
  </si>
  <si>
    <t>A Switching-Based and Delay-Aware Scheduling Algorithm for Cognitive Radio Networks</t>
  </si>
  <si>
    <t>http://apps.webofknowledge.com/full_record.do?product=WOS&amp;search_mode=GeneralSearch&amp;qid=3&amp;SID=D6lb2yOC7kEDyjHGjP1&amp;page=1&amp;doc=21</t>
  </si>
  <si>
    <t>Tuffaha</t>
  </si>
  <si>
    <t>Amjad</t>
  </si>
  <si>
    <t> 10.1137/18M1216808</t>
  </si>
  <si>
    <t>2019-284</t>
  </si>
  <si>
    <t>A LAGRANGIAN INTERIOR REGULARITY RESULT FOR THE INCOMPRESSIBLE FREE BOUNDARY EULER EQUATION WITH SURFACE TENSION</t>
  </si>
  <si>
    <t>SIAM PUBLICATIONS</t>
  </si>
  <si>
    <t>http://apps.webofknowledge.com/full_record.do?product=WOS&amp;search_mode=GeneralSearch&amp;qid=3&amp;SID=D6lb2yOC7kEDyjHGjP1&amp;page=1&amp;doc=20</t>
  </si>
  <si>
    <t>10.5004/dwt.2019.24461</t>
  </si>
  <si>
    <t>2019-285</t>
  </si>
  <si>
    <t>Synthesis and characterization of activated carbon fibers derived from corn silk and its application in p-Cresol removal</t>
  </si>
  <si>
    <t>http://apps.webofknowledge.com/full_record.do?product=WOS&amp;search_mode=GeneralSearch&amp;qid=3&amp;SID=D6lb2yOC7kEDyjHGjP1&amp;page=1&amp;doc=19</t>
  </si>
  <si>
    <t xml:space="preserve">Yehya </t>
  </si>
  <si>
    <t>Zaka</t>
  </si>
  <si>
    <t>Awais</t>
  </si>
  <si>
    <t>10.5004/dwt.2019.24674</t>
  </si>
  <si>
    <t>2019-286</t>
  </si>
  <si>
    <t>Experimental design modelling and optimization of levofloxacin removal with graphene nanoplatelets using response surface method</t>
  </si>
  <si>
    <t>http://apps.webofknowledge.com/full_record.do?product=WOS&amp;search_mode=GeneralSearch&amp;qid=1&amp;SID=E5czxAWjGgL3Pwr5h5j&amp;page=1&amp;doc=18</t>
  </si>
  <si>
    <t>Jabbar</t>
  </si>
  <si>
    <t>Nabil Abdel</t>
  </si>
  <si>
    <t> 10.1016/j.mex.2019.02.025</t>
  </si>
  <si>
    <t>2019-287</t>
  </si>
  <si>
    <t>An alternative to the Cauchy distribution</t>
  </si>
  <si>
    <t>http://apps.webofknowledge.com/full_record.do?product=WOS&amp;search_mode=GeneralSearch&amp;qid=1&amp;SID=E5czxAWjGgL3Pwr5h5j&amp;page=1&amp;doc=17</t>
  </si>
  <si>
    <t>Naveed</t>
  </si>
  <si>
    <t> 10.2174/0929867325666180510125633</t>
  </si>
  <si>
    <t>2019-288</t>
  </si>
  <si>
    <t>Acanthamoeba Keratitis: Current Status and Urgent Research Priorities</t>
  </si>
  <si>
    <t>http://apps.webofknowledge.com/full_record.do?product=WOS&amp;search_mode=GeneralSearch&amp;qid=1&amp;SID=E5czxAWjGgL3Pwr5h5j&amp;page=1&amp;doc=16</t>
  </si>
  <si>
    <t>Anwar</t>
  </si>
  <si>
    <t>Ayaz</t>
  </si>
  <si>
    <t>Siddiqui</t>
  </si>
  <si>
    <t>Ruqaiyyah</t>
  </si>
  <si>
    <t>Elsamahy</t>
  </si>
  <si>
    <t>Nada</t>
  </si>
  <si>
    <t>2019-289</t>
  </si>
  <si>
    <t>ASSESSMENT OF HEALTH IMPACTS OF CONTINUOUS WALKWAYS IN HARSH CLIMATE: A CASE STUDY</t>
  </si>
  <si>
    <t>http://apps.webofknowledge.com/full_record.do?product=WOS&amp;search_mode=GeneralSearch&amp;qid=1&amp;SID=E5czxAWjGgL3Pwr5h5j&amp;page=1&amp;doc=15</t>
  </si>
  <si>
    <t>AlKhatib</t>
  </si>
  <si>
    <t>AlMohtadi</t>
  </si>
  <si>
    <t>Haikal</t>
  </si>
  <si>
    <t>Hisham</t>
  </si>
  <si>
    <t>AbouKheir</t>
  </si>
  <si>
    <t>2019-290</t>
  </si>
  <si>
    <t>HEALTH AND TRANSPORT SYSTEM IMPACTS OF REDUCING THERMAL DISCOMFORT: A CASE STUDY</t>
  </si>
  <si>
    <t>http://apps.webofknowledge.com/full_record.do?product=WOS&amp;search_mode=GeneralSearch&amp;qid=1&amp;SID=E5czxAWjGgL3Pwr5h5j&amp;page=1&amp;doc=14</t>
  </si>
  <si>
    <t>Khalifa</t>
  </si>
  <si>
    <t>10.1111/jsbm.12535</t>
  </si>
  <si>
    <t>2019-291</t>
  </si>
  <si>
    <t>They Are Not All the Same! Investigating the Effect of Executive versus Non-executive Family Board Members on Firm Performance</t>
  </si>
  <si>
    <t>http://apps.webofknowledge.com/full_record.do?product=WOS&amp;search_mode=GeneralSearch&amp;qid=4&amp;SID=E5K3jjaPvrzk1v6jSBb&amp;page=1&amp;doc=13</t>
  </si>
  <si>
    <t>10.1039/c9lc00660e</t>
  </si>
  <si>
    <t>2019-292</t>
  </si>
  <si>
    <t>Phenotyping of the thrashing forces exerted by partially immobilized C. elegans using elastomeric micropillar arrays</t>
  </si>
  <si>
    <t>ROYAL SOC CHEMISTRY</t>
  </si>
  <si>
    <t>http://apps.webofknowledge.com/full_record.do?product=WOS&amp;search_mode=GeneralSearch&amp;qid=4&amp;SID=E5K3jjaPvrzk1v6jSBb&amp;page=1&amp;doc=12</t>
  </si>
  <si>
    <t>10.1111/beer.12254</t>
  </si>
  <si>
    <t>2019-293</t>
  </si>
  <si>
    <t>At the intersection of corporate governance and performance in family business settings: Extant knowledge and future research</t>
  </si>
  <si>
    <t>http://apps.webofknowledge.com/full_record.do?product=WOS&amp;search_mode=GeneralSearch&amp;qid=1&amp;SID=C6CkneSaAT9LA9E8NrW&amp;page=1&amp;doc=11</t>
  </si>
  <si>
    <t>10.1080/02664763.2019.1675607</t>
  </si>
  <si>
    <t>2019-294</t>
  </si>
  <si>
    <t>On moments of the unit Lindley distribution</t>
  </si>
  <si>
    <t>http://apps.webofknowledge.com/full_record.do?product=WOS&amp;search_mode=GeneralSearch&amp;qid=1&amp;SID=C6CkneSaAT9LA9E8NrW&amp;page=1&amp;doc=10</t>
  </si>
  <si>
    <t>10.1038/s41598-019-52738-w</t>
  </si>
  <si>
    <t>2019-295</t>
  </si>
  <si>
    <t>Gut bacteria of Cuora amboinensis (turtle) produce broad-spectrum antibacterial molecules</t>
  </si>
  <si>
    <t>http://apps.webofknowledge.com/full_record.do?product=WOS&amp;search_mode=GeneralSearch&amp;qid=1&amp;SID=C6CkneSaAT9LA9E8NrW&amp;page=1&amp;doc=9</t>
  </si>
  <si>
    <t>10.1145/3332932</t>
  </si>
  <si>
    <t>2019-296</t>
  </si>
  <si>
    <t>Time-Sync Video Tag Extraction Using Semantic Association Graph</t>
  </si>
  <si>
    <t>ASSOC COMPUTING MACHINERY</t>
  </si>
  <si>
    <t>http://apps.webofknowledge.com/full_record.do?product=WOS&amp;search_mode=GeneralSearch&amp;qid=1&amp;SID=C6CkneSaAT9LA9E8NrW&amp;page=1&amp;doc=8</t>
  </si>
  <si>
    <t>Soopramanien</t>
  </si>
  <si>
    <t>Morhanavallee</t>
  </si>
  <si>
    <t>10.35333/jrp.2019.72</t>
  </si>
  <si>
    <t>2019-297</t>
  </si>
  <si>
    <t>Invertebrates living in polluted environments are potential source of novel anticancer agents</t>
  </si>
  <si>
    <t>MARMARA UNIV</t>
  </si>
  <si>
    <t>http://apps.webofknowledge.com/full_record.do?product=WOS&amp;search_mode=GeneralSearch&amp;qid=1&amp;SID=F5QYlaG1OPl2YND2ywY&amp;page=1&amp;doc=9</t>
  </si>
  <si>
    <t>Mungroo</t>
  </si>
  <si>
    <t>Mohammad Ridwane</t>
  </si>
  <si>
    <t>Sagathevan</t>
  </si>
  <si>
    <t>Kuppusamy</t>
  </si>
  <si>
    <t>10.1049/htl.2018.5121</t>
  </si>
  <si>
    <t>2019-298</t>
  </si>
  <si>
    <t>Internet of things based multi-sensor patient fall detection system</t>
  </si>
  <si>
    <t>http://apps.webofknowledge.com/full_record.do?product=WOS&amp;search_mode=GeneralSearch&amp;qid=1&amp;SID=F5QYlaG1OPl2YND2ywY&amp;page=1&amp;doc=8</t>
  </si>
  <si>
    <t>Qamar</t>
  </si>
  <si>
    <t>Ramsha</t>
  </si>
  <si>
    <t>Zaheen</t>
  </si>
  <si>
    <t>Rahma</t>
  </si>
  <si>
    <t> 10.1016/j.jare.2019.04.001</t>
  </si>
  <si>
    <t>2019-299</t>
  </si>
  <si>
    <t>Optimization unit for real-time applications in unbalanced smart distribution networks</t>
  </si>
  <si>
    <t>http://apps.webofknowledge.com/full_record.do?product=WOS&amp;search_mode=GeneralSearch&amp;qid=1&amp;SID=F5QYlaG1OPl2YND2ywY&amp;page=1&amp;doc=7</t>
  </si>
  <si>
    <t>10.1186/s13071-019-3785-0</t>
  </si>
  <si>
    <t>2019-300</t>
  </si>
  <si>
    <t>Novel insights into the potential role of ion transport in sensory perception in Acanthamoeba</t>
  </si>
  <si>
    <t>BMC</t>
  </si>
  <si>
    <t>http://apps.webofknowledge.com/full_record.do?product=WOS&amp;search_mode=GeneralSearch&amp;qid=1&amp;SID=F5QYlaG1OPl2YND2ywY&amp;page=1&amp;doc=6</t>
  </si>
  <si>
    <t>Salama</t>
  </si>
  <si>
    <t>Feras</t>
  </si>
  <si>
    <t>10.1111/ijau.12169</t>
  </si>
  <si>
    <t>2019-301</t>
  </si>
  <si>
    <t>Narrative disclosures, firm life cycle, and audit fees</t>
  </si>
  <si>
    <t>http://apps.webofknowledge.com/full_record.do?product=WOS&amp;search_mode=GeneralSearch&amp;qid=1&amp;SID=F5QYlaG1OPl2YND2ywY&amp;page=1&amp;doc=5</t>
  </si>
  <si>
    <t>10.1007/s12182-019-00398-w</t>
  </si>
  <si>
    <t>2019-302</t>
  </si>
  <si>
    <t>Modeling of fiber bridging in fluid flow for well stimulation applications</t>
  </si>
  <si>
    <t>SPRINGEROPEN</t>
  </si>
  <si>
    <t>http://apps.webofknowledge.com/full_record.do?product=WOS&amp;search_mode=GeneralSearch&amp;qid=1&amp;SID=F5QYlaG1OPl2YND2ywY&amp;page=1&amp;doc=4</t>
  </si>
  <si>
    <t>10.3390/met9101088</t>
  </si>
  <si>
    <t>2019-303</t>
  </si>
  <si>
    <t>Electrochemical Impedance Analysis on Cryogenically Treated Dissimilar Metal Welding of 316L Stainless Steel and Monel 400 Alloy Using GTAW</t>
  </si>
  <si>
    <t>http://apps.webofknowledge.com/full_record.do?product=WOS&amp;search_mode=GeneralSearch&amp;qid=1&amp;SID=F5QYlaG1OPl2YND2ywY&amp;page=1&amp;doc=3</t>
  </si>
  <si>
    <t>Ciftci</t>
  </si>
  <si>
    <t>10.2308/jmar-52331</t>
  </si>
  <si>
    <t>2019-304</t>
  </si>
  <si>
    <t>The Magnitude of Sales Change and Asymmetric Cost Behavior</t>
  </si>
  <si>
    <t>AMER ACCOUNTING ASSOC</t>
  </si>
  <si>
    <t>http://apps.webofknowledge.com/full_record.do?product=WOS&amp;search_mode=GeneralSearch&amp;qid=1&amp;SID=F5QYlaG1OPl2YND2ywY&amp;page=1&amp;doc=2</t>
  </si>
  <si>
    <t>Zoubi</t>
  </si>
  <si>
    <t>Taisier</t>
  </si>
  <si>
    <t>Research Associate</t>
  </si>
  <si>
    <t>10.1088/1361-6455/ab4cc3</t>
  </si>
  <si>
    <t>2019-305</t>
  </si>
  <si>
    <t>Aluminum nanoparticle plasma formation for high-order harmonic generation</t>
  </si>
  <si>
    <t>http://apps.webofknowledge.com/full_record.do?product=WOS&amp;search_mode=GeneralSearch&amp;qid=1&amp;SID=F5QYlaG1OPl2YND2ywY&amp;page=1&amp;doc=1</t>
  </si>
  <si>
    <t>Mahitab</t>
  </si>
  <si>
    <t>10.1007/s11042-018-6882-8</t>
  </si>
  <si>
    <t>2019-306</t>
  </si>
  <si>
    <t>Predicting split decisions of coding units in HEVC video compression using machine learning techniques</t>
  </si>
  <si>
    <t>http://apps.webofknowledge.com/full_record.do?product=WOS&amp;search_mode=GeneralSearch&amp;qid=3&amp;SID=F5KxzbS4dlXlsSPR5iM&amp;page=1&amp;doc=1</t>
  </si>
  <si>
    <t>Shockley</t>
  </si>
  <si>
    <t>Bethany</t>
  </si>
  <si>
    <t>10.4018/IJPADA.2019100101</t>
  </si>
  <si>
    <t>2019-307</t>
  </si>
  <si>
    <t>Exploring Local Governance and E-Services in Qatar</t>
  </si>
  <si>
    <t>http://apps.webofknowledge.com/full_record.do?product=WOS&amp;search_mode=GeneralSearch&amp;qid=3&amp;SID=E26R5PQQTH1djoPQpkF&amp;page=1&amp;doc=2</t>
  </si>
  <si>
    <t>10.1108/EJIM-01-2019-0013</t>
  </si>
  <si>
    <t>2019-308</t>
  </si>
  <si>
    <t>External knowledge search paths in open innovation processes of small and medium enterprises</t>
  </si>
  <si>
    <t>http://apps.webofknowledge.com/full_record.do?product=WOS&amp;search_mode=GeneralSearch&amp;qid=3&amp;SID=E26R5PQQTH1djoPQpkF&amp;page=1&amp;doc=1</t>
  </si>
  <si>
    <t>Yehia</t>
  </si>
  <si>
    <t>Sherif</t>
  </si>
  <si>
    <t>10.14359/51716976</t>
  </si>
  <si>
    <t>2019-309</t>
  </si>
  <si>
    <t>Performance of Fiber-Reinforced Lightweight Self-Consolidating Concrete Exposed to Wetting-and-Drying Cycles in Salt Water</t>
  </si>
  <si>
    <t>AMER CONCRETE INST</t>
  </si>
  <si>
    <t>http://apps.webofknowledge.com/full_record.do?product=WOS&amp;search_mode=GeneralSearch&amp;qid=3&amp;SID=C2W41ZmW7qBkq3M7K9F&amp;page=1&amp;doc=2</t>
  </si>
  <si>
    <t> 10.1177/0843871419873999</t>
  </si>
  <si>
    <t>2019-310</t>
  </si>
  <si>
    <t>The brevity and severity of 'Golden Age' piracy trials</t>
  </si>
  <si>
    <t>http://apps.webofknowledge.com/full_record.do?product=WOS&amp;search_mode=GeneralSearch&amp;qid=3&amp;SID=C2W41ZmW7qBkq3M7K9F&amp;page=1&amp;doc=1</t>
  </si>
  <si>
    <t>Nawaz</t>
  </si>
  <si>
    <t> 10.1016/j.acme.2019.05.003</t>
  </si>
  <si>
    <t>2019-311</t>
  </si>
  <si>
    <t>Experimental study on the shear strength of reinforced concrete beams cast with Lava lightweight aggregates</t>
  </si>
  <si>
    <t>http://apps.webofknowledge.com/full_record.do?product=WOS&amp;search_mode=GeneralSearch&amp;qid=3&amp;SID=D6Q6HQpkfG5uBRhAuIA&amp;page=1&amp;doc=4</t>
  </si>
  <si>
    <t>Ataya</t>
  </si>
  <si>
    <t>Hatim</t>
  </si>
  <si>
    <t> 10.3390/pr7110807</t>
  </si>
  <si>
    <t>2019-312</t>
  </si>
  <si>
    <t>Modeling and Thermal Analysis of a Moving Spacecraft Subject to Solar Radiation Effect</t>
  </si>
  <si>
    <t>http://apps.webofknowledge.com/full_record.do?product=WOS&amp;search_mode=GeneralSearch&amp;qid=3&amp;SID=D6Q6HQpkfG5uBRhAuIA&amp;page=1&amp;doc=3</t>
  </si>
  <si>
    <t>10.1016/j.iref.2019.08.010</t>
  </si>
  <si>
    <t>2019-313</t>
  </si>
  <si>
    <t>The interaction of quantity and quality of finance: Did it make industries more resilient to the recent global financial crisis?</t>
  </si>
  <si>
    <t>http://apps.webofknowledge.com/full_record.do?product=WOS&amp;search_mode=GeneralSearch&amp;qid=3&amp;SID=D6Q6HQpkfG5uBRhAuIA&amp;page=1&amp;doc=2</t>
  </si>
  <si>
    <t>Kamal</t>
  </si>
  <si>
    <t>Miraal</t>
  </si>
  <si>
    <t>10.3390/fi11110227</t>
  </si>
  <si>
    <t>2019-314</t>
  </si>
  <si>
    <t>IoT Based Smart City Bus Stops</t>
  </si>
  <si>
    <t>http://apps.webofknowledge.com/full_record.do?product=WOS&amp;search_mode=GeneralSearch&amp;qid=1&amp;SID=E4mWRou5HWWwzZi9H6s&amp;page=1&amp;doc=1</t>
  </si>
  <si>
    <t>Atif</t>
  </si>
  <si>
    <t>Manal</t>
  </si>
  <si>
    <t>Mujahid</t>
  </si>
  <si>
    <t>Hafsa</t>
  </si>
  <si>
    <t>10.1049/mnl.2019.0421</t>
  </si>
  <si>
    <t>2019-315</t>
  </si>
  <si>
    <t>Miniaturised preparation of polymeric nanoparticles using droplet manipulation on open surfaces</t>
  </si>
  <si>
    <t>http://apps.webofknowledge.com/full_record.do?product=WOS&amp;search_mode=GeneralSearch&amp;qid=5&amp;SID=E4QOgSHXz5cMJBwXQKR&amp;page=1&amp;doc=17</t>
  </si>
  <si>
    <t>Naveed Ahmed</t>
  </si>
  <si>
    <t>10.1021/acsinfecdis.9b00263</t>
  </si>
  <si>
    <t>2019-316</t>
  </si>
  <si>
    <t>Repositioning of Guanabenz in Conjugation with Gold and Silver Nanoparticles against Pathogenic Amoebae Acanthamoeba castellanii and Naegleria fowleri</t>
  </si>
  <si>
    <t>http://apps.webofknowledge.com/full_record.do?product=WOS&amp;search_mode=GeneralSearch&amp;qid=5&amp;SID=E4QOgSHXz5cMJBwXQKR&amp;page=1&amp;doc=16</t>
  </si>
  <si>
    <t>Fattah</t>
  </si>
  <si>
    <t>Kazi </t>
  </si>
  <si>
    <t> 10.1680/jenes.2019.14.4.193</t>
  </si>
  <si>
    <t>2019-317</t>
  </si>
  <si>
    <t>http://apps.webofknowledge.com/full_record.do?product=WOS&amp;search_mode=GeneralSearch&amp;qid=5&amp;SID=E4QOgSHXz5cMJBwXQKR&amp;page=1&amp;doc=15</t>
  </si>
  <si>
    <t>10.1088/2053-1591/ab4e2a</t>
  </si>
  <si>
    <t>2019-318</t>
  </si>
  <si>
    <t>Nonlinear optical properties of associates of erythrosine molecules and gold nanoparticles</t>
  </si>
  <si>
    <t>http://apps.webofknowledge.com/full_record.do?product=WOS&amp;search_mode=GeneralSearch&amp;qid=1&amp;SID=E2x932K34BB7vUr58ep&amp;page=1&amp;doc=14</t>
  </si>
  <si>
    <t>10.3389/fphy.2019.00206</t>
  </si>
  <si>
    <t>2019-319</t>
  </si>
  <si>
    <t>A Two-Zone Shear-Induced Red Blood Cell Migration Model for Blood Flow in Microvessels</t>
  </si>
  <si>
    <t>http://apps.webofknowledge.com/full_record.do?product=WOS&amp;search_mode=GeneralSearch&amp;qid=1&amp;SID=E2x932K34BB7vUr58ep&amp;page=1&amp;doc=13</t>
  </si>
  <si>
    <t>Hussam</t>
  </si>
  <si>
    <t>10.2147/IJGM.S232248</t>
  </si>
  <si>
    <t>2019-320</t>
  </si>
  <si>
    <t>Engagement of Jordanian Physicians in Continuous Professional Development: Current Practices, Motivation, and Barriers</t>
  </si>
  <si>
    <t>DOVE MEDICAL PRESS LTD</t>
  </si>
  <si>
    <t>http://apps.webofknowledge.com/full_record.do?product=WOS&amp;search_mode=GeneralSearch&amp;qid=1&amp;SID=E2x932K34BB7vUr58ep&amp;page=1&amp;doc=12</t>
  </si>
  <si>
    <t>10.1016/j.egyr.2019.06.014</t>
  </si>
  <si>
    <t>2019-321</t>
  </si>
  <si>
    <t>Optimization of triethylene glycol dehydration of natural gas</t>
  </si>
  <si>
    <t>http://apps.webofknowledge.com/full_record.do?product=WOS&amp;search_mode=GeneralSearch&amp;qid=1&amp;SID=E2x932K34BB7vUr58ep&amp;page=1&amp;doc=11</t>
  </si>
  <si>
    <t>10.1063/1.5124139</t>
  </si>
  <si>
    <t>2019-322</t>
  </si>
  <si>
    <t>High-order harmonic generation using quasi-phase matching and two-color pump in the plasmas containing molecular and alloyed metal sulfide quantum dots</t>
  </si>
  <si>
    <t>http://apps.webofknowledge.com/full_record.do?product=WOS&amp;search_mode=GeneralSearch&amp;qid=1&amp;SID=E2x932K34BB7vUr58ep&amp;page=1&amp;doc=10</t>
  </si>
  <si>
    <t>Common Research Facility</t>
  </si>
  <si>
    <t>Alhaidary</t>
  </si>
  <si>
    <t> Haidar</t>
  </si>
  <si>
    <t>10.1080/17512549.2019.1703812</t>
  </si>
  <si>
    <t>2019-323</t>
  </si>
  <si>
    <t>The combined use of BIM, IR thermography and HFS for energy modelling of existing buildings and minimising heat gain through the building envelope: a case-study from a UAE building</t>
  </si>
  <si>
    <t>http://apps.webofknowledge.com/full_record.do?product=WOS&amp;search_mode=GeneralSearch&amp;qid=1&amp;SID=E2x932K34BB7vUr58ep&amp;page=1&amp;doc=9</t>
  </si>
  <si>
    <t>Khawaga</t>
  </si>
  <si>
    <t>Rehab</t>
  </si>
  <si>
    <t>10.1016/j.jwpe.2019.100936</t>
  </si>
  <si>
    <t>2019-324</t>
  </si>
  <si>
    <t>Model identification and control of chlorine residual for disinfection of wastewater</t>
  </si>
  <si>
    <t>http://apps.webofknowledge.com/full_record.do?product=WOS&amp;search_mode=GeneralSearch&amp;qid=1&amp;SID=E2x932K34BB7vUr58ep&amp;page=1&amp;doc=8</t>
  </si>
  <si>
    <t>10.1049/iet-est.2019.0019</t>
  </si>
  <si>
    <t>2019-325</t>
  </si>
  <si>
    <t>Performance enhancement of electric vehicle traction system using FO-PI controller</t>
  </si>
  <si>
    <t>http://apps.webofknowledge.com/full_record.do?product=WOS&amp;search_mode=GeneralSearch&amp;qid=1&amp;SID=E2x932K34BB7vUr58ep&amp;page=1&amp;doc=7</t>
  </si>
  <si>
    <t>Orosi</t>
  </si>
  <si>
    <t>Gergely</t>
  </si>
  <si>
    <t>10.1142/S2010495219500210</t>
  </si>
  <si>
    <t>2019-326</t>
  </si>
  <si>
    <t>A NOVEL METHOD FOR ARBITRAGE-FREE OPTION SURFACE CONSTRUCTION</t>
  </si>
  <si>
    <t>http://apps.webofknowledge.com/full_record.do?product=WOS&amp;search_mode=GeneralSearch&amp;qid=1&amp;SID=E2x932K34BB7vUr58ep&amp;page=1&amp;doc=6</t>
  </si>
  <si>
    <t> 10.1016/j.jseaes.2019.104063</t>
  </si>
  <si>
    <t>2019-327</t>
  </si>
  <si>
    <t>A state-of-the-art seismic source model for the United Arab Emirates</t>
  </si>
  <si>
    <t>http://apps.webofknowledge.com/full_record.do?product=WOS&amp;search_mode=GeneralSearch&amp;qid=1&amp;SID=E2x932K34BB7vUr58ep&amp;page=1&amp;doc=5</t>
  </si>
  <si>
    <t>Kimberley</t>
  </si>
  <si>
    <t>10.15678/EBER.2019.070406</t>
  </si>
  <si>
    <t>2019-328</t>
  </si>
  <si>
    <t>Internationalisation as Institutional Escape for Family Businesses in Conflict Zones: Evidence from Afghanistan</t>
  </si>
  <si>
    <t>CRACOW UNIV ECONOMICS</t>
  </si>
  <si>
    <t>http://apps.webofknowledge.com/full_record.do?product=WOS&amp;search_mode=GeneralSearch&amp;qid=1&amp;SID=E2x932K34BB7vUr58ep&amp;page=1&amp;doc=4</t>
  </si>
  <si>
    <t>10.4018/JGIM.2019100110</t>
  </si>
  <si>
    <t>2019-329</t>
  </si>
  <si>
    <t>A Systems Dynamics Simulation Study of Network Public Opinion Evolution Mechanism</t>
  </si>
  <si>
    <t>http://apps.webofknowledge.com/full_record.do?product=WOS&amp;search_mode=GeneralSearch&amp;qid=1&amp;SID=E2x932K34BB7vUr58ep&amp;page=1&amp;doc=3</t>
  </si>
  <si>
    <t>Samara</t>
  </si>
  <si>
    <t>Fatin</t>
  </si>
  <si>
    <t>10.1016/j.arabjc.2014.12.009</t>
  </si>
  <si>
    <t>2019-330</t>
  </si>
  <si>
    <t>Photocatalytic UV-degradation of 2,3,7,8-tetrachlorodibenzo-p-dioxin (TCDD) in the presence of silver doped zeolite</t>
  </si>
  <si>
    <t>http://apps.webofknowledge.com/full_record.do?product=WOS&amp;search_mode=GeneralSearch&amp;qid=1&amp;SID=E2x932K34BB7vUr58ep&amp;page=1&amp;doc=2</t>
  </si>
  <si>
    <t>Jermani</t>
  </si>
  <si>
    <t>Elie</t>
  </si>
  <si>
    <t>10.1016/j.jfbs.2018.03.004</t>
  </si>
  <si>
    <t>2019-331</t>
  </si>
  <si>
    <t>Transgenerational entrepreneurship around the world: Implications for family business research and practice</t>
  </si>
  <si>
    <t>http://apps.webofknowledge.com/full_record.do?product=WOS&amp;search_mode=GeneralSearch&amp;qid=1&amp;SID=E2x932K34BB7vUr58ep&amp;page=1&amp;doc=1</t>
  </si>
  <si>
    <t>10.1063/1.5123244</t>
  </si>
  <si>
    <t>2019-332</t>
  </si>
  <si>
    <t>Time-dependent optimization of laser-produced molecular plasmas through high-order harmonic generation</t>
  </si>
  <si>
    <t>http://apps.webofknowledge.com/full_record.do?product=WOS&amp;search_mode=GeneralSearch&amp;qid=2&amp;SID=D3zkLR4B8FM2TXtmr94&amp;page=1&amp;doc=2</t>
  </si>
  <si>
    <t>Baker</t>
  </si>
  <si>
    <t>Jeffrey</t>
  </si>
  <si>
    <t>10.1016/j.jsis.2019.101576</t>
  </si>
  <si>
    <t>2019-333</t>
  </si>
  <si>
    <t>The roots of misalignment: Insights on strategy implementation from a system dynamics perspective</t>
  </si>
  <si>
    <t>http://apps.webofknowledge.com/full_record.do?product=WOS&amp;search_mode=GeneralSearch&amp;qid=2&amp;SID=D3zkLR4B8FM2TXtmr94&amp;page=1&amp;doc=1</t>
  </si>
  <si>
    <t>10.3390/pathogens8040260</t>
  </si>
  <si>
    <t>2019-334</t>
  </si>
  <si>
    <t>Effects of Shape and Size of Cobalt Phosphate Nanoparticles against Acanthamoeba castellanii</t>
  </si>
  <si>
    <t>http://apps.webofknowledge.com/full_record.do?product=WOS&amp;search_mode=GeneralSearch&amp;qid=3&amp;SID=E5WyPOsb8BvrPEDQN14&amp;page=1&amp;doc=3</t>
  </si>
  <si>
    <t>10.3390/antibiotics8040260</t>
  </si>
  <si>
    <t>2019-335</t>
  </si>
  <si>
    <t>The Use of Nanomedicine for Targeted Therapy against Bacterial Infections</t>
  </si>
  <si>
    <t>http://apps.webofknowledge.com/full_record.do?product=WOS&amp;search_mode=GeneralSearch&amp;qid=3&amp;SID=E5WyPOsb8BvrPEDQN14&amp;page=1&amp;doc=2</t>
  </si>
  <si>
    <t> 10.3390/antibiotics8040164</t>
  </si>
  <si>
    <t>2019-336</t>
  </si>
  <si>
    <t>Gut Bacteria of Water Monitor Lizard (Varanus salvator) Are a Potential Source of Antibacterial Compound(s)</t>
  </si>
  <si>
    <t>http://apps.webofknowledge.com/full_record.do?product=WOS&amp;search_mode=GeneralSearch&amp;qid=3&amp;SID=E5WyPOsb8BvrPEDQN14&amp;page=1&amp;doc=1</t>
  </si>
  <si>
    <t>10.3390/brainsci9120363</t>
  </si>
  <si>
    <t>2019-337</t>
  </si>
  <si>
    <t>Brain Connectivity Analysis Under Semantic Vigilance and Enhanced Mental States</t>
  </si>
  <si>
    <t>http://apps.webofknowledge.com/full_record.do?product=WOS&amp;search_mode=GeneralSearch&amp;qid=2&amp;SID=F6uyCevUGKZvOZBRJDp&amp;page=1&amp;doc=1</t>
  </si>
  <si>
    <t>Hassanin</t>
  </si>
  <si>
    <t>Omnia</t>
  </si>
  <si>
    <t>Daghfous</t>
  </si>
  <si>
    <t>Abdelkader</t>
  </si>
  <si>
    <t>10.3390/su11236800</t>
  </si>
  <si>
    <t>2019-338</t>
  </si>
  <si>
    <t>Managing Talent Loss in the Procurement Function: Insights from the Hospitality Industry</t>
  </si>
  <si>
    <t>http://apps.webofknowledge.com/full_record.do?product=WOS&amp;search_mode=GeneralSearch&amp;qid=2&amp;SID=C6voihUHkSu8qxlusco&amp;page=1&amp;doc=3</t>
  </si>
  <si>
    <t>Belkhodja</t>
  </si>
  <si>
    <t>10.1007/s10948-019-05182-w</t>
  </si>
  <si>
    <t>2019-339</t>
  </si>
  <si>
    <t>Probing the Subtle Magnetic Transitions with Raman Spectroscopy in a Bi-layered La1.15Sr1.85Mn2O7 Single Crystal</t>
  </si>
  <si>
    <t>http://apps.webofknowledge.com/full_record.do?product=WOS&amp;search_mode=GeneralSearch&amp;qid=2&amp;SID=C6voihUHkSu8qxlusco&amp;page=1&amp;doc=2</t>
  </si>
  <si>
    <t>Nasser</t>
  </si>
  <si>
    <t>AlGhabra</t>
  </si>
  <si>
    <t>M. S</t>
  </si>
  <si>
    <t>Landolsi</t>
  </si>
  <si>
    <t>Taha</t>
  </si>
  <si>
    <t>10.1109/JLT.2019.2937906</t>
  </si>
  <si>
    <t>2019-340</t>
  </si>
  <si>
    <t>High-Speed High-Efficiency Photon-Trapping Broadband Silicon PIN Photodiodes for Short-Reach Optical Interconnects in Data Centers</t>
  </si>
  <si>
    <t>http://apps.webofknowledge.com/full_record.do?product=WOS&amp;search_mode=GeneralSearch&amp;qid=2&amp;SID=E1qYc9bo7TjEEkFB2Ev&amp;page=1&amp;doc=2</t>
  </si>
  <si>
    <t>10.1111/opec.12166</t>
  </si>
  <si>
    <t>2019-341</t>
  </si>
  <si>
    <t>Predicting United Arab Emirates' real effective exchange rates using oil prices</t>
  </si>
  <si>
    <t>http://apps.webofknowledge.com/full_record.do?product=WOS&amp;search_mode=GeneralSearch&amp;qid=2&amp;SID=E1qYc9bo7TjEEkFB2Ev&amp;page=1&amp;doc=1</t>
  </si>
  <si>
    <t>AbuAl-Foul</t>
  </si>
  <si>
    <t>BBRI</t>
  </si>
  <si>
    <t>10.1109/ACCESS.2019.2944008</t>
  </si>
  <si>
    <t>2019-342</t>
  </si>
  <si>
    <t>Emotion Recognition Based on Fusion of Local Cortial Activations and Dynamic Functional Networks Connectivity: An EEG Study</t>
  </si>
  <si>
    <t>http://apps.webofknowledge.com/full_record.do?product=WOS&amp;search_mode=GeneralSearch&amp;qid=3&amp;SID=C2uSPvjis6KacVKcwmd&amp;page=1&amp;doc=1</t>
  </si>
  <si>
    <t>Meera</t>
  </si>
  <si>
    <t>Alex</t>
  </si>
  <si>
    <t>Mokhtar</t>
  </si>
  <si>
    <t>Ahmed Hanafi</t>
  </si>
  <si>
    <t>College of Architecture &amp; Design</t>
  </si>
  <si>
    <t>Architecture</t>
  </si>
  <si>
    <t>10.1108/F-04-2019-0052</t>
  </si>
  <si>
    <t>2019-343</t>
  </si>
  <si>
    <t>Design guidelines for female Muslim prayer facilities in public buildings</t>
  </si>
  <si>
    <t>http://apps.webofknowledge.com/full_record.do?product=WOS&amp;search_mode=GeneralSearch&amp;qid=2&amp;SID=C62ixd38SB39Wbxye5L&amp;page=1&amp;doc=1</t>
  </si>
  <si>
    <t>Khan Naveed Ahmed</t>
  </si>
  <si>
    <t>10.2174/1871520619666191011161314</t>
  </si>
  <si>
    <t>2019-344</t>
  </si>
  <si>
    <t>Sera/Organ Lysates of Selected Animals Living in Polluted Environments Exhibit Cytotoxicity against Cancer Cell Lines</t>
  </si>
  <si>
    <t>http://apps.webofknowledge.com/full_record.do?product=WOS&amp;search_mode=GeneralSearch&amp;qid=2&amp;SID=C4BlaB4JHpjNfWxIx5Y&amp;page=1&amp;doc=2</t>
  </si>
  <si>
    <t>Siddiqui Ruqaiyyah</t>
  </si>
  <si>
    <t>Alchikh</t>
  </si>
  <si>
    <t>Razan</t>
  </si>
  <si>
    <t>Alchikh Razan</t>
  </si>
  <si>
    <t>10.1108/HFF-06-2019-0458</t>
  </si>
  <si>
    <t>2019-345</t>
  </si>
  <si>
    <t>Numerical simulation of the fractional Lienard's equation</t>
  </si>
  <si>
    <t>http://apps.webofknowledge.com/full_record.do?product=WOS&amp;search_mode=GeneralSearch&amp;qid=2&amp;SID=C4BlaB4JHpjNfWxIx5Y&amp;page=1&amp;doc=1</t>
  </si>
  <si>
    <t>Khuri</t>
  </si>
  <si>
    <t>Khuri Suheil</t>
  </si>
  <si>
    <t>Ganeev Rashid</t>
  </si>
  <si>
    <t>10.1134/S0030400X19120324</t>
  </si>
  <si>
    <t>2019-346</t>
  </si>
  <si>
    <t>Role of Aging in the Formation of Non-spherical Nanostructures during Laser-Matter Interaction in Water</t>
  </si>
  <si>
    <t>PLEIADES PUBLISHING INC</t>
  </si>
  <si>
    <t>http://apps.webofknowledge.com/full_record.do?product=WOS&amp;search_mode=GeneralSearch&amp;qid=2&amp;SID=E3mcnsxsy9cGmZkgMkI&amp;page=1&amp;doc=1</t>
  </si>
  <si>
    <t>Alnaser Ali</t>
  </si>
  <si>
    <t>Rodrigo</t>
    <phoneticPr fontId="0" type="noConversion"/>
  </si>
  <si>
    <t>Basco Rodrigo</t>
    <phoneticPr fontId="0" type="noConversion"/>
  </si>
  <si>
    <t>Associate Professor</t>
    <phoneticPr fontId="0" type="noConversion"/>
  </si>
  <si>
    <t>10.1108/JFBM-09-2018-0032</t>
  </si>
  <si>
    <t>2019-347</t>
  </si>
  <si>
    <t>What kind of firm do you owner-manage? An institutional logics perspective of individuals' reasons for becoming an entrepreneur</t>
  </si>
  <si>
    <t>https://apps.webofknowledge.com/full_record.do?product=WOS&amp;search_mode=GeneralSearch&amp;qid=2&amp;SID=F5scfdfsf7Hjy2e6QLk&amp;page=1&amp;doc=1</t>
  </si>
  <si>
    <t>Bai, Renu Geetha</t>
    <phoneticPr fontId="0" type="noConversion"/>
  </si>
  <si>
    <t>College of Engineering</t>
    <phoneticPr fontId="0" type="noConversion"/>
  </si>
  <si>
    <t>Chemical Engineering</t>
    <phoneticPr fontId="0" type="noConversion"/>
  </si>
  <si>
    <t>2019-348</t>
  </si>
  <si>
    <t>Graphene-based drug delivery systems</t>
  </si>
  <si>
    <t>Husseini, Ghaleb A.</t>
  </si>
  <si>
    <t>TOTAL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</si>
</sst>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[Red]\(0.00\)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rgb="FF2F75B6"/>
      <name val="Calibri"/>
      <family val="2"/>
      <scheme val="minor"/>
    </font>
    <font>
      <b/>
      <u/>
      <sz val="11"/>
      <name val="Calibri"/>
      <family val="2"/>
    </font>
    <font>
      <b/>
      <sz val="11"/>
      <color rgb="FF2A2D35"/>
      <name val="Calibri"/>
      <family val="2"/>
      <scheme val="minor"/>
    </font>
    <font>
      <b/>
      <sz val="11"/>
      <color rgb="FFC00000"/>
      <name val="Calibri"/>
      <family val="2"/>
    </font>
    <font>
      <b/>
      <u/>
      <sz val="11"/>
      <color rgb="FFC00000"/>
      <name val="Calibri"/>
      <family val="2"/>
    </font>
    <font>
      <b/>
      <sz val="9"/>
      <color rgb="FF000000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Microsoft YaHei UI"/>
      <family val="2"/>
    </font>
    <font>
      <sz val="10"/>
      <color rgb="FF000000"/>
      <name val="Microsoft YaHei UI"/>
      <family val="2"/>
    </font>
    <font>
      <sz val="10"/>
      <color rgb="FF000000"/>
      <name val="Calibri"/>
      <family val="3"/>
      <charset val="134"/>
      <scheme val="minor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70AD47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 style="thin">
        <color auto="1"/>
      </left>
      <right/>
      <top style="thin">
        <color theme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4" tint="0.39997558519241921"/>
      </right>
      <top style="thin">
        <color auto="1"/>
      </top>
      <bottom/>
      <diagonal/>
    </border>
    <border>
      <left style="thin">
        <color indexed="64"/>
      </left>
      <right style="thin">
        <color rgb="FF9BC2E6"/>
      </right>
      <top style="thin">
        <color auto="1"/>
      </top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7"/>
      </top>
      <bottom/>
      <diagonal/>
    </border>
    <border>
      <left style="thin">
        <color auto="1"/>
      </left>
      <right/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theme="4"/>
      </top>
      <bottom style="thin">
        <color theme="4" tint="0.39997558519241921"/>
      </bottom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4" fontId="3" fillId="3" borderId="5" xfId="0" applyNumberFormat="1" applyFont="1" applyFill="1" applyBorder="1" applyAlignment="1">
      <alignment horizontal="center" vertical="center"/>
    </xf>
    <xf numFmtId="0" fontId="5" fillId="3" borderId="5" xfId="1" applyFill="1" applyBorder="1" applyAlignment="1">
      <alignment horizontal="left" vertical="center"/>
    </xf>
    <xf numFmtId="164" fontId="4" fillId="3" borderId="7" xfId="1" applyNumberFormat="1" applyFont="1" applyFill="1" applyBorder="1" applyAlignment="1">
      <alignment horizontal="center" vertical="center"/>
    </xf>
    <xf numFmtId="164" fontId="3" fillId="3" borderId="7" xfId="0" applyNumberFormat="1" applyFont="1" applyFill="1" applyBorder="1" applyAlignment="1">
      <alignment horizontal="center" vertical="center"/>
    </xf>
    <xf numFmtId="4" fontId="3" fillId="3" borderId="8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4" fontId="3" fillId="0" borderId="5" xfId="0" applyNumberFormat="1" applyFont="1" applyBorder="1" applyAlignment="1">
      <alignment horizontal="center" vertical="center"/>
    </xf>
    <xf numFmtId="0" fontId="5" fillId="0" borderId="5" xfId="1" applyBorder="1"/>
    <xf numFmtId="164" fontId="4" fillId="0" borderId="7" xfId="1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 vertical="center"/>
    </xf>
    <xf numFmtId="4" fontId="3" fillId="0" borderId="8" xfId="0" applyNumberFormat="1" applyFont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 wrapText="1"/>
    </xf>
    <xf numFmtId="0" fontId="5" fillId="3" borderId="9" xfId="1" applyFill="1" applyBorder="1"/>
    <xf numFmtId="164" fontId="4" fillId="3" borderId="7" xfId="1" applyNumberFormat="1" applyFont="1" applyFill="1" applyBorder="1" applyAlignment="1">
      <alignment horizontal="center"/>
    </xf>
    <xf numFmtId="0" fontId="5" fillId="0" borderId="9" xfId="1" applyBorder="1"/>
    <xf numFmtId="0" fontId="3" fillId="3" borderId="6" xfId="0" applyFont="1" applyFill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4" fontId="3" fillId="4" borderId="5" xfId="0" applyNumberFormat="1" applyFont="1" applyFill="1" applyBorder="1" applyAlignment="1">
      <alignment horizontal="center" vertical="center"/>
    </xf>
    <xf numFmtId="0" fontId="5" fillId="4" borderId="9" xfId="1" applyFill="1" applyBorder="1"/>
    <xf numFmtId="164" fontId="4" fillId="4" borderId="7" xfId="1" applyNumberFormat="1" applyFont="1" applyFill="1" applyBorder="1" applyAlignment="1">
      <alignment horizontal="center"/>
    </xf>
    <xf numFmtId="164" fontId="3" fillId="5" borderId="7" xfId="0" applyNumberFormat="1" applyFont="1" applyFill="1" applyBorder="1" applyAlignment="1">
      <alignment horizontal="center" vertical="center"/>
    </xf>
    <xf numFmtId="4" fontId="3" fillId="5" borderId="5" xfId="0" applyNumberFormat="1" applyFont="1" applyFill="1" applyBorder="1" applyAlignment="1">
      <alignment horizontal="center" vertical="center"/>
    </xf>
    <xf numFmtId="4" fontId="3" fillId="5" borderId="8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 wrapText="1"/>
    </xf>
    <xf numFmtId="164" fontId="3" fillId="4" borderId="7" xfId="0" applyNumberFormat="1" applyFont="1" applyFill="1" applyBorder="1" applyAlignment="1">
      <alignment horizontal="center" vertical="center"/>
    </xf>
    <xf numFmtId="4" fontId="3" fillId="4" borderId="8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 wrapText="1"/>
    </xf>
    <xf numFmtId="0" fontId="5" fillId="5" borderId="9" xfId="1" applyFill="1" applyBorder="1"/>
    <xf numFmtId="164" fontId="4" fillId="5" borderId="7" xfId="1" applyNumberFormat="1" applyFont="1" applyFill="1" applyBorder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4" fontId="4" fillId="0" borderId="5" xfId="0" applyNumberFormat="1" applyFont="1" applyBorder="1" applyAlignment="1">
      <alignment horizontal="center" vertical="center"/>
    </xf>
    <xf numFmtId="0" fontId="6" fillId="0" borderId="9" xfId="1" applyFont="1" applyBorder="1"/>
    <xf numFmtId="164" fontId="4" fillId="0" borderId="7" xfId="0" applyNumberFormat="1" applyFont="1" applyBorder="1" applyAlignment="1">
      <alignment horizontal="center" vertical="center"/>
    </xf>
    <xf numFmtId="4" fontId="4" fillId="0" borderId="8" xfId="0" applyNumberFormat="1" applyFont="1" applyBorder="1" applyAlignment="1">
      <alignment horizontal="center" vertical="center"/>
    </xf>
    <xf numFmtId="4" fontId="4" fillId="3" borderId="5" xfId="0" applyNumberFormat="1" applyFont="1" applyFill="1" applyBorder="1" applyAlignment="1">
      <alignment horizontal="center" vertical="center"/>
    </xf>
    <xf numFmtId="0" fontId="6" fillId="3" borderId="9" xfId="1" applyFont="1" applyFill="1" applyBorder="1"/>
    <xf numFmtId="164" fontId="4" fillId="3" borderId="7" xfId="0" applyNumberFormat="1" applyFont="1" applyFill="1" applyBorder="1" applyAlignment="1">
      <alignment horizontal="center" vertical="center"/>
    </xf>
    <xf numFmtId="4" fontId="4" fillId="3" borderId="8" xfId="0" applyNumberFormat="1" applyFont="1" applyFill="1" applyBorder="1" applyAlignment="1">
      <alignment horizontal="center" vertical="center"/>
    </xf>
    <xf numFmtId="4" fontId="3" fillId="3" borderId="12" xfId="0" applyNumberFormat="1" applyFont="1" applyFill="1" applyBorder="1" applyAlignment="1">
      <alignment horizontal="center" vertical="center"/>
    </xf>
    <xf numFmtId="4" fontId="3" fillId="0" borderId="12" xfId="0" applyNumberFormat="1" applyFont="1" applyBorder="1" applyAlignment="1">
      <alignment horizontal="center" vertical="center"/>
    </xf>
    <xf numFmtId="4" fontId="3" fillId="3" borderId="13" xfId="0" applyNumberFormat="1" applyFont="1" applyFill="1" applyBorder="1" applyAlignment="1">
      <alignment horizontal="center" vertical="center"/>
    </xf>
    <xf numFmtId="4" fontId="3" fillId="0" borderId="13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 wrapText="1"/>
    </xf>
    <xf numFmtId="4" fontId="3" fillId="5" borderId="13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 vertical="center"/>
    </xf>
    <xf numFmtId="0" fontId="4" fillId="7" borderId="5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left" vertical="center" wrapText="1"/>
    </xf>
    <xf numFmtId="4" fontId="3" fillId="6" borderId="5" xfId="0" applyNumberFormat="1" applyFont="1" applyFill="1" applyBorder="1" applyAlignment="1">
      <alignment horizontal="center" vertical="center"/>
    </xf>
    <xf numFmtId="0" fontId="5" fillId="6" borderId="9" xfId="1" applyFill="1" applyBorder="1"/>
    <xf numFmtId="164" fontId="3" fillId="6" borderId="7" xfId="0" applyNumberFormat="1" applyFont="1" applyFill="1" applyBorder="1" applyAlignment="1">
      <alignment horizontal="center" vertical="center"/>
    </xf>
    <xf numFmtId="164" fontId="4" fillId="6" borderId="7" xfId="1" applyNumberFormat="1" applyFont="1" applyFill="1" applyBorder="1" applyAlignment="1">
      <alignment horizontal="center"/>
    </xf>
    <xf numFmtId="4" fontId="3" fillId="7" borderId="5" xfId="0" applyNumberFormat="1" applyFont="1" applyFill="1" applyBorder="1" applyAlignment="1">
      <alignment horizontal="center" vertical="center"/>
    </xf>
    <xf numFmtId="4" fontId="3" fillId="6" borderId="8" xfId="0" applyNumberFormat="1" applyFont="1" applyFill="1" applyBorder="1" applyAlignment="1">
      <alignment horizontal="center" vertical="center"/>
    </xf>
    <xf numFmtId="4" fontId="3" fillId="4" borderId="13" xfId="0" applyNumberFormat="1" applyFont="1" applyFill="1" applyBorder="1" applyAlignment="1">
      <alignment horizontal="center" vertical="center"/>
    </xf>
    <xf numFmtId="0" fontId="7" fillId="5" borderId="5" xfId="1" applyFont="1" applyFill="1" applyBorder="1" applyAlignment="1">
      <alignment horizontal="left" vertical="center"/>
    </xf>
    <xf numFmtId="0" fontId="8" fillId="3" borderId="9" xfId="1" applyFont="1" applyFill="1" applyBorder="1"/>
    <xf numFmtId="0" fontId="4" fillId="4" borderId="6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/>
    </xf>
    <xf numFmtId="0" fontId="8" fillId="4" borderId="9" xfId="1" applyFont="1" applyFill="1" applyBorder="1"/>
    <xf numFmtId="0" fontId="3" fillId="5" borderId="5" xfId="0" applyFont="1" applyFill="1" applyBorder="1" applyAlignment="1">
      <alignment horizontal="center" vertical="center"/>
    </xf>
    <xf numFmtId="0" fontId="8" fillId="5" borderId="9" xfId="1" applyFont="1" applyFill="1" applyBorder="1"/>
    <xf numFmtId="0" fontId="8" fillId="0" borderId="9" xfId="1" applyFont="1" applyBorder="1"/>
    <xf numFmtId="4" fontId="9" fillId="8" borderId="14" xfId="0" applyNumberFormat="1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left" vertical="center"/>
    </xf>
    <xf numFmtId="0" fontId="4" fillId="9" borderId="6" xfId="0" applyFont="1" applyFill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left" vertical="center" wrapText="1"/>
    </xf>
    <xf numFmtId="4" fontId="4" fillId="9" borderId="5" xfId="0" applyNumberFormat="1" applyFont="1" applyFill="1" applyBorder="1" applyAlignment="1">
      <alignment horizontal="center" vertical="center"/>
    </xf>
    <xf numFmtId="0" fontId="6" fillId="9" borderId="9" xfId="1" applyFont="1" applyFill="1" applyBorder="1"/>
    <xf numFmtId="164" fontId="4" fillId="9" borderId="7" xfId="0" applyNumberFormat="1" applyFont="1" applyFill="1" applyBorder="1" applyAlignment="1">
      <alignment horizontal="center" vertical="center"/>
    </xf>
    <xf numFmtId="164" fontId="4" fillId="9" borderId="7" xfId="1" applyNumberFormat="1" applyFont="1" applyFill="1" applyBorder="1" applyAlignment="1">
      <alignment horizontal="center"/>
    </xf>
    <xf numFmtId="4" fontId="4" fillId="9" borderId="8" xfId="0" applyNumberFormat="1" applyFont="1" applyFill="1" applyBorder="1" applyAlignment="1">
      <alignment horizontal="center" vertical="center"/>
    </xf>
    <xf numFmtId="0" fontId="10" fillId="3" borderId="9" xfId="1" applyFont="1" applyFill="1" applyBorder="1"/>
    <xf numFmtId="0" fontId="3" fillId="0" borderId="15" xfId="0" applyFont="1" applyBorder="1" applyAlignment="1">
      <alignment horizontal="left" vertical="center" wrapText="1"/>
    </xf>
    <xf numFmtId="4" fontId="3" fillId="0" borderId="16" xfId="0" applyNumberFormat="1" applyFont="1" applyBorder="1" applyAlignment="1">
      <alignment horizontal="center" vertical="center"/>
    </xf>
    <xf numFmtId="0" fontId="3" fillId="3" borderId="16" xfId="0" applyFont="1" applyFill="1" applyBorder="1" applyAlignment="1">
      <alignment horizontal="left" vertical="center" wrapText="1"/>
    </xf>
    <xf numFmtId="4" fontId="3" fillId="3" borderId="16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4" fontId="2" fillId="0" borderId="5" xfId="0" applyNumberFormat="1" applyFont="1" applyBorder="1" applyAlignment="1">
      <alignment horizontal="center" vertical="center"/>
    </xf>
    <xf numFmtId="0" fontId="9" fillId="5" borderId="5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164" fontId="9" fillId="0" borderId="7" xfId="0" applyNumberFormat="1" applyFont="1" applyBorder="1" applyAlignment="1">
      <alignment horizontal="center" vertical="center"/>
    </xf>
    <xf numFmtId="164" fontId="4" fillId="4" borderId="7" xfId="0" applyNumberFormat="1" applyFont="1" applyFill="1" applyBorder="1" applyAlignment="1">
      <alignment horizontal="center" vertical="center"/>
    </xf>
    <xf numFmtId="164" fontId="4" fillId="5" borderId="7" xfId="0" applyNumberFormat="1" applyFont="1" applyFill="1" applyBorder="1" applyAlignment="1">
      <alignment horizontal="center" vertical="center"/>
    </xf>
    <xf numFmtId="0" fontId="5" fillId="0" borderId="5" xfId="1" applyBorder="1" applyAlignment="1">
      <alignment horizontal="center" vertical="center"/>
    </xf>
    <xf numFmtId="164" fontId="4" fillId="0" borderId="7" xfId="1" applyNumberFormat="1" applyFont="1" applyBorder="1" applyAlignment="1">
      <alignment horizontal="center" vertical="center"/>
    </xf>
    <xf numFmtId="0" fontId="5" fillId="3" borderId="5" xfId="1" applyFill="1" applyBorder="1"/>
    <xf numFmtId="4" fontId="9" fillId="8" borderId="8" xfId="0" applyNumberFormat="1" applyFont="1" applyFill="1" applyBorder="1" applyAlignment="1">
      <alignment horizontal="center" vertical="center"/>
    </xf>
    <xf numFmtId="0" fontId="11" fillId="4" borderId="5" xfId="1" applyFont="1" applyFill="1" applyBorder="1" applyAlignment="1"/>
    <xf numFmtId="0" fontId="11" fillId="5" borderId="5" xfId="1" applyFont="1" applyFill="1" applyBorder="1" applyAlignment="1"/>
    <xf numFmtId="0" fontId="11" fillId="0" borderId="5" xfId="1" applyFont="1" applyBorder="1" applyAlignment="1"/>
    <xf numFmtId="0" fontId="11" fillId="3" borderId="5" xfId="1" applyFont="1" applyFill="1" applyBorder="1" applyAlignment="1"/>
    <xf numFmtId="0" fontId="11" fillId="0" borderId="5" xfId="1" applyFont="1" applyBorder="1" applyAlignment="1">
      <alignment horizontal="center" vertical="center"/>
    </xf>
    <xf numFmtId="4" fontId="4" fillId="3" borderId="12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vertical="center"/>
    </xf>
    <xf numFmtId="0" fontId="4" fillId="5" borderId="5" xfId="0" applyFont="1" applyFill="1" applyBorder="1"/>
    <xf numFmtId="0" fontId="4" fillId="3" borderId="5" xfId="0" applyFont="1" applyFill="1" applyBorder="1"/>
    <xf numFmtId="0" fontId="4" fillId="3" borderId="4" xfId="0" applyFont="1" applyFill="1" applyBorder="1" applyAlignment="1">
      <alignment horizontal="center" vertical="center"/>
    </xf>
    <xf numFmtId="4" fontId="4" fillId="0" borderId="12" xfId="0" applyNumberFormat="1" applyFont="1" applyBorder="1" applyAlignment="1">
      <alignment horizontal="center" vertical="center"/>
    </xf>
    <xf numFmtId="0" fontId="4" fillId="0" borderId="5" xfId="0" applyFont="1" applyBorder="1"/>
    <xf numFmtId="4" fontId="4" fillId="3" borderId="13" xfId="0" applyNumberFormat="1" applyFont="1" applyFill="1" applyBorder="1" applyAlignment="1">
      <alignment horizontal="center" vertical="center"/>
    </xf>
    <xf numFmtId="4" fontId="4" fillId="4" borderId="5" xfId="0" applyNumberFormat="1" applyFont="1" applyFill="1" applyBorder="1" applyAlignment="1">
      <alignment horizontal="center" vertical="center"/>
    </xf>
    <xf numFmtId="4" fontId="4" fillId="5" borderId="5" xfId="0" applyNumberFormat="1" applyFont="1" applyFill="1" applyBorder="1" applyAlignment="1">
      <alignment horizontal="center" vertical="center"/>
    </xf>
    <xf numFmtId="4" fontId="3" fillId="4" borderId="12" xfId="0" applyNumberFormat="1" applyFont="1" applyFill="1" applyBorder="1" applyAlignment="1">
      <alignment horizontal="center" vertical="center"/>
    </xf>
    <xf numFmtId="0" fontId="6" fillId="5" borderId="9" xfId="1" applyFont="1" applyFill="1" applyBorder="1"/>
    <xf numFmtId="4" fontId="4" fillId="5" borderId="8" xfId="0" applyNumberFormat="1" applyFont="1" applyFill="1" applyBorder="1" applyAlignment="1">
      <alignment horizontal="center" vertical="center"/>
    </xf>
    <xf numFmtId="0" fontId="6" fillId="4" borderId="9" xfId="1" applyFont="1" applyFill="1" applyBorder="1"/>
    <xf numFmtId="0" fontId="11" fillId="0" borderId="5" xfId="1" applyFont="1" applyBorder="1" applyAlignment="1">
      <alignment horizontal="left" vertical="center"/>
    </xf>
    <xf numFmtId="0" fontId="11" fillId="3" borderId="5" xfId="1" applyFont="1" applyFill="1" applyBorder="1" applyAlignment="1">
      <alignment horizontal="left" vertical="center"/>
    </xf>
    <xf numFmtId="0" fontId="11" fillId="5" borderId="5" xfId="1" applyFont="1" applyFill="1" applyBorder="1" applyAlignment="1">
      <alignment horizontal="left" vertical="center"/>
    </xf>
    <xf numFmtId="164" fontId="4" fillId="5" borderId="7" xfId="1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6" fillId="0" borderId="5" xfId="1" applyFont="1" applyBorder="1"/>
    <xf numFmtId="0" fontId="3" fillId="6" borderId="5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/>
    </xf>
    <xf numFmtId="164" fontId="4" fillId="5" borderId="7" xfId="0" applyNumberFormat="1" applyFont="1" applyFill="1" applyBorder="1" applyAlignment="1">
      <alignment horizontal="center"/>
    </xf>
    <xf numFmtId="0" fontId="4" fillId="4" borderId="5" xfId="0" applyFont="1" applyFill="1" applyBorder="1"/>
    <xf numFmtId="164" fontId="4" fillId="4" borderId="7" xfId="0" applyNumberFormat="1" applyFont="1" applyFill="1" applyBorder="1" applyAlignment="1">
      <alignment horizontal="center"/>
    </xf>
    <xf numFmtId="0" fontId="12" fillId="3" borderId="5" xfId="0" applyFont="1" applyFill="1" applyBorder="1"/>
    <xf numFmtId="0" fontId="1" fillId="4" borderId="5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4" fontId="3" fillId="6" borderId="12" xfId="0" applyNumberFormat="1" applyFont="1" applyFill="1" applyBorder="1" applyAlignment="1">
      <alignment horizontal="center" vertical="center"/>
    </xf>
    <xf numFmtId="4" fontId="3" fillId="5" borderId="12" xfId="0" applyNumberFormat="1" applyFont="1" applyFill="1" applyBorder="1" applyAlignment="1">
      <alignment horizontal="center" vertical="center"/>
    </xf>
    <xf numFmtId="4" fontId="4" fillId="4" borderId="13" xfId="0" applyNumberFormat="1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center"/>
    </xf>
    <xf numFmtId="4" fontId="13" fillId="0" borderId="5" xfId="0" applyNumberFormat="1" applyFont="1" applyBorder="1" applyAlignment="1">
      <alignment horizontal="center" vertical="center"/>
    </xf>
    <xf numFmtId="0" fontId="14" fillId="0" borderId="5" xfId="1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4" fontId="13" fillId="0" borderId="12" xfId="0" applyNumberFormat="1" applyFont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4" fontId="3" fillId="6" borderId="13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/>
    </xf>
    <xf numFmtId="0" fontId="3" fillId="10" borderId="5" xfId="0" applyFont="1" applyFill="1" applyBorder="1" applyAlignment="1">
      <alignment horizontal="center" vertical="center"/>
    </xf>
    <xf numFmtId="0" fontId="5" fillId="3" borderId="18" xfId="1" applyFill="1" applyBorder="1"/>
    <xf numFmtId="164" fontId="9" fillId="3" borderId="7" xfId="0" applyNumberFormat="1" applyFont="1" applyFill="1" applyBorder="1" applyAlignment="1">
      <alignment horizontal="center" vertical="center"/>
    </xf>
    <xf numFmtId="4" fontId="9" fillId="3" borderId="5" xfId="0" applyNumberFormat="1" applyFont="1" applyFill="1" applyBorder="1" applyAlignment="1">
      <alignment horizontal="center" vertical="center"/>
    </xf>
    <xf numFmtId="0" fontId="5" fillId="0" borderId="18" xfId="1" applyBorder="1"/>
    <xf numFmtId="4" fontId="9" fillId="0" borderId="5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4" fillId="0" borderId="19" xfId="0" applyFont="1" applyBorder="1" applyAlignment="1">
      <alignment horizontal="center" vertical="center"/>
    </xf>
    <xf numFmtId="4" fontId="3" fillId="0" borderId="19" xfId="0" applyNumberFormat="1" applyFont="1" applyBorder="1" applyAlignment="1">
      <alignment horizontal="center" vertical="center"/>
    </xf>
    <xf numFmtId="0" fontId="5" fillId="0" borderId="21" xfId="1" applyBorder="1"/>
    <xf numFmtId="0" fontId="4" fillId="0" borderId="22" xfId="1" applyFont="1" applyBorder="1"/>
    <xf numFmtId="4" fontId="3" fillId="0" borderId="23" xfId="0" applyNumberFormat="1" applyFont="1" applyBorder="1" applyAlignment="1">
      <alignment horizontal="center" vertical="center"/>
    </xf>
    <xf numFmtId="0" fontId="4" fillId="0" borderId="0" xfId="0" applyFont="1"/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left" vertical="center"/>
    </xf>
    <xf numFmtId="0" fontId="4" fillId="7" borderId="5" xfId="0" applyFont="1" applyFill="1" applyBorder="1" applyAlignment="1">
      <alignment horizontal="center" vertical="center"/>
    </xf>
    <xf numFmtId="0" fontId="5" fillId="7" borderId="3" xfId="1" applyFill="1" applyBorder="1"/>
    <xf numFmtId="164" fontId="4" fillId="7" borderId="7" xfId="1" applyNumberFormat="1" applyFont="1" applyFill="1" applyBorder="1" applyAlignment="1">
      <alignment horizontal="center"/>
    </xf>
    <xf numFmtId="4" fontId="3" fillId="7" borderId="8" xfId="0" applyNumberFormat="1" applyFont="1" applyFill="1" applyBorder="1" applyAlignment="1">
      <alignment horizontal="center" vertical="center"/>
    </xf>
    <xf numFmtId="0" fontId="0" fillId="6" borderId="0" xfId="0" applyFill="1"/>
    <xf numFmtId="164" fontId="4" fillId="7" borderId="8" xfId="1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0_);[Red]\(0.00\)"/>
      <fill>
        <patternFill patternType="solid">
          <fgColor theme="4" tint="0.79998168889431442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0_);[Red]\(0.00\)"/>
      <fill>
        <patternFill patternType="solid">
          <fgColor theme="4" tint="0.79998168889431442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0_);[Red]\(0.00\)"/>
      <fill>
        <patternFill patternType="solid">
          <fgColor theme="4" tint="0.79998168889431442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0_);[Red]\(0.00\)"/>
      <fill>
        <patternFill patternType="solid">
          <fgColor theme="4" tint="0.79998168889431442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0_);[Red]\(0.00\)"/>
      <fill>
        <patternFill patternType="solid">
          <fgColor theme="4" tint="0.79998168889431442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2_4" displayName="表2_4" ref="A1:AA608" totalsRowShown="0" headerRowDxfId="27" tableBorderDxfId="26">
  <autoFilter ref="A1:AA608"/>
  <sortState ref="A2:AA608">
    <sortCondition ref="A1:A608"/>
  </sortState>
  <tableColumns count="27">
    <tableColumn id="1" name="Serial Number " dataDxfId="25"/>
    <tableColumn id="2" name="Last Name" dataDxfId="24"/>
    <tableColumn id="3" name="First Name" dataDxfId="23"/>
    <tableColumn id="4" name="name" dataDxfId="22"/>
    <tableColumn id="5" name="Position" dataDxfId="21"/>
    <tableColumn id="6" name="College" dataDxfId="20"/>
    <tableColumn id="7" name="Department" dataDxfId="19"/>
    <tableColumn id="8" name="DOI" dataDxfId="18"/>
    <tableColumn id="9" name="Year/ID No." dataDxfId="17"/>
    <tableColumn id="10" name="Paper Title " dataDxfId="16"/>
    <tableColumn id="11" name="SCIE" dataDxfId="15"/>
    <tableColumn id="12" name="SSCI" dataDxfId="14"/>
    <tableColumn id="13" name="A&amp;HCI" dataDxfId="13"/>
    <tableColumn id="14" name="BKCI-S" dataDxfId="12"/>
    <tableColumn id="15" name="BKCI-SSH" dataDxfId="11"/>
    <tableColumn id="16" name="ESCI" dataDxfId="10"/>
    <tableColumn id="17" name="Name of Publisher" dataDxfId="9"/>
    <tableColumn id="18" name="Link to the Article" dataDxfId="8"/>
    <tableColumn id="23" name="Q1" dataDxfId="7"/>
    <tableColumn id="24" name="Q2" dataDxfId="6"/>
    <tableColumn id="26" name="Q3" dataDxfId="5"/>
    <tableColumn id="27" name="Q4" dataDxfId="4"/>
    <tableColumn id="28" name="Unknown" dataDxfId="3"/>
    <tableColumn id="19" name="Original Weight (AUS Contributors)" dataDxfId="2"/>
    <tableColumn id="20" name="Updated Weight (AUS Contributors)"/>
    <tableColumn id="21" name="Original Weight (All Contributors)" dataDxfId="1"/>
    <tableColumn id="22" name="Updated Weight (All Contributor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apps.webofknowledge.com/full_record.do?product=WOS&amp;search_mode=GeneralSearch&amp;qid=1&amp;SID=E5czxAWjGgL3Pwr5h5j&amp;page=1&amp;doc=16" TargetMode="External"/><Relationship Id="rId21" Type="http://schemas.openxmlformats.org/officeDocument/2006/relationships/hyperlink" Target="http://apps.webofknowledge.com/full_record.do?product=WOS&amp;search_mode=GeneralSearch&amp;qid=3&amp;SID=E5WyPOsb8BvrPEDQN14&amp;page=1&amp;doc=1" TargetMode="External"/><Relationship Id="rId324" Type="http://schemas.openxmlformats.org/officeDocument/2006/relationships/hyperlink" Target="http://apps.webofknowledge.com/full_record.do?product=WOS&amp;search_mode=GeneralSearch&amp;qid=3&amp;SID=F2Hiy86VoUryodGFyZr&amp;page=1&amp;doc=2" TargetMode="External"/><Relationship Id="rId531" Type="http://schemas.openxmlformats.org/officeDocument/2006/relationships/hyperlink" Target="http://apps.webofknowledge.com/full_record.do?product=WOS&amp;search_mode=GeneralSearch&amp;qid=1&amp;SID=E2WPX8BpQzu1KyMutN2&amp;page=1&amp;doc=18" TargetMode="External"/><Relationship Id="rId170" Type="http://schemas.openxmlformats.org/officeDocument/2006/relationships/hyperlink" Target="http://apps.webofknowledge.com/full_record.do?product=WOS&amp;search_mode=GeneralSearch&amp;qid=3&amp;SID=F4l2Iniae7E2IGyhuVz&amp;page=1&amp;doc=42" TargetMode="External"/><Relationship Id="rId268" Type="http://schemas.openxmlformats.org/officeDocument/2006/relationships/hyperlink" Target="http://apps.webofknowledge.com/full_record.do?product=WOS&amp;search_mode=GeneralSearch&amp;qid=1&amp;SID=D5dER5jKN3yTVjW2Abu&amp;page=1&amp;doc=25" TargetMode="External"/><Relationship Id="rId475" Type="http://schemas.openxmlformats.org/officeDocument/2006/relationships/hyperlink" Target="http://apps.webofknowledge.com/full_record.do?product=WOS&amp;search_mode=GeneralSearch&amp;qid=6&amp;SID=F3QAVKcbeGd6uwxAsQm&amp;page=2&amp;doc=53" TargetMode="External"/><Relationship Id="rId32" Type="http://schemas.openxmlformats.org/officeDocument/2006/relationships/hyperlink" Target="http://apps.webofknowledge.com/full_record.do?product=WOS&amp;search_mode=GeneralSearch&amp;qid=1&amp;SID=E2x932K34BB7vUr58ep&amp;page=1&amp;doc=2" TargetMode="External"/><Relationship Id="rId128" Type="http://schemas.openxmlformats.org/officeDocument/2006/relationships/hyperlink" Target="http://apps.webofknowledge.com/full_record.do?product=WOS&amp;search_mode=GeneralSearch&amp;qid=3&amp;SID=D6lb2yOC7kEDyjHGjP1&amp;page=1&amp;doc=21" TargetMode="External"/><Relationship Id="rId335" Type="http://schemas.openxmlformats.org/officeDocument/2006/relationships/hyperlink" Target="http://apps.webofknowledge.com/full_record.do?product=WOS&amp;search_mode=GeneralSearch&amp;qid=3&amp;SID=C2JUbGqEQbp9ldFBWyC&amp;page=1&amp;doc=12" TargetMode="External"/><Relationship Id="rId542" Type="http://schemas.openxmlformats.org/officeDocument/2006/relationships/hyperlink" Target="http://apps.webofknowledge.com/full_record.do?product=WOS&amp;search_mode=GeneralSearch&amp;qid=1&amp;SID=D2LIiLCzA8ouZ8XSG3h&amp;page=1&amp;doc=3" TargetMode="External"/><Relationship Id="rId181" Type="http://schemas.openxmlformats.org/officeDocument/2006/relationships/hyperlink" Target="http://apps.webofknowledge.com/full_record.do?product=WOS&amp;search_mode=GeneralSearch&amp;qid=1&amp;SID=F3Wlu2jZcUCvfXkYxGg&amp;page=1&amp;doc=13" TargetMode="External"/><Relationship Id="rId402" Type="http://schemas.openxmlformats.org/officeDocument/2006/relationships/hyperlink" Target="http://apps.webofknowledge.com/full_record.do?product=WOS&amp;search_mode=GeneralSearch&amp;qid=1&amp;SID=F1acTnFZVTh3LilX8Ox&amp;page=1&amp;doc=1" TargetMode="External"/><Relationship Id="rId279" Type="http://schemas.openxmlformats.org/officeDocument/2006/relationships/hyperlink" Target="http://apps.webofknowledge.com/full_record.do?product=WOS&amp;search_mode=GeneralSearch&amp;qid=1&amp;SID=D5dER5jKN3yTVjW2Abu&amp;page=1&amp;doc=21" TargetMode="External"/><Relationship Id="rId486" Type="http://schemas.openxmlformats.org/officeDocument/2006/relationships/hyperlink" Target="http://apps.webofknowledge.com/full_record.do?product=WOS&amp;search_mode=GeneralSearch&amp;qid=6&amp;SID=F3QAVKcbeGd6uwxAsQm&amp;page=1&amp;doc=44" TargetMode="External"/><Relationship Id="rId43" Type="http://schemas.openxmlformats.org/officeDocument/2006/relationships/hyperlink" Target="http://apps.webofknowledge.com/full_record.do?product=WOS&amp;search_mode=GeneralSearch&amp;qid=1&amp;SID=E2x932K34BB7vUr58ep&amp;page=1&amp;doc=8" TargetMode="External"/><Relationship Id="rId139" Type="http://schemas.openxmlformats.org/officeDocument/2006/relationships/hyperlink" Target="http://apps.webofknowledge.com/full_record.do?product=WOS&amp;search_mode=GeneralSearch&amp;qid=1&amp;SID=E6a9ghYYFJqmoCAaCme&amp;page=1&amp;doc=24" TargetMode="External"/><Relationship Id="rId346" Type="http://schemas.openxmlformats.org/officeDocument/2006/relationships/hyperlink" Target="http://apps.webofknowledge.com/full_record.do?product=WOS&amp;search_mode=GeneralSearch&amp;qid=1&amp;SID=F2hekmznjM4Op44U8Gj&amp;page=1&amp;doc=2" TargetMode="External"/><Relationship Id="rId553" Type="http://schemas.openxmlformats.org/officeDocument/2006/relationships/hyperlink" Target="http://apps.webofknowledge.com/full_record.do?product=WOS&amp;search_mode=GeneralSearch&amp;qid=2&amp;SID=E13dB81QVftMdFQqx82&amp;page=1&amp;doc=4" TargetMode="External"/><Relationship Id="rId192" Type="http://schemas.openxmlformats.org/officeDocument/2006/relationships/hyperlink" Target="http://apps.webofknowledge.com/full_record.do?product=WOS&amp;search_mode=GeneralSearch&amp;qid=4&amp;SID=F1AeMUHojOPUU1xpCmD&amp;page=1&amp;doc=16" TargetMode="External"/><Relationship Id="rId206" Type="http://schemas.openxmlformats.org/officeDocument/2006/relationships/hyperlink" Target="http://apps.webofknowledge.com/full_record.do?product=WOS&amp;search_mode=GeneralSearch&amp;qid=3&amp;SID=E6C3XRP3qXlxpTFu8bC&amp;page=1&amp;doc=4" TargetMode="External"/><Relationship Id="rId413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497" Type="http://schemas.openxmlformats.org/officeDocument/2006/relationships/hyperlink" Target="http://apps.webofknowledge.com/full_record.do?product=WOS&amp;search_mode=GeneralSearch&amp;qid=1&amp;SID=C3OVM7RoHmYzDnvlPhu&amp;page=1&amp;doc=39" TargetMode="External"/><Relationship Id="rId357" Type="http://schemas.openxmlformats.org/officeDocument/2006/relationships/hyperlink" Target="http://apps.webofknowledge.com/full_record.do?product=WOS&amp;search_mode=GeneralSearch&amp;qid=1&amp;SID=F1ZujJSFTah2efOH4Py&amp;page=1&amp;doc=1" TargetMode="External"/><Relationship Id="rId54" Type="http://schemas.openxmlformats.org/officeDocument/2006/relationships/hyperlink" Target="http://apps.webofknowledge.com/full_record.do?product=WOS&amp;search_mode=GeneralSearch&amp;qid=1&amp;SID=E2x932K34BB7vUr58ep&amp;page=1&amp;doc=13" TargetMode="External"/><Relationship Id="rId217" Type="http://schemas.openxmlformats.org/officeDocument/2006/relationships/hyperlink" Target="http://apps.webofknowledge.com/full_record.do?product=WOS&amp;search_mode=GeneralSearch&amp;qid=3&amp;SID=C2IdBsD8PZV71Ym8F2s&amp;page=1&amp;doc=1" TargetMode="External"/><Relationship Id="rId564" Type="http://schemas.openxmlformats.org/officeDocument/2006/relationships/hyperlink" Target="http://apps.webofknowledge.com/full_record.do?product=WOS&amp;search_mode=GeneralSearch&amp;qid=2&amp;SID=E3mcnsxsy9cGmZkgMkI&amp;page=1&amp;doc=1" TargetMode="External"/><Relationship Id="rId424" Type="http://schemas.openxmlformats.org/officeDocument/2006/relationships/hyperlink" Target="http://apps.webofknowledge.com/full_record.do?product=WOS&amp;search_mode=GeneralSearch&amp;qid=3&amp;SID=E6nqv3SUKECJPl1OQjM&amp;page=2&amp;doc=87" TargetMode="External"/><Relationship Id="rId270" Type="http://schemas.openxmlformats.org/officeDocument/2006/relationships/hyperlink" Target="http://apps.webofknowledge.com/full_record.do?product=WOS&amp;search_mode=GeneralSearch&amp;qid=1&amp;SID=D5dER5jKN3yTVjW2Abu&amp;page=1&amp;doc=25" TargetMode="External"/><Relationship Id="rId65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130" Type="http://schemas.openxmlformats.org/officeDocument/2006/relationships/hyperlink" Target="http://apps.webofknowledge.com/full_record.do?product=WOS&amp;search_mode=GeneralSearch&amp;qid=3&amp;SID=D6lb2yOC7kEDyjHGjP1&amp;page=1&amp;doc=21" TargetMode="External"/><Relationship Id="rId368" Type="http://schemas.openxmlformats.org/officeDocument/2006/relationships/hyperlink" Target="http://apps.webofknowledge.com/full_record.do?product=WOS&amp;search_mode=GeneralSearch&amp;qid=1&amp;SID=F1ZujJSFTah2efOH4Py&amp;page=1&amp;doc=8" TargetMode="External"/><Relationship Id="rId172" Type="http://schemas.openxmlformats.org/officeDocument/2006/relationships/hyperlink" Target="http://apps.webofknowledge.com/full_record.do?product=WOS&amp;search_mode=GeneralSearch&amp;qid=3&amp;SID=F4l2Iniae7E2IGyhuVz&amp;page=1&amp;doc=44" TargetMode="External"/><Relationship Id="rId228" Type="http://schemas.openxmlformats.org/officeDocument/2006/relationships/hyperlink" Target="http://apps.webofknowledge.com/full_record.do?product=WOS&amp;search_mode=GeneralSearch&amp;qid=6&amp;SID=F18ZjRMZbfYCqav4mmu&amp;page=1&amp;doc=2" TargetMode="External"/><Relationship Id="rId435" Type="http://schemas.openxmlformats.org/officeDocument/2006/relationships/hyperlink" Target="http://apps.webofknowledge.com/full_record.do?product=WOS&amp;search_mode=GeneralSearch&amp;qid=1&amp;SID=D6pVcY1r4sUaUeZ1Qfn&amp;page=2&amp;doc=77" TargetMode="External"/><Relationship Id="rId477" Type="http://schemas.openxmlformats.org/officeDocument/2006/relationships/hyperlink" Target="http://apps.webofknowledge.com/full_record.do?product=WOS&amp;search_mode=GeneralSearch&amp;qid=6&amp;SID=F3QAVKcbeGd6uwxAsQm&amp;page=2&amp;doc=51" TargetMode="External"/><Relationship Id="rId281" Type="http://schemas.openxmlformats.org/officeDocument/2006/relationships/hyperlink" Target="http://apps.webofknowledge.com/full_record.do?product=WOS&amp;search_mode=GeneralSearch&amp;qid=1&amp;SID=D5dER5jKN3yTVjW2Abu&amp;page=1&amp;doc=21" TargetMode="External"/><Relationship Id="rId337" Type="http://schemas.openxmlformats.org/officeDocument/2006/relationships/hyperlink" Target="http://apps.webofknowledge.com/full_record.do?product=WOS&amp;search_mode=GeneralSearch&amp;qid=4&amp;SID=C2LCbslyZ5qvceTGAfh&amp;page=1&amp;doc=1" TargetMode="External"/><Relationship Id="rId502" Type="http://schemas.openxmlformats.org/officeDocument/2006/relationships/hyperlink" Target="http://apps.webofknowledge.com/full_record.do?product=WOS&amp;search_mode=GeneralSearch&amp;qid=1&amp;SID=E2WPX8BpQzu1KyMutN2&amp;page=1&amp;doc=37" TargetMode="External"/><Relationship Id="rId34" Type="http://schemas.openxmlformats.org/officeDocument/2006/relationships/hyperlink" Target="http://apps.webofknowledge.com/full_record.do?product=WOS&amp;search_mode=GeneralSearch&amp;qid=1&amp;SID=E2x932K34BB7vUr58ep&amp;page=1&amp;doc=3" TargetMode="External"/><Relationship Id="rId76" Type="http://schemas.openxmlformats.org/officeDocument/2006/relationships/hyperlink" Target="http://apps.webofknowledge.com/full_record.do?product=WOS&amp;search_mode=GeneralSearch&amp;qid=3&amp;SID=F5KxzbS4dlXlsSPR5iM&amp;page=1&amp;doc=1" TargetMode="External"/><Relationship Id="rId141" Type="http://schemas.openxmlformats.org/officeDocument/2006/relationships/hyperlink" Target="http://apps.webofknowledge.com/full_record.do?product=WOS&amp;search_mode=GeneralSearch&amp;qid=1&amp;SID=E6a9ghYYFJqmoCAaCme&amp;page=1&amp;doc=25" TargetMode="External"/><Relationship Id="rId379" Type="http://schemas.openxmlformats.org/officeDocument/2006/relationships/hyperlink" Target="http://apps.webofknowledge.com/full_record.do?product=WOS&amp;search_mode=GeneralSearch&amp;qid=1&amp;SID=E1mTMmnw7J6fDDjTj1j&amp;page=3&amp;doc=112" TargetMode="External"/><Relationship Id="rId544" Type="http://schemas.openxmlformats.org/officeDocument/2006/relationships/hyperlink" Target="http://apps.webofknowledge.com/full_record.do?product=WOS&amp;search_mode=GeneralSearch&amp;qid=1&amp;SID=D2LIiLCzA8ouZ8XSG3h&amp;page=1&amp;doc=3" TargetMode="External"/><Relationship Id="rId7" Type="http://schemas.openxmlformats.org/officeDocument/2006/relationships/hyperlink" Target="http://apps.webofknowledge.com/full_record.do?product=WOS&amp;search_mode=GeneralSearch&amp;qid=2&amp;SID=E1qYc9bo7TjEEkFB2Ev&amp;page=1&amp;doc=1" TargetMode="External"/><Relationship Id="rId183" Type="http://schemas.openxmlformats.org/officeDocument/2006/relationships/hyperlink" Target="http://apps.webofknowledge.com/full_record.do?product=WOS&amp;search_mode=GeneralSearch&amp;qid=3&amp;SID=F6HcDq88pqJNuHs2QxN&amp;page=1&amp;doc=14" TargetMode="External"/><Relationship Id="rId239" Type="http://schemas.openxmlformats.org/officeDocument/2006/relationships/hyperlink" Target="http://apps.webofknowledge.com/full_record.do?product=WOS&amp;search_mode=GeneralSearch&amp;qid=1&amp;SID=E1C2BSsIRg2SqoeVguK&amp;page=1&amp;doc=42" TargetMode="External"/><Relationship Id="rId390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404" Type="http://schemas.openxmlformats.org/officeDocument/2006/relationships/hyperlink" Target="http://apps.webofknowledge.com/full_record.do?product=WOS&amp;search_mode=GeneralSearch&amp;qid=1&amp;SID=F1acTnFZVTh3LilX8Ox&amp;page=1&amp;doc=3" TargetMode="External"/><Relationship Id="rId446" Type="http://schemas.openxmlformats.org/officeDocument/2006/relationships/hyperlink" Target="http://apps.webofknowledge.com/full_record.do?product=WOS&amp;search_mode=GeneralSearch&amp;qid=1&amp;SID=D6pVcY1r4sUaUeZ1Qfn&amp;page=2&amp;doc=71" TargetMode="External"/><Relationship Id="rId250" Type="http://schemas.openxmlformats.org/officeDocument/2006/relationships/hyperlink" Target="http://apps.webofknowledge.com/full_record.do?product=WOS&amp;search_mode=GeneralSearch&amp;qid=1&amp;SID=D5dER5jKN3yTVjW2Abu&amp;page=1&amp;doc=32" TargetMode="External"/><Relationship Id="rId292" Type="http://schemas.openxmlformats.org/officeDocument/2006/relationships/hyperlink" Target="http://apps.webofknowledge.com/full_record.do?product=WOS&amp;search_mode=GeneralSearch&amp;qid=1&amp;SID=E5t2JVaBq6ljQ4SV9XS&amp;page=1&amp;doc=14" TargetMode="External"/><Relationship Id="rId306" Type="http://schemas.openxmlformats.org/officeDocument/2006/relationships/hyperlink" Target="http://apps.webofknowledge.com/full_record.do?product=WOS&amp;search_mode=GeneralSearch&amp;qid=3&amp;SID=F3Pu64ErxbBksR8thLe&amp;page=1&amp;doc=6" TargetMode="External"/><Relationship Id="rId488" Type="http://schemas.openxmlformats.org/officeDocument/2006/relationships/hyperlink" Target="http://apps.webofknowledge.com/full_record.do?product=WOS&amp;search_mode=GeneralSearch&amp;qid=1&amp;SID=F3QAVKcbeGd6uwxAsQm&amp;page=1&amp;doc=42" TargetMode="External"/><Relationship Id="rId45" Type="http://schemas.openxmlformats.org/officeDocument/2006/relationships/hyperlink" Target="http://apps.webofknowledge.com/full_record.do?product=WOS&amp;search_mode=GeneralSearch&amp;qid=1&amp;SID=E2x932K34BB7vUr58ep&amp;page=1&amp;doc=9" TargetMode="External"/><Relationship Id="rId87" Type="http://schemas.openxmlformats.org/officeDocument/2006/relationships/hyperlink" Target="http://apps.webofknowledge.com/full_record.do?product=WOS&amp;search_mode=GeneralSearch&amp;qid=1&amp;SID=F5QYlaG1OPl2YND2ywY&amp;page=1&amp;doc=7" TargetMode="External"/><Relationship Id="rId110" Type="http://schemas.openxmlformats.org/officeDocument/2006/relationships/hyperlink" Target="http://apps.webofknowledge.com/full_record.do?product=WOS&amp;search_mode=GeneralSearch&amp;qid=1&amp;SID=E5czxAWjGgL3Pwr5h5j&amp;page=1&amp;doc=15" TargetMode="External"/><Relationship Id="rId348" Type="http://schemas.openxmlformats.org/officeDocument/2006/relationships/hyperlink" Target="http://apps.webofknowledge.com/full_record.do?product=WOS&amp;search_mode=GeneralSearch&amp;qid=1&amp;SID=F2hekmznjM4Op44U8Gj&amp;page=1&amp;doc=2" TargetMode="External"/><Relationship Id="rId513" Type="http://schemas.openxmlformats.org/officeDocument/2006/relationships/hyperlink" Target="http://apps.webofknowledge.com/full_record.do?product=WOS&amp;search_mode=GeneralSearch&amp;qid=1&amp;SID=E2WPX8BpQzu1KyMutN2&amp;page=1&amp;doc=28" TargetMode="External"/><Relationship Id="rId555" Type="http://schemas.openxmlformats.org/officeDocument/2006/relationships/hyperlink" Target="http://apps.webofknowledge.com/full_record.do?product=WOS&amp;search_mode=GeneralSearch&amp;qid=1&amp;SID=C5SVAB8HQ3PFwZmFyd6&amp;page=1&amp;doc=1" TargetMode="External"/><Relationship Id="rId152" Type="http://schemas.openxmlformats.org/officeDocument/2006/relationships/hyperlink" Target="http://apps.webofknowledge.com/full_record.do?product=WOS&amp;search_mode=GeneralSearch&amp;qid=1&amp;SID=E6a9ghYYFJqmoCAaCme&amp;page=1&amp;doc=31" TargetMode="External"/><Relationship Id="rId194" Type="http://schemas.openxmlformats.org/officeDocument/2006/relationships/hyperlink" Target="http://apps.webofknowledge.com/full_record.do?product=WOS&amp;search_mode=GeneralSearch&amp;qid=4&amp;SID=F1AeMUHojOPUU1xpCmD&amp;page=1&amp;doc=17" TargetMode="External"/><Relationship Id="rId208" Type="http://schemas.openxmlformats.org/officeDocument/2006/relationships/hyperlink" Target="http://apps.webofknowledge.com/full_record.do?product=WOS&amp;search_mode=GeneralSearch&amp;qid=3&amp;SID=E6C3XRP3qXlxpTFu8bC&amp;page=1&amp;doc=5" TargetMode="External"/><Relationship Id="rId415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457" Type="http://schemas.openxmlformats.org/officeDocument/2006/relationships/hyperlink" Target="http://apps.webofknowledge.com/full_record.do?product=WOS&amp;search_mode=GeneralSearch&amp;qid=1&amp;SID=C2kPfJSNE8IP7GtNHJQ&amp;page=2&amp;doc=61" TargetMode="External"/><Relationship Id="rId261" Type="http://schemas.openxmlformats.org/officeDocument/2006/relationships/hyperlink" Target="http://apps.webofknowledge.com/full_record.do?product=WOS&amp;search_mode=GeneralSearch&amp;qid=1&amp;SID=D5dER5jKN3yTVjW2Abu&amp;page=1&amp;doc=27" TargetMode="External"/><Relationship Id="rId499" Type="http://schemas.openxmlformats.org/officeDocument/2006/relationships/hyperlink" Target="http://apps.webofknowledge.com/full_record.do?product=WOS&amp;search_mode=GeneralSearch&amp;qid=1&amp;SID=C3OVM7RoHmYzDnvlPhu&amp;page=1&amp;doc=38" TargetMode="External"/><Relationship Id="rId14" Type="http://schemas.openxmlformats.org/officeDocument/2006/relationships/hyperlink" Target="http://apps.webofknowledge.com/full_record.do?product=WOS&amp;search_mode=GeneralSearch&amp;qid=2&amp;SID=C6voihUHkSu8qxlusco&amp;page=1&amp;doc=3" TargetMode="External"/><Relationship Id="rId56" Type="http://schemas.openxmlformats.org/officeDocument/2006/relationships/hyperlink" Target="http://apps.webofknowledge.com/full_record.do?product=WOS&amp;search_mode=GeneralSearch&amp;qid=5&amp;SID=E4QOgSHXz5cMJBwXQKR&amp;page=1&amp;doc=15" TargetMode="External"/><Relationship Id="rId317" Type="http://schemas.openxmlformats.org/officeDocument/2006/relationships/hyperlink" Target="http://apps.webofknowledge.com/full_record.do?product=WOS&amp;search_mode=GeneralSearch&amp;qid=1&amp;SID=E4AoOryvSoptbdQgZTL&amp;page=1&amp;doc=4" TargetMode="External"/><Relationship Id="rId359" Type="http://schemas.openxmlformats.org/officeDocument/2006/relationships/hyperlink" Target="http://apps.webofknowledge.com/full_record.do?product=WOS&amp;search_mode=GeneralSearch&amp;qid=1&amp;SID=F1ZujJSFTah2efOH4Py&amp;page=1&amp;doc=2" TargetMode="External"/><Relationship Id="rId524" Type="http://schemas.openxmlformats.org/officeDocument/2006/relationships/hyperlink" Target="http://apps.webofknowledge.com/full_record.do?product=WOS&amp;search_mode=GeneralSearch&amp;qid=1&amp;SID=E2WPX8BpQzu1KyMutN2&amp;page=1&amp;doc=21" TargetMode="External"/><Relationship Id="rId566" Type="http://schemas.openxmlformats.org/officeDocument/2006/relationships/vmlDrawing" Target="../drawings/vmlDrawing1.vml"/><Relationship Id="rId98" Type="http://schemas.openxmlformats.org/officeDocument/2006/relationships/hyperlink" Target="http://apps.webofknowledge.com/full_record.do?product=WOS&amp;search_mode=GeneralSearch&amp;qid=1&amp;SID=F5QYlaG1OPl2YND2ywY&amp;page=1&amp;doc=9" TargetMode="External"/><Relationship Id="rId121" Type="http://schemas.openxmlformats.org/officeDocument/2006/relationships/hyperlink" Target="http://apps.webofknowledge.com/full_record.do?product=WOS&amp;search_mode=GeneralSearch&amp;qid=1&amp;SID=E5czxAWjGgL3Pwr5h5j&amp;page=1&amp;doc=18" TargetMode="External"/><Relationship Id="rId163" Type="http://schemas.openxmlformats.org/officeDocument/2006/relationships/hyperlink" Target="http://apps.webofknowledge.com/full_record.do?product=WOS&amp;search_mode=GeneralSearch&amp;qid=3&amp;SID=D2ony8FPPhrm3XOhwhy&amp;page=1&amp;doc=37" TargetMode="External"/><Relationship Id="rId219" Type="http://schemas.openxmlformats.org/officeDocument/2006/relationships/hyperlink" Target="http://apps.webofknowledge.com/full_record.do?product=WOS&amp;search_mode=GeneralSearch&amp;qid=6&amp;SID=E4zyMaTtAJ5M8UxvBlo&amp;page=1&amp;doc=1" TargetMode="External"/><Relationship Id="rId370" Type="http://schemas.openxmlformats.org/officeDocument/2006/relationships/hyperlink" Target="http://apps.webofknowledge.com/full_record.do?product=WOS&amp;search_mode=GeneralSearch&amp;qid=1&amp;SID=F1ZujJSFTah2efOH4Py&amp;page=1&amp;doc=10" TargetMode="External"/><Relationship Id="rId426" Type="http://schemas.openxmlformats.org/officeDocument/2006/relationships/hyperlink" Target="http://apps.webofknowledge.com/full_record.do?product=WOS&amp;search_mode=GeneralSearch&amp;qid=3&amp;SID=E6nqv3SUKECJPl1OQjM&amp;page=2&amp;doc=85" TargetMode="External"/><Relationship Id="rId230" Type="http://schemas.openxmlformats.org/officeDocument/2006/relationships/hyperlink" Target="http://apps.webofknowledge.com/full_record.do?product=WOS&amp;search_mode=GeneralSearch&amp;qid=6&amp;SID=F18ZjRMZbfYCqav4mmu&amp;page=1&amp;doc=3" TargetMode="External"/><Relationship Id="rId468" Type="http://schemas.openxmlformats.org/officeDocument/2006/relationships/hyperlink" Target="http://apps.webofknowledge.com/full_record.do?product=WOS&amp;search_mode=GeneralSearch&amp;qid=1&amp;SID=C2kPfJSNE8IP7GtNHJQ&amp;page=2&amp;doc=55" TargetMode="External"/><Relationship Id="rId25" Type="http://schemas.openxmlformats.org/officeDocument/2006/relationships/hyperlink" Target="http://apps.webofknowledge.com/full_record.do?product=WOS&amp;search_mode=GeneralSearch&amp;qid=3&amp;SID=E5WyPOsb8BvrPEDQN14&amp;page=1&amp;doc=3" TargetMode="External"/><Relationship Id="rId67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272" Type="http://schemas.openxmlformats.org/officeDocument/2006/relationships/hyperlink" Target="http://apps.webofknowledge.com/full_record.do?product=WOS&amp;search_mode=GeneralSearch&amp;qid=1&amp;SID=D5dER5jKN3yTVjW2Abu&amp;page=1&amp;doc=25" TargetMode="External"/><Relationship Id="rId328" Type="http://schemas.openxmlformats.org/officeDocument/2006/relationships/hyperlink" Target="http://apps.webofknowledge.com/full_record.do?product=WOS&amp;search_mode=GeneralSearch&amp;qid=3&amp;SID=F2Hiy86VoUryodGFyZr&amp;page=1&amp;doc=5" TargetMode="External"/><Relationship Id="rId535" Type="http://schemas.openxmlformats.org/officeDocument/2006/relationships/hyperlink" Target="http://apps.webofknowledge.com/full_record.do?product=WOS&amp;search_mode=GeneralSearch&amp;qid=1&amp;SID=E2WPX8BpQzu1KyMutN2&amp;page=1&amp;doc=15" TargetMode="External"/><Relationship Id="rId132" Type="http://schemas.openxmlformats.org/officeDocument/2006/relationships/hyperlink" Target="http://apps.webofknowledge.com/full_record.do?product=WOS&amp;search_mode=GeneralSearch&amp;qid=1&amp;SID=E6a9ghYYFJqmoCAaCme&amp;page=1&amp;doc=21" TargetMode="External"/><Relationship Id="rId174" Type="http://schemas.openxmlformats.org/officeDocument/2006/relationships/hyperlink" Target="http://apps.webofknowledge.com/full_record.do?product=WOS&amp;search_mode=GeneralSearch&amp;qid=3&amp;SID=F4l2Iniae7E2IGyhuVz&amp;page=1&amp;doc=44" TargetMode="External"/><Relationship Id="rId381" Type="http://schemas.openxmlformats.org/officeDocument/2006/relationships/hyperlink" Target="http://apps.webofknowledge.com/full_record.do?product=WOS&amp;search_mode=GeneralSearch&amp;qid=1&amp;SID=E1mTMmnw7J6fDDjTj1j&amp;page=3&amp;doc=108" TargetMode="External"/><Relationship Id="rId241" Type="http://schemas.openxmlformats.org/officeDocument/2006/relationships/hyperlink" Target="http://apps.webofknowledge.com/full_record.do?product=WOS&amp;search_mode=GeneralSearch&amp;qid=1&amp;SID=E1C2BSsIRg2SqoeVguK&amp;page=1&amp;doc=40" TargetMode="External"/><Relationship Id="rId437" Type="http://schemas.openxmlformats.org/officeDocument/2006/relationships/hyperlink" Target="http://apps.webofknowledge.com/full_record.do?product=WOS&amp;search_mode=GeneralSearch&amp;qid=1&amp;SID=D6pVcY1r4sUaUeZ1Qfn&amp;page=2&amp;doc=76" TargetMode="External"/><Relationship Id="rId479" Type="http://schemas.openxmlformats.org/officeDocument/2006/relationships/hyperlink" Target="http://apps.webofknowledge.com/full_record.do?product=WOS&amp;search_mode=GeneralSearch&amp;qid=6&amp;SID=F3QAVKcbeGd6uwxAsQm&amp;page=1&amp;doc=49" TargetMode="External"/><Relationship Id="rId36" Type="http://schemas.openxmlformats.org/officeDocument/2006/relationships/hyperlink" Target="http://apps.webofknowledge.com/full_record.do?product=WOS&amp;search_mode=GeneralSearch&amp;qid=1&amp;SID=E2x932K34BB7vUr58ep&amp;page=1&amp;doc=5" TargetMode="External"/><Relationship Id="rId283" Type="http://schemas.openxmlformats.org/officeDocument/2006/relationships/hyperlink" Target="http://apps.webofknowledge.com/full_record.do?product=WOS&amp;search_mode=GeneralSearch&amp;qid=1&amp;SID=E5t2JVaBq6ljQ4SV9XS&amp;page=1&amp;doc=19" TargetMode="External"/><Relationship Id="rId339" Type="http://schemas.openxmlformats.org/officeDocument/2006/relationships/hyperlink" Target="http://apps.webofknowledge.com/full_record.do?product=WOS&amp;search_mode=GeneralSearch&amp;qid=4&amp;SID=C2LCbslyZ5qvceTGAfh&amp;page=1&amp;doc=3" TargetMode="External"/><Relationship Id="rId490" Type="http://schemas.openxmlformats.org/officeDocument/2006/relationships/hyperlink" Target="http://apps.webofknowledge.com/full_record.do?product=WOS&amp;search_mode=GeneralSearch&amp;qid=1&amp;SID=F3QAVKcbeGd6uwxAsQm&amp;page=1&amp;doc=43" TargetMode="External"/><Relationship Id="rId504" Type="http://schemas.openxmlformats.org/officeDocument/2006/relationships/hyperlink" Target="http://apps.webofknowledge.com/full_record.do?product=WOS&amp;search_mode=GeneralSearch&amp;qid=1&amp;SID=E2WPX8BpQzu1KyMutN2&amp;page=1&amp;doc=36" TargetMode="External"/><Relationship Id="rId546" Type="http://schemas.openxmlformats.org/officeDocument/2006/relationships/hyperlink" Target="http://apps.webofknowledge.com/full_record.do?product=WOS&amp;search_mode=GeneralSearch&amp;qid=1&amp;SID=D2LIiLCzA8ouZ8XSG3h&amp;page=1&amp;doc=2" TargetMode="External"/><Relationship Id="rId78" Type="http://schemas.openxmlformats.org/officeDocument/2006/relationships/hyperlink" Target="http://apps.webofknowledge.com/full_record.do?product=WOS&amp;search_mode=GeneralSearch&amp;qid=1&amp;SID=F5QYlaG1OPl2YND2ywY&amp;page=1&amp;doc=1" TargetMode="External"/><Relationship Id="rId101" Type="http://schemas.openxmlformats.org/officeDocument/2006/relationships/hyperlink" Target="http://apps.webofknowledge.com/full_record.do?product=WOS&amp;search_mode=GeneralSearch&amp;qid=1&amp;SID=C6CkneSaAT9LA9E8NrW&amp;page=1&amp;doc=9" TargetMode="External"/><Relationship Id="rId143" Type="http://schemas.openxmlformats.org/officeDocument/2006/relationships/hyperlink" Target="http://apps.webofknowledge.com/full_record.do?product=WOS&amp;search_mode=GeneralSearch&amp;qid=1&amp;SID=E6a9ghYYFJqmoCAaCme&amp;page=1&amp;doc=27" TargetMode="External"/><Relationship Id="rId185" Type="http://schemas.openxmlformats.org/officeDocument/2006/relationships/hyperlink" Target="http://apps.webofknowledge.com/full_record.do?product=WOS&amp;search_mode=GeneralSearch&amp;qid=3&amp;SID=F2v7wXQPWT3FHHvXcwy&amp;page=1&amp;doc=13" TargetMode="External"/><Relationship Id="rId350" Type="http://schemas.openxmlformats.org/officeDocument/2006/relationships/hyperlink" Target="http://apps.webofknowledge.com/full_record.do?product=WOS&amp;search_mode=GeneralSearch&amp;qid=1&amp;SID=F2hekmznjM4Op44U8Gj&amp;page=1&amp;doc=3" TargetMode="External"/><Relationship Id="rId406" Type="http://schemas.openxmlformats.org/officeDocument/2006/relationships/hyperlink" Target="http://apps.webofknowledge.com/full_record.do?product=WOS&amp;search_mode=GeneralSearch&amp;qid=3&amp;SID=E6nqv3SUKECJPl1OQjM&amp;page=2&amp;doc=95" TargetMode="External"/><Relationship Id="rId9" Type="http://schemas.openxmlformats.org/officeDocument/2006/relationships/hyperlink" Target="http://apps.webofknowledge.com/full_record.do?product=WOS&amp;search_mode=GeneralSearch&amp;qid=2&amp;SID=E1qYc9bo7TjEEkFB2Ev&amp;page=1&amp;doc=2" TargetMode="External"/><Relationship Id="rId210" Type="http://schemas.openxmlformats.org/officeDocument/2006/relationships/hyperlink" Target="http://apps.webofknowledge.com/full_record.do?product=WOS&amp;search_mode=GeneralSearch&amp;qid=3&amp;SID=E6C3XRP3qXlxpTFu8bC&amp;page=1&amp;doc=5" TargetMode="External"/><Relationship Id="rId392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448" Type="http://schemas.openxmlformats.org/officeDocument/2006/relationships/hyperlink" Target="http://apps.webofknowledge.com/full_record.do?product=WOS&amp;search_mode=GeneralSearch&amp;qid=1&amp;SID=D6pVcY1r4sUaUeZ1Qfn&amp;page=2&amp;doc=70" TargetMode="External"/><Relationship Id="rId252" Type="http://schemas.openxmlformats.org/officeDocument/2006/relationships/hyperlink" Target="http://apps.webofknowledge.com/full_record.do?product=WOS&amp;search_mode=GeneralSearch&amp;qid=1&amp;SID=D5dER5jKN3yTVjW2Abu&amp;page=1&amp;doc=31" TargetMode="External"/><Relationship Id="rId294" Type="http://schemas.openxmlformats.org/officeDocument/2006/relationships/hyperlink" Target="http://apps.webofknowledge.com/full_record.do?product=WOS&amp;search_mode=GeneralSearch&amp;qid=1&amp;SID=E5t2JVaBq6ljQ4SV9XS&amp;page=1&amp;doc=14" TargetMode="External"/><Relationship Id="rId308" Type="http://schemas.openxmlformats.org/officeDocument/2006/relationships/hyperlink" Target="http://apps.webofknowledge.com/full_record.do?product=WOS&amp;search_mode=GeneralSearch&amp;qid=3&amp;SID=F3Pu64ErxbBksR8thLe&amp;page=1&amp;doc=5" TargetMode="External"/><Relationship Id="rId515" Type="http://schemas.openxmlformats.org/officeDocument/2006/relationships/hyperlink" Target="http://apps.webofknowledge.com/full_record.do?product=WOS&amp;search_mode=GeneralSearch&amp;qid=1&amp;SID=E2WPX8BpQzu1KyMutN2&amp;page=1&amp;doc=26" TargetMode="External"/><Relationship Id="rId47" Type="http://schemas.openxmlformats.org/officeDocument/2006/relationships/hyperlink" Target="http://apps.webofknowledge.com/full_record.do?product=WOS&amp;search_mode=GeneralSearch&amp;qid=1&amp;SID=E2x932K34BB7vUr58ep&amp;page=1&amp;doc=10" TargetMode="External"/><Relationship Id="rId89" Type="http://schemas.openxmlformats.org/officeDocument/2006/relationships/hyperlink" Target="http://apps.webofknowledge.com/full_record.do?product=WOS&amp;search_mode=GeneralSearch&amp;qid=1&amp;SID=F5QYlaG1OPl2YND2ywY&amp;page=1&amp;doc=8" TargetMode="External"/><Relationship Id="rId112" Type="http://schemas.openxmlformats.org/officeDocument/2006/relationships/hyperlink" Target="http://apps.webofknowledge.com/full_record.do?product=WOS&amp;search_mode=GeneralSearch&amp;qid=1&amp;SID=E5czxAWjGgL3Pwr5h5j&amp;page=1&amp;doc=15" TargetMode="External"/><Relationship Id="rId154" Type="http://schemas.openxmlformats.org/officeDocument/2006/relationships/hyperlink" Target="http://apps.webofknowledge.com/full_record.do?product=WOS&amp;search_mode=GeneralSearch&amp;qid=1&amp;SID=E6a9ghYYFJqmoCAaCme&amp;page=1&amp;doc=33" TargetMode="External"/><Relationship Id="rId361" Type="http://schemas.openxmlformats.org/officeDocument/2006/relationships/hyperlink" Target="http://apps.webofknowledge.com/full_record.do?product=WOS&amp;search_mode=GeneralSearch&amp;qid=1&amp;SID=F1ZujJSFTah2efOH4Py&amp;page=1&amp;doc=3" TargetMode="External"/><Relationship Id="rId557" Type="http://schemas.openxmlformats.org/officeDocument/2006/relationships/hyperlink" Target="http://apps.webofknowledge.com/full_record.do?product=WOS&amp;search_mode=GeneralSearch&amp;qid=2&amp;SID=E13dB81QVftMdFQqx82&amp;page=1&amp;doc=2" TargetMode="External"/><Relationship Id="rId196" Type="http://schemas.openxmlformats.org/officeDocument/2006/relationships/hyperlink" Target="http://apps.webofknowledge.com/full_record.do?product=WOS&amp;search_mode=GeneralSearch&amp;qid=4&amp;SID=F1AeMUHojOPUU1xpCmD&amp;page=1&amp;doc=17" TargetMode="External"/><Relationship Id="rId417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459" Type="http://schemas.openxmlformats.org/officeDocument/2006/relationships/hyperlink" Target="http://apps.webofknowledge.com/full_record.do?product=WOS&amp;search_mode=GeneralSearch&amp;qid=1&amp;SID=C2kPfJSNE8IP7GtNHJQ&amp;page=2&amp;doc=60" TargetMode="External"/><Relationship Id="rId16" Type="http://schemas.openxmlformats.org/officeDocument/2006/relationships/hyperlink" Target="http://apps.webofknowledge.com/full_record.do?product=WOS&amp;search_mode=GeneralSearch&amp;qid=2&amp;SID=F6uyCevUGKZvOZBRJDp&amp;page=1&amp;doc=1" TargetMode="External"/><Relationship Id="rId221" Type="http://schemas.openxmlformats.org/officeDocument/2006/relationships/hyperlink" Target="http://apps.webofknowledge.com/full_record.do?product=WOS&amp;search_mode=GeneralSearch&amp;qid=6&amp;SID=E4zyMaTtAJ5M8UxvBlo&amp;page=1&amp;doc=3" TargetMode="External"/><Relationship Id="rId263" Type="http://schemas.openxmlformats.org/officeDocument/2006/relationships/hyperlink" Target="http://apps.webofknowledge.com/full_record.do?product=WOS&amp;search_mode=GeneralSearch&amp;qid=1&amp;SID=D5dER5jKN3yTVjW2Abu&amp;page=1&amp;doc=27" TargetMode="External"/><Relationship Id="rId319" Type="http://schemas.openxmlformats.org/officeDocument/2006/relationships/hyperlink" Target="http://apps.webofknowledge.com/full_record.do?product=WOS&amp;search_mode=GeneralSearch&amp;qid=1&amp;SID=E4AoOryvSoptbdQgZTL&amp;page=1&amp;doc=4" TargetMode="External"/><Relationship Id="rId470" Type="http://schemas.openxmlformats.org/officeDocument/2006/relationships/hyperlink" Target="http://apps.webofknowledge.com/full_record.do?product=WOS&amp;search_mode=GeneralSearch&amp;qid=1&amp;SID=C2kPfJSNE8IP7GtNHJQ&amp;page=2&amp;doc=54" TargetMode="External"/><Relationship Id="rId526" Type="http://schemas.openxmlformats.org/officeDocument/2006/relationships/hyperlink" Target="http://apps.webofknowledge.com/full_record.do?product=WOS&amp;search_mode=GeneralSearch&amp;qid=1&amp;SID=E2WPX8BpQzu1KyMutN2&amp;page=1&amp;doc=20" TargetMode="External"/><Relationship Id="rId58" Type="http://schemas.openxmlformats.org/officeDocument/2006/relationships/hyperlink" Target="http://apps.webofknowledge.com/full_record.do?product=WOS&amp;search_mode=GeneralSearch&amp;qid=5&amp;SID=E4QOgSHXz5cMJBwXQKR&amp;page=1&amp;doc=16" TargetMode="External"/><Relationship Id="rId123" Type="http://schemas.openxmlformats.org/officeDocument/2006/relationships/hyperlink" Target="http://apps.webofknowledge.com/full_record.do?product=WOS&amp;search_mode=GeneralSearch&amp;qid=3&amp;SID=D6lb2yOC7kEDyjHGjP1&amp;page=1&amp;doc=19" TargetMode="External"/><Relationship Id="rId330" Type="http://schemas.openxmlformats.org/officeDocument/2006/relationships/hyperlink" Target="http://apps.webofknowledge.com/full_record.do?product=WOS&amp;search_mode=GeneralSearch&amp;qid=3&amp;SID=F2Hiy86VoUryodGFyZr&amp;page=1&amp;doc=7" TargetMode="External"/><Relationship Id="rId568" Type="http://schemas.openxmlformats.org/officeDocument/2006/relationships/comments" Target="../comments1.xml"/><Relationship Id="rId165" Type="http://schemas.openxmlformats.org/officeDocument/2006/relationships/hyperlink" Target="http://apps.webofknowledge.com/full_record.do?product=WOS&amp;search_mode=GeneralSearch&amp;qid=3&amp;SID=D2ony8FPPhrm3XOhwhy&amp;page=1&amp;doc=39" TargetMode="External"/><Relationship Id="rId372" Type="http://schemas.openxmlformats.org/officeDocument/2006/relationships/hyperlink" Target="http://apps.webofknowledge.com/full_record.do?product=WOS&amp;search_mode=GeneralSearch&amp;qid=1&amp;SID=F1ZujJSFTah2efOH4Py&amp;page=1&amp;doc=12" TargetMode="External"/><Relationship Id="rId428" Type="http://schemas.openxmlformats.org/officeDocument/2006/relationships/hyperlink" Target="http://apps.webofknowledge.com/full_record.do?product=WOS&amp;search_mode=GeneralSearch&amp;qid=3&amp;SID=E6nqv3SUKECJPl1OQjM&amp;page=1&amp;doc=1" TargetMode="External"/><Relationship Id="rId232" Type="http://schemas.openxmlformats.org/officeDocument/2006/relationships/hyperlink" Target="http://apps.webofknowledge.com/full_record.do?product=WOS&amp;search_mode=GeneralSearch&amp;qid=6&amp;SID=F18ZjRMZbfYCqav4mmu&amp;page=1&amp;doc=3" TargetMode="External"/><Relationship Id="rId274" Type="http://schemas.openxmlformats.org/officeDocument/2006/relationships/hyperlink" Target="http://apps.webofknowledge.com/full_record.do?product=WOS&amp;search_mode=GeneralSearch&amp;qid=1&amp;SID=D5dER5jKN3yTVjW2Abu&amp;page=1&amp;doc=24" TargetMode="External"/><Relationship Id="rId481" Type="http://schemas.openxmlformats.org/officeDocument/2006/relationships/hyperlink" Target="http://apps.webofknowledge.com/full_record.do?product=WOS&amp;search_mode=GeneralSearch&amp;qid=6&amp;SID=F3QAVKcbeGd6uwxAsQm&amp;page=1&amp;doc=47" TargetMode="External"/><Relationship Id="rId27" Type="http://schemas.openxmlformats.org/officeDocument/2006/relationships/hyperlink" Target="http://apps.webofknowledge.com/full_record.do?product=WOS&amp;search_mode=GeneralSearch&amp;qid=2&amp;SID=D3zkLR4B8FM2TXtmr94&amp;page=1&amp;doc=2" TargetMode="External"/><Relationship Id="rId69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134" Type="http://schemas.openxmlformats.org/officeDocument/2006/relationships/hyperlink" Target="http://apps.webofknowledge.com/full_record.do?product=WOS&amp;search_mode=GeneralSearch&amp;qid=1&amp;SID=E6a9ghYYFJqmoCAaCme&amp;page=1&amp;doc=21" TargetMode="External"/><Relationship Id="rId537" Type="http://schemas.openxmlformats.org/officeDocument/2006/relationships/hyperlink" Target="http://apps.webofknowledge.com/full_record.do?product=WOS&amp;search_mode=GeneralSearch&amp;qid=1&amp;SID=E2WPX8BpQzu1KyMutN2&amp;page=1&amp;doc=14" TargetMode="External"/><Relationship Id="rId80" Type="http://schemas.openxmlformats.org/officeDocument/2006/relationships/hyperlink" Target="http://apps.webofknowledge.com/full_record.do?product=WOS&amp;search_mode=GeneralSearch&amp;qid=1&amp;SID=F5QYlaG1OPl2YND2ywY&amp;page=1&amp;doc=2" TargetMode="External"/><Relationship Id="rId176" Type="http://schemas.openxmlformats.org/officeDocument/2006/relationships/hyperlink" Target="http://apps.webofknowledge.com/full_record.do?product=WOS&amp;search_mode=GeneralSearch&amp;qid=3&amp;SID=F4l2Iniae7E2IGyhuVz&amp;page=1&amp;doc=46" TargetMode="External"/><Relationship Id="rId341" Type="http://schemas.openxmlformats.org/officeDocument/2006/relationships/hyperlink" Target="http://apps.webofknowledge.com/full_record.do?product=WOS&amp;search_mode=GeneralSearch&amp;qid=1&amp;SID=F5hdXmp8hb2Fzy4e7nR&amp;page=1&amp;doc=1" TargetMode="External"/><Relationship Id="rId383" Type="http://schemas.openxmlformats.org/officeDocument/2006/relationships/hyperlink" Target="http://apps.webofknowledge.com/full_record.do?product=WOS&amp;search_mode=GeneralSearch&amp;qid=1&amp;SID=E1mTMmnw7J6fDDjTj1j&amp;page=3&amp;doc=106" TargetMode="External"/><Relationship Id="rId439" Type="http://schemas.openxmlformats.org/officeDocument/2006/relationships/hyperlink" Target="http://apps.webofknowledge.com/full_record.do?product=WOS&amp;search_mode=GeneralSearch&amp;qid=1&amp;SID=D6pVcY1r4sUaUeZ1Qfn&amp;page=2&amp;doc=75" TargetMode="External"/><Relationship Id="rId201" Type="http://schemas.openxmlformats.org/officeDocument/2006/relationships/hyperlink" Target="http://apps.webofknowledge.com/full_record.do?product=WOS&amp;search_mode=GeneralSearch&amp;qid=3&amp;SID=E2xf54ej3Y5LPdmrMhl&amp;page=1&amp;doc=2" TargetMode="External"/><Relationship Id="rId243" Type="http://schemas.openxmlformats.org/officeDocument/2006/relationships/hyperlink" Target="http://apps.webofknowledge.com/full_record.do?product=WOS&amp;search_mode=GeneralSearch&amp;qid=1&amp;SID=E1C2BSsIRg2SqoeVguK&amp;page=1&amp;doc=39" TargetMode="External"/><Relationship Id="rId285" Type="http://schemas.openxmlformats.org/officeDocument/2006/relationships/hyperlink" Target="http://apps.webofknowledge.com/full_record.do?product=WOS&amp;search_mode=GeneralSearch&amp;qid=1&amp;SID=E5t2JVaBq6ljQ4SV9XS&amp;page=1&amp;doc=19" TargetMode="External"/><Relationship Id="rId450" Type="http://schemas.openxmlformats.org/officeDocument/2006/relationships/hyperlink" Target="http://apps.webofknowledge.com/full_record.do?product=WOS&amp;search_mode=GeneralSearch&amp;qid=1&amp;SID=D6pVcY1r4sUaUeZ1Qfn&amp;page=2&amp;doc=68" TargetMode="External"/><Relationship Id="rId506" Type="http://schemas.openxmlformats.org/officeDocument/2006/relationships/hyperlink" Target="http://apps.webofknowledge.com/full_record.do?product=WOS&amp;search_mode=GeneralSearch&amp;qid=1&amp;SID=E2WPX8BpQzu1KyMutN2&amp;page=1&amp;doc=35" TargetMode="External"/><Relationship Id="rId38" Type="http://schemas.openxmlformats.org/officeDocument/2006/relationships/hyperlink" Target="http://apps.webofknowledge.com/full_record.do?product=WOS&amp;search_mode=GeneralSearch&amp;qid=1&amp;SID=E2x932K34BB7vUr58ep&amp;page=1&amp;doc=7" TargetMode="External"/><Relationship Id="rId103" Type="http://schemas.openxmlformats.org/officeDocument/2006/relationships/hyperlink" Target="http://apps.webofknowledge.com/full_record.do?product=WOS&amp;search_mode=GeneralSearch&amp;qid=1&amp;SID=C6CkneSaAT9LA9E8NrW&amp;page=1&amp;doc=11" TargetMode="External"/><Relationship Id="rId310" Type="http://schemas.openxmlformats.org/officeDocument/2006/relationships/hyperlink" Target="http://apps.webofknowledge.com/full_record.do?product=WOS&amp;search_mode=GeneralSearch&amp;qid=3&amp;SID=F3Pu64ErxbBksR8thLe&amp;page=1&amp;doc=4" TargetMode="External"/><Relationship Id="rId492" Type="http://schemas.openxmlformats.org/officeDocument/2006/relationships/hyperlink" Target="http://apps.webofknowledge.com/full_record.do?product=WOS&amp;search_mode=GeneralSearch&amp;qid=1&amp;SID=F3QAVKcbeGd6uwxAsQm&amp;page=1&amp;doc=1" TargetMode="External"/><Relationship Id="rId548" Type="http://schemas.openxmlformats.org/officeDocument/2006/relationships/hyperlink" Target="http://apps.webofknowledge.com/full_record.do?product=WOS&amp;search_mode=GeneralSearch&amp;qid=1&amp;SID=D2LIiLCzA8ouZ8XSG3h&amp;page=1&amp;doc=1" TargetMode="External"/><Relationship Id="rId91" Type="http://schemas.openxmlformats.org/officeDocument/2006/relationships/hyperlink" Target="http://apps.webofknowledge.com/full_record.do?product=WOS&amp;search_mode=GeneralSearch&amp;qid=1&amp;SID=F5QYlaG1OPl2YND2ywY&amp;page=1&amp;doc=8" TargetMode="External"/><Relationship Id="rId145" Type="http://schemas.openxmlformats.org/officeDocument/2006/relationships/hyperlink" Target="http://apps.webofknowledge.com/full_record.do?product=WOS&amp;search_mode=GeneralSearch&amp;qid=1&amp;SID=E6a9ghYYFJqmoCAaCme&amp;page=1&amp;doc=28" TargetMode="External"/><Relationship Id="rId187" Type="http://schemas.openxmlformats.org/officeDocument/2006/relationships/hyperlink" Target="http://apps.webofknowledge.com/full_record.do?product=WOS&amp;search_mode=GeneralSearch&amp;qid=3&amp;SID=F2v7wXQPWT3FHHvXcwy&amp;page=1&amp;doc=14" TargetMode="External"/><Relationship Id="rId352" Type="http://schemas.openxmlformats.org/officeDocument/2006/relationships/hyperlink" Target="http://apps.webofknowledge.com/full_record.do?product=WOS&amp;search_mode=GeneralSearch&amp;qid=1&amp;SID=F1BIL7CaFIwsPqYZ4s9&amp;page=1&amp;doc=1" TargetMode="External"/><Relationship Id="rId394" Type="http://schemas.openxmlformats.org/officeDocument/2006/relationships/hyperlink" Target="http://apps.webofknowledge.com/full_record.do?product=WOS&amp;search_mode=GeneralSearch&amp;qid=1&amp;SID=F1acTnFZVTh3LilX8Ox&amp;page=3&amp;doc=101" TargetMode="External"/><Relationship Id="rId408" Type="http://schemas.openxmlformats.org/officeDocument/2006/relationships/hyperlink" Target="http://apps.webofknowledge.com/full_record.do?product=WOS&amp;search_mode=GeneralSearch&amp;qid=3&amp;SID=E6nqv3SUKECJPl1OQjM&amp;page=2&amp;doc=93" TargetMode="External"/><Relationship Id="rId212" Type="http://schemas.openxmlformats.org/officeDocument/2006/relationships/hyperlink" Target="http://apps.webofknowledge.com/full_record.do?product=WOS&amp;search_mode=GeneralSearch&amp;qid=3&amp;SID=E6C3XRP3qXlxpTFu8bC&amp;page=1&amp;doc=7" TargetMode="External"/><Relationship Id="rId254" Type="http://schemas.openxmlformats.org/officeDocument/2006/relationships/hyperlink" Target="http://apps.webofknowledge.com/full_record.do?product=WOS&amp;search_mode=GeneralSearch&amp;qid=1&amp;SID=D5dER5jKN3yTVjW2Abu&amp;page=1&amp;doc=30" TargetMode="External"/><Relationship Id="rId49" Type="http://schemas.openxmlformats.org/officeDocument/2006/relationships/hyperlink" Target="http://apps.webofknowledge.com/full_record.do?product=WOS&amp;search_mode=GeneralSearch&amp;qid=1&amp;SID=E2x932K34BB7vUr58ep&amp;page=1&amp;doc=10" TargetMode="External"/><Relationship Id="rId114" Type="http://schemas.openxmlformats.org/officeDocument/2006/relationships/hyperlink" Target="http://apps.webofknowledge.com/full_record.do?product=WOS&amp;search_mode=GeneralSearch&amp;qid=1&amp;SID=E5czxAWjGgL3Pwr5h5j&amp;page=1&amp;doc=15" TargetMode="External"/><Relationship Id="rId296" Type="http://schemas.openxmlformats.org/officeDocument/2006/relationships/hyperlink" Target="http://apps.webofknowledge.com/full_record.do?product=WOS&amp;search_mode=GeneralSearch&amp;qid=1&amp;SID=E5t2JVaBq6ljQ4SV9XS&amp;page=1&amp;doc=13" TargetMode="External"/><Relationship Id="rId461" Type="http://schemas.openxmlformats.org/officeDocument/2006/relationships/hyperlink" Target="http://apps.webofknowledge.com/full_record.do?product=WOS&amp;search_mode=GeneralSearch&amp;qid=1&amp;SID=C2kPfJSNE8IP7GtNHJQ&amp;page=2&amp;doc=59" TargetMode="External"/><Relationship Id="rId517" Type="http://schemas.openxmlformats.org/officeDocument/2006/relationships/hyperlink" Target="http://apps.webofknowledge.com/full_record.do?product=WOS&amp;search_mode=GeneralSearch&amp;qid=1&amp;SID=E2WPX8BpQzu1KyMutN2&amp;page=1&amp;doc=25" TargetMode="External"/><Relationship Id="rId559" Type="http://schemas.openxmlformats.org/officeDocument/2006/relationships/hyperlink" Target="http://apps.webofknowledge.com/full_record.do?product=WOS&amp;search_mode=GeneralSearch&amp;qid=2&amp;SID=C4BlaB4JHpjNfWxIx5Y&amp;page=1&amp;doc=2" TargetMode="External"/><Relationship Id="rId60" Type="http://schemas.openxmlformats.org/officeDocument/2006/relationships/hyperlink" Target="http://apps.webofknowledge.com/full_record.do?product=WOS&amp;search_mode=GeneralSearch&amp;qid=1&amp;SID=E4mWRou5HWWwzZi9H6s&amp;page=1&amp;doc=1" TargetMode="External"/><Relationship Id="rId156" Type="http://schemas.openxmlformats.org/officeDocument/2006/relationships/hyperlink" Target="http://apps.webofknowledge.com/full_record.do?product=WOS&amp;search_mode=GeneralSearch&amp;qid=1&amp;SID=E6a9ghYYFJqmoCAaCme&amp;page=1&amp;doc=34" TargetMode="External"/><Relationship Id="rId198" Type="http://schemas.openxmlformats.org/officeDocument/2006/relationships/hyperlink" Target="http://apps.webofknowledge.com/full_record.do?product=WOS&amp;search_mode=GeneralSearch&amp;qid=4&amp;SID=F1AeMUHojOPUU1xpCmD&amp;page=1&amp;doc=19" TargetMode="External"/><Relationship Id="rId321" Type="http://schemas.openxmlformats.org/officeDocument/2006/relationships/hyperlink" Target="http://apps.webofknowledge.com/full_record.do?product=WOS&amp;search_mode=GeneralSearch&amp;qid=1&amp;SID=E4AoOryvSoptbdQgZTL&amp;page=1&amp;doc=5" TargetMode="External"/><Relationship Id="rId363" Type="http://schemas.openxmlformats.org/officeDocument/2006/relationships/hyperlink" Target="http://apps.webofknowledge.com/full_record.do?product=WOS&amp;search_mode=GeneralSearch&amp;qid=1&amp;SID=F1ZujJSFTah2efOH4Py&amp;page=1&amp;doc=4" TargetMode="External"/><Relationship Id="rId419" Type="http://schemas.openxmlformats.org/officeDocument/2006/relationships/hyperlink" Target="http://apps.webofknowledge.com/full_record.do?product=WOS&amp;search_mode=GeneralSearch&amp;qid=3&amp;SID=E6nqv3SUKECJPl1OQjM&amp;page=2&amp;doc=89" TargetMode="External"/><Relationship Id="rId223" Type="http://schemas.openxmlformats.org/officeDocument/2006/relationships/hyperlink" Target="http://apps.webofknowledge.com/full_record.do?product=WOS&amp;search_mode=GeneralSearch&amp;qid=6&amp;SID=E4zyMaTtAJ5M8UxvBlo&amp;page=1&amp;doc=4" TargetMode="External"/><Relationship Id="rId430" Type="http://schemas.openxmlformats.org/officeDocument/2006/relationships/hyperlink" Target="http://apps.webofknowledge.com/full_record.do?product=WOS&amp;search_mode=GeneralSearch&amp;qid=1&amp;SID=E6nqv3SUKECJPl1OQjM&amp;page=1&amp;doc=3" TargetMode="External"/><Relationship Id="rId18" Type="http://schemas.openxmlformats.org/officeDocument/2006/relationships/hyperlink" Target="http://apps.webofknowledge.com/full_record.do?product=WOS&amp;search_mode=GeneralSearch&amp;qid=2&amp;SID=F6uyCevUGKZvOZBRJDp&amp;page=1&amp;doc=1" TargetMode="External"/><Relationship Id="rId265" Type="http://schemas.openxmlformats.org/officeDocument/2006/relationships/hyperlink" Target="http://apps.webofknowledge.com/full_record.do?product=WOS&amp;search_mode=GeneralSearch&amp;qid=1&amp;SID=D5dER5jKN3yTVjW2Abu&amp;page=1&amp;doc=27" TargetMode="External"/><Relationship Id="rId472" Type="http://schemas.openxmlformats.org/officeDocument/2006/relationships/hyperlink" Target="http://apps.webofknowledge.com/full_record.do?product=WOS&amp;search_mode=GeneralSearch&amp;qid=1&amp;SID=C2kPfJSNE8IP7GtNHJQ&amp;page=2&amp;doc=54" TargetMode="External"/><Relationship Id="rId528" Type="http://schemas.openxmlformats.org/officeDocument/2006/relationships/hyperlink" Target="http://apps.webofknowledge.com/full_record.do?product=WOS&amp;search_mode=GeneralSearch&amp;qid=1&amp;SID=E2WPX8BpQzu1KyMutN2&amp;page=1&amp;doc=20" TargetMode="External"/><Relationship Id="rId125" Type="http://schemas.openxmlformats.org/officeDocument/2006/relationships/hyperlink" Target="http://apps.webofknowledge.com/full_record.do?product=WOS&amp;search_mode=GeneralSearch&amp;qid=3&amp;SID=D6lb2yOC7kEDyjHGjP1&amp;page=1&amp;doc=19" TargetMode="External"/><Relationship Id="rId167" Type="http://schemas.openxmlformats.org/officeDocument/2006/relationships/hyperlink" Target="http://apps.webofknowledge.com/full_record.do?product=WOS&amp;search_mode=GeneralSearch&amp;qid=3&amp;SID=F4l2Iniae7E2IGyhuVz&amp;page=1&amp;doc=41" TargetMode="External"/><Relationship Id="rId332" Type="http://schemas.openxmlformats.org/officeDocument/2006/relationships/hyperlink" Target="http://apps.webofknowledge.com/full_record.do?product=WOS&amp;search_mode=GeneralSearch&amp;qid=3&amp;SID=F2Hiy86VoUryodGFyZr&amp;page=1&amp;doc=9" TargetMode="External"/><Relationship Id="rId374" Type="http://schemas.openxmlformats.org/officeDocument/2006/relationships/hyperlink" Target="http://apps.webofknowledge.com/full_record.do?product=WOS&amp;search_mode=GeneralSearch&amp;qid=1&amp;SID=F1ZujJSFTah2efOH4Py&amp;page=3&amp;doc=127" TargetMode="External"/><Relationship Id="rId71" Type="http://schemas.openxmlformats.org/officeDocument/2006/relationships/hyperlink" Target="http://apps.webofknowledge.com/full_record.do?product=WOS&amp;search_mode=GeneralSearch&amp;qid=3&amp;SID=C2W41ZmW7qBkq3M7K9F&amp;page=1&amp;doc=1" TargetMode="External"/><Relationship Id="rId234" Type="http://schemas.openxmlformats.org/officeDocument/2006/relationships/hyperlink" Target="http://apps.webofknowledge.com/full_record.do?product=WOS&amp;search_mode=GeneralSearch&amp;qid=1&amp;SID=C2jSravhBFUZEnGW7wp&amp;page=1&amp;doc=1" TargetMode="External"/><Relationship Id="rId2" Type="http://schemas.openxmlformats.org/officeDocument/2006/relationships/hyperlink" Target="http://apps.webofknowledge.com/full_record.do?product=WOS&amp;search_mode=GeneralSearch&amp;qid=3&amp;SID=C2uSPvjis6KacVKcwmd&amp;page=1&amp;doc=1" TargetMode="External"/><Relationship Id="rId29" Type="http://schemas.openxmlformats.org/officeDocument/2006/relationships/hyperlink" Target="http://apps.webofknowledge.com/full_record.do?product=WOS&amp;search_mode=GeneralSearch&amp;qid=2&amp;SID=D3zkLR4B8FM2TXtmr94&amp;page=1&amp;doc=2" TargetMode="External"/><Relationship Id="rId276" Type="http://schemas.openxmlformats.org/officeDocument/2006/relationships/hyperlink" Target="http://apps.webofknowledge.com/full_record.do?product=WOS&amp;search_mode=GeneralSearch&amp;qid=1&amp;SID=D5dER5jKN3yTVjW2Abu&amp;page=1&amp;doc=24" TargetMode="External"/><Relationship Id="rId441" Type="http://schemas.openxmlformats.org/officeDocument/2006/relationships/hyperlink" Target="http://apps.webofknowledge.com/full_record.do?product=WOS&amp;search_mode=GeneralSearch&amp;qid=1&amp;SID=D6pVcY1r4sUaUeZ1Qfn&amp;page=2&amp;doc=73" TargetMode="External"/><Relationship Id="rId483" Type="http://schemas.openxmlformats.org/officeDocument/2006/relationships/hyperlink" Target="http://apps.webofknowledge.com/full_record.do?product=WOS&amp;search_mode=GeneralSearch&amp;qid=6&amp;SID=F3QAVKcbeGd6uwxAsQm&amp;page=1&amp;doc=46" TargetMode="External"/><Relationship Id="rId539" Type="http://schemas.openxmlformats.org/officeDocument/2006/relationships/hyperlink" Target="http://apps.webofknowledge.com/full_record.do?product=WOS&amp;search_mode=GeneralSearch&amp;qid=1&amp;SID=E2WPX8BpQzu1KyMutN2&amp;page=1&amp;doc=3" TargetMode="External"/><Relationship Id="rId40" Type="http://schemas.openxmlformats.org/officeDocument/2006/relationships/hyperlink" Target="http://apps.webofknowledge.com/full_record.do?product=WOS&amp;search_mode=GeneralSearch&amp;qid=1&amp;SID=E2x932K34BB7vUr58ep&amp;page=1&amp;doc=7" TargetMode="External"/><Relationship Id="rId136" Type="http://schemas.openxmlformats.org/officeDocument/2006/relationships/hyperlink" Target="http://apps.webofknowledge.com/full_record.do?product=WOS&amp;search_mode=GeneralSearch&amp;qid=1&amp;SID=E6a9ghYYFJqmoCAaCme&amp;page=1&amp;doc=22" TargetMode="External"/><Relationship Id="rId178" Type="http://schemas.openxmlformats.org/officeDocument/2006/relationships/hyperlink" Target="http://apps.webofknowledge.com/full_record.do?product=WOS&amp;search_mode=GeneralSearch&amp;qid=1&amp;SID=D44I7d5Wjr6t7qibPEF&amp;page=1&amp;doc=10" TargetMode="External"/><Relationship Id="rId301" Type="http://schemas.openxmlformats.org/officeDocument/2006/relationships/hyperlink" Target="http://apps.webofknowledge.com/full_record.do?product=WOS&amp;search_mode=GeneralSearch&amp;qid=3&amp;SID=F3Pu64ErxbBksR8thLe&amp;page=1&amp;doc=9" TargetMode="External"/><Relationship Id="rId343" Type="http://schemas.openxmlformats.org/officeDocument/2006/relationships/hyperlink" Target="http://apps.webofknowledge.com/full_record.do?product=WOS&amp;search_mode=GeneralSearch&amp;qid=1&amp;SID=D6pXFlpdDq8Hpg6ToG3&amp;page=1&amp;doc=1" TargetMode="External"/><Relationship Id="rId550" Type="http://schemas.openxmlformats.org/officeDocument/2006/relationships/hyperlink" Target="http://apps.webofknowledge.com/full_record.do?product=WOS&amp;search_mode=GeneralSearch&amp;qid=11&amp;SID=E13dB81QVftMdFQqx82&amp;page=1&amp;doc=6" TargetMode="External"/><Relationship Id="rId82" Type="http://schemas.openxmlformats.org/officeDocument/2006/relationships/hyperlink" Target="http://apps.webofknowledge.com/full_record.do?product=WOS&amp;search_mode=GeneralSearch&amp;qid=1&amp;SID=F5QYlaG1OPl2YND2ywY&amp;page=1&amp;doc=3" TargetMode="External"/><Relationship Id="rId203" Type="http://schemas.openxmlformats.org/officeDocument/2006/relationships/hyperlink" Target="http://apps.webofknowledge.com/full_record.do?product=WOS&amp;search_mode=GeneralSearch&amp;qid=7&amp;SID=D1lA24VMiRrVhuIYXer&amp;page=1&amp;doc=2" TargetMode="External"/><Relationship Id="rId385" Type="http://schemas.openxmlformats.org/officeDocument/2006/relationships/hyperlink" Target="http://apps.webofknowledge.com/full_record.do?product=WOS&amp;search_mode=GeneralSearch&amp;qid=1&amp;SID=F1acTnFZVTh3LilX8Ox&amp;page=3&amp;doc=104" TargetMode="External"/><Relationship Id="rId245" Type="http://schemas.openxmlformats.org/officeDocument/2006/relationships/hyperlink" Target="http://apps.webofknowledge.com/full_record.do?product=WOS&amp;search_mode=GeneralSearch&amp;qid=1&amp;SID=E1C2BSsIRg2SqoeVguK&amp;page=1&amp;doc=38" TargetMode="External"/><Relationship Id="rId287" Type="http://schemas.openxmlformats.org/officeDocument/2006/relationships/hyperlink" Target="http://apps.webofknowledge.com/full_record.do?product=WOS&amp;search_mode=GeneralSearch&amp;qid=1&amp;SID=E5t2JVaBq6ljQ4SV9XS&amp;page=1&amp;doc=17" TargetMode="External"/><Relationship Id="rId410" Type="http://schemas.openxmlformats.org/officeDocument/2006/relationships/hyperlink" Target="http://apps.webofknowledge.com/full_record.do?product=WOS&amp;search_mode=GeneralSearch&amp;qid=3&amp;SID=E6nqv3SUKECJPl1OQjM&amp;page=2&amp;doc=91" TargetMode="External"/><Relationship Id="rId452" Type="http://schemas.openxmlformats.org/officeDocument/2006/relationships/hyperlink" Target="http://apps.webofknowledge.com/full_record.do?product=WOS&amp;search_mode=GeneralSearch&amp;qid=1&amp;SID=D6pVcY1r4sUaUeZ1Qfn&amp;page=2&amp;doc=66" TargetMode="External"/><Relationship Id="rId494" Type="http://schemas.openxmlformats.org/officeDocument/2006/relationships/hyperlink" Target="http://apps.webofknowledge.com/full_record.do?product=WOS&amp;search_mode=GeneralSearch&amp;qid=1&amp;SID=C3OVM7RoHmYzDnvlPhu&amp;page=1&amp;doc=39" TargetMode="External"/><Relationship Id="rId508" Type="http://schemas.openxmlformats.org/officeDocument/2006/relationships/hyperlink" Target="http://apps.webofknowledge.com/full_record.do?product=WOS&amp;search_mode=GeneralSearch&amp;qid=1&amp;SID=E2WPX8BpQzu1KyMutN2&amp;page=1&amp;doc=33" TargetMode="External"/><Relationship Id="rId105" Type="http://schemas.openxmlformats.org/officeDocument/2006/relationships/hyperlink" Target="http://apps.webofknowledge.com/full_record.do?product=WOS&amp;search_mode=GeneralSearch&amp;qid=4&amp;SID=E5K3jjaPvrzk1v6jSBb&amp;page=1&amp;doc=12" TargetMode="External"/><Relationship Id="rId147" Type="http://schemas.openxmlformats.org/officeDocument/2006/relationships/hyperlink" Target="http://apps.webofknowledge.com/full_record.do?product=WOS&amp;search_mode=GeneralSearch&amp;qid=1&amp;SID=E6a9ghYYFJqmoCAaCme&amp;page=1&amp;doc=29" TargetMode="External"/><Relationship Id="rId312" Type="http://schemas.openxmlformats.org/officeDocument/2006/relationships/hyperlink" Target="http://apps.webofknowledge.com/full_record.do?product=WOS&amp;search_mode=GeneralSearch&amp;qid=3&amp;SID=F3Pu64ErxbBksR8thLe&amp;page=1&amp;doc=2" TargetMode="External"/><Relationship Id="rId354" Type="http://schemas.openxmlformats.org/officeDocument/2006/relationships/hyperlink" Target="http://apps.webofknowledge.com/full_record.do?product=WOS&amp;search_mode=GeneralSearch&amp;qid=1&amp;SID=F1BIL7CaFIwsPqYZ4s9&amp;page=1&amp;doc=1" TargetMode="External"/><Relationship Id="rId51" Type="http://schemas.openxmlformats.org/officeDocument/2006/relationships/hyperlink" Target="http://apps.webofknowledge.com/full_record.do?product=WOS&amp;search_mode=GeneralSearch&amp;qid=1&amp;SID=E2x932K34BB7vUr58ep&amp;page=1&amp;doc=11" TargetMode="External"/><Relationship Id="rId93" Type="http://schemas.openxmlformats.org/officeDocument/2006/relationships/hyperlink" Target="http://apps.webofknowledge.com/full_record.do?product=WOS&amp;search_mode=GeneralSearch&amp;qid=1&amp;SID=F5QYlaG1OPl2YND2ywY&amp;page=1&amp;doc=8" TargetMode="External"/><Relationship Id="rId189" Type="http://schemas.openxmlformats.org/officeDocument/2006/relationships/hyperlink" Target="http://apps.webofknowledge.com/full_record.do?product=WOS&amp;search_mode=GeneralSearch&amp;qid=3&amp;SID=F2v7wXQPWT3FHHvXcwy&amp;page=1&amp;doc=15" TargetMode="External"/><Relationship Id="rId396" Type="http://schemas.openxmlformats.org/officeDocument/2006/relationships/hyperlink" Target="http://apps.webofknowledge.com/full_record.do?product=WOS&amp;search_mode=GeneralSearch&amp;qid=1&amp;SID=F1acTnFZVTh3LilX8Ox&amp;page=3&amp;doc=101" TargetMode="External"/><Relationship Id="rId561" Type="http://schemas.openxmlformats.org/officeDocument/2006/relationships/hyperlink" Target="http://apps.webofknowledge.com/full_record.do?product=WOS&amp;search_mode=GeneralSearch&amp;qid=2&amp;SID=C4BlaB4JHpjNfWxIx5Y&amp;page=1&amp;doc=1" TargetMode="External"/><Relationship Id="rId214" Type="http://schemas.openxmlformats.org/officeDocument/2006/relationships/hyperlink" Target="http://apps.webofknowledge.com/full_record.do?product=WOS&amp;search_mode=GeneralSearch&amp;qid=4&amp;SID=D5nsSkCWt9CknJl5vTV&amp;page=1&amp;doc=6" TargetMode="External"/><Relationship Id="rId256" Type="http://schemas.openxmlformats.org/officeDocument/2006/relationships/hyperlink" Target="http://apps.webofknowledge.com/full_record.do?product=WOS&amp;search_mode=GeneralSearch&amp;qid=1&amp;SID=D5dER5jKN3yTVjW2Abu&amp;page=1&amp;doc=30" TargetMode="External"/><Relationship Id="rId298" Type="http://schemas.openxmlformats.org/officeDocument/2006/relationships/hyperlink" Target="http://apps.webofknowledge.com/full_record.do?product=WOS&amp;search_mode=GeneralSearch&amp;qid=1&amp;SID=E5t2JVaBq6ljQ4SV9XS&amp;page=1&amp;doc=12" TargetMode="External"/><Relationship Id="rId421" Type="http://schemas.openxmlformats.org/officeDocument/2006/relationships/hyperlink" Target="http://apps.webofknowledge.com/full_record.do?product=WOS&amp;search_mode=GeneralSearch&amp;qid=3&amp;SID=E6nqv3SUKECJPl1OQjM&amp;page=2&amp;doc=88" TargetMode="External"/><Relationship Id="rId463" Type="http://schemas.openxmlformats.org/officeDocument/2006/relationships/hyperlink" Target="http://apps.webofknowledge.com/full_record.do?product=WOS&amp;search_mode=GeneralSearch&amp;qid=1&amp;SID=C2kPfJSNE8IP7GtNHJQ&amp;page=2&amp;doc=58" TargetMode="External"/><Relationship Id="rId519" Type="http://schemas.openxmlformats.org/officeDocument/2006/relationships/hyperlink" Target="http://apps.webofknowledge.com/full_record.do?product=WOS&amp;search_mode=GeneralSearch&amp;qid=1&amp;SID=E2WPX8BpQzu1KyMutN2&amp;page=1&amp;doc=24" TargetMode="External"/><Relationship Id="rId116" Type="http://schemas.openxmlformats.org/officeDocument/2006/relationships/hyperlink" Target="http://apps.webofknowledge.com/full_record.do?product=WOS&amp;search_mode=GeneralSearch&amp;qid=1&amp;SID=E5czxAWjGgL3Pwr5h5j&amp;page=1&amp;doc=16" TargetMode="External"/><Relationship Id="rId158" Type="http://schemas.openxmlformats.org/officeDocument/2006/relationships/hyperlink" Target="http://apps.webofknowledge.com/full_record.do?product=WOS&amp;search_mode=GeneralSearch&amp;qid=3&amp;SID=D2ony8FPPhrm3XOhwhy&amp;page=1&amp;doc=36" TargetMode="External"/><Relationship Id="rId323" Type="http://schemas.openxmlformats.org/officeDocument/2006/relationships/hyperlink" Target="http://apps.webofknowledge.com/full_record.do?product=WOS&amp;search_mode=GeneralSearch&amp;qid=3&amp;SID=F2Hiy86VoUryodGFyZr&amp;page=1&amp;doc=1" TargetMode="External"/><Relationship Id="rId530" Type="http://schemas.openxmlformats.org/officeDocument/2006/relationships/hyperlink" Target="http://apps.webofknowledge.com/full_record.do?product=WOS&amp;search_mode=GeneralSearch&amp;qid=1&amp;SID=E2WPX8BpQzu1KyMutN2&amp;page=1&amp;doc=18" TargetMode="External"/><Relationship Id="rId20" Type="http://schemas.openxmlformats.org/officeDocument/2006/relationships/hyperlink" Target="http://apps.webofknowledge.com/full_record.do?product=WOS&amp;search_mode=GeneralSearch&amp;qid=3&amp;SID=E5WyPOsb8BvrPEDQN14&amp;page=1&amp;doc=1" TargetMode="External"/><Relationship Id="rId62" Type="http://schemas.openxmlformats.org/officeDocument/2006/relationships/hyperlink" Target="http://apps.webofknowledge.com/full_record.do?product=WOS&amp;search_mode=GeneralSearch&amp;qid=3&amp;SID=D6Q6HQpkfG5uBRhAuIA&amp;page=1&amp;doc=3" TargetMode="External"/><Relationship Id="rId365" Type="http://schemas.openxmlformats.org/officeDocument/2006/relationships/hyperlink" Target="http://apps.webofknowledge.com/full_record.do?product=WOS&amp;search_mode=GeneralSearch&amp;qid=1&amp;SID=F1ZujJSFTah2efOH4Py&amp;page=1&amp;doc=6" TargetMode="External"/><Relationship Id="rId225" Type="http://schemas.openxmlformats.org/officeDocument/2006/relationships/hyperlink" Target="http://apps.webofknowledge.com/full_record.do?product=WOS&amp;search_mode=GeneralSearch&amp;qid=6&amp;SID=E4zyMaTtAJ5M8UxvBlo&amp;page=1&amp;doc=4" TargetMode="External"/><Relationship Id="rId267" Type="http://schemas.openxmlformats.org/officeDocument/2006/relationships/hyperlink" Target="http://apps.webofknowledge.com/full_record.do?product=WOS&amp;search_mode=GeneralSearch&amp;qid=1&amp;SID=D5dER5jKN3yTVjW2Abu&amp;page=1&amp;doc=25" TargetMode="External"/><Relationship Id="rId432" Type="http://schemas.openxmlformats.org/officeDocument/2006/relationships/hyperlink" Target="http://apps.webofknowledge.com/full_record.do?product=WOS&amp;search_mode=GeneralSearch&amp;qid=1&amp;SID=D6pVcY1r4sUaUeZ1Qfn&amp;page=2&amp;doc=80" TargetMode="External"/><Relationship Id="rId474" Type="http://schemas.openxmlformats.org/officeDocument/2006/relationships/hyperlink" Target="http://apps.webofknowledge.com/full_record.do?product=WOS&amp;search_mode=GeneralSearch&amp;qid=6&amp;SID=F3QAVKcbeGd6uwxAsQm&amp;page=2&amp;doc=53" TargetMode="External"/><Relationship Id="rId127" Type="http://schemas.openxmlformats.org/officeDocument/2006/relationships/hyperlink" Target="http://apps.webofknowledge.com/full_record.do?product=WOS&amp;search_mode=GeneralSearch&amp;qid=3&amp;SID=D6lb2yOC7kEDyjHGjP1&amp;page=1&amp;doc=21" TargetMode="External"/><Relationship Id="rId31" Type="http://schemas.openxmlformats.org/officeDocument/2006/relationships/hyperlink" Target="http://apps.webofknowledge.com/full_record.do?product=WOS&amp;search_mode=GeneralSearch&amp;qid=1&amp;SID=E2x932K34BB7vUr58ep&amp;page=1&amp;doc=2" TargetMode="External"/><Relationship Id="rId73" Type="http://schemas.openxmlformats.org/officeDocument/2006/relationships/hyperlink" Target="http://apps.webofknowledge.com/full_record.do?product=WOS&amp;search_mode=GeneralSearch&amp;qid=3&amp;SID=E26R5PQQTH1djoPQpkF&amp;page=1&amp;doc=1" TargetMode="External"/><Relationship Id="rId169" Type="http://schemas.openxmlformats.org/officeDocument/2006/relationships/hyperlink" Target="http://apps.webofknowledge.com/full_record.do?product=WOS&amp;search_mode=GeneralSearch&amp;qid=3&amp;SID=F4l2Iniae7E2IGyhuVz&amp;page=1&amp;doc=41" TargetMode="External"/><Relationship Id="rId334" Type="http://schemas.openxmlformats.org/officeDocument/2006/relationships/hyperlink" Target="http://apps.webofknowledge.com/full_record.do?product=WOS&amp;search_mode=GeneralSearch&amp;qid=3&amp;SID=F2Hiy86VoUryodGFyZr&amp;page=1&amp;doc=11" TargetMode="External"/><Relationship Id="rId376" Type="http://schemas.openxmlformats.org/officeDocument/2006/relationships/hyperlink" Target="http://apps.webofknowledge.com/full_record.do?product=WOS&amp;search_mode=GeneralSearch&amp;qid=1&amp;SID=F1ZujJSFTah2efOH4Py&amp;page=3&amp;doc=125" TargetMode="External"/><Relationship Id="rId541" Type="http://schemas.openxmlformats.org/officeDocument/2006/relationships/hyperlink" Target="http://apps.webofknowledge.com/full_record.do?product=WOS&amp;search_mode=GeneralSearch&amp;qid=1&amp;SID=E2WPX8BpQzu1KyMutN2&amp;page=1&amp;doc=1" TargetMode="External"/><Relationship Id="rId4" Type="http://schemas.openxmlformats.org/officeDocument/2006/relationships/hyperlink" Target="http://apps.webofknowledge.com/full_record.do?product=WOS&amp;search_mode=GeneralSearch&amp;qid=3&amp;SID=C2uSPvjis6KacVKcwmd&amp;page=1&amp;doc=1" TargetMode="External"/><Relationship Id="rId180" Type="http://schemas.openxmlformats.org/officeDocument/2006/relationships/hyperlink" Target="http://apps.webofknowledge.com/full_record.do?product=WOS&amp;search_mode=GeneralSearch&amp;qid=1&amp;SID=F3Wlu2jZcUCvfXkYxGg&amp;page=1&amp;doc=12" TargetMode="External"/><Relationship Id="rId236" Type="http://schemas.openxmlformats.org/officeDocument/2006/relationships/hyperlink" Target="http://apps.webofknowledge.com/full_record.do?product=WOS&amp;search_mode=GeneralSearch&amp;qid=1&amp;SID=E1C2BSsIRg2SqoeVguK&amp;page=1&amp;doc=1" TargetMode="External"/><Relationship Id="rId278" Type="http://schemas.openxmlformats.org/officeDocument/2006/relationships/hyperlink" Target="http://apps.webofknowledge.com/full_record.do?product=WOS&amp;search_mode=GeneralSearch&amp;qid=1&amp;SID=D5dER5jKN3yTVjW2Abu&amp;page=1&amp;doc=22" TargetMode="External"/><Relationship Id="rId401" Type="http://schemas.openxmlformats.org/officeDocument/2006/relationships/hyperlink" Target="http://apps.webofknowledge.com/full_record.do?product=WOS&amp;search_mode=GeneralSearch&amp;qid=1&amp;SID=F1acTnFZVTh3LilX8Ox&amp;page=2&amp;doc=99" TargetMode="External"/><Relationship Id="rId443" Type="http://schemas.openxmlformats.org/officeDocument/2006/relationships/hyperlink" Target="http://apps.webofknowledge.com/full_record.do?product=WOS&amp;search_mode=GeneralSearch&amp;qid=1&amp;SID=D6pVcY1r4sUaUeZ1Qfn&amp;page=2&amp;doc=73" TargetMode="External"/><Relationship Id="rId303" Type="http://schemas.openxmlformats.org/officeDocument/2006/relationships/hyperlink" Target="http://apps.webofknowledge.com/full_record.do?product=WOS&amp;search_mode=GeneralSearch&amp;qid=3&amp;SID=F3Pu64ErxbBksR8thLe&amp;page=1&amp;doc=8" TargetMode="External"/><Relationship Id="rId485" Type="http://schemas.openxmlformats.org/officeDocument/2006/relationships/hyperlink" Target="http://apps.webofknowledge.com/full_record.do?product=WOS&amp;search_mode=GeneralSearch&amp;qid=6&amp;SID=F3QAVKcbeGd6uwxAsQm&amp;page=1&amp;doc=45" TargetMode="External"/><Relationship Id="rId42" Type="http://schemas.openxmlformats.org/officeDocument/2006/relationships/hyperlink" Target="http://apps.webofknowledge.com/full_record.do?product=WOS&amp;search_mode=GeneralSearch&amp;qid=1&amp;SID=E2x932K34BB7vUr58ep&amp;page=1&amp;doc=8" TargetMode="External"/><Relationship Id="rId84" Type="http://schemas.openxmlformats.org/officeDocument/2006/relationships/hyperlink" Target="http://apps.webofknowledge.com/full_record.do?product=WOS&amp;search_mode=GeneralSearch&amp;qid=1&amp;SID=F5QYlaG1OPl2YND2ywY&amp;page=1&amp;doc=5" TargetMode="External"/><Relationship Id="rId138" Type="http://schemas.openxmlformats.org/officeDocument/2006/relationships/hyperlink" Target="http://apps.webofknowledge.com/full_record.do?product=WOS&amp;search_mode=GeneralSearch&amp;qid=1&amp;SID=E6a9ghYYFJqmoCAaCme&amp;page=1&amp;doc=23" TargetMode="External"/><Relationship Id="rId345" Type="http://schemas.openxmlformats.org/officeDocument/2006/relationships/hyperlink" Target="http://apps.webofknowledge.com/full_record.do?product=WOS&amp;search_mode=GeneralSearch&amp;qid=1&amp;SID=F2hekmznjM4Op44U8Gj&amp;page=1&amp;doc=1" TargetMode="External"/><Relationship Id="rId387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510" Type="http://schemas.openxmlformats.org/officeDocument/2006/relationships/hyperlink" Target="http://apps.webofknowledge.com/full_record.do?product=WOS&amp;search_mode=GeneralSearch&amp;qid=1&amp;SID=E2WPX8BpQzu1KyMutN2&amp;page=1&amp;doc=32" TargetMode="External"/><Relationship Id="rId552" Type="http://schemas.openxmlformats.org/officeDocument/2006/relationships/hyperlink" Target="http://apps.webofknowledge.com/full_record.do?product=WOS&amp;search_mode=GeneralSearch&amp;qid=2&amp;SID=E13dB81QVftMdFQqx82&amp;page=1&amp;doc=5" TargetMode="External"/><Relationship Id="rId191" Type="http://schemas.openxmlformats.org/officeDocument/2006/relationships/hyperlink" Target="http://apps.webofknowledge.com/full_record.do?product=WOS&amp;search_mode=GeneralSearch&amp;qid=4&amp;SID=F1AeMUHojOPUU1xpCmD&amp;page=1&amp;doc=15" TargetMode="External"/><Relationship Id="rId205" Type="http://schemas.openxmlformats.org/officeDocument/2006/relationships/hyperlink" Target="http://apps.webofknowledge.com/full_record.do?product=WOS&amp;search_mode=GeneralSearch&amp;qid=3&amp;SID=D1lA24VMiRrVhuIYXer&amp;page=1&amp;doc=3" TargetMode="External"/><Relationship Id="rId247" Type="http://schemas.openxmlformats.org/officeDocument/2006/relationships/hyperlink" Target="http://apps.webofknowledge.com/full_record.do?product=WOS&amp;search_mode=GeneralSearch&amp;qid=1&amp;SID=E1C2BSsIRg2SqoeVguK&amp;page=1&amp;doc=36" TargetMode="External"/><Relationship Id="rId412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107" Type="http://schemas.openxmlformats.org/officeDocument/2006/relationships/hyperlink" Target="http://apps.webofknowledge.com/full_record.do?product=WOS&amp;search_mode=GeneralSearch&amp;qid=1&amp;SID=E5czxAWjGgL3Pwr5h5j&amp;page=1&amp;doc=14" TargetMode="External"/><Relationship Id="rId289" Type="http://schemas.openxmlformats.org/officeDocument/2006/relationships/hyperlink" Target="http://apps.webofknowledge.com/full_record.do?product=WOS&amp;search_mode=GeneralSearch&amp;qid=1&amp;SID=E5t2JVaBq6ljQ4SV9XS&amp;page=1&amp;doc=16" TargetMode="External"/><Relationship Id="rId454" Type="http://schemas.openxmlformats.org/officeDocument/2006/relationships/hyperlink" Target="http://apps.webofknowledge.com/full_record.do?product=WOS&amp;search_mode=GeneralSearch&amp;qid=1&amp;SID=D6pVcY1r4sUaUeZ1Qfn&amp;page=2&amp;doc=64" TargetMode="External"/><Relationship Id="rId496" Type="http://schemas.openxmlformats.org/officeDocument/2006/relationships/hyperlink" Target="http://apps.webofknowledge.com/full_record.do?product=WOS&amp;search_mode=GeneralSearch&amp;qid=1&amp;SID=C3OVM7RoHmYzDnvlPhu&amp;page=1&amp;doc=39" TargetMode="External"/><Relationship Id="rId11" Type="http://schemas.openxmlformats.org/officeDocument/2006/relationships/hyperlink" Target="http://apps.webofknowledge.com/full_record.do?product=WOS&amp;search_mode=GeneralSearch&amp;qid=2&amp;SID=C6voihUHkSu8qxlusco&amp;page=1&amp;doc=2" TargetMode="External"/><Relationship Id="rId53" Type="http://schemas.openxmlformats.org/officeDocument/2006/relationships/hyperlink" Target="http://apps.webofknowledge.com/full_record.do?product=WOS&amp;search_mode=GeneralSearch&amp;qid=1&amp;SID=E2x932K34BB7vUr58ep&amp;page=1&amp;doc=12" TargetMode="External"/><Relationship Id="rId149" Type="http://schemas.openxmlformats.org/officeDocument/2006/relationships/hyperlink" Target="http://apps.webofknowledge.com/full_record.do?product=WOS&amp;search_mode=GeneralSearch&amp;qid=1&amp;SID=E6a9ghYYFJqmoCAaCme&amp;page=1&amp;doc=30" TargetMode="External"/><Relationship Id="rId314" Type="http://schemas.openxmlformats.org/officeDocument/2006/relationships/hyperlink" Target="http://apps.webofknowledge.com/full_record.do?product=WOS&amp;search_mode=GeneralSearch&amp;qid=1&amp;SID=E4AoOryvSoptbdQgZTL&amp;page=1&amp;doc=1" TargetMode="External"/><Relationship Id="rId356" Type="http://schemas.openxmlformats.org/officeDocument/2006/relationships/hyperlink" Target="http://apps.webofknowledge.com/full_record.do?product=WOS&amp;search_mode=GeneralSearch&amp;qid=1&amp;SID=F1ZujJSFTah2efOH4Py&amp;page=1&amp;doc=1" TargetMode="External"/><Relationship Id="rId398" Type="http://schemas.openxmlformats.org/officeDocument/2006/relationships/hyperlink" Target="http://apps.webofknowledge.com/full_record.do?product=WOS&amp;search_mode=GeneralSearch&amp;qid=1&amp;SID=F1acTnFZVTh3LilX8Ox&amp;page=2&amp;doc=99" TargetMode="External"/><Relationship Id="rId521" Type="http://schemas.openxmlformats.org/officeDocument/2006/relationships/hyperlink" Target="http://apps.webofknowledge.com/full_record.do?product=WOS&amp;search_mode=GeneralSearch&amp;qid=1&amp;SID=E2WPX8BpQzu1KyMutN2&amp;page=1&amp;doc=23" TargetMode="External"/><Relationship Id="rId563" Type="http://schemas.openxmlformats.org/officeDocument/2006/relationships/hyperlink" Target="http://apps.webofknowledge.com/full_record.do?product=WOS&amp;search_mode=GeneralSearch&amp;qid=2&amp;SID=E3mcnsxsy9cGmZkgMkI&amp;page=1&amp;doc=1" TargetMode="External"/><Relationship Id="rId95" Type="http://schemas.openxmlformats.org/officeDocument/2006/relationships/hyperlink" Target="http://apps.webofknowledge.com/full_record.do?product=WOS&amp;search_mode=GeneralSearch&amp;qid=1&amp;SID=F5QYlaG1OPl2YND2ywY&amp;page=1&amp;doc=9" TargetMode="External"/><Relationship Id="rId160" Type="http://schemas.openxmlformats.org/officeDocument/2006/relationships/hyperlink" Target="http://apps.webofknowledge.com/full_record.do?product=WOS&amp;search_mode=GeneralSearch&amp;qid=3&amp;SID=D2ony8FPPhrm3XOhwhy&amp;page=1&amp;doc=36" TargetMode="External"/><Relationship Id="rId216" Type="http://schemas.openxmlformats.org/officeDocument/2006/relationships/hyperlink" Target="http://apps.webofknowledge.com/full_record.do?product=WOS&amp;search_mode=GeneralSearch&amp;qid=3&amp;SID=C2IdBsD8PZV71Ym8F2s&amp;page=1&amp;doc=1" TargetMode="External"/><Relationship Id="rId423" Type="http://schemas.openxmlformats.org/officeDocument/2006/relationships/hyperlink" Target="http://apps.webofknowledge.com/full_record.do?product=WOS&amp;search_mode=GeneralSearch&amp;qid=3&amp;SID=E6nqv3SUKECJPl1OQjM&amp;page=2&amp;doc=88" TargetMode="External"/><Relationship Id="rId258" Type="http://schemas.openxmlformats.org/officeDocument/2006/relationships/hyperlink" Target="http://apps.webofknowledge.com/full_record.do?product=WOS&amp;search_mode=GeneralSearch&amp;qid=1&amp;SID=D5dER5jKN3yTVjW2Abu&amp;page=1&amp;doc=28" TargetMode="External"/><Relationship Id="rId465" Type="http://schemas.openxmlformats.org/officeDocument/2006/relationships/hyperlink" Target="http://apps.webofknowledge.com/full_record.do?product=WOS&amp;search_mode=GeneralSearch&amp;qid=1&amp;SID=C2kPfJSNE8IP7GtNHJQ&amp;page=2&amp;doc=57" TargetMode="External"/><Relationship Id="rId22" Type="http://schemas.openxmlformats.org/officeDocument/2006/relationships/hyperlink" Target="http://apps.webofknowledge.com/full_record.do?product=WOS&amp;search_mode=GeneralSearch&amp;qid=3&amp;SID=E5WyPOsb8BvrPEDQN14&amp;page=1&amp;doc=2" TargetMode="External"/><Relationship Id="rId64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118" Type="http://schemas.openxmlformats.org/officeDocument/2006/relationships/hyperlink" Target="http://apps.webofknowledge.com/full_record.do?product=WOS&amp;search_mode=GeneralSearch&amp;qid=1&amp;SID=E5czxAWjGgL3Pwr5h5j&amp;page=1&amp;doc=17" TargetMode="External"/><Relationship Id="rId325" Type="http://schemas.openxmlformats.org/officeDocument/2006/relationships/hyperlink" Target="http://apps.webofknowledge.com/full_record.do?product=WOS&amp;search_mode=GeneralSearch&amp;qid=3&amp;SID=F2Hiy86VoUryodGFyZr&amp;page=1&amp;doc=3" TargetMode="External"/><Relationship Id="rId367" Type="http://schemas.openxmlformats.org/officeDocument/2006/relationships/hyperlink" Target="http://apps.webofknowledge.com/full_record.do?product=WOS&amp;search_mode=GeneralSearch&amp;qid=1&amp;SID=F1ZujJSFTah2efOH4Py&amp;page=1&amp;doc=7" TargetMode="External"/><Relationship Id="rId532" Type="http://schemas.openxmlformats.org/officeDocument/2006/relationships/hyperlink" Target="http://apps.webofknowledge.com/full_record.do?product=WOS&amp;search_mode=GeneralSearch&amp;qid=1&amp;SID=E2WPX8BpQzu1KyMutN2&amp;page=1&amp;doc=18" TargetMode="External"/><Relationship Id="rId171" Type="http://schemas.openxmlformats.org/officeDocument/2006/relationships/hyperlink" Target="http://apps.webofknowledge.com/full_record.do?product=WOS&amp;search_mode=GeneralSearch&amp;qid=3&amp;SID=F4l2Iniae7E2IGyhuVz&amp;page=1&amp;doc=43" TargetMode="External"/><Relationship Id="rId227" Type="http://schemas.openxmlformats.org/officeDocument/2006/relationships/hyperlink" Target="http://apps.webofknowledge.com/full_record.do?product=WOS&amp;search_mode=GeneralSearch&amp;qid=6&amp;SID=F18ZjRMZbfYCqav4mmu&amp;page=1&amp;doc=1" TargetMode="External"/><Relationship Id="rId269" Type="http://schemas.openxmlformats.org/officeDocument/2006/relationships/hyperlink" Target="http://apps.webofknowledge.com/full_record.do?product=WOS&amp;search_mode=GeneralSearch&amp;qid=1&amp;SID=D5dER5jKN3yTVjW2Abu&amp;page=1&amp;doc=25" TargetMode="External"/><Relationship Id="rId434" Type="http://schemas.openxmlformats.org/officeDocument/2006/relationships/hyperlink" Target="http://apps.webofknowledge.com/full_record.do?product=WOS&amp;search_mode=GeneralSearch&amp;qid=1&amp;SID=D6pVcY1r4sUaUeZ1Qfn&amp;page=2&amp;doc=78" TargetMode="External"/><Relationship Id="rId476" Type="http://schemas.openxmlformats.org/officeDocument/2006/relationships/hyperlink" Target="http://apps.webofknowledge.com/full_record.do?product=WOS&amp;search_mode=GeneralSearch&amp;qid=6&amp;SID=F3QAVKcbeGd6uwxAsQm&amp;page=2&amp;doc=52" TargetMode="External"/><Relationship Id="rId33" Type="http://schemas.openxmlformats.org/officeDocument/2006/relationships/hyperlink" Target="http://apps.webofknowledge.com/full_record.do?product=WOS&amp;search_mode=GeneralSearch&amp;qid=1&amp;SID=E2x932K34BB7vUr58ep&amp;page=1&amp;doc=2" TargetMode="External"/><Relationship Id="rId129" Type="http://schemas.openxmlformats.org/officeDocument/2006/relationships/hyperlink" Target="http://apps.webofknowledge.com/full_record.do?product=WOS&amp;search_mode=GeneralSearch&amp;qid=3&amp;SID=D6lb2yOC7kEDyjHGjP1&amp;page=1&amp;doc=21" TargetMode="External"/><Relationship Id="rId280" Type="http://schemas.openxmlformats.org/officeDocument/2006/relationships/hyperlink" Target="http://apps.webofknowledge.com/full_record.do?product=WOS&amp;search_mode=GeneralSearch&amp;qid=1&amp;SID=D5dER5jKN3yTVjW2Abu&amp;page=1&amp;doc=21" TargetMode="External"/><Relationship Id="rId336" Type="http://schemas.openxmlformats.org/officeDocument/2006/relationships/hyperlink" Target="http://apps.webofknowledge.com/full_record.do?product=WOS&amp;search_mode=GeneralSearch&amp;qid=3&amp;SID=C2JUbGqEQbp9ldFBWyC&amp;page=1&amp;doc=13" TargetMode="External"/><Relationship Id="rId501" Type="http://schemas.openxmlformats.org/officeDocument/2006/relationships/hyperlink" Target="http://apps.webofknowledge.com/full_record.do?product=WOS&amp;search_mode=GeneralSearch&amp;qid=1&amp;SID=E2WPX8BpQzu1KyMutN2&amp;page=1&amp;doc=37" TargetMode="External"/><Relationship Id="rId543" Type="http://schemas.openxmlformats.org/officeDocument/2006/relationships/hyperlink" Target="http://apps.webofknowledge.com/full_record.do?product=WOS&amp;search_mode=GeneralSearch&amp;qid=1&amp;SID=D2LIiLCzA8ouZ8XSG3h&amp;page=1&amp;doc=3" TargetMode="External"/><Relationship Id="rId75" Type="http://schemas.openxmlformats.org/officeDocument/2006/relationships/hyperlink" Target="http://apps.webofknowledge.com/full_record.do?product=WOS&amp;search_mode=GeneralSearch&amp;qid=3&amp;SID=F5KxzbS4dlXlsSPR5iM&amp;page=1&amp;doc=1" TargetMode="External"/><Relationship Id="rId140" Type="http://schemas.openxmlformats.org/officeDocument/2006/relationships/hyperlink" Target="http://apps.webofknowledge.com/full_record.do?product=WOS&amp;search_mode=GeneralSearch&amp;qid=1&amp;SID=E6a9ghYYFJqmoCAaCme&amp;page=1&amp;doc=25" TargetMode="External"/><Relationship Id="rId182" Type="http://schemas.openxmlformats.org/officeDocument/2006/relationships/hyperlink" Target="http://apps.webofknowledge.com/full_record.do?product=WOS&amp;search_mode=GeneralSearch&amp;qid=3&amp;SID=F6HcDq88pqJNuHs2QxN&amp;page=1&amp;doc=14" TargetMode="External"/><Relationship Id="rId378" Type="http://schemas.openxmlformats.org/officeDocument/2006/relationships/hyperlink" Target="http://apps.webofknowledge.com/full_record.do?product=WOS&amp;search_mode=GeneralSearch&amp;qid=1&amp;SID=E1mTMmnw7J6fDDjTj1j&amp;page=3&amp;doc=109" TargetMode="External"/><Relationship Id="rId403" Type="http://schemas.openxmlformats.org/officeDocument/2006/relationships/hyperlink" Target="http://apps.webofknowledge.com/full_record.do?product=WOS&amp;search_mode=GeneralSearch&amp;qid=1&amp;SID=F1acTnFZVTh3LilX8Ox&amp;page=1&amp;doc=2" TargetMode="External"/><Relationship Id="rId6" Type="http://schemas.openxmlformats.org/officeDocument/2006/relationships/hyperlink" Target="http://apps.webofknowledge.com/full_record.do?product=WOS&amp;search_mode=GeneralSearch&amp;qid=3&amp;SID=C2uSPvjis6KacVKcwmd&amp;page=1&amp;doc=1" TargetMode="External"/><Relationship Id="rId238" Type="http://schemas.openxmlformats.org/officeDocument/2006/relationships/hyperlink" Target="http://apps.webofknowledge.com/full_record.do?product=WOS&amp;search_mode=GeneralSearch&amp;qid=1&amp;SID=E1C2BSsIRg2SqoeVguK&amp;page=1&amp;doc=43" TargetMode="External"/><Relationship Id="rId445" Type="http://schemas.openxmlformats.org/officeDocument/2006/relationships/hyperlink" Target="http://apps.webofknowledge.com/full_record.do?product=WOS&amp;search_mode=GeneralSearch&amp;qid=1&amp;SID=D6pVcY1r4sUaUeZ1Qfn&amp;page=2&amp;doc=71" TargetMode="External"/><Relationship Id="rId487" Type="http://schemas.openxmlformats.org/officeDocument/2006/relationships/hyperlink" Target="http://apps.webofknowledge.com/full_record.do?product=WOS&amp;search_mode=GeneralSearch&amp;qid=1&amp;SID=F3QAVKcbeGd6uwxAsQm&amp;page=1&amp;doc=42" TargetMode="External"/><Relationship Id="rId291" Type="http://schemas.openxmlformats.org/officeDocument/2006/relationships/hyperlink" Target="http://apps.webofknowledge.com/full_record.do?product=WOS&amp;search_mode=GeneralSearch&amp;qid=1&amp;SID=E5t2JVaBq6ljQ4SV9XS&amp;page=1&amp;doc=14" TargetMode="External"/><Relationship Id="rId305" Type="http://schemas.openxmlformats.org/officeDocument/2006/relationships/hyperlink" Target="http://apps.webofknowledge.com/full_record.do?product=WOS&amp;search_mode=GeneralSearch&amp;qid=3&amp;SID=F3Pu64ErxbBksR8thLe&amp;page=1&amp;doc=7" TargetMode="External"/><Relationship Id="rId347" Type="http://schemas.openxmlformats.org/officeDocument/2006/relationships/hyperlink" Target="http://apps.webofknowledge.com/full_record.do?product=WOS&amp;search_mode=GeneralSearch&amp;qid=1&amp;SID=F2hekmznjM4Op44U8Gj&amp;page=1&amp;doc=2" TargetMode="External"/><Relationship Id="rId512" Type="http://schemas.openxmlformats.org/officeDocument/2006/relationships/hyperlink" Target="http://apps.webofknowledge.com/full_record.do?product=WOS&amp;search_mode=GeneralSearch&amp;qid=1&amp;SID=E2WPX8BpQzu1KyMutN2&amp;page=1&amp;doc=29" TargetMode="External"/><Relationship Id="rId44" Type="http://schemas.openxmlformats.org/officeDocument/2006/relationships/hyperlink" Target="http://apps.webofknowledge.com/full_record.do?product=WOS&amp;search_mode=GeneralSearch&amp;qid=1&amp;SID=E2x932K34BB7vUr58ep&amp;page=1&amp;doc=8" TargetMode="External"/><Relationship Id="rId86" Type="http://schemas.openxmlformats.org/officeDocument/2006/relationships/hyperlink" Target="http://apps.webofknowledge.com/full_record.do?product=WOS&amp;search_mode=GeneralSearch&amp;qid=1&amp;SID=F5QYlaG1OPl2YND2ywY&amp;page=1&amp;doc=6" TargetMode="External"/><Relationship Id="rId151" Type="http://schemas.openxmlformats.org/officeDocument/2006/relationships/hyperlink" Target="http://apps.webofknowledge.com/full_record.do?product=WOS&amp;search_mode=GeneralSearch&amp;qid=1&amp;SID=E6a9ghYYFJqmoCAaCme&amp;page=1&amp;doc=31" TargetMode="External"/><Relationship Id="rId389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554" Type="http://schemas.openxmlformats.org/officeDocument/2006/relationships/hyperlink" Target="http://apps.webofknowledge.com/full_record.do?product=WOS&amp;search_mode=GeneralSearch&amp;qid=2&amp;SID=E13dB81QVftMdFQqx82&amp;page=1&amp;doc=3" TargetMode="External"/><Relationship Id="rId193" Type="http://schemas.openxmlformats.org/officeDocument/2006/relationships/hyperlink" Target="http://apps.webofknowledge.com/full_record.do?product=WOS&amp;search_mode=GeneralSearch&amp;qid=4&amp;SID=F1AeMUHojOPUU1xpCmD&amp;page=1&amp;doc=16" TargetMode="External"/><Relationship Id="rId207" Type="http://schemas.openxmlformats.org/officeDocument/2006/relationships/hyperlink" Target="http://apps.webofknowledge.com/full_record.do?product=WOS&amp;search_mode=GeneralSearch&amp;qid=3&amp;SID=E6C3XRP3qXlxpTFu8bC&amp;page=1&amp;doc=5" TargetMode="External"/><Relationship Id="rId249" Type="http://schemas.openxmlformats.org/officeDocument/2006/relationships/hyperlink" Target="http://apps.webofknowledge.com/full_record.do?product=WOS&amp;search_mode=GeneralSearch&amp;qid=1&amp;SID=E2ec64M5oJdNkDf2hep&amp;page=1&amp;doc=33" TargetMode="External"/><Relationship Id="rId414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456" Type="http://schemas.openxmlformats.org/officeDocument/2006/relationships/hyperlink" Target="http://apps.webofknowledge.com/full_record.do?product=WOS&amp;search_mode=GeneralSearch&amp;qid=1&amp;SID=D6pVcY1r4sUaUeZ1Qfn&amp;page=2&amp;doc=62" TargetMode="External"/><Relationship Id="rId498" Type="http://schemas.openxmlformats.org/officeDocument/2006/relationships/hyperlink" Target="http://apps.webofknowledge.com/full_record.do?product=WOS&amp;search_mode=GeneralSearch&amp;qid=1&amp;SID=C3OVM7RoHmYzDnvlPhu&amp;page=1&amp;doc=38" TargetMode="External"/><Relationship Id="rId13" Type="http://schemas.openxmlformats.org/officeDocument/2006/relationships/hyperlink" Target="http://apps.webofknowledge.com/full_record.do?product=WOS&amp;search_mode=GeneralSearch&amp;qid=2&amp;SID=C6voihUHkSu8qxlusco&amp;page=1&amp;doc=3" TargetMode="External"/><Relationship Id="rId109" Type="http://schemas.openxmlformats.org/officeDocument/2006/relationships/hyperlink" Target="http://apps.webofknowledge.com/full_record.do?product=WOS&amp;search_mode=GeneralSearch&amp;qid=1&amp;SID=E5czxAWjGgL3Pwr5h5j&amp;page=1&amp;doc=14" TargetMode="External"/><Relationship Id="rId260" Type="http://schemas.openxmlformats.org/officeDocument/2006/relationships/hyperlink" Target="http://apps.webofknowledge.com/full_record.do?product=WOS&amp;search_mode=GeneralSearch&amp;qid=1&amp;SID=D5dER5jKN3yTVjW2Abu&amp;page=1&amp;doc=27" TargetMode="External"/><Relationship Id="rId316" Type="http://schemas.openxmlformats.org/officeDocument/2006/relationships/hyperlink" Target="http://apps.webofknowledge.com/full_record.do?product=WOS&amp;search_mode=GeneralSearch&amp;qid=1&amp;SID=E4AoOryvSoptbdQgZTL&amp;page=1&amp;doc=3" TargetMode="External"/><Relationship Id="rId523" Type="http://schemas.openxmlformats.org/officeDocument/2006/relationships/hyperlink" Target="http://apps.webofknowledge.com/full_record.do?product=WOS&amp;search_mode=GeneralSearch&amp;qid=1&amp;SID=E2WPX8BpQzu1KyMutN2&amp;page=1&amp;doc=21" TargetMode="External"/><Relationship Id="rId55" Type="http://schemas.openxmlformats.org/officeDocument/2006/relationships/hyperlink" Target="http://apps.webofknowledge.com/full_record.do?product=WOS&amp;search_mode=GeneralSearch&amp;qid=1&amp;SID=E2x932K34BB7vUr58ep&amp;page=1&amp;doc=14" TargetMode="External"/><Relationship Id="rId97" Type="http://schemas.openxmlformats.org/officeDocument/2006/relationships/hyperlink" Target="http://apps.webofknowledge.com/full_record.do?product=WOS&amp;search_mode=GeneralSearch&amp;qid=1&amp;SID=F5QYlaG1OPl2YND2ywY&amp;page=1&amp;doc=9" TargetMode="External"/><Relationship Id="rId120" Type="http://schemas.openxmlformats.org/officeDocument/2006/relationships/hyperlink" Target="http://apps.webofknowledge.com/full_record.do?product=WOS&amp;search_mode=GeneralSearch&amp;qid=1&amp;SID=E5czxAWjGgL3Pwr5h5j&amp;page=1&amp;doc=18" TargetMode="External"/><Relationship Id="rId358" Type="http://schemas.openxmlformats.org/officeDocument/2006/relationships/hyperlink" Target="http://apps.webofknowledge.com/full_record.do?product=WOS&amp;search_mode=GeneralSearch&amp;qid=1&amp;SID=F1ZujJSFTah2efOH4Py&amp;page=1&amp;doc=2" TargetMode="External"/><Relationship Id="rId565" Type="http://schemas.openxmlformats.org/officeDocument/2006/relationships/hyperlink" Target="https://apps.webofknowledge.com/full_record.do?product=WOS&amp;search_mode=GeneralSearch&amp;qid=2&amp;SID=F5scfdfsf7Hjy2e6QLk&amp;page=1&amp;doc=1" TargetMode="External"/><Relationship Id="rId162" Type="http://schemas.openxmlformats.org/officeDocument/2006/relationships/hyperlink" Target="http://apps.webofknowledge.com/full_record.do?product=WOS&amp;search_mode=GeneralSearch&amp;qid=3&amp;SID=D2ony8FPPhrm3XOhwhy&amp;page=1&amp;doc=37" TargetMode="External"/><Relationship Id="rId218" Type="http://schemas.openxmlformats.org/officeDocument/2006/relationships/hyperlink" Target="http://apps.webofknowledge.com/full_record.do?product=WOS&amp;search_mode=GeneralSearch&amp;qid=3&amp;SID=C4HL6WQNzvisPrNn6el&amp;page=1&amp;doc=1" TargetMode="External"/><Relationship Id="rId425" Type="http://schemas.openxmlformats.org/officeDocument/2006/relationships/hyperlink" Target="http://apps.webofknowledge.com/full_record.do?product=WOS&amp;search_mode=GeneralSearch&amp;qid=3&amp;SID=E6nqv3SUKECJPl1OQjM&amp;page=2&amp;doc=86" TargetMode="External"/><Relationship Id="rId467" Type="http://schemas.openxmlformats.org/officeDocument/2006/relationships/hyperlink" Target="http://apps.webofknowledge.com/full_record.do?product=WOS&amp;search_mode=GeneralSearch&amp;qid=1&amp;SID=C2kPfJSNE8IP7GtNHJQ&amp;page=2&amp;doc=55" TargetMode="External"/><Relationship Id="rId271" Type="http://schemas.openxmlformats.org/officeDocument/2006/relationships/hyperlink" Target="http://apps.webofknowledge.com/full_record.do?product=WOS&amp;search_mode=GeneralSearch&amp;qid=1&amp;SID=D5dER5jKN3yTVjW2Abu&amp;page=1&amp;doc=25" TargetMode="External"/><Relationship Id="rId24" Type="http://schemas.openxmlformats.org/officeDocument/2006/relationships/hyperlink" Target="http://apps.webofknowledge.com/full_record.do?product=WOS&amp;search_mode=GeneralSearch&amp;qid=3&amp;SID=E5WyPOsb8BvrPEDQN14&amp;page=1&amp;doc=3" TargetMode="External"/><Relationship Id="rId66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131" Type="http://schemas.openxmlformats.org/officeDocument/2006/relationships/hyperlink" Target="http://apps.webofknowledge.com/full_record.do?product=WOS&amp;search_mode=GeneralSearch&amp;qid=3&amp;SID=D6lb2yOC7kEDyjHGjP1&amp;page=1&amp;doc=22" TargetMode="External"/><Relationship Id="rId327" Type="http://schemas.openxmlformats.org/officeDocument/2006/relationships/hyperlink" Target="http://apps.webofknowledge.com/full_record.do?product=WOS&amp;search_mode=GeneralSearch&amp;qid=3&amp;SID=F2Hiy86VoUryodGFyZr&amp;page=1&amp;doc=4" TargetMode="External"/><Relationship Id="rId369" Type="http://schemas.openxmlformats.org/officeDocument/2006/relationships/hyperlink" Target="http://apps.webofknowledge.com/full_record.do?product=WOS&amp;search_mode=GeneralSearch&amp;qid=1&amp;SID=F1ZujJSFTah2efOH4Py&amp;page=1&amp;doc=9" TargetMode="External"/><Relationship Id="rId534" Type="http://schemas.openxmlformats.org/officeDocument/2006/relationships/hyperlink" Target="http://apps.webofknowledge.com/full_record.do?product=WOS&amp;search_mode=GeneralSearch&amp;qid=1&amp;SID=E2WPX8BpQzu1KyMutN2&amp;page=1&amp;doc=16" TargetMode="External"/><Relationship Id="rId173" Type="http://schemas.openxmlformats.org/officeDocument/2006/relationships/hyperlink" Target="http://apps.webofknowledge.com/full_record.do?product=WOS&amp;search_mode=GeneralSearch&amp;qid=3&amp;SID=F4l2Iniae7E2IGyhuVz&amp;page=1&amp;doc=44" TargetMode="External"/><Relationship Id="rId229" Type="http://schemas.openxmlformats.org/officeDocument/2006/relationships/hyperlink" Target="http://apps.webofknowledge.com/full_record.do?product=WOS&amp;search_mode=GeneralSearch&amp;qid=6&amp;SID=F18ZjRMZbfYCqav4mmu&amp;page=1&amp;doc=3" TargetMode="External"/><Relationship Id="rId380" Type="http://schemas.openxmlformats.org/officeDocument/2006/relationships/hyperlink" Target="http://apps.webofknowledge.com/full_record.do?product=WOS&amp;search_mode=GeneralSearch&amp;qid=1&amp;SID=E1mTMmnw7J6fDDjTj1j&amp;page=3&amp;doc=111" TargetMode="External"/><Relationship Id="rId436" Type="http://schemas.openxmlformats.org/officeDocument/2006/relationships/hyperlink" Target="http://apps.webofknowledge.com/full_record.do?product=WOS&amp;search_mode=GeneralSearch&amp;qid=1&amp;SID=D6pVcY1r4sUaUeZ1Qfn&amp;page=2&amp;doc=77" TargetMode="External"/><Relationship Id="rId240" Type="http://schemas.openxmlformats.org/officeDocument/2006/relationships/hyperlink" Target="http://apps.webofknowledge.com/full_record.do?product=WOS&amp;search_mode=GeneralSearch&amp;qid=1&amp;SID=E1C2BSsIRg2SqoeVguK&amp;page=1&amp;doc=41" TargetMode="External"/><Relationship Id="rId478" Type="http://schemas.openxmlformats.org/officeDocument/2006/relationships/hyperlink" Target="http://apps.webofknowledge.com/full_record.do?product=WOS&amp;search_mode=GeneralSearch&amp;qid=6&amp;SID=F3QAVKcbeGd6uwxAsQm&amp;page=1&amp;doc=50" TargetMode="External"/><Relationship Id="rId35" Type="http://schemas.openxmlformats.org/officeDocument/2006/relationships/hyperlink" Target="http://apps.webofknowledge.com/full_record.do?product=WOS&amp;search_mode=GeneralSearch&amp;qid=1&amp;SID=E2x932K34BB7vUr58ep&amp;page=1&amp;doc=4" TargetMode="External"/><Relationship Id="rId77" Type="http://schemas.openxmlformats.org/officeDocument/2006/relationships/hyperlink" Target="http://apps.webofknowledge.com/full_record.do?product=WOS&amp;search_mode=GeneralSearch&amp;qid=1&amp;SID=F5QYlaG1OPl2YND2ywY&amp;page=1&amp;doc=1" TargetMode="External"/><Relationship Id="rId100" Type="http://schemas.openxmlformats.org/officeDocument/2006/relationships/hyperlink" Target="http://apps.webofknowledge.com/full_record.do?product=WOS&amp;search_mode=GeneralSearch&amp;qid=1&amp;SID=C6CkneSaAT9LA9E8NrW&amp;page=1&amp;doc=9" TargetMode="External"/><Relationship Id="rId282" Type="http://schemas.openxmlformats.org/officeDocument/2006/relationships/hyperlink" Target="http://apps.webofknowledge.com/full_record.do?product=WOS&amp;search_mode=GeneralSearch&amp;qid=1&amp;SID=E5t2JVaBq6ljQ4SV9XS&amp;page=1&amp;doc=20" TargetMode="External"/><Relationship Id="rId338" Type="http://schemas.openxmlformats.org/officeDocument/2006/relationships/hyperlink" Target="http://apps.webofknowledge.com/full_record.do?product=WOS&amp;search_mode=GeneralSearch&amp;qid=4&amp;SID=C2LCbslyZ5qvceTGAfh&amp;page=1&amp;doc=2" TargetMode="External"/><Relationship Id="rId503" Type="http://schemas.openxmlformats.org/officeDocument/2006/relationships/hyperlink" Target="http://apps.webofknowledge.com/full_record.do?product=WOS&amp;search_mode=GeneralSearch&amp;qid=1&amp;SID=E2WPX8BpQzu1KyMutN2&amp;page=1&amp;doc=36" TargetMode="External"/><Relationship Id="rId545" Type="http://schemas.openxmlformats.org/officeDocument/2006/relationships/hyperlink" Target="http://apps.webofknowledge.com/full_record.do?product=WOS&amp;search_mode=GeneralSearch&amp;qid=1&amp;SID=D2LIiLCzA8ouZ8XSG3h&amp;page=1&amp;doc=3" TargetMode="External"/><Relationship Id="rId8" Type="http://schemas.openxmlformats.org/officeDocument/2006/relationships/hyperlink" Target="http://apps.webofknowledge.com/full_record.do?product=WOS&amp;search_mode=GeneralSearch&amp;qid=2&amp;SID=E1qYc9bo7TjEEkFB2Ev&amp;page=1&amp;doc=1" TargetMode="External"/><Relationship Id="rId142" Type="http://schemas.openxmlformats.org/officeDocument/2006/relationships/hyperlink" Target="http://apps.webofknowledge.com/full_record.do?product=WOS&amp;search_mode=GeneralSearch&amp;qid=1&amp;SID=E6a9ghYYFJqmoCAaCme&amp;page=1&amp;doc=26" TargetMode="External"/><Relationship Id="rId184" Type="http://schemas.openxmlformats.org/officeDocument/2006/relationships/hyperlink" Target="http://apps.webofknowledge.com/full_record.do?product=WOS&amp;search_mode=GeneralSearch&amp;qid=3&amp;SID=F2v7wXQPWT3FHHvXcwy&amp;page=1&amp;doc=12" TargetMode="External"/><Relationship Id="rId391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405" Type="http://schemas.openxmlformats.org/officeDocument/2006/relationships/hyperlink" Target="http://apps.webofknowledge.com/full_record.do?product=WOS&amp;search_mode=GeneralSearch&amp;qid=3&amp;SID=E6nqv3SUKECJPl1OQjM&amp;page=2&amp;doc=95" TargetMode="External"/><Relationship Id="rId447" Type="http://schemas.openxmlformats.org/officeDocument/2006/relationships/hyperlink" Target="http://apps.webofknowledge.com/full_record.do?product=WOS&amp;search_mode=GeneralSearch&amp;qid=1&amp;SID=D6pVcY1r4sUaUeZ1Qfn&amp;page=2&amp;doc=71" TargetMode="External"/><Relationship Id="rId251" Type="http://schemas.openxmlformats.org/officeDocument/2006/relationships/hyperlink" Target="http://apps.webofknowledge.com/full_record.do?product=WOS&amp;search_mode=GeneralSearch&amp;qid=1&amp;SID=D5dER5jKN3yTVjW2Abu&amp;page=1&amp;doc=31" TargetMode="External"/><Relationship Id="rId489" Type="http://schemas.openxmlformats.org/officeDocument/2006/relationships/hyperlink" Target="http://apps.webofknowledge.com/full_record.do?product=WOS&amp;search_mode=GeneralSearch&amp;qid=1&amp;SID=F3QAVKcbeGd6uwxAsQm&amp;page=1&amp;doc=42" TargetMode="External"/><Relationship Id="rId46" Type="http://schemas.openxmlformats.org/officeDocument/2006/relationships/hyperlink" Target="http://apps.webofknowledge.com/full_record.do?product=WOS&amp;search_mode=GeneralSearch&amp;qid=1&amp;SID=E2x932K34BB7vUr58ep&amp;page=1&amp;doc=9" TargetMode="External"/><Relationship Id="rId293" Type="http://schemas.openxmlformats.org/officeDocument/2006/relationships/hyperlink" Target="http://apps.webofknowledge.com/full_record.do?product=WOS&amp;search_mode=GeneralSearch&amp;qid=1&amp;SID=E5t2JVaBq6ljQ4SV9XS&amp;page=1&amp;doc=14" TargetMode="External"/><Relationship Id="rId307" Type="http://schemas.openxmlformats.org/officeDocument/2006/relationships/hyperlink" Target="http://apps.webofknowledge.com/full_record.do?product=WOS&amp;search_mode=GeneralSearch&amp;qid=3&amp;SID=F3Pu64ErxbBksR8thLe&amp;page=1&amp;doc=5" TargetMode="External"/><Relationship Id="rId349" Type="http://schemas.openxmlformats.org/officeDocument/2006/relationships/hyperlink" Target="http://apps.webofknowledge.com/full_record.do?product=WOS&amp;search_mode=GeneralSearch&amp;qid=1&amp;SID=F2hekmznjM4Op44U8Gj&amp;page=1&amp;doc=2" TargetMode="External"/><Relationship Id="rId514" Type="http://schemas.openxmlformats.org/officeDocument/2006/relationships/hyperlink" Target="http://apps.webofknowledge.com/full_record.do?product=WOS&amp;search_mode=GeneralSearch&amp;qid=1&amp;SID=E2WPX8BpQzu1KyMutN2&amp;page=1&amp;doc=27" TargetMode="External"/><Relationship Id="rId556" Type="http://schemas.openxmlformats.org/officeDocument/2006/relationships/hyperlink" Target="http://apps.webofknowledge.com/full_record.do?product=WOS&amp;search_mode=GeneralSearch&amp;qid=2&amp;SID=E13dB81QVftMdFQqx82&amp;page=1&amp;doc=2" TargetMode="External"/><Relationship Id="rId88" Type="http://schemas.openxmlformats.org/officeDocument/2006/relationships/hyperlink" Target="http://apps.webofknowledge.com/full_record.do?product=WOS&amp;search_mode=GeneralSearch&amp;qid=1&amp;SID=F5QYlaG1OPl2YND2ywY&amp;page=1&amp;doc=8" TargetMode="External"/><Relationship Id="rId111" Type="http://schemas.openxmlformats.org/officeDocument/2006/relationships/hyperlink" Target="http://apps.webofknowledge.com/full_record.do?product=WOS&amp;search_mode=GeneralSearch&amp;qid=1&amp;SID=E5czxAWjGgL3Pwr5h5j&amp;page=1&amp;doc=15" TargetMode="External"/><Relationship Id="rId153" Type="http://schemas.openxmlformats.org/officeDocument/2006/relationships/hyperlink" Target="http://apps.webofknowledge.com/full_record.do?product=WOS&amp;search_mode=GeneralSearch&amp;qid=1&amp;SID=E6a9ghYYFJqmoCAaCme&amp;page=1&amp;doc=32" TargetMode="External"/><Relationship Id="rId195" Type="http://schemas.openxmlformats.org/officeDocument/2006/relationships/hyperlink" Target="http://apps.webofknowledge.com/full_record.do?product=WOS&amp;search_mode=GeneralSearch&amp;qid=4&amp;SID=F1AeMUHojOPUU1xpCmD&amp;page=1&amp;doc=17" TargetMode="External"/><Relationship Id="rId209" Type="http://schemas.openxmlformats.org/officeDocument/2006/relationships/hyperlink" Target="http://apps.webofknowledge.com/full_record.do?product=WOS&amp;search_mode=GeneralSearch&amp;qid=3&amp;SID=E6C3XRP3qXlxpTFu8bC&amp;page=1&amp;doc=5" TargetMode="External"/><Relationship Id="rId360" Type="http://schemas.openxmlformats.org/officeDocument/2006/relationships/hyperlink" Target="http://apps.webofknowledge.com/full_record.do?product=WOS&amp;search_mode=GeneralSearch&amp;qid=1&amp;SID=F1ZujJSFTah2efOH4Py&amp;page=1&amp;doc=3" TargetMode="External"/><Relationship Id="rId416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220" Type="http://schemas.openxmlformats.org/officeDocument/2006/relationships/hyperlink" Target="http://apps.webofknowledge.com/full_record.do?product=WOS&amp;search_mode=GeneralSearch&amp;qid=6&amp;SID=E4zyMaTtAJ5M8UxvBlo&amp;page=1&amp;doc=2" TargetMode="External"/><Relationship Id="rId458" Type="http://schemas.openxmlformats.org/officeDocument/2006/relationships/hyperlink" Target="http://apps.webofknowledge.com/full_record.do?product=WOS&amp;search_mode=GeneralSearch&amp;qid=1&amp;SID=C2kPfJSNE8IP7GtNHJQ&amp;page=2&amp;doc=61" TargetMode="External"/><Relationship Id="rId15" Type="http://schemas.openxmlformats.org/officeDocument/2006/relationships/hyperlink" Target="http://apps.webofknowledge.com/full_record.do?product=WOS&amp;search_mode=GeneralSearch&amp;qid=2&amp;SID=F6uyCevUGKZvOZBRJDp&amp;page=1&amp;doc=1" TargetMode="External"/><Relationship Id="rId57" Type="http://schemas.openxmlformats.org/officeDocument/2006/relationships/hyperlink" Target="http://apps.webofknowledge.com/full_record.do?product=WOS&amp;search_mode=GeneralSearch&amp;qid=5&amp;SID=E4QOgSHXz5cMJBwXQKR&amp;page=1&amp;doc=16" TargetMode="External"/><Relationship Id="rId262" Type="http://schemas.openxmlformats.org/officeDocument/2006/relationships/hyperlink" Target="http://apps.webofknowledge.com/full_record.do?product=WOS&amp;search_mode=GeneralSearch&amp;qid=1&amp;SID=D5dER5jKN3yTVjW2Abu&amp;page=1&amp;doc=27" TargetMode="External"/><Relationship Id="rId318" Type="http://schemas.openxmlformats.org/officeDocument/2006/relationships/hyperlink" Target="http://apps.webofknowledge.com/full_record.do?product=WOS&amp;search_mode=GeneralSearch&amp;qid=1&amp;SID=E4AoOryvSoptbdQgZTL&amp;page=1&amp;doc=4" TargetMode="External"/><Relationship Id="rId525" Type="http://schemas.openxmlformats.org/officeDocument/2006/relationships/hyperlink" Target="http://apps.webofknowledge.com/full_record.do?product=WOS&amp;search_mode=GeneralSearch&amp;qid=1&amp;SID=E2WPX8BpQzu1KyMutN2&amp;page=1&amp;doc=21" TargetMode="External"/><Relationship Id="rId567" Type="http://schemas.openxmlformats.org/officeDocument/2006/relationships/table" Target="../tables/table1.xml"/><Relationship Id="rId99" Type="http://schemas.openxmlformats.org/officeDocument/2006/relationships/hyperlink" Target="http://apps.webofknowledge.com/full_record.do?product=WOS&amp;search_mode=GeneralSearch&amp;qid=1&amp;SID=C6CkneSaAT9LA9E8NrW&amp;page=1&amp;doc=8" TargetMode="External"/><Relationship Id="rId122" Type="http://schemas.openxmlformats.org/officeDocument/2006/relationships/hyperlink" Target="http://apps.webofknowledge.com/full_record.do?product=WOS&amp;search_mode=GeneralSearch&amp;qid=1&amp;SID=E5czxAWjGgL3Pwr5h5j&amp;page=1&amp;doc=18" TargetMode="External"/><Relationship Id="rId164" Type="http://schemas.openxmlformats.org/officeDocument/2006/relationships/hyperlink" Target="http://apps.webofknowledge.com/full_record.do?product=WOS&amp;search_mode=GeneralSearch&amp;qid=3&amp;SID=D2ony8FPPhrm3XOhwhy&amp;page=1&amp;doc=38" TargetMode="External"/><Relationship Id="rId371" Type="http://schemas.openxmlformats.org/officeDocument/2006/relationships/hyperlink" Target="http://apps.webofknowledge.com/full_record.do?product=WOS&amp;search_mode=GeneralSearch&amp;qid=1&amp;SID=F1ZujJSFTah2efOH4Py&amp;page=1&amp;doc=11" TargetMode="External"/><Relationship Id="rId427" Type="http://schemas.openxmlformats.org/officeDocument/2006/relationships/hyperlink" Target="http://apps.webofknowledge.com/full_record.do?product=WOS&amp;search_mode=GeneralSearch&amp;qid=3&amp;SID=E6nqv3SUKECJPl1OQjM&amp;page=1&amp;doc=1" TargetMode="External"/><Relationship Id="rId469" Type="http://schemas.openxmlformats.org/officeDocument/2006/relationships/hyperlink" Target="http://apps.webofknowledge.com/full_record.do?product=WOS&amp;search_mode=GeneralSearch&amp;qid=1&amp;SID=C2kPfJSNE8IP7GtNHJQ&amp;page=2&amp;doc=55" TargetMode="External"/><Relationship Id="rId26" Type="http://schemas.openxmlformats.org/officeDocument/2006/relationships/hyperlink" Target="http://apps.webofknowledge.com/full_record.do?product=WOS&amp;search_mode=GeneralSearch&amp;qid=2&amp;SID=D3zkLR4B8FM2TXtmr94&amp;page=1&amp;doc=1" TargetMode="External"/><Relationship Id="rId231" Type="http://schemas.openxmlformats.org/officeDocument/2006/relationships/hyperlink" Target="http://apps.webofknowledge.com/full_record.do?product=WOS&amp;search_mode=GeneralSearch&amp;qid=6&amp;SID=F18ZjRMZbfYCqav4mmu&amp;page=1&amp;doc=3" TargetMode="External"/><Relationship Id="rId273" Type="http://schemas.openxmlformats.org/officeDocument/2006/relationships/hyperlink" Target="http://apps.webofknowledge.com/full_record.do?product=WOS&amp;search_mode=GeneralSearch&amp;qid=1&amp;SID=D5dER5jKN3yTVjW2Abu&amp;page=1&amp;doc=24" TargetMode="External"/><Relationship Id="rId329" Type="http://schemas.openxmlformats.org/officeDocument/2006/relationships/hyperlink" Target="http://apps.webofknowledge.com/full_record.do?product=WOS&amp;search_mode=GeneralSearch&amp;qid=3&amp;SID=F2Hiy86VoUryodGFyZr&amp;page=1&amp;doc=6" TargetMode="External"/><Relationship Id="rId480" Type="http://schemas.openxmlformats.org/officeDocument/2006/relationships/hyperlink" Target="http://apps.webofknowledge.com/full_record.do?product=WOS&amp;search_mode=GeneralSearch&amp;qid=6&amp;SID=F3QAVKcbeGd6uwxAsQm&amp;page=1&amp;doc=48" TargetMode="External"/><Relationship Id="rId536" Type="http://schemas.openxmlformats.org/officeDocument/2006/relationships/hyperlink" Target="http://apps.webofknowledge.com/full_record.do?product=WOS&amp;search_mode=GeneralSearch&amp;qid=1&amp;SID=E2WPX8BpQzu1KyMutN2&amp;page=1&amp;doc=15" TargetMode="External"/><Relationship Id="rId68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133" Type="http://schemas.openxmlformats.org/officeDocument/2006/relationships/hyperlink" Target="http://apps.webofknowledge.com/full_record.do?product=WOS&amp;search_mode=GeneralSearch&amp;qid=1&amp;SID=E6a9ghYYFJqmoCAaCme&amp;page=1&amp;doc=21" TargetMode="External"/><Relationship Id="rId175" Type="http://schemas.openxmlformats.org/officeDocument/2006/relationships/hyperlink" Target="http://apps.webofknowledge.com/full_record.do?product=WOS&amp;search_mode=GeneralSearch&amp;qid=3&amp;SID=F4l2Iniae7E2IGyhuVz&amp;page=1&amp;doc=45" TargetMode="External"/><Relationship Id="rId340" Type="http://schemas.openxmlformats.org/officeDocument/2006/relationships/hyperlink" Target="http://apps.webofknowledge.com/full_record.do?product=WOS&amp;search_mode=GeneralSearch&amp;qid=4&amp;SID=C2LCbslyZ5qvceTGAfh&amp;page=1&amp;doc=4" TargetMode="External"/><Relationship Id="rId200" Type="http://schemas.openxmlformats.org/officeDocument/2006/relationships/hyperlink" Target="http://apps.webofknowledge.com/full_record.do?product=WOS&amp;search_mode=GeneralSearch&amp;qid=3&amp;SID=E2xf54ej3Y5LPdmrMhl&amp;page=1&amp;doc=1" TargetMode="External"/><Relationship Id="rId382" Type="http://schemas.openxmlformats.org/officeDocument/2006/relationships/hyperlink" Target="http://apps.webofknowledge.com/full_record.do?product=WOS&amp;search_mode=GeneralSearch&amp;qid=1&amp;SID=E1mTMmnw7J6fDDjTj1j&amp;page=3&amp;doc=107" TargetMode="External"/><Relationship Id="rId438" Type="http://schemas.openxmlformats.org/officeDocument/2006/relationships/hyperlink" Target="http://apps.webofknowledge.com/full_record.do?product=WOS&amp;search_mode=GeneralSearch&amp;qid=1&amp;SID=D6pVcY1r4sUaUeZ1Qfn&amp;page=2&amp;doc=76" TargetMode="External"/><Relationship Id="rId242" Type="http://schemas.openxmlformats.org/officeDocument/2006/relationships/hyperlink" Target="http://apps.webofknowledge.com/full_record.do?product=WOS&amp;search_mode=GeneralSearch&amp;qid=1&amp;SID=E1C2BSsIRg2SqoeVguK&amp;page=1&amp;doc=40" TargetMode="External"/><Relationship Id="rId284" Type="http://schemas.openxmlformats.org/officeDocument/2006/relationships/hyperlink" Target="http://apps.webofknowledge.com/full_record.do?product=WOS&amp;search_mode=GeneralSearch&amp;qid=1&amp;SID=E5t2JVaBq6ljQ4SV9XS&amp;page=1&amp;doc=19" TargetMode="External"/><Relationship Id="rId491" Type="http://schemas.openxmlformats.org/officeDocument/2006/relationships/hyperlink" Target="http://apps.webofknowledge.com/full_record.do?product=WOS&amp;search_mode=GeneralSearch&amp;qid=1&amp;SID=F3QAVKcbeGd6uwxAsQm&amp;page=1&amp;doc=43" TargetMode="External"/><Relationship Id="rId505" Type="http://schemas.openxmlformats.org/officeDocument/2006/relationships/hyperlink" Target="http://apps.webofknowledge.com/full_record.do?product=WOS&amp;search_mode=GeneralSearch&amp;qid=1&amp;SID=E2WPX8BpQzu1KyMutN2&amp;page=1&amp;doc=36" TargetMode="External"/><Relationship Id="rId37" Type="http://schemas.openxmlformats.org/officeDocument/2006/relationships/hyperlink" Target="http://apps.webofknowledge.com/full_record.do?product=WOS&amp;search_mode=GeneralSearch&amp;qid=1&amp;SID=E2x932K34BB7vUr58ep&amp;page=1&amp;doc=6" TargetMode="External"/><Relationship Id="rId79" Type="http://schemas.openxmlformats.org/officeDocument/2006/relationships/hyperlink" Target="http://apps.webofknowledge.com/full_record.do?product=WOS&amp;search_mode=GeneralSearch&amp;qid=1&amp;SID=F5QYlaG1OPl2YND2ywY&amp;page=1&amp;doc=1" TargetMode="External"/><Relationship Id="rId102" Type="http://schemas.openxmlformats.org/officeDocument/2006/relationships/hyperlink" Target="http://apps.webofknowledge.com/full_record.do?product=WOS&amp;search_mode=GeneralSearch&amp;qid=1&amp;SID=C6CkneSaAT9LA9E8NrW&amp;page=1&amp;doc=10" TargetMode="External"/><Relationship Id="rId144" Type="http://schemas.openxmlformats.org/officeDocument/2006/relationships/hyperlink" Target="http://apps.webofknowledge.com/full_record.do?product=WOS&amp;search_mode=GeneralSearch&amp;qid=1&amp;SID=E6a9ghYYFJqmoCAaCme&amp;page=1&amp;doc=27" TargetMode="External"/><Relationship Id="rId547" Type="http://schemas.openxmlformats.org/officeDocument/2006/relationships/hyperlink" Target="http://apps.webofknowledge.com/full_record.do?product=WOS&amp;search_mode=GeneralSearch&amp;qid=1&amp;SID=D2LIiLCzA8ouZ8XSG3h&amp;page=1&amp;doc=1" TargetMode="External"/><Relationship Id="rId90" Type="http://schemas.openxmlformats.org/officeDocument/2006/relationships/hyperlink" Target="http://apps.webofknowledge.com/full_record.do?product=WOS&amp;search_mode=GeneralSearch&amp;qid=1&amp;SID=F5QYlaG1OPl2YND2ywY&amp;page=1&amp;doc=8" TargetMode="External"/><Relationship Id="rId186" Type="http://schemas.openxmlformats.org/officeDocument/2006/relationships/hyperlink" Target="http://apps.webofknowledge.com/full_record.do?product=WOS&amp;search_mode=GeneralSearch&amp;qid=3&amp;SID=F2v7wXQPWT3FHHvXcwy&amp;page=1&amp;doc=14" TargetMode="External"/><Relationship Id="rId351" Type="http://schemas.openxmlformats.org/officeDocument/2006/relationships/hyperlink" Target="http://apps.webofknowledge.com/full_record.do?product=WOS&amp;search_mode=GeneralSearch&amp;qid=1&amp;SID=F2hekmznjM4Op44U8Gj&amp;page=1&amp;doc=4" TargetMode="External"/><Relationship Id="rId393" Type="http://schemas.openxmlformats.org/officeDocument/2006/relationships/hyperlink" Target="http://apps.webofknowledge.com/full_record.do?product=WOS&amp;search_mode=GeneralSearch&amp;qid=1&amp;SID=F1acTnFZVTh3LilX8Ox&amp;page=3&amp;doc=102" TargetMode="External"/><Relationship Id="rId407" Type="http://schemas.openxmlformats.org/officeDocument/2006/relationships/hyperlink" Target="http://apps.webofknowledge.com/full_record.do?product=WOS&amp;search_mode=GeneralSearch&amp;qid=3&amp;SID=E6nqv3SUKECJPl1OQjM&amp;page=2&amp;doc=94" TargetMode="External"/><Relationship Id="rId449" Type="http://schemas.openxmlformats.org/officeDocument/2006/relationships/hyperlink" Target="http://apps.webofknowledge.com/full_record.do?product=WOS&amp;search_mode=GeneralSearch&amp;qid=1&amp;SID=D6pVcY1r4sUaUeZ1Qfn&amp;page=2&amp;doc=69" TargetMode="External"/><Relationship Id="rId211" Type="http://schemas.openxmlformats.org/officeDocument/2006/relationships/hyperlink" Target="http://apps.webofknowledge.com/full_record.do?product=WOS&amp;search_mode=GeneralSearch&amp;qid=3&amp;SID=E6C3XRP3qXlxpTFu8bC&amp;page=1&amp;doc=6" TargetMode="External"/><Relationship Id="rId253" Type="http://schemas.openxmlformats.org/officeDocument/2006/relationships/hyperlink" Target="http://apps.webofknowledge.com/full_record.do?product=WOS&amp;search_mode=GeneralSearch&amp;qid=1&amp;SID=D5dER5jKN3yTVjW2Abu&amp;page=1&amp;doc=30" TargetMode="External"/><Relationship Id="rId295" Type="http://schemas.openxmlformats.org/officeDocument/2006/relationships/hyperlink" Target="http://apps.webofknowledge.com/full_record.do?product=WOS&amp;search_mode=GeneralSearch&amp;qid=1&amp;SID=E5t2JVaBq6ljQ4SV9XS&amp;page=1&amp;doc=14" TargetMode="External"/><Relationship Id="rId309" Type="http://schemas.openxmlformats.org/officeDocument/2006/relationships/hyperlink" Target="http://apps.webofknowledge.com/full_record.do?product=WOS&amp;search_mode=GeneralSearch&amp;qid=3&amp;SID=F3Pu64ErxbBksR8thLe&amp;page=1&amp;doc=5" TargetMode="External"/><Relationship Id="rId460" Type="http://schemas.openxmlformats.org/officeDocument/2006/relationships/hyperlink" Target="http://apps.webofknowledge.com/full_record.do?product=WOS&amp;search_mode=GeneralSearch&amp;qid=1&amp;SID=C2kPfJSNE8IP7GtNHJQ&amp;page=2&amp;doc=60" TargetMode="External"/><Relationship Id="rId516" Type="http://schemas.openxmlformats.org/officeDocument/2006/relationships/hyperlink" Target="http://apps.webofknowledge.com/full_record.do?product=WOS&amp;search_mode=GeneralSearch&amp;qid=1&amp;SID=E2WPX8BpQzu1KyMutN2&amp;page=1&amp;doc=25" TargetMode="External"/><Relationship Id="rId48" Type="http://schemas.openxmlformats.org/officeDocument/2006/relationships/hyperlink" Target="http://apps.webofknowledge.com/full_record.do?product=WOS&amp;search_mode=GeneralSearch&amp;qid=1&amp;SID=E2x932K34BB7vUr58ep&amp;page=1&amp;doc=10" TargetMode="External"/><Relationship Id="rId113" Type="http://schemas.openxmlformats.org/officeDocument/2006/relationships/hyperlink" Target="http://apps.webofknowledge.com/full_record.do?product=WOS&amp;search_mode=GeneralSearch&amp;qid=1&amp;SID=E5czxAWjGgL3Pwr5h5j&amp;page=1&amp;doc=15" TargetMode="External"/><Relationship Id="rId320" Type="http://schemas.openxmlformats.org/officeDocument/2006/relationships/hyperlink" Target="http://apps.webofknowledge.com/full_record.do?product=WOS&amp;search_mode=GeneralSearch&amp;qid=1&amp;SID=E4AoOryvSoptbdQgZTL&amp;page=1&amp;doc=5" TargetMode="External"/><Relationship Id="rId558" Type="http://schemas.openxmlformats.org/officeDocument/2006/relationships/hyperlink" Target="http://apps.webofknowledge.com/full_record.do?product=WOS&amp;search_mode=GeneralSearch&amp;qid=2&amp;SID=E13dB81QVftMdFQqx82&amp;page=1&amp;doc=2" TargetMode="External"/><Relationship Id="rId155" Type="http://schemas.openxmlformats.org/officeDocument/2006/relationships/hyperlink" Target="http://apps.webofknowledge.com/full_record.do?product=WOS&amp;search_mode=GeneralSearch&amp;qid=1&amp;SID=E6a9ghYYFJqmoCAaCme&amp;page=1&amp;doc=34" TargetMode="External"/><Relationship Id="rId197" Type="http://schemas.openxmlformats.org/officeDocument/2006/relationships/hyperlink" Target="http://apps.webofknowledge.com/full_record.do?product=WOS&amp;search_mode=GeneralSearch&amp;qid=4&amp;SID=F1AeMUHojOPUU1xpCmD&amp;page=1&amp;doc=18" TargetMode="External"/><Relationship Id="rId362" Type="http://schemas.openxmlformats.org/officeDocument/2006/relationships/hyperlink" Target="http://apps.webofknowledge.com/full_record.do?product=WOS&amp;search_mode=GeneralSearch&amp;qid=1&amp;SID=F1ZujJSFTah2efOH4Py&amp;page=1&amp;doc=4" TargetMode="External"/><Relationship Id="rId418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222" Type="http://schemas.openxmlformats.org/officeDocument/2006/relationships/hyperlink" Target="http://apps.webofknowledge.com/full_record.do?product=WOS&amp;search_mode=GeneralSearch&amp;qid=6&amp;SID=E4zyMaTtAJ5M8UxvBlo&amp;page=1&amp;doc=3" TargetMode="External"/><Relationship Id="rId264" Type="http://schemas.openxmlformats.org/officeDocument/2006/relationships/hyperlink" Target="http://apps.webofknowledge.com/full_record.do?product=WOS&amp;search_mode=GeneralSearch&amp;qid=1&amp;SID=D5dER5jKN3yTVjW2Abu&amp;page=1&amp;doc=27" TargetMode="External"/><Relationship Id="rId471" Type="http://schemas.openxmlformats.org/officeDocument/2006/relationships/hyperlink" Target="http://apps.webofknowledge.com/full_record.do?product=WOS&amp;search_mode=GeneralSearch&amp;qid=1&amp;SID=C2kPfJSNE8IP7GtNHJQ&amp;page=2&amp;doc=54" TargetMode="External"/><Relationship Id="rId17" Type="http://schemas.openxmlformats.org/officeDocument/2006/relationships/hyperlink" Target="http://apps.webofknowledge.com/full_record.do?product=WOS&amp;search_mode=GeneralSearch&amp;qid=2&amp;SID=F6uyCevUGKZvOZBRJDp&amp;page=1&amp;doc=1" TargetMode="External"/><Relationship Id="rId59" Type="http://schemas.openxmlformats.org/officeDocument/2006/relationships/hyperlink" Target="http://apps.webofknowledge.com/full_record.do?product=WOS&amp;search_mode=GeneralSearch&amp;qid=1&amp;SID=E4mWRou5HWWwzZi9H6s&amp;page=1&amp;doc=1" TargetMode="External"/><Relationship Id="rId124" Type="http://schemas.openxmlformats.org/officeDocument/2006/relationships/hyperlink" Target="http://apps.webofknowledge.com/full_record.do?product=WOS&amp;search_mode=GeneralSearch&amp;qid=3&amp;SID=D6lb2yOC7kEDyjHGjP1&amp;page=1&amp;doc=19" TargetMode="External"/><Relationship Id="rId527" Type="http://schemas.openxmlformats.org/officeDocument/2006/relationships/hyperlink" Target="http://apps.webofknowledge.com/full_record.do?product=WOS&amp;search_mode=GeneralSearch&amp;qid=1&amp;SID=E2WPX8BpQzu1KyMutN2&amp;page=1&amp;doc=20" TargetMode="External"/><Relationship Id="rId70" Type="http://schemas.openxmlformats.org/officeDocument/2006/relationships/hyperlink" Target="http://apps.webofknowledge.com/full_record.do?product=WOS&amp;search_mode=GeneralSearch&amp;qid=3&amp;SID=D6Q6HQpkfG5uBRhAuIA&amp;page=1&amp;doc=4" TargetMode="External"/><Relationship Id="rId166" Type="http://schemas.openxmlformats.org/officeDocument/2006/relationships/hyperlink" Target="http://apps.webofknowledge.com/full_record.do?product=WOS&amp;search_mode=GeneralSearch&amp;qid=3&amp;SID=F4l2Iniae7E2IGyhuVz&amp;page=1&amp;doc=40" TargetMode="External"/><Relationship Id="rId331" Type="http://schemas.openxmlformats.org/officeDocument/2006/relationships/hyperlink" Target="http://apps.webofknowledge.com/full_record.do?product=WOS&amp;search_mode=GeneralSearch&amp;qid=3&amp;SID=F2Hiy86VoUryodGFyZr&amp;page=1&amp;doc=8" TargetMode="External"/><Relationship Id="rId373" Type="http://schemas.openxmlformats.org/officeDocument/2006/relationships/hyperlink" Target="http://apps.webofknowledge.com/full_record.do?product=WOS&amp;search_mode=GeneralSearch&amp;qid=1&amp;SID=F1ZujJSFTah2efOH4Py&amp;page=1&amp;doc=13" TargetMode="External"/><Relationship Id="rId429" Type="http://schemas.openxmlformats.org/officeDocument/2006/relationships/hyperlink" Target="http://apps.webofknowledge.com/full_record.do?product=WOS&amp;search_mode=GeneralSearch&amp;qid=3&amp;SID=E6nqv3SUKECJPl1OQjM&amp;page=1&amp;doc=2" TargetMode="External"/><Relationship Id="rId1" Type="http://schemas.openxmlformats.org/officeDocument/2006/relationships/hyperlink" Target="http://apps.webofknowledge.com/full_record.do?product=WOS&amp;search_mode=GeneralSearch&amp;qid=2&amp;SID=C62ixd38SB39Wbxye5L&amp;page=1&amp;doc=1" TargetMode="External"/><Relationship Id="rId233" Type="http://schemas.openxmlformats.org/officeDocument/2006/relationships/hyperlink" Target="http://apps.webofknowledge.com/full_record.do?product=WOS&amp;search_mode=GeneralSearch&amp;qid=6&amp;SID=F18ZjRMZbfYCqav4mmu&amp;page=1&amp;doc=4" TargetMode="External"/><Relationship Id="rId440" Type="http://schemas.openxmlformats.org/officeDocument/2006/relationships/hyperlink" Target="http://apps.webofknowledge.com/full_record.do?product=WOS&amp;search_mode=GeneralSearch&amp;qid=1&amp;SID=D6pVcY1r4sUaUeZ1Qfn&amp;page=2&amp;doc=74" TargetMode="External"/><Relationship Id="rId28" Type="http://schemas.openxmlformats.org/officeDocument/2006/relationships/hyperlink" Target="http://apps.webofknowledge.com/full_record.do?product=WOS&amp;search_mode=GeneralSearch&amp;qid=2&amp;SID=D3zkLR4B8FM2TXtmr94&amp;page=1&amp;doc=2" TargetMode="External"/><Relationship Id="rId275" Type="http://schemas.openxmlformats.org/officeDocument/2006/relationships/hyperlink" Target="http://apps.webofknowledge.com/full_record.do?product=WOS&amp;search_mode=GeneralSearch&amp;qid=1&amp;SID=D5dER5jKN3yTVjW2Abu&amp;page=1&amp;doc=24" TargetMode="External"/><Relationship Id="rId300" Type="http://schemas.openxmlformats.org/officeDocument/2006/relationships/hyperlink" Target="http://apps.webofknowledge.com/full_record.do?product=WOS&amp;search_mode=GeneralSearch&amp;qid=3&amp;SID=F3Pu64ErxbBksR8thLe&amp;page=1&amp;doc=10" TargetMode="External"/><Relationship Id="rId482" Type="http://schemas.openxmlformats.org/officeDocument/2006/relationships/hyperlink" Target="http://apps.webofknowledge.com/full_record.do?product=WOS&amp;search_mode=GeneralSearch&amp;qid=6&amp;SID=F3QAVKcbeGd6uwxAsQm&amp;page=1&amp;doc=46" TargetMode="External"/><Relationship Id="rId538" Type="http://schemas.openxmlformats.org/officeDocument/2006/relationships/hyperlink" Target="http://apps.webofknowledge.com/full_record.do?product=WOS&amp;search_mode=GeneralSearch&amp;qid=1&amp;SID=E2WPX8BpQzu1KyMutN2&amp;page=1&amp;doc=4" TargetMode="External"/><Relationship Id="rId81" Type="http://schemas.openxmlformats.org/officeDocument/2006/relationships/hyperlink" Target="http://apps.webofknowledge.com/full_record.do?product=WOS&amp;search_mode=GeneralSearch&amp;qid=1&amp;SID=F5QYlaG1OPl2YND2ywY&amp;page=1&amp;doc=2" TargetMode="External"/><Relationship Id="rId135" Type="http://schemas.openxmlformats.org/officeDocument/2006/relationships/hyperlink" Target="http://apps.webofknowledge.com/full_record.do?product=WOS&amp;search_mode=GeneralSearch&amp;qid=1&amp;SID=E6a9ghYYFJqmoCAaCme&amp;page=1&amp;doc=22" TargetMode="External"/><Relationship Id="rId177" Type="http://schemas.openxmlformats.org/officeDocument/2006/relationships/hyperlink" Target="http://apps.webofknowledge.com/full_record.do?product=WOS&amp;search_mode=GeneralSearch&amp;qid=3&amp;SID=F4l2Iniae7E2IGyhuVz&amp;page=1&amp;doc=50" TargetMode="External"/><Relationship Id="rId342" Type="http://schemas.openxmlformats.org/officeDocument/2006/relationships/hyperlink" Target="http://apps.webofknowledge.com/full_record.do?product=WOS&amp;search_mode=GeneralSearch&amp;qid=1&amp;SID=F5hdXmp8hb2Fzy4e7nR&amp;page=1&amp;doc=2" TargetMode="External"/><Relationship Id="rId384" Type="http://schemas.openxmlformats.org/officeDocument/2006/relationships/hyperlink" Target="http://apps.webofknowledge.com/full_record.do?product=WOS&amp;search_mode=GeneralSearch&amp;qid=1&amp;SID=E1mTMmnw7J6fDDjTj1j&amp;page=1&amp;doc=1" TargetMode="External"/><Relationship Id="rId202" Type="http://schemas.openxmlformats.org/officeDocument/2006/relationships/hyperlink" Target="http://apps.webofknowledge.com/full_record.do?product=WOS&amp;search_mode=GeneralSearch&amp;qid=7&amp;SID=D1lA24VMiRrVhuIYXer&amp;page=1&amp;doc=1" TargetMode="External"/><Relationship Id="rId244" Type="http://schemas.openxmlformats.org/officeDocument/2006/relationships/hyperlink" Target="http://apps.webofknowledge.com/full_record.do?product=WOS&amp;search_mode=GeneralSearch&amp;qid=1&amp;SID=E1C2BSsIRg2SqoeVguK&amp;page=1&amp;doc=38" TargetMode="External"/><Relationship Id="rId39" Type="http://schemas.openxmlformats.org/officeDocument/2006/relationships/hyperlink" Target="http://apps.webofknowledge.com/full_record.do?product=WOS&amp;search_mode=GeneralSearch&amp;qid=1&amp;SID=E2x932K34BB7vUr58ep&amp;page=1&amp;doc=7" TargetMode="External"/><Relationship Id="rId286" Type="http://schemas.openxmlformats.org/officeDocument/2006/relationships/hyperlink" Target="http://apps.webofknowledge.com/full_record.do?product=WOS&amp;search_mode=GeneralSearch&amp;qid=1&amp;SID=E5t2JVaBq6ljQ4SV9XS&amp;page=1&amp;doc=18" TargetMode="External"/><Relationship Id="rId451" Type="http://schemas.openxmlformats.org/officeDocument/2006/relationships/hyperlink" Target="http://apps.webofknowledge.com/full_record.do?product=WOS&amp;search_mode=GeneralSearch&amp;qid=1&amp;SID=D6pVcY1r4sUaUeZ1Qfn&amp;page=2&amp;doc=67" TargetMode="External"/><Relationship Id="rId493" Type="http://schemas.openxmlformats.org/officeDocument/2006/relationships/hyperlink" Target="http://apps.webofknowledge.com/full_record.do?product=WOS&amp;search_mode=GeneralSearch&amp;qid=10&amp;SID=C3OVM7RoHmYzDnvlPhu&amp;page=1&amp;doc=40" TargetMode="External"/><Relationship Id="rId507" Type="http://schemas.openxmlformats.org/officeDocument/2006/relationships/hyperlink" Target="http://apps.webofknowledge.com/full_record.do?product=WOS&amp;search_mode=GeneralSearch&amp;qid=1&amp;SID=E2WPX8BpQzu1KyMutN2&amp;page=1&amp;doc=34" TargetMode="External"/><Relationship Id="rId549" Type="http://schemas.openxmlformats.org/officeDocument/2006/relationships/hyperlink" Target="http://apps.webofknowledge.com/full_record.do?product=WOS&amp;search_mode=GeneralSearch&amp;qid=1&amp;SID=D2LIiLCzA8ouZ8XSG3h&amp;page=1&amp;doc=1" TargetMode="External"/><Relationship Id="rId50" Type="http://schemas.openxmlformats.org/officeDocument/2006/relationships/hyperlink" Target="http://apps.webofknowledge.com/full_record.do?product=WOS&amp;search_mode=GeneralSearch&amp;qid=1&amp;SID=E2x932K34BB7vUr58ep&amp;page=1&amp;doc=11" TargetMode="External"/><Relationship Id="rId104" Type="http://schemas.openxmlformats.org/officeDocument/2006/relationships/hyperlink" Target="http://apps.webofknowledge.com/full_record.do?product=WOS&amp;search_mode=GeneralSearch&amp;qid=1&amp;SID=C6CkneSaAT9LA9E8NrW&amp;page=1&amp;doc=11" TargetMode="External"/><Relationship Id="rId146" Type="http://schemas.openxmlformats.org/officeDocument/2006/relationships/hyperlink" Target="http://apps.webofknowledge.com/full_record.do?product=WOS&amp;search_mode=GeneralSearch&amp;qid=1&amp;SID=E6a9ghYYFJqmoCAaCme&amp;page=1&amp;doc=28" TargetMode="External"/><Relationship Id="rId188" Type="http://schemas.openxmlformats.org/officeDocument/2006/relationships/hyperlink" Target="http://apps.webofknowledge.com/full_record.do?product=WOS&amp;search_mode=GeneralSearch&amp;qid=3&amp;SID=F2v7wXQPWT3FHHvXcwy&amp;page=1&amp;doc=14" TargetMode="External"/><Relationship Id="rId311" Type="http://schemas.openxmlformats.org/officeDocument/2006/relationships/hyperlink" Target="http://apps.webofknowledge.com/full_record.do?product=WOS&amp;search_mode=GeneralSearch&amp;qid=3&amp;SID=F3Pu64ErxbBksR8thLe&amp;page=1&amp;doc=3" TargetMode="External"/><Relationship Id="rId353" Type="http://schemas.openxmlformats.org/officeDocument/2006/relationships/hyperlink" Target="http://apps.webofknowledge.com/full_record.do?product=WOS&amp;search_mode=GeneralSearch&amp;qid=1&amp;SID=F1BIL7CaFIwsPqYZ4s9&amp;page=1&amp;doc=1" TargetMode="External"/><Relationship Id="rId395" Type="http://schemas.openxmlformats.org/officeDocument/2006/relationships/hyperlink" Target="http://apps.webofknowledge.com/full_record.do?product=WOS&amp;search_mode=GeneralSearch&amp;qid=1&amp;SID=F1acTnFZVTh3LilX8Ox&amp;page=3&amp;doc=101" TargetMode="External"/><Relationship Id="rId409" Type="http://schemas.openxmlformats.org/officeDocument/2006/relationships/hyperlink" Target="http://apps.webofknowledge.com/full_record.do?product=WOS&amp;search_mode=GeneralSearch&amp;qid=3&amp;SID=E6nqv3SUKECJPl1OQjM&amp;page=2&amp;doc=92" TargetMode="External"/><Relationship Id="rId560" Type="http://schemas.openxmlformats.org/officeDocument/2006/relationships/hyperlink" Target="http://apps.webofknowledge.com/full_record.do?product=WOS&amp;search_mode=GeneralSearch&amp;qid=2&amp;SID=C4BlaB4JHpjNfWxIx5Y&amp;page=1&amp;doc=2" TargetMode="External"/><Relationship Id="rId92" Type="http://schemas.openxmlformats.org/officeDocument/2006/relationships/hyperlink" Target="http://apps.webofknowledge.com/full_record.do?product=WOS&amp;search_mode=GeneralSearch&amp;qid=1&amp;SID=F5QYlaG1OPl2YND2ywY&amp;page=1&amp;doc=8" TargetMode="External"/><Relationship Id="rId213" Type="http://schemas.openxmlformats.org/officeDocument/2006/relationships/hyperlink" Target="http://apps.webofknowledge.com/full_record.do?product=WOS&amp;search_mode=GeneralSearch&amp;qid=3&amp;SID=E6C3XRP3qXlxpTFu8bC&amp;page=1&amp;doc=7" TargetMode="External"/><Relationship Id="rId420" Type="http://schemas.openxmlformats.org/officeDocument/2006/relationships/hyperlink" Target="http://apps.webofknowledge.com/full_record.do?product=WOS&amp;search_mode=GeneralSearch&amp;qid=3&amp;SID=E6nqv3SUKECJPl1OQjM&amp;page=2&amp;doc=89" TargetMode="External"/><Relationship Id="rId255" Type="http://schemas.openxmlformats.org/officeDocument/2006/relationships/hyperlink" Target="http://apps.webofknowledge.com/full_record.do?product=WOS&amp;search_mode=GeneralSearch&amp;qid=1&amp;SID=D5dER5jKN3yTVjW2Abu&amp;page=1&amp;doc=30" TargetMode="External"/><Relationship Id="rId297" Type="http://schemas.openxmlformats.org/officeDocument/2006/relationships/hyperlink" Target="http://apps.webofknowledge.com/full_record.do?product=WOS&amp;search_mode=GeneralSearch&amp;qid=1&amp;SID=E5t2JVaBq6ljQ4SV9XS&amp;page=1&amp;doc=12" TargetMode="External"/><Relationship Id="rId462" Type="http://schemas.openxmlformats.org/officeDocument/2006/relationships/hyperlink" Target="http://apps.webofknowledge.com/full_record.do?product=WOS&amp;search_mode=GeneralSearch&amp;qid=1&amp;SID=C2kPfJSNE8IP7GtNHJQ&amp;page=2&amp;doc=59" TargetMode="External"/><Relationship Id="rId518" Type="http://schemas.openxmlformats.org/officeDocument/2006/relationships/hyperlink" Target="http://apps.webofknowledge.com/full_record.do?product=WOS&amp;search_mode=GeneralSearch&amp;qid=1&amp;SID=E2WPX8BpQzu1KyMutN2&amp;page=1&amp;doc=25" TargetMode="External"/><Relationship Id="rId115" Type="http://schemas.openxmlformats.org/officeDocument/2006/relationships/hyperlink" Target="http://apps.webofknowledge.com/full_record.do?product=WOS&amp;search_mode=GeneralSearch&amp;qid=1&amp;SID=E5czxAWjGgL3Pwr5h5j&amp;page=1&amp;doc=16" TargetMode="External"/><Relationship Id="rId157" Type="http://schemas.openxmlformats.org/officeDocument/2006/relationships/hyperlink" Target="http://apps.webofknowledge.com/full_record.do?product=WOS&amp;search_mode=GeneralSearch&amp;qid=1&amp;SID=E6a9ghYYFJqmoCAaCme&amp;page=1&amp;doc=35" TargetMode="External"/><Relationship Id="rId322" Type="http://schemas.openxmlformats.org/officeDocument/2006/relationships/hyperlink" Target="http://apps.webofknowledge.com/full_record.do?product=WOS&amp;search_mode=GeneralSearch&amp;qid=3&amp;SID=F2Hiy86VoUryodGFyZr&amp;page=1&amp;doc=1" TargetMode="External"/><Relationship Id="rId364" Type="http://schemas.openxmlformats.org/officeDocument/2006/relationships/hyperlink" Target="http://apps.webofknowledge.com/full_record.do?product=WOS&amp;search_mode=GeneralSearch&amp;qid=1&amp;SID=F1ZujJSFTah2efOH4Py&amp;page=1&amp;doc=5" TargetMode="External"/><Relationship Id="rId61" Type="http://schemas.openxmlformats.org/officeDocument/2006/relationships/hyperlink" Target="http://apps.webofknowledge.com/full_record.do?product=WOS&amp;search_mode=GeneralSearch&amp;qid=3&amp;SID=D6Q6HQpkfG5uBRhAuIA&amp;page=1&amp;doc=2" TargetMode="External"/><Relationship Id="rId199" Type="http://schemas.openxmlformats.org/officeDocument/2006/relationships/hyperlink" Target="http://apps.webofknowledge.com/full_record.do?product=WOS&amp;search_mode=GeneralSearch&amp;qid=3&amp;SID=E2xf54ej3Y5LPdmrMhl&amp;page=1&amp;doc=1" TargetMode="External"/><Relationship Id="rId19" Type="http://schemas.openxmlformats.org/officeDocument/2006/relationships/hyperlink" Target="http://apps.webofknowledge.com/full_record.do?product=WOS&amp;search_mode=GeneralSearch&amp;qid=2&amp;SID=F6uyCevUGKZvOZBRJDp&amp;page=1&amp;doc=1" TargetMode="External"/><Relationship Id="rId224" Type="http://schemas.openxmlformats.org/officeDocument/2006/relationships/hyperlink" Target="http://apps.webofknowledge.com/full_record.do?product=WOS&amp;search_mode=GeneralSearch&amp;qid=6&amp;SID=E4zyMaTtAJ5M8UxvBlo&amp;page=1&amp;doc=4" TargetMode="External"/><Relationship Id="rId266" Type="http://schemas.openxmlformats.org/officeDocument/2006/relationships/hyperlink" Target="http://apps.webofknowledge.com/full_record.do?product=WOS&amp;search_mode=GeneralSearch&amp;qid=1&amp;SID=D5dER5jKN3yTVjW2Abu&amp;page=1&amp;doc=26" TargetMode="External"/><Relationship Id="rId431" Type="http://schemas.openxmlformats.org/officeDocument/2006/relationships/hyperlink" Target="http://apps.webofknowledge.com/full_record.do?product=WOS&amp;search_mode=GeneralSearch&amp;qid=1&amp;SID=D6pVcY1r4sUaUeZ1Qfn&amp;page=2&amp;doc=81" TargetMode="External"/><Relationship Id="rId473" Type="http://schemas.openxmlformats.org/officeDocument/2006/relationships/hyperlink" Target="http://apps.webofknowledge.com/full_record.do?product=WOS&amp;search_mode=GeneralSearch&amp;qid=6&amp;SID=F3QAVKcbeGd6uwxAsQm&amp;page=2&amp;doc=53" TargetMode="External"/><Relationship Id="rId529" Type="http://schemas.openxmlformats.org/officeDocument/2006/relationships/hyperlink" Target="http://apps.webofknowledge.com/full_record.do?product=WOS&amp;search_mode=GeneralSearch&amp;qid=1&amp;SID=E2WPX8BpQzu1KyMutN2&amp;page=1&amp;doc=19" TargetMode="External"/><Relationship Id="rId30" Type="http://schemas.openxmlformats.org/officeDocument/2006/relationships/hyperlink" Target="http://apps.webofknowledge.com/full_record.do?product=WOS&amp;search_mode=GeneralSearch&amp;qid=1&amp;SID=E2x932K34BB7vUr58ep&amp;page=1&amp;doc=1" TargetMode="External"/><Relationship Id="rId126" Type="http://schemas.openxmlformats.org/officeDocument/2006/relationships/hyperlink" Target="http://apps.webofknowledge.com/full_record.do?product=WOS&amp;search_mode=GeneralSearch&amp;qid=3&amp;SID=D6lb2yOC7kEDyjHGjP1&amp;page=1&amp;doc=20" TargetMode="External"/><Relationship Id="rId168" Type="http://schemas.openxmlformats.org/officeDocument/2006/relationships/hyperlink" Target="http://apps.webofknowledge.com/full_record.do?product=WOS&amp;search_mode=GeneralSearch&amp;qid=3&amp;SID=F4l2Iniae7E2IGyhuVz&amp;page=1&amp;doc=41" TargetMode="External"/><Relationship Id="rId333" Type="http://schemas.openxmlformats.org/officeDocument/2006/relationships/hyperlink" Target="http://apps.webofknowledge.com/full_record.do?product=WOS&amp;search_mode=GeneralSearch&amp;qid=3&amp;SID=F2Hiy86VoUryodGFyZr&amp;page=1&amp;doc=10" TargetMode="External"/><Relationship Id="rId540" Type="http://schemas.openxmlformats.org/officeDocument/2006/relationships/hyperlink" Target="http://apps.webofknowledge.com/full_record.do?product=WOS&amp;search_mode=GeneralSearch&amp;qid=1&amp;SID=E2WPX8BpQzu1KyMutN2&amp;page=1&amp;doc=2" TargetMode="External"/><Relationship Id="rId72" Type="http://schemas.openxmlformats.org/officeDocument/2006/relationships/hyperlink" Target="http://apps.webofknowledge.com/full_record.do?product=WOS&amp;search_mode=GeneralSearch&amp;qid=3&amp;SID=C2W41ZmW7qBkq3M7K9F&amp;page=1&amp;doc=2" TargetMode="External"/><Relationship Id="rId375" Type="http://schemas.openxmlformats.org/officeDocument/2006/relationships/hyperlink" Target="http://apps.webofknowledge.com/full_record.do?product=WOS&amp;search_mode=GeneralSearch&amp;qid=1&amp;SID=F1ZujJSFTah2efOH4Py&amp;page=3&amp;doc=126" TargetMode="External"/><Relationship Id="rId3" Type="http://schemas.openxmlformats.org/officeDocument/2006/relationships/hyperlink" Target="http://apps.webofknowledge.com/full_record.do?product=WOS&amp;search_mode=GeneralSearch&amp;qid=3&amp;SID=C2uSPvjis6KacVKcwmd&amp;page=1&amp;doc=1" TargetMode="External"/><Relationship Id="rId235" Type="http://schemas.openxmlformats.org/officeDocument/2006/relationships/hyperlink" Target="http://apps.webofknowledge.com/full_record.do?product=WOS&amp;search_mode=GeneralSearch&amp;qid=1&amp;SID=C4dV8KUVFFWJjTI8d2a&amp;page=1&amp;doc=1" TargetMode="External"/><Relationship Id="rId277" Type="http://schemas.openxmlformats.org/officeDocument/2006/relationships/hyperlink" Target="http://apps.webofknowledge.com/full_record.do?product=WOS&amp;search_mode=GeneralSearch&amp;qid=1&amp;SID=D5dER5jKN3yTVjW2Abu&amp;page=1&amp;doc=23" TargetMode="External"/><Relationship Id="rId400" Type="http://schemas.openxmlformats.org/officeDocument/2006/relationships/hyperlink" Target="http://apps.webofknowledge.com/full_record.do?product=WOS&amp;search_mode=GeneralSearch&amp;qid=1&amp;SID=F1acTnFZVTh3LilX8Ox&amp;page=2&amp;doc=99" TargetMode="External"/><Relationship Id="rId442" Type="http://schemas.openxmlformats.org/officeDocument/2006/relationships/hyperlink" Target="http://apps.webofknowledge.com/full_record.do?product=WOS&amp;search_mode=GeneralSearch&amp;qid=1&amp;SID=D6pVcY1r4sUaUeZ1Qfn&amp;page=2&amp;doc=73" TargetMode="External"/><Relationship Id="rId484" Type="http://schemas.openxmlformats.org/officeDocument/2006/relationships/hyperlink" Target="http://apps.webofknowledge.com/full_record.do?product=WOS&amp;search_mode=GeneralSearch&amp;qid=6&amp;SID=F3QAVKcbeGd6uwxAsQm&amp;page=1&amp;doc=46" TargetMode="External"/><Relationship Id="rId137" Type="http://schemas.openxmlformats.org/officeDocument/2006/relationships/hyperlink" Target="http://apps.webofknowledge.com/full_record.do?product=WOS&amp;search_mode=GeneralSearch&amp;qid=1&amp;SID=E6a9ghYYFJqmoCAaCme&amp;page=1&amp;doc=22" TargetMode="External"/><Relationship Id="rId302" Type="http://schemas.openxmlformats.org/officeDocument/2006/relationships/hyperlink" Target="http://apps.webofknowledge.com/full_record.do?product=WOS&amp;search_mode=GeneralSearch&amp;qid=3&amp;SID=F3Pu64ErxbBksR8thLe&amp;page=1&amp;doc=8" TargetMode="External"/><Relationship Id="rId344" Type="http://schemas.openxmlformats.org/officeDocument/2006/relationships/hyperlink" Target="http://apps.webofknowledge.com/full_record.do?product=WOS&amp;search_mode=GeneralSearch&amp;qid=1&amp;SID=D6pXFlpdDq8Hpg6ToG3&amp;page=1&amp;doc=2" TargetMode="External"/><Relationship Id="rId41" Type="http://schemas.openxmlformats.org/officeDocument/2006/relationships/hyperlink" Target="http://apps.webofknowledge.com/full_record.do?product=WOS&amp;search_mode=GeneralSearch&amp;qid=1&amp;SID=E2x932K34BB7vUr58ep&amp;page=1&amp;doc=8" TargetMode="External"/><Relationship Id="rId83" Type="http://schemas.openxmlformats.org/officeDocument/2006/relationships/hyperlink" Target="http://apps.webofknowledge.com/full_record.do?product=WOS&amp;search_mode=GeneralSearch&amp;qid=1&amp;SID=F5QYlaG1OPl2YND2ywY&amp;page=1&amp;doc=4" TargetMode="External"/><Relationship Id="rId179" Type="http://schemas.openxmlformats.org/officeDocument/2006/relationships/hyperlink" Target="http://apps.webofknowledge.com/full_record.do?product=WOS&amp;search_mode=GeneralSearch&amp;qid=1&amp;SID=F3Wlu2jZcUCvfXkYxGg&amp;page=1&amp;doc=11" TargetMode="External"/><Relationship Id="rId386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551" Type="http://schemas.openxmlformats.org/officeDocument/2006/relationships/hyperlink" Target="http://apps.webofknowledge.com/full_record.do?product=WOS&amp;search_mode=GeneralSearch&amp;qid=11&amp;SID=E13dB81QVftMdFQqx82&amp;page=1&amp;doc=6" TargetMode="External"/><Relationship Id="rId190" Type="http://schemas.openxmlformats.org/officeDocument/2006/relationships/hyperlink" Target="http://apps.webofknowledge.com/full_record.do?product=WOS&amp;search_mode=GeneralSearch&amp;qid=3&amp;SID=F2v7wXQPWT3FHHvXcwy&amp;page=1&amp;doc=15" TargetMode="External"/><Relationship Id="rId204" Type="http://schemas.openxmlformats.org/officeDocument/2006/relationships/hyperlink" Target="http://apps.webofknowledge.com/full_record.do?product=WOS&amp;search_mode=GeneralSearch&amp;qid=7&amp;SID=D1lA24VMiRrVhuIYXer&amp;page=1&amp;doc=2" TargetMode="External"/><Relationship Id="rId246" Type="http://schemas.openxmlformats.org/officeDocument/2006/relationships/hyperlink" Target="http://apps.webofknowledge.com/full_record.do?product=WOS&amp;search_mode=GeneralSearch&amp;qid=1&amp;SID=E1C2BSsIRg2SqoeVguK&amp;page=1&amp;doc=37" TargetMode="External"/><Relationship Id="rId288" Type="http://schemas.openxmlformats.org/officeDocument/2006/relationships/hyperlink" Target="http://apps.webofknowledge.com/full_record.do?product=WOS&amp;search_mode=GeneralSearch&amp;qid=1&amp;SID=E5t2JVaBq6ljQ4SV9XS&amp;page=1&amp;doc=17" TargetMode="External"/><Relationship Id="rId411" Type="http://schemas.openxmlformats.org/officeDocument/2006/relationships/hyperlink" Target="http://apps.webofknowledge.com/full_record.do?product=WOS&amp;search_mode=GeneralSearch&amp;qid=3&amp;SID=E6nqv3SUKECJPl1OQjM&amp;page=2&amp;doc=90" TargetMode="External"/><Relationship Id="rId453" Type="http://schemas.openxmlformats.org/officeDocument/2006/relationships/hyperlink" Target="http://apps.webofknowledge.com/full_record.do?product=WOS&amp;search_mode=GeneralSearch&amp;qid=1&amp;SID=D6pVcY1r4sUaUeZ1Qfn&amp;page=2&amp;doc=65" TargetMode="External"/><Relationship Id="rId509" Type="http://schemas.openxmlformats.org/officeDocument/2006/relationships/hyperlink" Target="http://apps.webofknowledge.com/full_record.do?product=WOS&amp;search_mode=GeneralSearch&amp;qid=1&amp;SID=E2WPX8BpQzu1KyMutN2&amp;page=1&amp;doc=31" TargetMode="External"/><Relationship Id="rId106" Type="http://schemas.openxmlformats.org/officeDocument/2006/relationships/hyperlink" Target="http://apps.webofknowledge.com/full_record.do?product=WOS&amp;search_mode=GeneralSearch&amp;qid=4&amp;SID=E5K3jjaPvrzk1v6jSBb&amp;page=1&amp;doc=13" TargetMode="External"/><Relationship Id="rId313" Type="http://schemas.openxmlformats.org/officeDocument/2006/relationships/hyperlink" Target="http://apps.webofknowledge.com/full_record.do?product=WOS&amp;search_mode=OneClickSearch&amp;qid=5&amp;SID=F3Pu64ErxbBksR8thLe&amp;page=1&amp;doc=1" TargetMode="External"/><Relationship Id="rId495" Type="http://schemas.openxmlformats.org/officeDocument/2006/relationships/hyperlink" Target="http://apps.webofknowledge.com/full_record.do?product=WOS&amp;search_mode=GeneralSearch&amp;qid=1&amp;SID=C3OVM7RoHmYzDnvlPhu&amp;page=1&amp;doc=39" TargetMode="External"/><Relationship Id="rId10" Type="http://schemas.openxmlformats.org/officeDocument/2006/relationships/hyperlink" Target="http://apps.webofknowledge.com/full_record.do?product=WOS&amp;search_mode=GeneralSearch&amp;qid=2&amp;SID=C6voihUHkSu8qxlusco&amp;page=1&amp;doc=2" TargetMode="External"/><Relationship Id="rId52" Type="http://schemas.openxmlformats.org/officeDocument/2006/relationships/hyperlink" Target="http://apps.webofknowledge.com/full_record.do?product=WOS&amp;search_mode=GeneralSearch&amp;qid=1&amp;SID=E2x932K34BB7vUr58ep&amp;page=1&amp;doc=11" TargetMode="External"/><Relationship Id="rId94" Type="http://schemas.openxmlformats.org/officeDocument/2006/relationships/hyperlink" Target="http://apps.webofknowledge.com/full_record.do?product=WOS&amp;search_mode=GeneralSearch&amp;qid=1&amp;SID=F5QYlaG1OPl2YND2ywY&amp;page=1&amp;doc=9" TargetMode="External"/><Relationship Id="rId148" Type="http://schemas.openxmlformats.org/officeDocument/2006/relationships/hyperlink" Target="http://apps.webofknowledge.com/full_record.do?product=WOS&amp;search_mode=GeneralSearch&amp;qid=1&amp;SID=E6a9ghYYFJqmoCAaCme&amp;page=1&amp;doc=29" TargetMode="External"/><Relationship Id="rId355" Type="http://schemas.openxmlformats.org/officeDocument/2006/relationships/hyperlink" Target="http://apps.webofknowledge.com/full_record.do?product=WOS&amp;search_mode=GeneralSearch&amp;qid=12&amp;SID=D2r4frg21p2jXrsfHNF&amp;page=1&amp;doc=1" TargetMode="External"/><Relationship Id="rId397" Type="http://schemas.openxmlformats.org/officeDocument/2006/relationships/hyperlink" Target="http://apps.webofknowledge.com/full_record.do?product=WOS&amp;search_mode=GeneralSearch&amp;qid=1&amp;SID=F1acTnFZVTh3LilX8Ox&amp;page=2&amp;doc=100" TargetMode="External"/><Relationship Id="rId520" Type="http://schemas.openxmlformats.org/officeDocument/2006/relationships/hyperlink" Target="http://apps.webofknowledge.com/full_record.do?product=WOS&amp;search_mode=GeneralSearch&amp;qid=1&amp;SID=E2WPX8BpQzu1KyMutN2&amp;page=1&amp;doc=24" TargetMode="External"/><Relationship Id="rId562" Type="http://schemas.openxmlformats.org/officeDocument/2006/relationships/hyperlink" Target="http://apps.webofknowledge.com/full_record.do?product=WOS&amp;search_mode=GeneralSearch&amp;qid=2&amp;SID=C4BlaB4JHpjNfWxIx5Y&amp;page=1&amp;doc=1" TargetMode="External"/><Relationship Id="rId215" Type="http://schemas.openxmlformats.org/officeDocument/2006/relationships/hyperlink" Target="http://apps.webofknowledge.com/full_record.do?product=WOS&amp;search_mode=GeneralSearch&amp;qid=3&amp;SID=C2IdBsD8PZV71Ym8F2s&amp;page=1&amp;doc=1" TargetMode="External"/><Relationship Id="rId257" Type="http://schemas.openxmlformats.org/officeDocument/2006/relationships/hyperlink" Target="http://apps.webofknowledge.com/full_record.do?product=WOS&amp;search_mode=GeneralSearch&amp;qid=1&amp;SID=D5dER5jKN3yTVjW2Abu&amp;page=1&amp;doc=2" TargetMode="External"/><Relationship Id="rId422" Type="http://schemas.openxmlformats.org/officeDocument/2006/relationships/hyperlink" Target="http://apps.webofknowledge.com/full_record.do?product=WOS&amp;search_mode=GeneralSearch&amp;qid=3&amp;SID=E6nqv3SUKECJPl1OQjM&amp;page=2&amp;doc=88" TargetMode="External"/><Relationship Id="rId464" Type="http://schemas.openxmlformats.org/officeDocument/2006/relationships/hyperlink" Target="http://apps.webofknowledge.com/full_record.do?product=WOS&amp;search_mode=GeneralSearch&amp;qid=1&amp;SID=C2kPfJSNE8IP7GtNHJQ&amp;page=2&amp;doc=57" TargetMode="External"/><Relationship Id="rId299" Type="http://schemas.openxmlformats.org/officeDocument/2006/relationships/hyperlink" Target="http://apps.webofknowledge.com/full_record.do?product=WOS&amp;search_mode=GeneralSearch&amp;qid=3&amp;SID=F3Pu64ErxbBksR8thLe&amp;page=1&amp;doc=11" TargetMode="External"/><Relationship Id="rId63" Type="http://schemas.openxmlformats.org/officeDocument/2006/relationships/hyperlink" Target="http://apps.webofknowledge.com/full_record.do?product=WOS&amp;search_mode=GeneralSearch&amp;qid=3&amp;SID=D6Q6HQpkfG5uBRhAuIA&amp;page=1&amp;doc=3" TargetMode="External"/><Relationship Id="rId159" Type="http://schemas.openxmlformats.org/officeDocument/2006/relationships/hyperlink" Target="http://apps.webofknowledge.com/full_record.do?product=WOS&amp;search_mode=GeneralSearch&amp;qid=3&amp;SID=D2ony8FPPhrm3XOhwhy&amp;page=1&amp;doc=36" TargetMode="External"/><Relationship Id="rId366" Type="http://schemas.openxmlformats.org/officeDocument/2006/relationships/hyperlink" Target="http://apps.webofknowledge.com/full_record.do?product=WOS&amp;search_mode=GeneralSearch&amp;qid=1&amp;SID=F1ZujJSFTah2efOH4Py&amp;page=1&amp;doc=7" TargetMode="External"/><Relationship Id="rId226" Type="http://schemas.openxmlformats.org/officeDocument/2006/relationships/hyperlink" Target="http://apps.webofknowledge.com/full_record.do?product=WOS&amp;search_mode=GeneralSearch&amp;qid=1&amp;SID=E5FxFgmDQecgLi2jDVq&amp;page=1&amp;doc=4" TargetMode="External"/><Relationship Id="rId433" Type="http://schemas.openxmlformats.org/officeDocument/2006/relationships/hyperlink" Target="http://apps.webofknowledge.com/full_record.do?product=WOS&amp;search_mode=GeneralSearch&amp;qid=1&amp;SID=D6pVcY1r4sUaUeZ1Qfn&amp;page=2&amp;doc=79" TargetMode="External"/><Relationship Id="rId74" Type="http://schemas.openxmlformats.org/officeDocument/2006/relationships/hyperlink" Target="http://apps.webofknowledge.com/full_record.do?product=WOS&amp;search_mode=GeneralSearch&amp;qid=3&amp;SID=E26R5PQQTH1djoPQpkF&amp;page=1&amp;doc=2" TargetMode="External"/><Relationship Id="rId377" Type="http://schemas.openxmlformats.org/officeDocument/2006/relationships/hyperlink" Target="http://apps.webofknowledge.com/full_record.do?product=WOS&amp;search_mode=GeneralSearch&amp;qid=1&amp;SID=F1ZujJSFTah2efOH4Py&amp;page=3&amp;doc=124" TargetMode="External"/><Relationship Id="rId500" Type="http://schemas.openxmlformats.org/officeDocument/2006/relationships/hyperlink" Target="http://apps.webofknowledge.com/full_record.do?product=WOS&amp;search_mode=GeneralSearch&amp;qid=1&amp;SID=C3OVM7RoHmYzDnvlPhu&amp;page=1&amp;doc=38" TargetMode="External"/><Relationship Id="rId5" Type="http://schemas.openxmlformats.org/officeDocument/2006/relationships/hyperlink" Target="http://apps.webofknowledge.com/full_record.do?product=WOS&amp;search_mode=GeneralSearch&amp;qid=3&amp;SID=C2uSPvjis6KacVKcwmd&amp;page=1&amp;doc=1" TargetMode="External"/><Relationship Id="rId237" Type="http://schemas.openxmlformats.org/officeDocument/2006/relationships/hyperlink" Target="http://apps.webofknowledge.com/full_record.do?product=WOS&amp;search_mode=GeneralSearch&amp;qid=1&amp;SID=E1C2BSsIRg2SqoeVguK&amp;page=1&amp;doc=1" TargetMode="External"/><Relationship Id="rId444" Type="http://schemas.openxmlformats.org/officeDocument/2006/relationships/hyperlink" Target="http://apps.webofknowledge.com/full_record.do?product=WOS&amp;search_mode=GeneralSearch&amp;qid=1&amp;SID=D6pVcY1r4sUaUeZ1Qfn&amp;page=2&amp;doc=72" TargetMode="External"/><Relationship Id="rId290" Type="http://schemas.openxmlformats.org/officeDocument/2006/relationships/hyperlink" Target="http://apps.webofknowledge.com/full_record.do?product=WOS&amp;search_mode=GeneralSearch&amp;qid=1&amp;SID=E5t2JVaBq6ljQ4SV9XS&amp;page=1&amp;doc=15" TargetMode="External"/><Relationship Id="rId304" Type="http://schemas.openxmlformats.org/officeDocument/2006/relationships/hyperlink" Target="http://apps.webofknowledge.com/full_record.do?product=WOS&amp;search_mode=GeneralSearch&amp;qid=3&amp;SID=F3Pu64ErxbBksR8thLe&amp;page=1&amp;doc=7" TargetMode="External"/><Relationship Id="rId388" Type="http://schemas.openxmlformats.org/officeDocument/2006/relationships/hyperlink" Target="http://apps.webofknowledge.com/full_record.do?product=WOS&amp;search_mode=GeneralSearch&amp;qid=1&amp;SID=F1acTnFZVTh3LilX8Ox&amp;page=3&amp;doc=103" TargetMode="External"/><Relationship Id="rId511" Type="http://schemas.openxmlformats.org/officeDocument/2006/relationships/hyperlink" Target="http://apps.webofknowledge.com/full_record.do?product=WOS&amp;search_mode=GeneralSearch&amp;qid=1&amp;SID=E2WPX8BpQzu1KyMutN2&amp;page=1&amp;doc=30" TargetMode="External"/><Relationship Id="rId85" Type="http://schemas.openxmlformats.org/officeDocument/2006/relationships/hyperlink" Target="http://apps.webofknowledge.com/full_record.do?product=WOS&amp;search_mode=GeneralSearch&amp;qid=1&amp;SID=F5QYlaG1OPl2YND2ywY&amp;page=1&amp;doc=6" TargetMode="External"/><Relationship Id="rId150" Type="http://schemas.openxmlformats.org/officeDocument/2006/relationships/hyperlink" Target="http://apps.webofknowledge.com/full_record.do?product=WOS&amp;search_mode=GeneralSearch&amp;qid=1&amp;SID=E6a9ghYYFJqmoCAaCme&amp;page=1&amp;doc=30" TargetMode="External"/><Relationship Id="rId248" Type="http://schemas.openxmlformats.org/officeDocument/2006/relationships/hyperlink" Target="http://apps.webofknowledge.com/full_record.do?product=WOS&amp;search_mode=GeneralSearch&amp;qid=3&amp;SID=E1EfpRLnwXWm4i2LxcN&amp;page=1&amp;doc=35" TargetMode="External"/><Relationship Id="rId455" Type="http://schemas.openxmlformats.org/officeDocument/2006/relationships/hyperlink" Target="http://apps.webofknowledge.com/full_record.do?product=WOS&amp;search_mode=GeneralSearch&amp;qid=1&amp;SID=D6pVcY1r4sUaUeZ1Qfn&amp;page=2&amp;doc=63" TargetMode="External"/><Relationship Id="rId12" Type="http://schemas.openxmlformats.org/officeDocument/2006/relationships/hyperlink" Target="http://apps.webofknowledge.com/full_record.do?product=WOS&amp;search_mode=GeneralSearch&amp;qid=2&amp;SID=C6voihUHkSu8qxlusco&amp;page=1&amp;doc=2" TargetMode="External"/><Relationship Id="rId108" Type="http://schemas.openxmlformats.org/officeDocument/2006/relationships/hyperlink" Target="http://apps.webofknowledge.com/full_record.do?product=WOS&amp;search_mode=GeneralSearch&amp;qid=1&amp;SID=E5czxAWjGgL3Pwr5h5j&amp;page=1&amp;doc=14" TargetMode="External"/><Relationship Id="rId315" Type="http://schemas.openxmlformats.org/officeDocument/2006/relationships/hyperlink" Target="http://apps.webofknowledge.com/full_record.do?product=WOS&amp;search_mode=GeneralSearch&amp;qid=1&amp;SID=E4AoOryvSoptbdQgZTL&amp;page=1&amp;doc=2" TargetMode="External"/><Relationship Id="rId522" Type="http://schemas.openxmlformats.org/officeDocument/2006/relationships/hyperlink" Target="http://apps.webofknowledge.com/full_record.do?product=WOS&amp;search_mode=GeneralSearch&amp;qid=1&amp;SID=E2WPX8BpQzu1KyMutN2&amp;page=1&amp;doc=22" TargetMode="External"/><Relationship Id="rId96" Type="http://schemas.openxmlformats.org/officeDocument/2006/relationships/hyperlink" Target="http://apps.webofknowledge.com/full_record.do?product=WOS&amp;search_mode=GeneralSearch&amp;qid=1&amp;SID=F5QYlaG1OPl2YND2ywY&amp;page=1&amp;doc=9" TargetMode="External"/><Relationship Id="rId161" Type="http://schemas.openxmlformats.org/officeDocument/2006/relationships/hyperlink" Target="http://apps.webofknowledge.com/full_record.do?product=WOS&amp;search_mode=GeneralSearch&amp;qid=3&amp;SID=D2ony8FPPhrm3XOhwhy&amp;page=1&amp;doc=37" TargetMode="External"/><Relationship Id="rId399" Type="http://schemas.openxmlformats.org/officeDocument/2006/relationships/hyperlink" Target="http://apps.webofknowledge.com/full_record.do?product=WOS&amp;search_mode=GeneralSearch&amp;qid=1&amp;SID=F1acTnFZVTh3LilX8Ox&amp;page=2&amp;doc=99" TargetMode="External"/><Relationship Id="rId259" Type="http://schemas.openxmlformats.org/officeDocument/2006/relationships/hyperlink" Target="http://apps.webofknowledge.com/full_record.do?product=WOS&amp;search_mode=GeneralSearch&amp;qid=1&amp;SID=D5dER5jKN3yTVjW2Abu&amp;page=1&amp;doc=28" TargetMode="External"/><Relationship Id="rId466" Type="http://schemas.openxmlformats.org/officeDocument/2006/relationships/hyperlink" Target="http://apps.webofknowledge.com/full_record.do?product=WOS&amp;search_mode=GeneralSearch&amp;qid=1&amp;SID=C2kPfJSNE8IP7GtNHJQ&amp;page=2&amp;doc=56" TargetMode="External"/><Relationship Id="rId23" Type="http://schemas.openxmlformats.org/officeDocument/2006/relationships/hyperlink" Target="http://apps.webofknowledge.com/full_record.do?product=WOS&amp;search_mode=GeneralSearch&amp;qid=3&amp;SID=E5WyPOsb8BvrPEDQN14&amp;page=1&amp;doc=2" TargetMode="External"/><Relationship Id="rId119" Type="http://schemas.openxmlformats.org/officeDocument/2006/relationships/hyperlink" Target="http://apps.webofknowledge.com/full_record.do?product=WOS&amp;search_mode=GeneralSearch&amp;qid=1&amp;SID=E5czxAWjGgL3Pwr5h5j&amp;page=1&amp;doc=18" TargetMode="External"/><Relationship Id="rId326" Type="http://schemas.openxmlformats.org/officeDocument/2006/relationships/hyperlink" Target="http://apps.webofknowledge.com/full_record.do?product=WOS&amp;search_mode=GeneralSearch&amp;qid=3&amp;SID=F2Hiy86VoUryodGFyZr&amp;page=1&amp;doc=4" TargetMode="External"/><Relationship Id="rId533" Type="http://schemas.openxmlformats.org/officeDocument/2006/relationships/hyperlink" Target="http://apps.webofknowledge.com/full_record.do?product=WOS&amp;search_mode=GeneralSearch&amp;qid=1&amp;SID=E2WPX8BpQzu1KyMutN2&amp;page=1&amp;doc=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09"/>
  <sheetViews>
    <sheetView tabSelected="1" topLeftCell="A592" workbookViewId="0">
      <selection activeCell="A607" sqref="A607:XFD608"/>
    </sheetView>
  </sheetViews>
  <sheetFormatPr defaultColWidth="11.42578125" defaultRowHeight="15"/>
  <cols>
    <col min="1" max="1" width="15" customWidth="1"/>
    <col min="2" max="2" width="18.7109375" hidden="1" customWidth="1"/>
    <col min="3" max="3" width="24" hidden="1" customWidth="1"/>
    <col min="4" max="4" width="31.85546875" customWidth="1"/>
    <col min="5" max="5" width="21.7109375" customWidth="1"/>
    <col min="6" max="6" width="16.85546875" customWidth="1"/>
    <col min="7" max="7" width="13.28515625" customWidth="1"/>
    <col min="8" max="8" width="36.85546875" hidden="1" customWidth="1"/>
    <col min="9" max="9" width="16" customWidth="1"/>
    <col min="10" max="10" width="36.28515625" customWidth="1"/>
    <col min="11" max="11" width="16" hidden="1" customWidth="1"/>
    <col min="12" max="12" width="8" hidden="1" customWidth="1"/>
    <col min="13" max="13" width="8.7109375" hidden="1" customWidth="1"/>
    <col min="14" max="14" width="10.85546875" hidden="1" customWidth="1"/>
    <col min="15" max="15" width="10.7109375" hidden="1" customWidth="1"/>
    <col min="16" max="16" width="8.140625" hidden="1" customWidth="1"/>
    <col min="17" max="17" width="31.7109375" hidden="1" customWidth="1"/>
    <col min="18" max="18" width="20" hidden="1" customWidth="1"/>
    <col min="19" max="23" width="20" style="198" customWidth="1"/>
    <col min="24" max="24" width="30.42578125" customWidth="1"/>
    <col min="25" max="25" width="31" customWidth="1"/>
    <col min="26" max="26" width="29.140625" customWidth="1"/>
    <col min="27" max="27" width="29.7109375" customWidth="1"/>
  </cols>
  <sheetData>
    <row r="1" spans="1:2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</row>
    <row r="2" spans="1:27" ht="48" customHeight="1">
      <c r="A2" s="4">
        <v>1</v>
      </c>
      <c r="B2" s="5" t="s">
        <v>27</v>
      </c>
      <c r="C2" s="6" t="s">
        <v>28</v>
      </c>
      <c r="D2" s="5" t="str">
        <f t="shared" ref="D2:D65" si="0">B2&amp;" "&amp;C2</f>
        <v>Knuteson Sandra</v>
      </c>
      <c r="E2" s="5" t="s">
        <v>29</v>
      </c>
      <c r="F2" s="7" t="s">
        <v>30</v>
      </c>
      <c r="G2" s="7" t="s">
        <v>31</v>
      </c>
      <c r="H2" s="7" t="s">
        <v>32</v>
      </c>
      <c r="I2" s="8" t="s">
        <v>33</v>
      </c>
      <c r="J2" s="9" t="s">
        <v>34</v>
      </c>
      <c r="K2" s="10">
        <v>1</v>
      </c>
      <c r="L2" s="10"/>
      <c r="M2" s="10"/>
      <c r="N2" s="10"/>
      <c r="O2" s="10"/>
      <c r="P2" s="10"/>
      <c r="Q2" s="7" t="s">
        <v>35</v>
      </c>
      <c r="R2" s="11" t="s">
        <v>36</v>
      </c>
      <c r="S2" s="12"/>
      <c r="T2" s="13">
        <v>1</v>
      </c>
      <c r="U2" s="12"/>
      <c r="V2" s="12"/>
      <c r="W2" s="12"/>
      <c r="X2" s="10">
        <v>1</v>
      </c>
      <c r="Y2" s="10">
        <v>1</v>
      </c>
      <c r="Z2" s="10">
        <f>1/4</f>
        <v>0.25</v>
      </c>
      <c r="AA2" s="14">
        <f>1/4</f>
        <v>0.25</v>
      </c>
    </row>
    <row r="3" spans="1:27" ht="60">
      <c r="A3" s="15">
        <v>2</v>
      </c>
      <c r="B3" s="16" t="s">
        <v>37</v>
      </c>
      <c r="C3" s="17" t="s">
        <v>38</v>
      </c>
      <c r="D3" s="16" t="str">
        <f t="shared" si="0"/>
        <v>Waxin Marie-France</v>
      </c>
      <c r="E3" s="16" t="s">
        <v>39</v>
      </c>
      <c r="F3" s="16" t="s">
        <v>40</v>
      </c>
      <c r="G3" s="18" t="s">
        <v>41</v>
      </c>
      <c r="H3" s="18" t="s">
        <v>42</v>
      </c>
      <c r="I3" s="19" t="s">
        <v>43</v>
      </c>
      <c r="J3" s="20" t="s">
        <v>44</v>
      </c>
      <c r="K3" s="21">
        <v>0.33333333333333331</v>
      </c>
      <c r="L3" s="21"/>
      <c r="M3" s="21"/>
      <c r="N3" s="21"/>
      <c r="O3" s="21"/>
      <c r="P3" s="21"/>
      <c r="Q3" s="18" t="s">
        <v>45</v>
      </c>
      <c r="R3" s="22" t="s">
        <v>46</v>
      </c>
      <c r="S3" s="23"/>
      <c r="T3" s="24">
        <v>0.33333333333333331</v>
      </c>
      <c r="U3" s="23"/>
      <c r="V3" s="23"/>
      <c r="W3" s="23"/>
      <c r="X3" s="21">
        <f>1/3</f>
        <v>0.33333333333333331</v>
      </c>
      <c r="Y3" s="21">
        <v>0.33333333333333331</v>
      </c>
      <c r="Z3" s="21">
        <f t="shared" ref="Z3:AA5" si="1">1/3</f>
        <v>0.33333333333333331</v>
      </c>
      <c r="AA3" s="25">
        <f t="shared" si="1"/>
        <v>0.33333333333333331</v>
      </c>
    </row>
    <row r="4" spans="1:27" ht="60">
      <c r="A4" s="4">
        <v>3</v>
      </c>
      <c r="B4" s="5" t="s">
        <v>27</v>
      </c>
      <c r="C4" s="6" t="s">
        <v>28</v>
      </c>
      <c r="D4" s="5" t="str">
        <f t="shared" si="0"/>
        <v>Knuteson Sandra</v>
      </c>
      <c r="E4" s="5" t="s">
        <v>29</v>
      </c>
      <c r="F4" s="7" t="s">
        <v>30</v>
      </c>
      <c r="G4" s="7" t="s">
        <v>31</v>
      </c>
      <c r="H4" s="7" t="s">
        <v>42</v>
      </c>
      <c r="I4" s="8" t="s">
        <v>43</v>
      </c>
      <c r="J4" s="26" t="s">
        <v>44</v>
      </c>
      <c r="K4" s="10">
        <v>0.33333333333333331</v>
      </c>
      <c r="L4" s="10"/>
      <c r="M4" s="10"/>
      <c r="N4" s="10"/>
      <c r="O4" s="10"/>
      <c r="P4" s="10"/>
      <c r="Q4" s="7" t="s">
        <v>45</v>
      </c>
      <c r="R4" s="27" t="s">
        <v>46</v>
      </c>
      <c r="S4" s="28"/>
      <c r="T4" s="13">
        <v>0.33333333333333331</v>
      </c>
      <c r="U4" s="28"/>
      <c r="V4" s="28"/>
      <c r="W4" s="28"/>
      <c r="X4" s="10">
        <f>1/3</f>
        <v>0.33333333333333331</v>
      </c>
      <c r="Y4" s="10">
        <v>0.33333333333333331</v>
      </c>
      <c r="Z4" s="10">
        <f t="shared" si="1"/>
        <v>0.33333333333333331</v>
      </c>
      <c r="AA4" s="14">
        <f t="shared" si="1"/>
        <v>0.33333333333333331</v>
      </c>
    </row>
    <row r="5" spans="1:27" ht="60">
      <c r="A5" s="15">
        <v>4</v>
      </c>
      <c r="B5" s="16" t="s">
        <v>47</v>
      </c>
      <c r="C5" s="17" t="s">
        <v>48</v>
      </c>
      <c r="D5" s="16" t="str">
        <f t="shared" si="0"/>
        <v>Bartholomew Aaron</v>
      </c>
      <c r="E5" s="16" t="s">
        <v>49</v>
      </c>
      <c r="F5" s="18" t="s">
        <v>30</v>
      </c>
      <c r="G5" s="18" t="s">
        <v>31</v>
      </c>
      <c r="H5" s="18" t="s">
        <v>42</v>
      </c>
      <c r="I5" s="19" t="s">
        <v>43</v>
      </c>
      <c r="J5" s="20" t="s">
        <v>44</v>
      </c>
      <c r="K5" s="21">
        <v>0.33333333333333331</v>
      </c>
      <c r="L5" s="21"/>
      <c r="M5" s="21"/>
      <c r="N5" s="21"/>
      <c r="O5" s="21"/>
      <c r="P5" s="21"/>
      <c r="Q5" s="18" t="s">
        <v>45</v>
      </c>
      <c r="R5" s="29" t="s">
        <v>46</v>
      </c>
      <c r="S5" s="23"/>
      <c r="T5" s="24">
        <v>0.33333333333333331</v>
      </c>
      <c r="U5" s="23"/>
      <c r="V5" s="23"/>
      <c r="W5" s="23"/>
      <c r="X5" s="21">
        <f>1/3</f>
        <v>0.33333333333333331</v>
      </c>
      <c r="Y5" s="21">
        <v>0.33333333333333331</v>
      </c>
      <c r="Z5" s="21">
        <f t="shared" si="1"/>
        <v>0.33333333333333331</v>
      </c>
      <c r="AA5" s="25">
        <f t="shared" si="1"/>
        <v>0.33333333333333331</v>
      </c>
    </row>
    <row r="6" spans="1:27" ht="32.1" customHeight="1">
      <c r="A6" s="4">
        <v>5</v>
      </c>
      <c r="B6" s="7" t="s">
        <v>50</v>
      </c>
      <c r="C6" s="30" t="s">
        <v>51</v>
      </c>
      <c r="D6" s="5" t="str">
        <f t="shared" si="0"/>
        <v>Sanchez Juan</v>
      </c>
      <c r="E6" s="5" t="s">
        <v>52</v>
      </c>
      <c r="F6" s="5" t="s">
        <v>53</v>
      </c>
      <c r="G6" s="7" t="s">
        <v>54</v>
      </c>
      <c r="H6" s="7" t="s">
        <v>55</v>
      </c>
      <c r="I6" s="8" t="s">
        <v>56</v>
      </c>
      <c r="J6" s="26" t="s">
        <v>57</v>
      </c>
      <c r="K6" s="10">
        <v>1</v>
      </c>
      <c r="L6" s="10"/>
      <c r="M6" s="10"/>
      <c r="N6" s="10"/>
      <c r="O6" s="10"/>
      <c r="P6" s="10"/>
      <c r="Q6" s="7" t="s">
        <v>58</v>
      </c>
      <c r="R6" s="11" t="s">
        <v>59</v>
      </c>
      <c r="S6" s="13">
        <v>1</v>
      </c>
      <c r="T6" s="12"/>
      <c r="U6" s="12"/>
      <c r="V6" s="12"/>
      <c r="W6" s="12"/>
      <c r="X6" s="10">
        <v>1</v>
      </c>
      <c r="Y6" s="10">
        <v>1</v>
      </c>
      <c r="Z6" s="10">
        <v>1</v>
      </c>
      <c r="AA6" s="14">
        <v>1</v>
      </c>
    </row>
    <row r="7" spans="1:27" ht="15" customHeight="1">
      <c r="A7" s="15">
        <v>6</v>
      </c>
      <c r="B7" s="31" t="s">
        <v>60</v>
      </c>
      <c r="C7" s="32" t="s">
        <v>61</v>
      </c>
      <c r="D7" s="16" t="str">
        <f t="shared" si="0"/>
        <v>Alzaatreh Ayman</v>
      </c>
      <c r="E7" s="16" t="s">
        <v>39</v>
      </c>
      <c r="F7" s="18" t="s">
        <v>30</v>
      </c>
      <c r="G7" s="31" t="s">
        <v>62</v>
      </c>
      <c r="H7" s="31" t="s">
        <v>63</v>
      </c>
      <c r="I7" s="19" t="s">
        <v>64</v>
      </c>
      <c r="J7" s="18" t="s">
        <v>65</v>
      </c>
      <c r="K7" s="21">
        <v>1</v>
      </c>
      <c r="L7" s="21"/>
      <c r="M7" s="21"/>
      <c r="N7" s="21"/>
      <c r="O7" s="21"/>
      <c r="P7" s="21"/>
      <c r="Q7" s="18" t="s">
        <v>66</v>
      </c>
      <c r="R7" s="22" t="s">
        <v>67</v>
      </c>
      <c r="S7" s="23"/>
      <c r="T7" s="23"/>
      <c r="U7" s="23"/>
      <c r="V7" s="24">
        <v>1</v>
      </c>
      <c r="W7" s="23"/>
      <c r="X7" s="21">
        <v>1</v>
      </c>
      <c r="Y7" s="21">
        <v>1</v>
      </c>
      <c r="Z7" s="21">
        <f>1/5</f>
        <v>0.2</v>
      </c>
      <c r="AA7" s="25">
        <f>1/5</f>
        <v>0.2</v>
      </c>
    </row>
    <row r="8" spans="1:27" ht="45">
      <c r="A8" s="4">
        <v>7</v>
      </c>
      <c r="B8" s="7" t="s">
        <v>68</v>
      </c>
      <c r="C8" s="30" t="s">
        <v>69</v>
      </c>
      <c r="D8" s="5" t="str">
        <f t="shared" si="0"/>
        <v>Tasneem Dina</v>
      </c>
      <c r="E8" s="33" t="s">
        <v>70</v>
      </c>
      <c r="F8" s="5" t="s">
        <v>40</v>
      </c>
      <c r="G8" s="7" t="s">
        <v>71</v>
      </c>
      <c r="H8" s="7" t="s">
        <v>72</v>
      </c>
      <c r="I8" s="8" t="s">
        <v>73</v>
      </c>
      <c r="J8" s="26" t="s">
        <v>74</v>
      </c>
      <c r="K8" s="10"/>
      <c r="L8" s="10">
        <v>1</v>
      </c>
      <c r="M8" s="10"/>
      <c r="N8" s="10"/>
      <c r="O8" s="10"/>
      <c r="P8" s="10"/>
      <c r="Q8" s="9" t="s">
        <v>75</v>
      </c>
      <c r="R8" s="27" t="s">
        <v>76</v>
      </c>
      <c r="S8" s="28"/>
      <c r="T8" s="28"/>
      <c r="U8" s="13">
        <v>1</v>
      </c>
      <c r="V8" s="28"/>
      <c r="W8" s="28"/>
      <c r="X8" s="10">
        <v>1</v>
      </c>
      <c r="Y8" s="10">
        <v>1</v>
      </c>
      <c r="Z8" s="10">
        <f>1/3</f>
        <v>0.33333333333333331</v>
      </c>
      <c r="AA8" s="14">
        <f>1/3</f>
        <v>0.33333333333333331</v>
      </c>
    </row>
    <row r="9" spans="1:27">
      <c r="A9" s="15">
        <v>8</v>
      </c>
      <c r="B9" s="18" t="s">
        <v>77</v>
      </c>
      <c r="C9" s="34" t="s">
        <v>78</v>
      </c>
      <c r="D9" s="17" t="str">
        <f t="shared" si="0"/>
        <v>Baghestani Hamid</v>
      </c>
      <c r="E9" s="18" t="s">
        <v>49</v>
      </c>
      <c r="F9" s="16" t="s">
        <v>40</v>
      </c>
      <c r="G9" s="18" t="s">
        <v>71</v>
      </c>
      <c r="H9" s="18" t="s">
        <v>79</v>
      </c>
      <c r="I9" s="19" t="s">
        <v>80</v>
      </c>
      <c r="J9" s="16" t="s">
        <v>81</v>
      </c>
      <c r="K9" s="21"/>
      <c r="L9" s="21">
        <v>0.5</v>
      </c>
      <c r="M9" s="21"/>
      <c r="N9" s="21"/>
      <c r="O9" s="21"/>
      <c r="P9" s="21"/>
      <c r="Q9" s="18" t="s">
        <v>82</v>
      </c>
      <c r="R9" s="29" t="s">
        <v>83</v>
      </c>
      <c r="S9" s="23"/>
      <c r="T9" s="23"/>
      <c r="U9" s="24">
        <v>0.5</v>
      </c>
      <c r="V9" s="23"/>
      <c r="W9" s="23"/>
      <c r="X9" s="21">
        <v>0.5</v>
      </c>
      <c r="Y9" s="21">
        <v>0.5</v>
      </c>
      <c r="Z9" s="21">
        <f>1/2</f>
        <v>0.5</v>
      </c>
      <c r="AA9" s="25">
        <f>1/2</f>
        <v>0.5</v>
      </c>
    </row>
    <row r="10" spans="1:27">
      <c r="A10" s="4">
        <v>9</v>
      </c>
      <c r="B10" s="7" t="s">
        <v>84</v>
      </c>
      <c r="C10" s="30" t="s">
        <v>85</v>
      </c>
      <c r="D10" s="5" t="str">
        <f t="shared" si="0"/>
        <v>Toledo Hugo</v>
      </c>
      <c r="E10" s="7" t="s">
        <v>49</v>
      </c>
      <c r="F10" s="5" t="s">
        <v>40</v>
      </c>
      <c r="G10" s="7" t="s">
        <v>71</v>
      </c>
      <c r="H10" s="7" t="s">
        <v>79</v>
      </c>
      <c r="I10" s="8" t="s">
        <v>80</v>
      </c>
      <c r="J10" s="5" t="s">
        <v>81</v>
      </c>
      <c r="K10" s="10"/>
      <c r="L10" s="10">
        <v>0.5</v>
      </c>
      <c r="M10" s="10"/>
      <c r="N10" s="10"/>
      <c r="O10" s="10"/>
      <c r="P10" s="10"/>
      <c r="Q10" s="7" t="s">
        <v>82</v>
      </c>
      <c r="R10" s="27" t="s">
        <v>83</v>
      </c>
      <c r="S10" s="28"/>
      <c r="T10" s="28"/>
      <c r="U10" s="13">
        <v>0.5</v>
      </c>
      <c r="V10" s="28"/>
      <c r="W10" s="28"/>
      <c r="X10" s="10">
        <v>0.5</v>
      </c>
      <c r="Y10" s="10">
        <v>0.5</v>
      </c>
      <c r="Z10" s="10">
        <f>1/2</f>
        <v>0.5</v>
      </c>
      <c r="AA10" s="14">
        <f>1/2</f>
        <v>0.5</v>
      </c>
    </row>
    <row r="11" spans="1:27" ht="45">
      <c r="A11" s="15">
        <v>10</v>
      </c>
      <c r="B11" s="18" t="s">
        <v>86</v>
      </c>
      <c r="C11" s="34" t="s">
        <v>87</v>
      </c>
      <c r="D11" s="16" t="str">
        <f t="shared" si="0"/>
        <v>AlHamaydeh Mohammad</v>
      </c>
      <c r="E11" s="18" t="s">
        <v>39</v>
      </c>
      <c r="F11" s="18" t="s">
        <v>53</v>
      </c>
      <c r="G11" s="18" t="s">
        <v>88</v>
      </c>
      <c r="H11" s="18" t="s">
        <v>89</v>
      </c>
      <c r="I11" s="19" t="s">
        <v>90</v>
      </c>
      <c r="J11" s="20" t="s">
        <v>91</v>
      </c>
      <c r="K11" s="21">
        <v>1</v>
      </c>
      <c r="L11" s="21"/>
      <c r="M11" s="21"/>
      <c r="N11" s="21"/>
      <c r="O11" s="21"/>
      <c r="P11" s="21"/>
      <c r="Q11" s="18" t="s">
        <v>92</v>
      </c>
      <c r="R11" s="29" t="s">
        <v>93</v>
      </c>
      <c r="S11" s="23"/>
      <c r="T11" s="24">
        <v>1</v>
      </c>
      <c r="U11" s="23"/>
      <c r="V11" s="23"/>
      <c r="W11" s="23"/>
      <c r="X11" s="21">
        <v>1</v>
      </c>
      <c r="Y11" s="21">
        <v>1</v>
      </c>
      <c r="Z11" s="21">
        <f>1/5</f>
        <v>0.2</v>
      </c>
      <c r="AA11" s="25">
        <f>1/5</f>
        <v>0.2</v>
      </c>
    </row>
    <row r="12" spans="1:27">
      <c r="A12" s="35">
        <v>11</v>
      </c>
      <c r="B12" s="36" t="s">
        <v>94</v>
      </c>
      <c r="C12" s="37" t="s">
        <v>95</v>
      </c>
      <c r="D12" s="38" t="str">
        <f t="shared" si="0"/>
        <v>Kemp Linzi</v>
      </c>
      <c r="E12" s="36" t="s">
        <v>39</v>
      </c>
      <c r="F12" s="38" t="s">
        <v>40</v>
      </c>
      <c r="G12" s="36" t="s">
        <v>41</v>
      </c>
      <c r="H12" s="36" t="s">
        <v>96</v>
      </c>
      <c r="I12" s="39" t="s">
        <v>97</v>
      </c>
      <c r="J12" s="36" t="s">
        <v>98</v>
      </c>
      <c r="K12" s="40"/>
      <c r="L12" s="40"/>
      <c r="M12" s="40"/>
      <c r="N12" s="40"/>
      <c r="O12" s="40"/>
      <c r="P12" s="40">
        <v>1</v>
      </c>
      <c r="Q12" s="36" t="s">
        <v>99</v>
      </c>
      <c r="R12" s="41" t="s">
        <v>100</v>
      </c>
      <c r="S12" s="42"/>
      <c r="T12" s="42"/>
      <c r="U12" s="42"/>
      <c r="V12" s="42"/>
      <c r="W12" s="43">
        <v>1</v>
      </c>
      <c r="X12" s="44">
        <v>0.5</v>
      </c>
      <c r="Y12" s="44">
        <v>1</v>
      </c>
      <c r="Z12" s="44">
        <f>1/3</f>
        <v>0.33333333333333331</v>
      </c>
      <c r="AA12" s="45">
        <f>2/3</f>
        <v>0.66666666666666663</v>
      </c>
    </row>
    <row r="13" spans="1:27">
      <c r="A13" s="15">
        <v>12</v>
      </c>
      <c r="B13" s="16" t="s">
        <v>101</v>
      </c>
      <c r="C13" s="17" t="s">
        <v>102</v>
      </c>
      <c r="D13" s="16" t="str">
        <f t="shared" si="0"/>
        <v>Raji Maryam</v>
      </c>
      <c r="E13" s="18" t="s">
        <v>103</v>
      </c>
      <c r="F13" s="16" t="s">
        <v>40</v>
      </c>
      <c r="G13" s="31" t="s">
        <v>41</v>
      </c>
      <c r="H13" s="18" t="s">
        <v>96</v>
      </c>
      <c r="I13" s="46" t="s">
        <v>97</v>
      </c>
      <c r="J13" s="18" t="s">
        <v>98</v>
      </c>
      <c r="K13" s="21"/>
      <c r="L13" s="21"/>
      <c r="M13" s="21"/>
      <c r="N13" s="21"/>
      <c r="O13" s="21"/>
      <c r="P13" s="21">
        <v>0</v>
      </c>
      <c r="Q13" s="18" t="s">
        <v>99</v>
      </c>
      <c r="R13" s="29" t="s">
        <v>100</v>
      </c>
      <c r="S13" s="23"/>
      <c r="T13" s="23"/>
      <c r="U13" s="23"/>
      <c r="V13" s="23"/>
      <c r="W13" s="24">
        <v>0</v>
      </c>
      <c r="X13" s="21">
        <v>0.5</v>
      </c>
      <c r="Y13" s="21">
        <v>0</v>
      </c>
      <c r="Z13" s="21">
        <f>1/3</f>
        <v>0.33333333333333331</v>
      </c>
      <c r="AA13" s="25">
        <v>0</v>
      </c>
    </row>
    <row r="14" spans="1:27" ht="45">
      <c r="A14" s="4">
        <v>13</v>
      </c>
      <c r="B14" s="7" t="s">
        <v>104</v>
      </c>
      <c r="C14" s="30" t="s">
        <v>105</v>
      </c>
      <c r="D14" s="5" t="str">
        <f t="shared" si="0"/>
        <v>Ali Tarig</v>
      </c>
      <c r="E14" s="7" t="s">
        <v>39</v>
      </c>
      <c r="F14" s="7" t="s">
        <v>53</v>
      </c>
      <c r="G14" s="7" t="s">
        <v>88</v>
      </c>
      <c r="H14" s="7" t="s">
        <v>106</v>
      </c>
      <c r="I14" s="47" t="s">
        <v>107</v>
      </c>
      <c r="J14" s="9" t="s">
        <v>108</v>
      </c>
      <c r="K14" s="10">
        <v>1</v>
      </c>
      <c r="L14" s="10"/>
      <c r="M14" s="10"/>
      <c r="N14" s="10"/>
      <c r="O14" s="10"/>
      <c r="P14" s="10"/>
      <c r="Q14" s="7" t="s">
        <v>109</v>
      </c>
      <c r="R14" s="27" t="s">
        <v>110</v>
      </c>
      <c r="S14" s="28"/>
      <c r="T14" s="13">
        <v>1</v>
      </c>
      <c r="U14" s="28"/>
      <c r="V14" s="28"/>
      <c r="W14" s="28"/>
      <c r="X14" s="10">
        <v>1</v>
      </c>
      <c r="Y14" s="10">
        <v>1</v>
      </c>
      <c r="Z14" s="10">
        <f>1/5</f>
        <v>0.2</v>
      </c>
      <c r="AA14" s="14">
        <f>1/5</f>
        <v>0.2</v>
      </c>
    </row>
    <row r="15" spans="1:27">
      <c r="A15" s="15">
        <v>14</v>
      </c>
      <c r="B15" s="48" t="s">
        <v>60</v>
      </c>
      <c r="C15" s="34" t="s">
        <v>61</v>
      </c>
      <c r="D15" s="16" t="str">
        <f t="shared" si="0"/>
        <v>Alzaatreh Ayman</v>
      </c>
      <c r="E15" s="18" t="s">
        <v>39</v>
      </c>
      <c r="F15" s="18" t="s">
        <v>30</v>
      </c>
      <c r="G15" s="31" t="s">
        <v>62</v>
      </c>
      <c r="H15" s="18" t="s">
        <v>111</v>
      </c>
      <c r="I15" s="46" t="s">
        <v>112</v>
      </c>
      <c r="J15" s="18" t="s">
        <v>113</v>
      </c>
      <c r="K15" s="21">
        <v>1</v>
      </c>
      <c r="L15" s="21"/>
      <c r="M15" s="21"/>
      <c r="N15" s="21"/>
      <c r="O15" s="21"/>
      <c r="P15" s="21"/>
      <c r="Q15" s="18" t="s">
        <v>66</v>
      </c>
      <c r="R15" s="29" t="s">
        <v>114</v>
      </c>
      <c r="S15" s="23"/>
      <c r="T15" s="23"/>
      <c r="U15" s="23"/>
      <c r="V15" s="24">
        <v>1</v>
      </c>
      <c r="W15" s="23"/>
      <c r="X15" s="21">
        <v>1</v>
      </c>
      <c r="Y15" s="21">
        <v>1</v>
      </c>
      <c r="Z15" s="21">
        <f>1/6</f>
        <v>0.16666666666666666</v>
      </c>
      <c r="AA15" s="25">
        <f>1/6</f>
        <v>0.16666666666666666</v>
      </c>
    </row>
    <row r="16" spans="1:27" ht="45">
      <c r="A16" s="4">
        <v>15</v>
      </c>
      <c r="B16" s="49" t="s">
        <v>115</v>
      </c>
      <c r="C16" s="6" t="s">
        <v>116</v>
      </c>
      <c r="D16" s="5" t="str">
        <f t="shared" si="0"/>
        <v>Saad Mohammed</v>
      </c>
      <c r="E16" s="7" t="s">
        <v>103</v>
      </c>
      <c r="F16" s="7" t="s">
        <v>53</v>
      </c>
      <c r="G16" s="7" t="s">
        <v>54</v>
      </c>
      <c r="H16" s="7" t="s">
        <v>117</v>
      </c>
      <c r="I16" s="47" t="s">
        <v>118</v>
      </c>
      <c r="J16" s="26" t="s">
        <v>119</v>
      </c>
      <c r="K16" s="10">
        <v>0</v>
      </c>
      <c r="L16" s="10"/>
      <c r="M16" s="10"/>
      <c r="N16" s="10"/>
      <c r="O16" s="10"/>
      <c r="P16" s="10"/>
      <c r="Q16" s="7" t="s">
        <v>120</v>
      </c>
      <c r="R16" s="27" t="s">
        <v>121</v>
      </c>
      <c r="S16" s="13">
        <v>0</v>
      </c>
      <c r="T16" s="28"/>
      <c r="U16" s="28"/>
      <c r="V16" s="28"/>
      <c r="W16" s="28"/>
      <c r="X16" s="10">
        <v>0.33333333333333331</v>
      </c>
      <c r="Y16" s="10">
        <v>0</v>
      </c>
      <c r="Z16" s="10">
        <f>1/3</f>
        <v>0.33333333333333331</v>
      </c>
      <c r="AA16" s="14">
        <v>0</v>
      </c>
    </row>
    <row r="17" spans="1:27" ht="45">
      <c r="A17" s="35">
        <v>16</v>
      </c>
      <c r="B17" s="36" t="s">
        <v>122</v>
      </c>
      <c r="C17" s="37" t="s">
        <v>87</v>
      </c>
      <c r="D17" s="38" t="str">
        <f t="shared" si="0"/>
        <v>Nazzal Mohammad</v>
      </c>
      <c r="E17" s="36" t="s">
        <v>39</v>
      </c>
      <c r="F17" s="36" t="s">
        <v>53</v>
      </c>
      <c r="G17" s="36" t="s">
        <v>54</v>
      </c>
      <c r="H17" s="36" t="s">
        <v>117</v>
      </c>
      <c r="I17" s="39" t="s">
        <v>118</v>
      </c>
      <c r="J17" s="50" t="s">
        <v>119</v>
      </c>
      <c r="K17" s="40">
        <v>0.5</v>
      </c>
      <c r="L17" s="40"/>
      <c r="M17" s="40"/>
      <c r="N17" s="40"/>
      <c r="O17" s="40"/>
      <c r="P17" s="40"/>
      <c r="Q17" s="36" t="s">
        <v>120</v>
      </c>
      <c r="R17" s="41" t="s">
        <v>121</v>
      </c>
      <c r="S17" s="51">
        <v>0.5</v>
      </c>
      <c r="T17" s="42"/>
      <c r="U17" s="42"/>
      <c r="V17" s="42"/>
      <c r="W17" s="42"/>
      <c r="X17" s="40">
        <v>0.33333333333333331</v>
      </c>
      <c r="Y17" s="40">
        <v>0.5</v>
      </c>
      <c r="Z17" s="40">
        <f>1/3</f>
        <v>0.33333333333333331</v>
      </c>
      <c r="AA17" s="52">
        <f>1.5/3</f>
        <v>0.5</v>
      </c>
    </row>
    <row r="18" spans="1:27" ht="32.1" customHeight="1">
      <c r="A18" s="53">
        <v>17</v>
      </c>
      <c r="B18" s="54" t="s">
        <v>123</v>
      </c>
      <c r="C18" s="55" t="s">
        <v>124</v>
      </c>
      <c r="D18" s="54" t="str">
        <f t="shared" si="0"/>
        <v>Darras Basil</v>
      </c>
      <c r="E18" s="56" t="s">
        <v>39</v>
      </c>
      <c r="F18" s="56" t="s">
        <v>53</v>
      </c>
      <c r="G18" s="56" t="s">
        <v>54</v>
      </c>
      <c r="H18" s="56" t="s">
        <v>117</v>
      </c>
      <c r="I18" s="57" t="s">
        <v>118</v>
      </c>
      <c r="J18" s="58" t="s">
        <v>119</v>
      </c>
      <c r="K18" s="44">
        <v>0.5</v>
      </c>
      <c r="L18" s="44"/>
      <c r="M18" s="44"/>
      <c r="N18" s="44"/>
      <c r="O18" s="44"/>
      <c r="P18" s="44"/>
      <c r="Q18" s="56" t="s">
        <v>120</v>
      </c>
      <c r="R18" s="59" t="s">
        <v>121</v>
      </c>
      <c r="S18" s="43">
        <v>0.5</v>
      </c>
      <c r="T18" s="60"/>
      <c r="U18" s="60"/>
      <c r="V18" s="60"/>
      <c r="W18" s="60"/>
      <c r="X18" s="44">
        <v>0.33333333333333331</v>
      </c>
      <c r="Y18" s="44">
        <v>0.5</v>
      </c>
      <c r="Z18" s="44">
        <f>1/3</f>
        <v>0.33333333333333331</v>
      </c>
      <c r="AA18" s="52">
        <f>1.5/3</f>
        <v>0.5</v>
      </c>
    </row>
    <row r="19" spans="1:27" ht="30">
      <c r="A19" s="15">
        <v>18</v>
      </c>
      <c r="B19" s="18" t="s">
        <v>125</v>
      </c>
      <c r="C19" s="34" t="s">
        <v>126</v>
      </c>
      <c r="D19" s="16" t="str">
        <f t="shared" si="0"/>
        <v>Chan Stephen</v>
      </c>
      <c r="E19" s="18" t="s">
        <v>39</v>
      </c>
      <c r="F19" s="18" t="s">
        <v>30</v>
      </c>
      <c r="G19" s="31" t="s">
        <v>62</v>
      </c>
      <c r="H19" s="18" t="s">
        <v>127</v>
      </c>
      <c r="I19" s="46" t="s">
        <v>128</v>
      </c>
      <c r="J19" s="20" t="s">
        <v>129</v>
      </c>
      <c r="K19" s="21"/>
      <c r="L19" s="21">
        <v>1</v>
      </c>
      <c r="M19" s="21"/>
      <c r="N19" s="21"/>
      <c r="O19" s="21"/>
      <c r="P19" s="21"/>
      <c r="Q19" s="18" t="s">
        <v>130</v>
      </c>
      <c r="R19" s="29" t="s">
        <v>131</v>
      </c>
      <c r="S19" s="23"/>
      <c r="T19" s="23"/>
      <c r="U19" s="23"/>
      <c r="V19" s="24">
        <v>1</v>
      </c>
      <c r="W19" s="23"/>
      <c r="X19" s="21">
        <v>1</v>
      </c>
      <c r="Y19" s="21">
        <v>1</v>
      </c>
      <c r="Z19" s="21">
        <f>1/3</f>
        <v>0.33333333333333331</v>
      </c>
      <c r="AA19" s="25">
        <f>1/3</f>
        <v>0.33333333333333331</v>
      </c>
    </row>
    <row r="20" spans="1:27" ht="45">
      <c r="A20" s="4">
        <v>19</v>
      </c>
      <c r="B20" s="5" t="s">
        <v>116</v>
      </c>
      <c r="C20" s="6" t="s">
        <v>132</v>
      </c>
      <c r="D20" s="61" t="str">
        <f t="shared" si="0"/>
        <v>Mohammed Hanin</v>
      </c>
      <c r="E20" s="62" t="s">
        <v>133</v>
      </c>
      <c r="F20" s="62" t="s">
        <v>53</v>
      </c>
      <c r="G20" s="62" t="s">
        <v>134</v>
      </c>
      <c r="H20" s="7" t="s">
        <v>135</v>
      </c>
      <c r="I20" s="47" t="s">
        <v>136</v>
      </c>
      <c r="J20" s="26" t="s">
        <v>137</v>
      </c>
      <c r="K20" s="10">
        <v>0.33333333333333331</v>
      </c>
      <c r="L20" s="10"/>
      <c r="M20" s="10"/>
      <c r="N20" s="10"/>
      <c r="O20" s="10"/>
      <c r="P20" s="10"/>
      <c r="Q20" s="7" t="s">
        <v>138</v>
      </c>
      <c r="R20" s="27" t="s">
        <v>139</v>
      </c>
      <c r="S20" s="13">
        <v>0.33333333333333331</v>
      </c>
      <c r="T20" s="28"/>
      <c r="U20" s="28"/>
      <c r="V20" s="28"/>
      <c r="W20" s="28"/>
      <c r="X20" s="10">
        <v>0.33333333333333331</v>
      </c>
      <c r="Y20" s="10">
        <v>0.33333333333333331</v>
      </c>
      <c r="Z20" s="10">
        <f t="shared" ref="Z20:AA22" si="2">1/5</f>
        <v>0.2</v>
      </c>
      <c r="AA20" s="14">
        <f t="shared" si="2"/>
        <v>0.2</v>
      </c>
    </row>
    <row r="21" spans="1:27" ht="45">
      <c r="A21" s="15">
        <v>20</v>
      </c>
      <c r="B21" s="16" t="s">
        <v>140</v>
      </c>
      <c r="C21" s="17" t="s">
        <v>141</v>
      </c>
      <c r="D21" s="16" t="str">
        <f t="shared" si="0"/>
        <v>Al-Othman Amani</v>
      </c>
      <c r="E21" s="16" t="s">
        <v>70</v>
      </c>
      <c r="F21" s="18" t="s">
        <v>53</v>
      </c>
      <c r="G21" s="18" t="s">
        <v>134</v>
      </c>
      <c r="H21" s="18" t="s">
        <v>135</v>
      </c>
      <c r="I21" s="46" t="s">
        <v>136</v>
      </c>
      <c r="J21" s="20" t="s">
        <v>137</v>
      </c>
      <c r="K21" s="21">
        <v>0.33333333333333331</v>
      </c>
      <c r="L21" s="21"/>
      <c r="M21" s="21"/>
      <c r="N21" s="21"/>
      <c r="O21" s="21"/>
      <c r="P21" s="21"/>
      <c r="Q21" s="18" t="s">
        <v>138</v>
      </c>
      <c r="R21" s="29" t="s">
        <v>139</v>
      </c>
      <c r="S21" s="24">
        <v>0.33333333333333331</v>
      </c>
      <c r="T21" s="23"/>
      <c r="U21" s="23"/>
      <c r="V21" s="23"/>
      <c r="W21" s="23"/>
      <c r="X21" s="21">
        <v>0.33333333333333331</v>
      </c>
      <c r="Y21" s="21">
        <v>0.33333333333333331</v>
      </c>
      <c r="Z21" s="21">
        <f t="shared" si="2"/>
        <v>0.2</v>
      </c>
      <c r="AA21" s="25">
        <f t="shared" si="2"/>
        <v>0.2</v>
      </c>
    </row>
    <row r="22" spans="1:27" ht="32.1" customHeight="1">
      <c r="A22" s="4">
        <v>21</v>
      </c>
      <c r="B22" s="5" t="s">
        <v>142</v>
      </c>
      <c r="C22" s="6" t="s">
        <v>143</v>
      </c>
      <c r="D22" s="5" t="str">
        <f t="shared" si="0"/>
        <v>Nancarrow Paul</v>
      </c>
      <c r="E22" s="7" t="s">
        <v>39</v>
      </c>
      <c r="F22" s="7" t="s">
        <v>53</v>
      </c>
      <c r="G22" s="7" t="s">
        <v>134</v>
      </c>
      <c r="H22" s="7" t="s">
        <v>135</v>
      </c>
      <c r="I22" s="47" t="s">
        <v>136</v>
      </c>
      <c r="J22" s="26" t="s">
        <v>137</v>
      </c>
      <c r="K22" s="10">
        <v>0.33333333333333331</v>
      </c>
      <c r="L22" s="10"/>
      <c r="M22" s="10"/>
      <c r="N22" s="10"/>
      <c r="O22" s="10"/>
      <c r="P22" s="10"/>
      <c r="Q22" s="7" t="s">
        <v>138</v>
      </c>
      <c r="R22" s="27" t="s">
        <v>139</v>
      </c>
      <c r="S22" s="13">
        <v>0.33333333333333331</v>
      </c>
      <c r="T22" s="28"/>
      <c r="U22" s="28"/>
      <c r="V22" s="28"/>
      <c r="W22" s="28"/>
      <c r="X22" s="10">
        <v>0.33333333333333331</v>
      </c>
      <c r="Y22" s="10">
        <v>0.33333333333333331</v>
      </c>
      <c r="Z22" s="10">
        <f t="shared" si="2"/>
        <v>0.2</v>
      </c>
      <c r="AA22" s="14">
        <f t="shared" si="2"/>
        <v>0.2</v>
      </c>
    </row>
    <row r="23" spans="1:27" ht="30">
      <c r="A23" s="15">
        <v>22</v>
      </c>
      <c r="B23" s="16" t="s">
        <v>144</v>
      </c>
      <c r="C23" s="17" t="s">
        <v>145</v>
      </c>
      <c r="D23" s="16" t="str">
        <f t="shared" si="0"/>
        <v>Al Ajmani Haitham</v>
      </c>
      <c r="E23" s="16" t="s">
        <v>146</v>
      </c>
      <c r="F23" s="16" t="s">
        <v>53</v>
      </c>
      <c r="G23" s="16" t="s">
        <v>88</v>
      </c>
      <c r="H23" s="16" t="s">
        <v>147</v>
      </c>
      <c r="I23" s="46" t="s">
        <v>148</v>
      </c>
      <c r="J23" s="20" t="s">
        <v>149</v>
      </c>
      <c r="K23" s="63"/>
      <c r="L23" s="63"/>
      <c r="M23" s="63"/>
      <c r="N23" s="63"/>
      <c r="O23" s="63"/>
      <c r="P23" s="63">
        <v>0</v>
      </c>
      <c r="Q23" s="16" t="s">
        <v>150</v>
      </c>
      <c r="R23" s="64" t="s">
        <v>151</v>
      </c>
      <c r="S23" s="23"/>
      <c r="T23" s="23"/>
      <c r="U23" s="23"/>
      <c r="V23" s="23"/>
      <c r="W23" s="65">
        <v>0</v>
      </c>
      <c r="X23" s="63">
        <v>0.33333333333333331</v>
      </c>
      <c r="Y23" s="63">
        <v>0</v>
      </c>
      <c r="Z23" s="63">
        <f>1/4</f>
        <v>0.25</v>
      </c>
      <c r="AA23" s="66">
        <v>0</v>
      </c>
    </row>
    <row r="24" spans="1:27" ht="30">
      <c r="A24" s="4">
        <v>23</v>
      </c>
      <c r="B24" s="5" t="s">
        <v>152</v>
      </c>
      <c r="C24" s="6" t="s">
        <v>153</v>
      </c>
      <c r="D24" s="5" t="str">
        <f t="shared" si="0"/>
        <v>Abuzayed Ismail</v>
      </c>
      <c r="E24" s="5" t="s">
        <v>146</v>
      </c>
      <c r="F24" s="5" t="s">
        <v>53</v>
      </c>
      <c r="G24" s="5" t="s">
        <v>88</v>
      </c>
      <c r="H24" s="5" t="s">
        <v>147</v>
      </c>
      <c r="I24" s="47" t="s">
        <v>148</v>
      </c>
      <c r="J24" s="26" t="s">
        <v>149</v>
      </c>
      <c r="K24" s="67"/>
      <c r="L24" s="67"/>
      <c r="M24" s="67"/>
      <c r="N24" s="67"/>
      <c r="O24" s="67"/>
      <c r="P24" s="67">
        <v>0</v>
      </c>
      <c r="Q24" s="5" t="s">
        <v>150</v>
      </c>
      <c r="R24" s="68" t="s">
        <v>151</v>
      </c>
      <c r="S24" s="28"/>
      <c r="T24" s="28"/>
      <c r="U24" s="28"/>
      <c r="V24" s="28"/>
      <c r="W24" s="69">
        <v>0</v>
      </c>
      <c r="X24" s="67">
        <v>0.33333333333333331</v>
      </c>
      <c r="Y24" s="67">
        <v>0</v>
      </c>
      <c r="Z24" s="67">
        <f>1/4</f>
        <v>0.25</v>
      </c>
      <c r="AA24" s="70">
        <v>0</v>
      </c>
    </row>
    <row r="25" spans="1:27" ht="30">
      <c r="A25" s="35">
        <v>24</v>
      </c>
      <c r="B25" s="36" t="s">
        <v>154</v>
      </c>
      <c r="C25" s="37" t="s">
        <v>155</v>
      </c>
      <c r="D25" s="38" t="str">
        <f t="shared" si="0"/>
        <v>Tamimi Adil</v>
      </c>
      <c r="E25" s="38" t="s">
        <v>49</v>
      </c>
      <c r="F25" s="36" t="s">
        <v>53</v>
      </c>
      <c r="G25" s="36" t="s">
        <v>88</v>
      </c>
      <c r="H25" s="36" t="s">
        <v>147</v>
      </c>
      <c r="I25" s="39" t="s">
        <v>148</v>
      </c>
      <c r="J25" s="50" t="s">
        <v>149</v>
      </c>
      <c r="K25" s="40"/>
      <c r="L25" s="40"/>
      <c r="M25" s="40"/>
      <c r="N25" s="40"/>
      <c r="O25" s="40"/>
      <c r="P25" s="40">
        <v>1</v>
      </c>
      <c r="Q25" s="36" t="s">
        <v>150</v>
      </c>
      <c r="R25" s="41" t="s">
        <v>151</v>
      </c>
      <c r="S25" s="42"/>
      <c r="T25" s="42"/>
      <c r="U25" s="42"/>
      <c r="V25" s="42"/>
      <c r="W25" s="51">
        <v>1</v>
      </c>
      <c r="X25" s="40">
        <v>0.33333333333333331</v>
      </c>
      <c r="Y25" s="40">
        <v>1</v>
      </c>
      <c r="Z25" s="40">
        <f>1/4</f>
        <v>0.25</v>
      </c>
      <c r="AA25" s="52">
        <f>3/4</f>
        <v>0.75</v>
      </c>
    </row>
    <row r="26" spans="1:27" ht="45">
      <c r="A26" s="4">
        <v>25</v>
      </c>
      <c r="B26" s="7" t="s">
        <v>156</v>
      </c>
      <c r="C26" s="30" t="s">
        <v>157</v>
      </c>
      <c r="D26" s="5" t="str">
        <f t="shared" si="0"/>
        <v>Kannan Sathish</v>
      </c>
      <c r="E26" s="5" t="s">
        <v>70</v>
      </c>
      <c r="F26" s="7" t="s">
        <v>53</v>
      </c>
      <c r="G26" s="7" t="s">
        <v>54</v>
      </c>
      <c r="H26" s="7" t="s">
        <v>158</v>
      </c>
      <c r="I26" s="47" t="s">
        <v>159</v>
      </c>
      <c r="J26" s="26" t="s">
        <v>160</v>
      </c>
      <c r="K26" s="10">
        <v>1</v>
      </c>
      <c r="L26" s="10"/>
      <c r="M26" s="10"/>
      <c r="N26" s="10"/>
      <c r="O26" s="10"/>
      <c r="P26" s="10"/>
      <c r="Q26" s="7" t="s">
        <v>161</v>
      </c>
      <c r="R26" s="27" t="s">
        <v>162</v>
      </c>
      <c r="S26" s="28"/>
      <c r="T26" s="13">
        <v>1</v>
      </c>
      <c r="U26" s="28"/>
      <c r="V26" s="28"/>
      <c r="W26" s="28"/>
      <c r="X26" s="10">
        <v>1</v>
      </c>
      <c r="Y26" s="10">
        <v>1</v>
      </c>
      <c r="Z26" s="10">
        <f t="shared" ref="Z26:AA29" si="3">1/2</f>
        <v>0.5</v>
      </c>
      <c r="AA26" s="71">
        <f t="shared" si="3"/>
        <v>0.5</v>
      </c>
    </row>
    <row r="27" spans="1:27" ht="15.95" customHeight="1">
      <c r="A27" s="15">
        <v>26</v>
      </c>
      <c r="B27" s="18" t="s">
        <v>125</v>
      </c>
      <c r="C27" s="34" t="s">
        <v>126</v>
      </c>
      <c r="D27" s="16" t="str">
        <f t="shared" si="0"/>
        <v>Chan Stephen</v>
      </c>
      <c r="E27" s="18" t="s">
        <v>39</v>
      </c>
      <c r="F27" s="18" t="s">
        <v>30</v>
      </c>
      <c r="G27" s="31" t="s">
        <v>62</v>
      </c>
      <c r="H27" s="18" t="s">
        <v>163</v>
      </c>
      <c r="I27" s="46" t="s">
        <v>164</v>
      </c>
      <c r="J27" s="20" t="s">
        <v>165</v>
      </c>
      <c r="K27" s="21">
        <v>1</v>
      </c>
      <c r="L27" s="21"/>
      <c r="M27" s="21"/>
      <c r="N27" s="21"/>
      <c r="O27" s="21"/>
      <c r="P27" s="21"/>
      <c r="Q27" s="18" t="s">
        <v>45</v>
      </c>
      <c r="R27" s="29" t="s">
        <v>166</v>
      </c>
      <c r="S27" s="23"/>
      <c r="T27" s="23"/>
      <c r="U27" s="24">
        <v>1</v>
      </c>
      <c r="V27" s="23"/>
      <c r="W27" s="23"/>
      <c r="X27" s="21">
        <v>1</v>
      </c>
      <c r="Y27" s="21">
        <v>1</v>
      </c>
      <c r="Z27" s="21">
        <f t="shared" si="3"/>
        <v>0.5</v>
      </c>
      <c r="AA27" s="72">
        <f t="shared" si="3"/>
        <v>0.5</v>
      </c>
    </row>
    <row r="28" spans="1:27">
      <c r="A28" s="4">
        <v>27</v>
      </c>
      <c r="B28" s="5" t="s">
        <v>167</v>
      </c>
      <c r="C28" s="6" t="s">
        <v>168</v>
      </c>
      <c r="D28" s="5" t="str">
        <f t="shared" si="0"/>
        <v>Kaya Ozgur</v>
      </c>
      <c r="E28" s="5" t="s">
        <v>70</v>
      </c>
      <c r="F28" s="5" t="s">
        <v>40</v>
      </c>
      <c r="G28" s="7" t="s">
        <v>71</v>
      </c>
      <c r="H28" s="7" t="s">
        <v>169</v>
      </c>
      <c r="I28" s="47" t="s">
        <v>170</v>
      </c>
      <c r="J28" s="5" t="s">
        <v>171</v>
      </c>
      <c r="K28" s="10"/>
      <c r="L28" s="10">
        <v>0.5</v>
      </c>
      <c r="M28" s="10"/>
      <c r="N28" s="10"/>
      <c r="O28" s="10"/>
      <c r="P28" s="10"/>
      <c r="Q28" s="7" t="s">
        <v>172</v>
      </c>
      <c r="R28" s="27" t="s">
        <v>173</v>
      </c>
      <c r="S28" s="28"/>
      <c r="T28" s="28"/>
      <c r="U28" s="28"/>
      <c r="V28" s="13">
        <v>0.5</v>
      </c>
      <c r="W28" s="28"/>
      <c r="X28" s="10">
        <v>0.5</v>
      </c>
      <c r="Y28" s="10">
        <v>0.5</v>
      </c>
      <c r="Z28" s="10">
        <f t="shared" si="3"/>
        <v>0.5</v>
      </c>
      <c r="AA28" s="71">
        <f t="shared" si="3"/>
        <v>0.5</v>
      </c>
    </row>
    <row r="29" spans="1:27">
      <c r="A29" s="15">
        <v>28</v>
      </c>
      <c r="B29" s="16" t="s">
        <v>167</v>
      </c>
      <c r="C29" s="17" t="s">
        <v>174</v>
      </c>
      <c r="D29" s="16" t="str">
        <f t="shared" si="0"/>
        <v>Kaya Ilker</v>
      </c>
      <c r="E29" s="18" t="s">
        <v>39</v>
      </c>
      <c r="F29" s="16" t="s">
        <v>40</v>
      </c>
      <c r="G29" s="18" t="s">
        <v>71</v>
      </c>
      <c r="H29" s="18" t="s">
        <v>169</v>
      </c>
      <c r="I29" s="46" t="s">
        <v>170</v>
      </c>
      <c r="J29" s="16" t="s">
        <v>171</v>
      </c>
      <c r="K29" s="21"/>
      <c r="L29" s="21">
        <v>0.5</v>
      </c>
      <c r="M29" s="21"/>
      <c r="N29" s="21"/>
      <c r="O29" s="21"/>
      <c r="P29" s="21"/>
      <c r="Q29" s="18" t="s">
        <v>172</v>
      </c>
      <c r="R29" s="29" t="s">
        <v>173</v>
      </c>
      <c r="S29" s="23"/>
      <c r="T29" s="23"/>
      <c r="U29" s="23"/>
      <c r="V29" s="24">
        <v>0.5</v>
      </c>
      <c r="W29" s="23"/>
      <c r="X29" s="21">
        <v>0.5</v>
      </c>
      <c r="Y29" s="21">
        <v>0.5</v>
      </c>
      <c r="Z29" s="21">
        <f t="shared" si="3"/>
        <v>0.5</v>
      </c>
      <c r="AA29" s="72">
        <f t="shared" si="3"/>
        <v>0.5</v>
      </c>
    </row>
    <row r="30" spans="1:27" ht="30">
      <c r="A30" s="4">
        <v>29</v>
      </c>
      <c r="B30" s="5" t="s">
        <v>175</v>
      </c>
      <c r="C30" s="6" t="s">
        <v>176</v>
      </c>
      <c r="D30" s="5" t="str">
        <f t="shared" si="0"/>
        <v>Shaaban Mostafa</v>
      </c>
      <c r="E30" s="5" t="s">
        <v>70</v>
      </c>
      <c r="F30" s="7" t="s">
        <v>53</v>
      </c>
      <c r="G30" s="7" t="s">
        <v>177</v>
      </c>
      <c r="H30" s="7" t="s">
        <v>178</v>
      </c>
      <c r="I30" s="47" t="s">
        <v>179</v>
      </c>
      <c r="J30" s="26" t="s">
        <v>180</v>
      </c>
      <c r="K30" s="10">
        <v>0.33333333333333331</v>
      </c>
      <c r="L30" s="10"/>
      <c r="M30" s="10"/>
      <c r="N30" s="10"/>
      <c r="O30" s="10"/>
      <c r="P30" s="10"/>
      <c r="Q30" s="7" t="s">
        <v>181</v>
      </c>
      <c r="R30" s="27" t="s">
        <v>182</v>
      </c>
      <c r="S30" s="13">
        <v>0.33333333333333331</v>
      </c>
      <c r="T30" s="28"/>
      <c r="U30" s="28"/>
      <c r="V30" s="28"/>
      <c r="W30" s="28"/>
      <c r="X30" s="10">
        <v>0.33333333333333331</v>
      </c>
      <c r="Y30" s="10">
        <v>0.33333333333333331</v>
      </c>
      <c r="Z30" s="10">
        <f t="shared" ref="Z30:AA32" si="4">1/3</f>
        <v>0.33333333333333331</v>
      </c>
      <c r="AA30" s="73">
        <f t="shared" si="4"/>
        <v>0.33333333333333331</v>
      </c>
    </row>
    <row r="31" spans="1:27" ht="30">
      <c r="A31" s="15">
        <v>30</v>
      </c>
      <c r="B31" s="16" t="s">
        <v>183</v>
      </c>
      <c r="C31" s="17" t="s">
        <v>184</v>
      </c>
      <c r="D31" s="16" t="str">
        <f t="shared" si="0"/>
        <v>Osman Ahmed</v>
      </c>
      <c r="E31" s="18" t="s">
        <v>39</v>
      </c>
      <c r="F31" s="18" t="s">
        <v>53</v>
      </c>
      <c r="G31" s="18" t="s">
        <v>177</v>
      </c>
      <c r="H31" s="18" t="s">
        <v>178</v>
      </c>
      <c r="I31" s="46" t="s">
        <v>179</v>
      </c>
      <c r="J31" s="20" t="s">
        <v>180</v>
      </c>
      <c r="K31" s="21">
        <v>0.33333333333333331</v>
      </c>
      <c r="L31" s="21"/>
      <c r="M31" s="21"/>
      <c r="N31" s="21"/>
      <c r="O31" s="21"/>
      <c r="P31" s="21"/>
      <c r="Q31" s="18" t="s">
        <v>181</v>
      </c>
      <c r="R31" s="29" t="s">
        <v>182</v>
      </c>
      <c r="S31" s="24">
        <v>0.33333333333333331</v>
      </c>
      <c r="T31" s="23"/>
      <c r="U31" s="23"/>
      <c r="V31" s="23"/>
      <c r="W31" s="23"/>
      <c r="X31" s="21">
        <v>0.33333333333333331</v>
      </c>
      <c r="Y31" s="21">
        <v>0.33333333333333331</v>
      </c>
      <c r="Z31" s="21">
        <f t="shared" si="4"/>
        <v>0.33333333333333331</v>
      </c>
      <c r="AA31" s="74">
        <f t="shared" si="4"/>
        <v>0.33333333333333331</v>
      </c>
    </row>
    <row r="32" spans="1:27" ht="30">
      <c r="A32" s="4">
        <v>31</v>
      </c>
      <c r="B32" s="5" t="s">
        <v>185</v>
      </c>
      <c r="C32" s="6" t="s">
        <v>186</v>
      </c>
      <c r="D32" s="5" t="str">
        <f t="shared" si="0"/>
        <v>Aseeri Fatema</v>
      </c>
      <c r="E32" s="5" t="s">
        <v>187</v>
      </c>
      <c r="F32" s="7" t="s">
        <v>53</v>
      </c>
      <c r="G32" s="7" t="s">
        <v>177</v>
      </c>
      <c r="H32" s="7" t="s">
        <v>178</v>
      </c>
      <c r="I32" s="47" t="s">
        <v>179</v>
      </c>
      <c r="J32" s="26" t="s">
        <v>180</v>
      </c>
      <c r="K32" s="10">
        <v>0.33333333333333331</v>
      </c>
      <c r="L32" s="10"/>
      <c r="M32" s="10"/>
      <c r="N32" s="10"/>
      <c r="O32" s="10"/>
      <c r="P32" s="10"/>
      <c r="Q32" s="7" t="s">
        <v>181</v>
      </c>
      <c r="R32" s="27" t="s">
        <v>182</v>
      </c>
      <c r="S32" s="13">
        <v>0.33333333333333331</v>
      </c>
      <c r="T32" s="28"/>
      <c r="U32" s="28"/>
      <c r="V32" s="28"/>
      <c r="W32" s="28"/>
      <c r="X32" s="10">
        <v>0.33333333333333331</v>
      </c>
      <c r="Y32" s="10">
        <v>0.33333333333333331</v>
      </c>
      <c r="Z32" s="10">
        <f t="shared" si="4"/>
        <v>0.33333333333333331</v>
      </c>
      <c r="AA32" s="73">
        <f t="shared" si="4"/>
        <v>0.33333333333333331</v>
      </c>
    </row>
    <row r="33" spans="1:27" ht="60">
      <c r="A33" s="15">
        <v>32</v>
      </c>
      <c r="B33" s="18" t="s">
        <v>188</v>
      </c>
      <c r="C33" s="34" t="s">
        <v>189</v>
      </c>
      <c r="D33" s="16" t="str">
        <f t="shared" si="0"/>
        <v>Bodolica Virginia</v>
      </c>
      <c r="E33" s="18" t="s">
        <v>49</v>
      </c>
      <c r="F33" s="16" t="s">
        <v>40</v>
      </c>
      <c r="G33" s="18" t="s">
        <v>41</v>
      </c>
      <c r="H33" s="18" t="s">
        <v>190</v>
      </c>
      <c r="I33" s="46" t="s">
        <v>191</v>
      </c>
      <c r="J33" s="20" t="s">
        <v>192</v>
      </c>
      <c r="K33" s="21">
        <v>1</v>
      </c>
      <c r="L33" s="21"/>
      <c r="M33" s="21"/>
      <c r="N33" s="21"/>
      <c r="O33" s="21"/>
      <c r="P33" s="21"/>
      <c r="Q33" s="18" t="s">
        <v>193</v>
      </c>
      <c r="R33" s="29" t="s">
        <v>194</v>
      </c>
      <c r="S33" s="23"/>
      <c r="T33" s="24">
        <v>1</v>
      </c>
      <c r="U33" s="23"/>
      <c r="V33" s="23"/>
      <c r="W33" s="23"/>
      <c r="X33" s="21">
        <v>1</v>
      </c>
      <c r="Y33" s="21">
        <v>1</v>
      </c>
      <c r="Z33" s="21">
        <f>1/2</f>
        <v>0.5</v>
      </c>
      <c r="AA33" s="25">
        <f>1/2</f>
        <v>0.5</v>
      </c>
    </row>
    <row r="34" spans="1:27">
      <c r="A34" s="4">
        <v>33</v>
      </c>
      <c r="B34" s="7" t="s">
        <v>195</v>
      </c>
      <c r="C34" s="30" t="s">
        <v>196</v>
      </c>
      <c r="D34" s="5" t="str">
        <f t="shared" si="0"/>
        <v>Faiq Said</v>
      </c>
      <c r="E34" s="7" t="s">
        <v>49</v>
      </c>
      <c r="F34" s="7" t="s">
        <v>30</v>
      </c>
      <c r="G34" s="7" t="s">
        <v>197</v>
      </c>
      <c r="H34" s="7"/>
      <c r="I34" s="47" t="s">
        <v>198</v>
      </c>
      <c r="J34" s="7" t="s">
        <v>199</v>
      </c>
      <c r="K34" s="10"/>
      <c r="L34" s="10"/>
      <c r="M34" s="10"/>
      <c r="N34" s="10"/>
      <c r="O34" s="10">
        <v>1</v>
      </c>
      <c r="P34" s="10"/>
      <c r="Q34" s="7" t="s">
        <v>200</v>
      </c>
      <c r="R34" s="27" t="s">
        <v>201</v>
      </c>
      <c r="S34" s="28"/>
      <c r="T34" s="28"/>
      <c r="U34" s="28"/>
      <c r="V34" s="28"/>
      <c r="W34" s="13">
        <v>1</v>
      </c>
      <c r="X34" s="10">
        <v>1</v>
      </c>
      <c r="Y34" s="10">
        <v>1</v>
      </c>
      <c r="Z34" s="10">
        <v>1</v>
      </c>
      <c r="AA34" s="14">
        <v>1</v>
      </c>
    </row>
    <row r="35" spans="1:27">
      <c r="A35" s="15">
        <v>34</v>
      </c>
      <c r="B35" s="16" t="s">
        <v>202</v>
      </c>
      <c r="C35" s="17" t="s">
        <v>203</v>
      </c>
      <c r="D35" s="16" t="str">
        <f t="shared" si="0"/>
        <v>Abdel-Naby Shahin</v>
      </c>
      <c r="E35" s="16" t="s">
        <v>70</v>
      </c>
      <c r="F35" s="18" t="s">
        <v>30</v>
      </c>
      <c r="G35" s="18" t="s">
        <v>204</v>
      </c>
      <c r="H35" s="18" t="s">
        <v>205</v>
      </c>
      <c r="I35" s="46" t="s">
        <v>206</v>
      </c>
      <c r="J35" s="18" t="s">
        <v>207</v>
      </c>
      <c r="K35" s="21">
        <v>1</v>
      </c>
      <c r="L35" s="21"/>
      <c r="M35" s="21"/>
      <c r="N35" s="21"/>
      <c r="O35" s="21"/>
      <c r="P35" s="21"/>
      <c r="Q35" s="18" t="s">
        <v>208</v>
      </c>
      <c r="R35" s="29" t="s">
        <v>209</v>
      </c>
      <c r="S35" s="23"/>
      <c r="T35" s="24">
        <v>1</v>
      </c>
      <c r="U35" s="23"/>
      <c r="V35" s="23"/>
      <c r="W35" s="23"/>
      <c r="X35" s="21">
        <v>1</v>
      </c>
      <c r="Y35" s="21">
        <v>1</v>
      </c>
      <c r="Z35" s="21">
        <f>1/3</f>
        <v>0.33333333333333331</v>
      </c>
      <c r="AA35" s="74">
        <f>1/3</f>
        <v>0.33333333333333331</v>
      </c>
    </row>
    <row r="36" spans="1:27">
      <c r="A36" s="4">
        <v>35</v>
      </c>
      <c r="B36" s="7" t="s">
        <v>210</v>
      </c>
      <c r="C36" s="30" t="s">
        <v>211</v>
      </c>
      <c r="D36" s="5" t="str">
        <f t="shared" si="0"/>
        <v>Hossain Mahmud</v>
      </c>
      <c r="E36" s="7" t="s">
        <v>39</v>
      </c>
      <c r="F36" s="5" t="s">
        <v>40</v>
      </c>
      <c r="G36" s="7" t="s">
        <v>212</v>
      </c>
      <c r="H36" s="7" t="s">
        <v>213</v>
      </c>
      <c r="I36" s="47" t="s">
        <v>214</v>
      </c>
      <c r="J36" s="7" t="s">
        <v>215</v>
      </c>
      <c r="K36" s="10"/>
      <c r="L36" s="10">
        <v>1</v>
      </c>
      <c r="M36" s="10"/>
      <c r="N36" s="10"/>
      <c r="O36" s="10"/>
      <c r="P36" s="10"/>
      <c r="Q36" s="7" t="s">
        <v>161</v>
      </c>
      <c r="R36" s="27" t="s">
        <v>216</v>
      </c>
      <c r="S36" s="28"/>
      <c r="T36" s="28"/>
      <c r="U36" s="13">
        <v>1</v>
      </c>
      <c r="V36" s="28"/>
      <c r="W36" s="28"/>
      <c r="X36" s="10">
        <v>1</v>
      </c>
      <c r="Y36" s="10">
        <v>1</v>
      </c>
      <c r="Z36" s="10">
        <f>1/3</f>
        <v>0.33333333333333331</v>
      </c>
      <c r="AA36" s="73">
        <f>1/3</f>
        <v>0.33333333333333331</v>
      </c>
    </row>
    <row r="37" spans="1:27">
      <c r="A37" s="15">
        <v>36</v>
      </c>
      <c r="B37" s="16" t="s">
        <v>217</v>
      </c>
      <c r="C37" s="17" t="s">
        <v>218</v>
      </c>
      <c r="D37" s="16" t="str">
        <f t="shared" si="0"/>
        <v>Dupuis Daniel</v>
      </c>
      <c r="E37" s="18" t="s">
        <v>70</v>
      </c>
      <c r="F37" s="16" t="s">
        <v>40</v>
      </c>
      <c r="G37" s="18" t="s">
        <v>219</v>
      </c>
      <c r="H37" s="18" t="s">
        <v>220</v>
      </c>
      <c r="I37" s="46" t="s">
        <v>221</v>
      </c>
      <c r="J37" s="18" t="s">
        <v>222</v>
      </c>
      <c r="K37" s="21"/>
      <c r="L37" s="21">
        <v>1</v>
      </c>
      <c r="M37" s="21"/>
      <c r="N37" s="21"/>
      <c r="O37" s="21"/>
      <c r="P37" s="21"/>
      <c r="Q37" s="18" t="s">
        <v>120</v>
      </c>
      <c r="R37" s="29" t="s">
        <v>223</v>
      </c>
      <c r="S37" s="24">
        <v>1</v>
      </c>
      <c r="T37" s="23"/>
      <c r="U37" s="23"/>
      <c r="V37" s="23"/>
      <c r="W37" s="23"/>
      <c r="X37" s="21">
        <v>1</v>
      </c>
      <c r="Y37" s="21">
        <v>1</v>
      </c>
      <c r="Z37" s="21">
        <v>1</v>
      </c>
      <c r="AA37" s="25">
        <v>1</v>
      </c>
    </row>
    <row r="38" spans="1:27" ht="60">
      <c r="A38" s="4">
        <v>37</v>
      </c>
      <c r="B38" s="5" t="s">
        <v>224</v>
      </c>
      <c r="C38" s="6" t="s">
        <v>225</v>
      </c>
      <c r="D38" s="5" t="str">
        <f t="shared" si="0"/>
        <v>Qureshi Imran</v>
      </c>
      <c r="E38" s="5" t="s">
        <v>70</v>
      </c>
      <c r="F38" s="7" t="s">
        <v>53</v>
      </c>
      <c r="G38" s="7" t="s">
        <v>54</v>
      </c>
      <c r="H38" s="7" t="s">
        <v>226</v>
      </c>
      <c r="I38" s="47" t="s">
        <v>227</v>
      </c>
      <c r="J38" s="9" t="s">
        <v>228</v>
      </c>
      <c r="K38" s="10">
        <v>1</v>
      </c>
      <c r="L38" s="10"/>
      <c r="M38" s="10"/>
      <c r="N38" s="10"/>
      <c r="O38" s="10"/>
      <c r="P38" s="10"/>
      <c r="Q38" s="7" t="s">
        <v>229</v>
      </c>
      <c r="R38" s="27" t="s">
        <v>230</v>
      </c>
      <c r="S38" s="13">
        <v>1</v>
      </c>
      <c r="T38" s="28"/>
      <c r="U38" s="28"/>
      <c r="V38" s="28"/>
      <c r="W38" s="28"/>
      <c r="X38" s="10">
        <v>1</v>
      </c>
      <c r="Y38" s="10">
        <v>1</v>
      </c>
      <c r="Z38" s="10">
        <f>1/4</f>
        <v>0.25</v>
      </c>
      <c r="AA38" s="14">
        <f>1/4</f>
        <v>0.25</v>
      </c>
    </row>
    <row r="39" spans="1:27" ht="45">
      <c r="A39" s="15">
        <v>38</v>
      </c>
      <c r="B39" s="16" t="s">
        <v>231</v>
      </c>
      <c r="C39" s="17" t="s">
        <v>232</v>
      </c>
      <c r="D39" s="16" t="str">
        <f t="shared" si="0"/>
        <v>Mir Hasan</v>
      </c>
      <c r="E39" s="18" t="s">
        <v>49</v>
      </c>
      <c r="F39" s="18" t="s">
        <v>53</v>
      </c>
      <c r="G39" s="18" t="s">
        <v>177</v>
      </c>
      <c r="H39" s="18" t="s">
        <v>233</v>
      </c>
      <c r="I39" s="46" t="s">
        <v>234</v>
      </c>
      <c r="J39" s="75" t="s">
        <v>235</v>
      </c>
      <c r="K39" s="21">
        <v>1</v>
      </c>
      <c r="L39" s="21"/>
      <c r="M39" s="21"/>
      <c r="N39" s="21"/>
      <c r="O39" s="21"/>
      <c r="P39" s="21"/>
      <c r="Q39" s="75" t="s">
        <v>236</v>
      </c>
      <c r="R39" s="29" t="s">
        <v>237</v>
      </c>
      <c r="S39" s="23"/>
      <c r="T39" s="23"/>
      <c r="U39" s="23"/>
      <c r="V39" s="24">
        <v>1</v>
      </c>
      <c r="W39" s="23"/>
      <c r="X39" s="21">
        <v>1</v>
      </c>
      <c r="Y39" s="21">
        <v>1</v>
      </c>
      <c r="Z39" s="21">
        <f>1/5</f>
        <v>0.2</v>
      </c>
      <c r="AA39" s="25">
        <f>1/5</f>
        <v>0.2</v>
      </c>
    </row>
    <row r="40" spans="1:27" ht="45">
      <c r="A40" s="4">
        <v>39</v>
      </c>
      <c r="B40" s="7" t="s">
        <v>238</v>
      </c>
      <c r="C40" s="30" t="s">
        <v>239</v>
      </c>
      <c r="D40" s="5" t="str">
        <f t="shared" si="0"/>
        <v>Abu-Lebdeh Ghassan</v>
      </c>
      <c r="E40" s="7" t="s">
        <v>49</v>
      </c>
      <c r="F40" s="7" t="s">
        <v>53</v>
      </c>
      <c r="G40" s="7" t="s">
        <v>88</v>
      </c>
      <c r="H40" s="7" t="s">
        <v>240</v>
      </c>
      <c r="I40" s="47" t="s">
        <v>241</v>
      </c>
      <c r="J40" s="9" t="s">
        <v>242</v>
      </c>
      <c r="K40" s="10">
        <v>1</v>
      </c>
      <c r="L40" s="10"/>
      <c r="M40" s="10"/>
      <c r="N40" s="10"/>
      <c r="O40" s="10"/>
      <c r="P40" s="10"/>
      <c r="Q40" s="9" t="s">
        <v>243</v>
      </c>
      <c r="R40" s="27" t="s">
        <v>244</v>
      </c>
      <c r="S40" s="28"/>
      <c r="T40" s="28"/>
      <c r="U40" s="13">
        <v>1</v>
      </c>
      <c r="V40" s="28"/>
      <c r="W40" s="28"/>
      <c r="X40" s="10">
        <v>1</v>
      </c>
      <c r="Y40" s="10">
        <v>1</v>
      </c>
      <c r="Z40" s="10">
        <f>1/2</f>
        <v>0.5</v>
      </c>
      <c r="AA40" s="14">
        <f>1/2</f>
        <v>0.5</v>
      </c>
    </row>
    <row r="41" spans="1:27" ht="60">
      <c r="A41" s="15">
        <v>40</v>
      </c>
      <c r="B41" s="18" t="s">
        <v>245</v>
      </c>
      <c r="C41" s="34" t="s">
        <v>246</v>
      </c>
      <c r="D41" s="16" t="str">
        <f t="shared" si="0"/>
        <v>Romdhane Lotfi</v>
      </c>
      <c r="E41" s="18" t="s">
        <v>49</v>
      </c>
      <c r="F41" s="18" t="s">
        <v>53</v>
      </c>
      <c r="G41" s="18" t="s">
        <v>54</v>
      </c>
      <c r="H41" s="18" t="s">
        <v>247</v>
      </c>
      <c r="I41" s="46" t="s">
        <v>248</v>
      </c>
      <c r="J41" s="75" t="s">
        <v>249</v>
      </c>
      <c r="K41" s="21">
        <v>1</v>
      </c>
      <c r="L41" s="21"/>
      <c r="M41" s="21"/>
      <c r="N41" s="21"/>
      <c r="O41" s="21"/>
      <c r="P41" s="21"/>
      <c r="Q41" s="18" t="s">
        <v>250</v>
      </c>
      <c r="R41" s="29" t="s">
        <v>251</v>
      </c>
      <c r="S41" s="23"/>
      <c r="T41" s="23"/>
      <c r="U41" s="24">
        <v>1</v>
      </c>
      <c r="V41" s="23"/>
      <c r="W41" s="23"/>
      <c r="X41" s="21">
        <v>1</v>
      </c>
      <c r="Y41" s="21">
        <v>1</v>
      </c>
      <c r="Z41" s="21">
        <f>1/4</f>
        <v>0.25</v>
      </c>
      <c r="AA41" s="25">
        <f>1/4</f>
        <v>0.25</v>
      </c>
    </row>
    <row r="42" spans="1:27">
      <c r="A42" s="4">
        <v>41</v>
      </c>
      <c r="B42" s="7" t="s">
        <v>252</v>
      </c>
      <c r="C42" s="30" t="s">
        <v>253</v>
      </c>
      <c r="D42" s="5" t="str">
        <f t="shared" si="0"/>
        <v>Abu Muhanna Yusuf</v>
      </c>
      <c r="E42" s="5" t="s">
        <v>49</v>
      </c>
      <c r="F42" s="7" t="s">
        <v>30</v>
      </c>
      <c r="G42" s="33" t="s">
        <v>62</v>
      </c>
      <c r="H42" s="7" t="s">
        <v>254</v>
      </c>
      <c r="I42" s="47" t="s">
        <v>255</v>
      </c>
      <c r="J42" s="7" t="s">
        <v>256</v>
      </c>
      <c r="K42" s="10">
        <v>1</v>
      </c>
      <c r="L42" s="10"/>
      <c r="M42" s="10"/>
      <c r="N42" s="10"/>
      <c r="O42" s="10"/>
      <c r="P42" s="10"/>
      <c r="Q42" s="7" t="s">
        <v>257</v>
      </c>
      <c r="R42" s="27" t="s">
        <v>258</v>
      </c>
      <c r="S42" s="28"/>
      <c r="T42" s="13">
        <v>1</v>
      </c>
      <c r="U42" s="28"/>
      <c r="V42" s="28"/>
      <c r="W42" s="28"/>
      <c r="X42" s="10">
        <v>1</v>
      </c>
      <c r="Y42" s="10">
        <v>1</v>
      </c>
      <c r="Z42" s="10">
        <f>1/3</f>
        <v>0.33333333333333331</v>
      </c>
      <c r="AA42" s="73">
        <f>1/3</f>
        <v>0.33333333333333331</v>
      </c>
    </row>
    <row r="43" spans="1:27" ht="45">
      <c r="A43" s="15">
        <v>42</v>
      </c>
      <c r="B43" s="18" t="s">
        <v>259</v>
      </c>
      <c r="C43" s="34" t="s">
        <v>116</v>
      </c>
      <c r="D43" s="16" t="str">
        <f t="shared" si="0"/>
        <v>Al-Hemyari Mohammed</v>
      </c>
      <c r="E43" s="16" t="s">
        <v>103</v>
      </c>
      <c r="F43" s="18" t="s">
        <v>53</v>
      </c>
      <c r="G43" s="18" t="s">
        <v>54</v>
      </c>
      <c r="H43" s="18" t="s">
        <v>260</v>
      </c>
      <c r="I43" s="46" t="s">
        <v>261</v>
      </c>
      <c r="J43" s="75" t="s">
        <v>262</v>
      </c>
      <c r="K43" s="21"/>
      <c r="L43" s="21"/>
      <c r="M43" s="21"/>
      <c r="N43" s="21"/>
      <c r="O43" s="21"/>
      <c r="P43" s="21">
        <v>0</v>
      </c>
      <c r="Q43" s="18" t="s">
        <v>263</v>
      </c>
      <c r="R43" s="29" t="s">
        <v>264</v>
      </c>
      <c r="S43" s="23"/>
      <c r="T43" s="23"/>
      <c r="U43" s="23"/>
      <c r="V43" s="23"/>
      <c r="W43" s="51">
        <v>0</v>
      </c>
      <c r="X43" s="21">
        <v>0.33333333333333331</v>
      </c>
      <c r="Y43" s="40">
        <v>0</v>
      </c>
      <c r="Z43" s="21">
        <f>1/3</f>
        <v>0.33333333333333331</v>
      </c>
      <c r="AA43" s="74">
        <v>0</v>
      </c>
    </row>
    <row r="44" spans="1:27" ht="45">
      <c r="A44" s="53">
        <v>43</v>
      </c>
      <c r="B44" s="56" t="s">
        <v>265</v>
      </c>
      <c r="C44" s="76" t="s">
        <v>87</v>
      </c>
      <c r="D44" s="54" t="str">
        <f t="shared" si="0"/>
        <v>Hamdan Mohammad</v>
      </c>
      <c r="E44" s="54" t="s">
        <v>39</v>
      </c>
      <c r="F44" s="56" t="s">
        <v>53</v>
      </c>
      <c r="G44" s="56" t="s">
        <v>54</v>
      </c>
      <c r="H44" s="56" t="s">
        <v>260</v>
      </c>
      <c r="I44" s="57" t="s">
        <v>261</v>
      </c>
      <c r="J44" s="77" t="s">
        <v>262</v>
      </c>
      <c r="K44" s="44"/>
      <c r="L44" s="44"/>
      <c r="M44" s="44"/>
      <c r="N44" s="44"/>
      <c r="O44" s="44"/>
      <c r="P44" s="44">
        <v>0.5</v>
      </c>
      <c r="Q44" s="56" t="s">
        <v>263</v>
      </c>
      <c r="R44" s="59" t="s">
        <v>264</v>
      </c>
      <c r="S44" s="60"/>
      <c r="T44" s="60"/>
      <c r="U44" s="60"/>
      <c r="V44" s="60"/>
      <c r="W44" s="43">
        <v>0.5</v>
      </c>
      <c r="X44" s="44">
        <v>0.33333333333333331</v>
      </c>
      <c r="Y44" s="44">
        <v>0.5</v>
      </c>
      <c r="Z44" s="44">
        <f>1/3</f>
        <v>0.33333333333333331</v>
      </c>
      <c r="AA44" s="78">
        <f>1.5/3</f>
        <v>0.5</v>
      </c>
    </row>
    <row r="45" spans="1:27" ht="45">
      <c r="A45" s="35">
        <v>44</v>
      </c>
      <c r="B45" s="36" t="s">
        <v>266</v>
      </c>
      <c r="C45" s="37" t="s">
        <v>267</v>
      </c>
      <c r="D45" s="38" t="str">
        <f t="shared" si="0"/>
        <v>Orhan Mehmet</v>
      </c>
      <c r="E45" s="38" t="s">
        <v>39</v>
      </c>
      <c r="F45" s="36" t="s">
        <v>53</v>
      </c>
      <c r="G45" s="36" t="s">
        <v>54</v>
      </c>
      <c r="H45" s="36" t="s">
        <v>260</v>
      </c>
      <c r="I45" s="39" t="s">
        <v>261</v>
      </c>
      <c r="J45" s="79" t="s">
        <v>262</v>
      </c>
      <c r="K45" s="40"/>
      <c r="L45" s="40"/>
      <c r="M45" s="40"/>
      <c r="N45" s="40"/>
      <c r="O45" s="40"/>
      <c r="P45" s="40">
        <v>0.5</v>
      </c>
      <c r="Q45" s="36" t="s">
        <v>263</v>
      </c>
      <c r="R45" s="41" t="s">
        <v>264</v>
      </c>
      <c r="S45" s="42"/>
      <c r="T45" s="42"/>
      <c r="U45" s="42"/>
      <c r="V45" s="42"/>
      <c r="W45" s="51">
        <v>0.5</v>
      </c>
      <c r="X45" s="40">
        <v>0.33333333333333331</v>
      </c>
      <c r="Y45" s="40">
        <v>0.5</v>
      </c>
      <c r="Z45" s="40">
        <f>1/3</f>
        <v>0.33333333333333331</v>
      </c>
      <c r="AA45" s="78">
        <f>1.5/3</f>
        <v>0.5</v>
      </c>
    </row>
    <row r="46" spans="1:27" ht="60">
      <c r="A46" s="80">
        <v>45</v>
      </c>
      <c r="B46" s="81" t="s">
        <v>268</v>
      </c>
      <c r="C46" s="82" t="s">
        <v>87</v>
      </c>
      <c r="D46" s="83" t="str">
        <f t="shared" si="0"/>
        <v>Saghafifar Mohammad</v>
      </c>
      <c r="E46" s="84" t="s">
        <v>269</v>
      </c>
      <c r="F46" s="81" t="s">
        <v>53</v>
      </c>
      <c r="G46" s="81" t="s">
        <v>54</v>
      </c>
      <c r="H46" s="81" t="s">
        <v>270</v>
      </c>
      <c r="I46" s="85" t="s">
        <v>271</v>
      </c>
      <c r="J46" s="86" t="s">
        <v>272</v>
      </c>
      <c r="K46" s="87">
        <v>0</v>
      </c>
      <c r="L46" s="87"/>
      <c r="M46" s="87"/>
      <c r="N46" s="87"/>
      <c r="O46" s="87"/>
      <c r="P46" s="87"/>
      <c r="Q46" s="81" t="s">
        <v>130</v>
      </c>
      <c r="R46" s="88" t="s">
        <v>273</v>
      </c>
      <c r="S46" s="89">
        <v>0</v>
      </c>
      <c r="T46" s="90"/>
      <c r="U46" s="90"/>
      <c r="V46" s="90"/>
      <c r="W46" s="90"/>
      <c r="X46" s="91">
        <v>0.5</v>
      </c>
      <c r="Y46" s="87">
        <v>0</v>
      </c>
      <c r="Z46" s="91">
        <f>1/2</f>
        <v>0.5</v>
      </c>
      <c r="AA46" s="92">
        <v>0</v>
      </c>
    </row>
    <row r="47" spans="1:27" ht="60">
      <c r="A47" s="35">
        <v>46</v>
      </c>
      <c r="B47" s="36" t="s">
        <v>274</v>
      </c>
      <c r="C47" s="37" t="s">
        <v>275</v>
      </c>
      <c r="D47" s="38" t="str">
        <f t="shared" si="0"/>
        <v>Gadalla Mohamed</v>
      </c>
      <c r="E47" s="38" t="s">
        <v>49</v>
      </c>
      <c r="F47" s="36" t="s">
        <v>53</v>
      </c>
      <c r="G47" s="36" t="s">
        <v>54</v>
      </c>
      <c r="H47" s="36" t="s">
        <v>270</v>
      </c>
      <c r="I47" s="39" t="s">
        <v>271</v>
      </c>
      <c r="J47" s="79" t="s">
        <v>272</v>
      </c>
      <c r="K47" s="40">
        <v>1</v>
      </c>
      <c r="L47" s="40"/>
      <c r="M47" s="40"/>
      <c r="N47" s="40"/>
      <c r="O47" s="40"/>
      <c r="P47" s="40"/>
      <c r="Q47" s="36" t="s">
        <v>130</v>
      </c>
      <c r="R47" s="41" t="s">
        <v>273</v>
      </c>
      <c r="S47" s="51">
        <v>1</v>
      </c>
      <c r="T47" s="42"/>
      <c r="U47" s="42"/>
      <c r="V47" s="42"/>
      <c r="W47" s="42"/>
      <c r="X47" s="40">
        <v>0.5</v>
      </c>
      <c r="Y47" s="40">
        <v>1</v>
      </c>
      <c r="Z47" s="40">
        <f>1/2</f>
        <v>0.5</v>
      </c>
      <c r="AA47" s="52">
        <f>2/2</f>
        <v>1</v>
      </c>
    </row>
    <row r="48" spans="1:27" ht="75">
      <c r="A48" s="4">
        <v>47</v>
      </c>
      <c r="B48" s="7" t="s">
        <v>276</v>
      </c>
      <c r="C48" s="30" t="s">
        <v>277</v>
      </c>
      <c r="D48" s="5" t="str">
        <f t="shared" si="0"/>
        <v>Mukhtar Noora</v>
      </c>
      <c r="E48" s="5" t="s">
        <v>103</v>
      </c>
      <c r="F48" s="7" t="s">
        <v>53</v>
      </c>
      <c r="G48" s="7" t="s">
        <v>134</v>
      </c>
      <c r="H48" s="7" t="s">
        <v>278</v>
      </c>
      <c r="I48" s="47" t="s">
        <v>279</v>
      </c>
      <c r="J48" s="9" t="s">
        <v>280</v>
      </c>
      <c r="K48" s="10">
        <v>0</v>
      </c>
      <c r="L48" s="10"/>
      <c r="M48" s="10"/>
      <c r="N48" s="10"/>
      <c r="O48" s="10"/>
      <c r="P48" s="10"/>
      <c r="Q48" s="7" t="s">
        <v>281</v>
      </c>
      <c r="R48" s="27" t="s">
        <v>282</v>
      </c>
      <c r="S48" s="28"/>
      <c r="T48" s="28"/>
      <c r="U48" s="13">
        <v>0</v>
      </c>
      <c r="V48" s="28"/>
      <c r="W48" s="28"/>
      <c r="X48" s="10">
        <v>0.33333333333333331</v>
      </c>
      <c r="Y48" s="10">
        <v>0</v>
      </c>
      <c r="Z48" s="10">
        <f>1/3</f>
        <v>0.33333333333333331</v>
      </c>
      <c r="AA48" s="73">
        <v>0</v>
      </c>
    </row>
    <row r="49" spans="1:27" ht="75">
      <c r="A49" s="35">
        <v>48</v>
      </c>
      <c r="B49" s="36" t="s">
        <v>283</v>
      </c>
      <c r="C49" s="37" t="s">
        <v>284</v>
      </c>
      <c r="D49" s="38" t="str">
        <f t="shared" si="0"/>
        <v>Al-Asheh Sameer</v>
      </c>
      <c r="E49" s="38" t="s">
        <v>49</v>
      </c>
      <c r="F49" s="36" t="s">
        <v>53</v>
      </c>
      <c r="G49" s="36" t="s">
        <v>134</v>
      </c>
      <c r="H49" s="36" t="s">
        <v>278</v>
      </c>
      <c r="I49" s="39" t="s">
        <v>279</v>
      </c>
      <c r="J49" s="79" t="s">
        <v>280</v>
      </c>
      <c r="K49" s="40">
        <v>0.5</v>
      </c>
      <c r="L49" s="40"/>
      <c r="M49" s="40"/>
      <c r="N49" s="40"/>
      <c r="O49" s="40"/>
      <c r="P49" s="40"/>
      <c r="Q49" s="36" t="s">
        <v>281</v>
      </c>
      <c r="R49" s="41" t="s">
        <v>282</v>
      </c>
      <c r="S49" s="42"/>
      <c r="T49" s="42"/>
      <c r="U49" s="51">
        <v>0.5</v>
      </c>
      <c r="V49" s="42"/>
      <c r="W49" s="42"/>
      <c r="X49" s="40">
        <v>0.33333333333333331</v>
      </c>
      <c r="Y49" s="40">
        <v>0.5</v>
      </c>
      <c r="Z49" s="40">
        <f>1/3</f>
        <v>0.33333333333333331</v>
      </c>
      <c r="AA49" s="93">
        <f>1.5/3</f>
        <v>0.5</v>
      </c>
    </row>
    <row r="50" spans="1:27" ht="75">
      <c r="A50" s="53">
        <v>49</v>
      </c>
      <c r="B50" s="56" t="s">
        <v>285</v>
      </c>
      <c r="C50" s="76" t="s">
        <v>184</v>
      </c>
      <c r="D50" s="54" t="str">
        <f t="shared" si="0"/>
        <v>Aidan Ahmed</v>
      </c>
      <c r="E50" s="94" t="s">
        <v>286</v>
      </c>
      <c r="F50" s="56" t="s">
        <v>53</v>
      </c>
      <c r="G50" s="56" t="s">
        <v>134</v>
      </c>
      <c r="H50" s="56" t="s">
        <v>278</v>
      </c>
      <c r="I50" s="57" t="s">
        <v>279</v>
      </c>
      <c r="J50" s="77" t="s">
        <v>280</v>
      </c>
      <c r="K50" s="44">
        <v>0.5</v>
      </c>
      <c r="L50" s="44"/>
      <c r="M50" s="44"/>
      <c r="N50" s="44"/>
      <c r="O50" s="44"/>
      <c r="P50" s="44"/>
      <c r="Q50" s="56" t="s">
        <v>281</v>
      </c>
      <c r="R50" s="59" t="s">
        <v>282</v>
      </c>
      <c r="S50" s="60"/>
      <c r="T50" s="60"/>
      <c r="U50" s="43">
        <v>0.5</v>
      </c>
      <c r="V50" s="60"/>
      <c r="W50" s="60"/>
      <c r="X50" s="44">
        <v>0.33333333333333331</v>
      </c>
      <c r="Y50" s="44">
        <v>0.5</v>
      </c>
      <c r="Z50" s="44">
        <f>1/3</f>
        <v>0.33333333333333331</v>
      </c>
      <c r="AA50" s="93">
        <f>1.5/3</f>
        <v>0.5</v>
      </c>
    </row>
    <row r="51" spans="1:27" ht="45">
      <c r="A51" s="15">
        <v>50</v>
      </c>
      <c r="B51" s="18" t="s">
        <v>287</v>
      </c>
      <c r="C51" s="34" t="s">
        <v>288</v>
      </c>
      <c r="D51" s="16" t="str">
        <f t="shared" si="0"/>
        <v>Awad Nahid</v>
      </c>
      <c r="E51" s="18" t="s">
        <v>289</v>
      </c>
      <c r="F51" s="18" t="s">
        <v>53</v>
      </c>
      <c r="G51" s="18" t="s">
        <v>134</v>
      </c>
      <c r="H51" s="18" t="s">
        <v>290</v>
      </c>
      <c r="I51" s="19" t="s">
        <v>291</v>
      </c>
      <c r="J51" s="75" t="s">
        <v>292</v>
      </c>
      <c r="K51" s="21">
        <v>0.25</v>
      </c>
      <c r="L51" s="21"/>
      <c r="M51" s="21"/>
      <c r="N51" s="21"/>
      <c r="O51" s="21"/>
      <c r="P51" s="21"/>
      <c r="Q51" s="18" t="s">
        <v>109</v>
      </c>
      <c r="R51" s="29" t="s">
        <v>293</v>
      </c>
      <c r="S51" s="24">
        <v>0.25</v>
      </c>
      <c r="T51" s="23"/>
      <c r="U51" s="23"/>
      <c r="V51" s="23"/>
      <c r="W51" s="23"/>
      <c r="X51" s="21">
        <v>0.25</v>
      </c>
      <c r="Y51" s="21">
        <v>0.25</v>
      </c>
      <c r="Z51" s="21">
        <f t="shared" ref="Z51:AA54" si="5">1/4</f>
        <v>0.25</v>
      </c>
      <c r="AA51" s="74">
        <f t="shared" si="5"/>
        <v>0.25</v>
      </c>
    </row>
    <row r="52" spans="1:27" ht="45">
      <c r="A52" s="4">
        <v>51</v>
      </c>
      <c r="B52" s="7" t="s">
        <v>143</v>
      </c>
      <c r="C52" s="30" t="s">
        <v>294</v>
      </c>
      <c r="D52" s="5" t="str">
        <f t="shared" si="0"/>
        <v>Paul Vinod</v>
      </c>
      <c r="E52" s="7" t="s">
        <v>187</v>
      </c>
      <c r="F52" s="7" t="s">
        <v>53</v>
      </c>
      <c r="G52" s="7" t="s">
        <v>134</v>
      </c>
      <c r="H52" s="7" t="s">
        <v>290</v>
      </c>
      <c r="I52" s="8" t="s">
        <v>291</v>
      </c>
      <c r="J52" s="9" t="s">
        <v>292</v>
      </c>
      <c r="K52" s="10">
        <v>0.25</v>
      </c>
      <c r="L52" s="10"/>
      <c r="M52" s="10"/>
      <c r="N52" s="10"/>
      <c r="O52" s="10"/>
      <c r="P52" s="10"/>
      <c r="Q52" s="7" t="s">
        <v>109</v>
      </c>
      <c r="R52" s="27" t="s">
        <v>293</v>
      </c>
      <c r="S52" s="13">
        <v>0.25</v>
      </c>
      <c r="T52" s="28"/>
      <c r="U52" s="28"/>
      <c r="V52" s="28"/>
      <c r="W52" s="28"/>
      <c r="X52" s="10">
        <v>0.25</v>
      </c>
      <c r="Y52" s="10">
        <v>0.25</v>
      </c>
      <c r="Z52" s="10">
        <f t="shared" si="5"/>
        <v>0.25</v>
      </c>
      <c r="AA52" s="73">
        <f t="shared" si="5"/>
        <v>0.25</v>
      </c>
    </row>
    <row r="53" spans="1:27" ht="45">
      <c r="A53" s="15">
        <v>52</v>
      </c>
      <c r="B53" s="18" t="s">
        <v>295</v>
      </c>
      <c r="C53" s="34" t="s">
        <v>87</v>
      </c>
      <c r="D53" s="16" t="str">
        <f t="shared" si="0"/>
        <v>Al-Sayah Mohammad</v>
      </c>
      <c r="E53" s="18" t="s">
        <v>49</v>
      </c>
      <c r="F53" s="18" t="s">
        <v>30</v>
      </c>
      <c r="G53" s="18" t="s">
        <v>31</v>
      </c>
      <c r="H53" s="18" t="s">
        <v>290</v>
      </c>
      <c r="I53" s="19" t="s">
        <v>291</v>
      </c>
      <c r="J53" s="75" t="s">
        <v>292</v>
      </c>
      <c r="K53" s="21">
        <v>0.25</v>
      </c>
      <c r="L53" s="21"/>
      <c r="M53" s="21"/>
      <c r="N53" s="21"/>
      <c r="O53" s="21"/>
      <c r="P53" s="21"/>
      <c r="Q53" s="18" t="s">
        <v>109</v>
      </c>
      <c r="R53" s="29" t="s">
        <v>293</v>
      </c>
      <c r="S53" s="24">
        <v>0.25</v>
      </c>
      <c r="T53" s="23"/>
      <c r="U53" s="23"/>
      <c r="V53" s="23"/>
      <c r="W53" s="23"/>
      <c r="X53" s="21">
        <v>0.25</v>
      </c>
      <c r="Y53" s="21">
        <v>0.25</v>
      </c>
      <c r="Z53" s="21">
        <f t="shared" si="5"/>
        <v>0.25</v>
      </c>
      <c r="AA53" s="74">
        <f t="shared" si="5"/>
        <v>0.25</v>
      </c>
    </row>
    <row r="54" spans="1:27" ht="45">
      <c r="A54" s="4">
        <v>53</v>
      </c>
      <c r="B54" s="7" t="s">
        <v>296</v>
      </c>
      <c r="C54" s="30" t="s">
        <v>297</v>
      </c>
      <c r="D54" s="5" t="str">
        <f t="shared" si="0"/>
        <v>Husseini Ghaleb</v>
      </c>
      <c r="E54" s="7" t="s">
        <v>49</v>
      </c>
      <c r="F54" s="7" t="s">
        <v>53</v>
      </c>
      <c r="G54" s="7" t="s">
        <v>134</v>
      </c>
      <c r="H54" s="7" t="s">
        <v>290</v>
      </c>
      <c r="I54" s="8" t="s">
        <v>291</v>
      </c>
      <c r="J54" s="9" t="s">
        <v>292</v>
      </c>
      <c r="K54" s="10">
        <v>0.25</v>
      </c>
      <c r="L54" s="10"/>
      <c r="M54" s="10"/>
      <c r="N54" s="10"/>
      <c r="O54" s="10"/>
      <c r="P54" s="10"/>
      <c r="Q54" s="7" t="s">
        <v>109</v>
      </c>
      <c r="R54" s="27" t="s">
        <v>293</v>
      </c>
      <c r="S54" s="13">
        <v>0.25</v>
      </c>
      <c r="T54" s="28"/>
      <c r="U54" s="28"/>
      <c r="V54" s="28"/>
      <c r="W54" s="28"/>
      <c r="X54" s="10">
        <v>0.25</v>
      </c>
      <c r="Y54" s="10">
        <v>0.25</v>
      </c>
      <c r="Z54" s="10">
        <f t="shared" si="5"/>
        <v>0.25</v>
      </c>
      <c r="AA54" s="73">
        <f t="shared" si="5"/>
        <v>0.25</v>
      </c>
    </row>
    <row r="55" spans="1:27">
      <c r="A55" s="15">
        <v>54</v>
      </c>
      <c r="B55" s="18" t="s">
        <v>125</v>
      </c>
      <c r="C55" s="34" t="s">
        <v>126</v>
      </c>
      <c r="D55" s="16" t="str">
        <f t="shared" si="0"/>
        <v>Chan Stephen</v>
      </c>
      <c r="E55" s="18" t="s">
        <v>39</v>
      </c>
      <c r="F55" s="18" t="s">
        <v>30</v>
      </c>
      <c r="G55" s="31" t="s">
        <v>62</v>
      </c>
      <c r="H55" s="18" t="s">
        <v>298</v>
      </c>
      <c r="I55" s="19" t="s">
        <v>299</v>
      </c>
      <c r="J55" s="18" t="s">
        <v>300</v>
      </c>
      <c r="K55" s="21"/>
      <c r="L55" s="21"/>
      <c r="M55" s="21"/>
      <c r="N55" s="21"/>
      <c r="O55" s="21"/>
      <c r="P55" s="21">
        <v>1</v>
      </c>
      <c r="Q55" s="18" t="s">
        <v>301</v>
      </c>
      <c r="R55" s="29" t="s">
        <v>302</v>
      </c>
      <c r="S55" s="23"/>
      <c r="T55" s="23"/>
      <c r="U55" s="23"/>
      <c r="V55" s="23"/>
      <c r="W55" s="24">
        <v>1</v>
      </c>
      <c r="X55" s="21">
        <v>1</v>
      </c>
      <c r="Y55" s="21">
        <v>1</v>
      </c>
      <c r="Z55" s="21">
        <f>1/3</f>
        <v>0.33333333333333331</v>
      </c>
      <c r="AA55" s="74">
        <f>1/3</f>
        <v>0.33333333333333331</v>
      </c>
    </row>
    <row r="56" spans="1:27">
      <c r="A56" s="4">
        <v>55</v>
      </c>
      <c r="B56" s="7" t="s">
        <v>303</v>
      </c>
      <c r="C56" s="30" t="s">
        <v>304</v>
      </c>
      <c r="D56" s="5" t="str">
        <f t="shared" si="0"/>
        <v>Younis Dana</v>
      </c>
      <c r="E56" s="5" t="s">
        <v>103</v>
      </c>
      <c r="F56" s="7" t="s">
        <v>53</v>
      </c>
      <c r="G56" s="7" t="s">
        <v>177</v>
      </c>
      <c r="H56" s="7" t="s">
        <v>305</v>
      </c>
      <c r="I56" s="8" t="s">
        <v>306</v>
      </c>
      <c r="J56" s="7" t="s">
        <v>307</v>
      </c>
      <c r="K56" s="10">
        <v>0</v>
      </c>
      <c r="L56" s="10"/>
      <c r="M56" s="10"/>
      <c r="N56" s="10"/>
      <c r="O56" s="10"/>
      <c r="P56" s="10"/>
      <c r="Q56" s="7" t="s">
        <v>130</v>
      </c>
      <c r="R56" s="95" t="s">
        <v>308</v>
      </c>
      <c r="S56" s="28"/>
      <c r="T56" s="28"/>
      <c r="U56" s="28"/>
      <c r="V56" s="13">
        <v>0</v>
      </c>
      <c r="W56" s="28"/>
      <c r="X56" s="10">
        <v>0.33333333333333331</v>
      </c>
      <c r="Y56" s="10">
        <v>0</v>
      </c>
      <c r="Z56" s="10">
        <f>1/3</f>
        <v>0.33333333333333331</v>
      </c>
      <c r="AA56" s="73">
        <v>0</v>
      </c>
    </row>
    <row r="57" spans="1:27">
      <c r="A57" s="35">
        <v>56</v>
      </c>
      <c r="B57" s="36" t="s">
        <v>309</v>
      </c>
      <c r="C57" s="36" t="s">
        <v>310</v>
      </c>
      <c r="D57" s="96" t="str">
        <f t="shared" si="0"/>
        <v>Narayanan Madathumpadical</v>
      </c>
      <c r="E57" s="38" t="s">
        <v>311</v>
      </c>
      <c r="F57" s="36" t="s">
        <v>53</v>
      </c>
      <c r="G57" s="36" t="s">
        <v>177</v>
      </c>
      <c r="H57" s="36" t="s">
        <v>305</v>
      </c>
      <c r="I57" s="97" t="s">
        <v>306</v>
      </c>
      <c r="J57" s="36" t="s">
        <v>307</v>
      </c>
      <c r="K57" s="40">
        <v>0.5</v>
      </c>
      <c r="L57" s="40"/>
      <c r="M57" s="40"/>
      <c r="N57" s="40"/>
      <c r="O57" s="40"/>
      <c r="P57" s="40"/>
      <c r="Q57" s="36" t="s">
        <v>130</v>
      </c>
      <c r="R57" s="98" t="s">
        <v>308</v>
      </c>
      <c r="S57" s="42"/>
      <c r="T57" s="42"/>
      <c r="U57" s="42"/>
      <c r="V57" s="51">
        <v>0.5</v>
      </c>
      <c r="W57" s="42"/>
      <c r="X57" s="40">
        <v>0.33333333333333331</v>
      </c>
      <c r="Y57" s="40">
        <v>0.5</v>
      </c>
      <c r="Z57" s="40">
        <f>1/3</f>
        <v>0.33333333333333331</v>
      </c>
      <c r="AA57" s="93">
        <f>1.5/3</f>
        <v>0.5</v>
      </c>
    </row>
    <row r="58" spans="1:27">
      <c r="A58" s="53">
        <v>57</v>
      </c>
      <c r="B58" s="56" t="s">
        <v>312</v>
      </c>
      <c r="C58" s="76" t="s">
        <v>232</v>
      </c>
      <c r="D58" s="54" t="str">
        <f t="shared" si="0"/>
        <v>Al-Nashash Hasan</v>
      </c>
      <c r="E58" s="56" t="s">
        <v>49</v>
      </c>
      <c r="F58" s="56" t="s">
        <v>53</v>
      </c>
      <c r="G58" s="56" t="s">
        <v>177</v>
      </c>
      <c r="H58" s="56" t="s">
        <v>305</v>
      </c>
      <c r="I58" s="99" t="s">
        <v>306</v>
      </c>
      <c r="J58" s="56" t="s">
        <v>307</v>
      </c>
      <c r="K58" s="44">
        <v>0.5</v>
      </c>
      <c r="L58" s="44"/>
      <c r="M58" s="44"/>
      <c r="N58" s="44"/>
      <c r="O58" s="44"/>
      <c r="P58" s="44"/>
      <c r="Q58" s="56" t="s">
        <v>130</v>
      </c>
      <c r="R58" s="100" t="s">
        <v>308</v>
      </c>
      <c r="S58" s="60"/>
      <c r="T58" s="60"/>
      <c r="U58" s="60"/>
      <c r="V58" s="43">
        <v>0.5</v>
      </c>
      <c r="W58" s="60"/>
      <c r="X58" s="44">
        <v>0.33333333333333331</v>
      </c>
      <c r="Y58" s="44">
        <v>0.5</v>
      </c>
      <c r="Z58" s="44">
        <f>1/3</f>
        <v>0.33333333333333331</v>
      </c>
      <c r="AA58" s="93">
        <f>1.5/3</f>
        <v>0.5</v>
      </c>
    </row>
    <row r="59" spans="1:27" ht="45">
      <c r="A59" s="15">
        <v>58</v>
      </c>
      <c r="B59" s="18" t="s">
        <v>313</v>
      </c>
      <c r="C59" s="34" t="s">
        <v>314</v>
      </c>
      <c r="D59" s="16" t="str">
        <f t="shared" si="0"/>
        <v>Mortadha Jafar</v>
      </c>
      <c r="E59" s="16" t="s">
        <v>146</v>
      </c>
      <c r="F59" s="18" t="s">
        <v>53</v>
      </c>
      <c r="G59" s="18" t="s">
        <v>54</v>
      </c>
      <c r="H59" s="18" t="s">
        <v>315</v>
      </c>
      <c r="I59" s="19" t="s">
        <v>316</v>
      </c>
      <c r="J59" s="75" t="s">
        <v>317</v>
      </c>
      <c r="K59" s="21">
        <v>0</v>
      </c>
      <c r="L59" s="21"/>
      <c r="M59" s="21"/>
      <c r="N59" s="21"/>
      <c r="O59" s="21"/>
      <c r="P59" s="21"/>
      <c r="Q59" s="18" t="s">
        <v>161</v>
      </c>
      <c r="R59" s="101" t="s">
        <v>318</v>
      </c>
      <c r="S59" s="23"/>
      <c r="T59" s="24">
        <v>0</v>
      </c>
      <c r="U59" s="23"/>
      <c r="V59" s="23"/>
      <c r="W59" s="23"/>
      <c r="X59" s="21">
        <v>0.5</v>
      </c>
      <c r="Y59" s="21">
        <v>0</v>
      </c>
      <c r="Z59" s="21">
        <f>1/2</f>
        <v>0.5</v>
      </c>
      <c r="AA59" s="74">
        <v>0</v>
      </c>
    </row>
    <row r="60" spans="1:27" ht="45">
      <c r="A60" s="53">
        <v>59</v>
      </c>
      <c r="B60" s="56" t="s">
        <v>224</v>
      </c>
      <c r="C60" s="76" t="s">
        <v>225</v>
      </c>
      <c r="D60" s="54" t="str">
        <f t="shared" si="0"/>
        <v>Qureshi Imran</v>
      </c>
      <c r="E60" s="54" t="s">
        <v>70</v>
      </c>
      <c r="F60" s="56" t="s">
        <v>53</v>
      </c>
      <c r="G60" s="56" t="s">
        <v>54</v>
      </c>
      <c r="H60" s="56" t="s">
        <v>315</v>
      </c>
      <c r="I60" s="99" t="s">
        <v>316</v>
      </c>
      <c r="J60" s="77" t="s">
        <v>317</v>
      </c>
      <c r="K60" s="44">
        <v>1</v>
      </c>
      <c r="L60" s="44"/>
      <c r="M60" s="44"/>
      <c r="N60" s="44"/>
      <c r="O60" s="44"/>
      <c r="P60" s="44"/>
      <c r="Q60" s="56" t="s">
        <v>161</v>
      </c>
      <c r="R60" s="100" t="s">
        <v>318</v>
      </c>
      <c r="S60" s="60"/>
      <c r="T60" s="43">
        <v>1</v>
      </c>
      <c r="U60" s="60"/>
      <c r="V60" s="60"/>
      <c r="W60" s="60"/>
      <c r="X60" s="44">
        <v>0.5</v>
      </c>
      <c r="Y60" s="44">
        <v>1</v>
      </c>
      <c r="Z60" s="44">
        <f>1/2</f>
        <v>0.5</v>
      </c>
      <c r="AA60" s="78">
        <f>2/2</f>
        <v>1</v>
      </c>
    </row>
    <row r="61" spans="1:27" ht="60">
      <c r="A61" s="15">
        <v>60</v>
      </c>
      <c r="B61" s="18" t="s">
        <v>319</v>
      </c>
      <c r="C61" s="34" t="s">
        <v>320</v>
      </c>
      <c r="D61" s="16" t="str">
        <f t="shared" si="0"/>
        <v>Ghommem Mehdi</v>
      </c>
      <c r="E61" s="18" t="s">
        <v>70</v>
      </c>
      <c r="F61" s="18" t="s">
        <v>53</v>
      </c>
      <c r="G61" s="18" t="s">
        <v>54</v>
      </c>
      <c r="H61" s="18" t="s">
        <v>321</v>
      </c>
      <c r="I61" s="19" t="s">
        <v>322</v>
      </c>
      <c r="J61" s="75" t="s">
        <v>323</v>
      </c>
      <c r="K61" s="21">
        <v>1</v>
      </c>
      <c r="L61" s="21"/>
      <c r="M61" s="21"/>
      <c r="N61" s="21"/>
      <c r="O61" s="21"/>
      <c r="P61" s="21"/>
      <c r="Q61" s="18" t="s">
        <v>324</v>
      </c>
      <c r="R61" s="29" t="s">
        <v>325</v>
      </c>
      <c r="S61" s="24">
        <v>1</v>
      </c>
      <c r="T61" s="23"/>
      <c r="U61" s="23"/>
      <c r="V61" s="23"/>
      <c r="W61" s="23"/>
      <c r="X61" s="21">
        <v>1</v>
      </c>
      <c r="Y61" s="21">
        <v>1</v>
      </c>
      <c r="Z61" s="21">
        <f>1/2</f>
        <v>0.5</v>
      </c>
      <c r="AA61" s="74">
        <f>1/2</f>
        <v>0.5</v>
      </c>
    </row>
    <row r="62" spans="1:27" ht="45">
      <c r="A62" s="4">
        <v>61</v>
      </c>
      <c r="B62" s="7" t="s">
        <v>326</v>
      </c>
      <c r="C62" s="30" t="s">
        <v>327</v>
      </c>
      <c r="D62" s="5" t="str">
        <f t="shared" si="0"/>
        <v>Cobo-Reyes Ramon</v>
      </c>
      <c r="E62" s="7" t="s">
        <v>39</v>
      </c>
      <c r="F62" s="5" t="s">
        <v>40</v>
      </c>
      <c r="G62" s="7" t="s">
        <v>71</v>
      </c>
      <c r="H62" s="7" t="s">
        <v>328</v>
      </c>
      <c r="I62" s="8" t="s">
        <v>329</v>
      </c>
      <c r="J62" s="9" t="s">
        <v>330</v>
      </c>
      <c r="K62" s="10"/>
      <c r="L62" s="10">
        <v>1</v>
      </c>
      <c r="M62" s="10"/>
      <c r="N62" s="10"/>
      <c r="O62" s="10"/>
      <c r="P62" s="10"/>
      <c r="Q62" s="7" t="s">
        <v>120</v>
      </c>
      <c r="R62" s="27" t="s">
        <v>331</v>
      </c>
      <c r="S62" s="28"/>
      <c r="T62" s="13">
        <v>1</v>
      </c>
      <c r="U62" s="28"/>
      <c r="V62" s="28"/>
      <c r="W62" s="28"/>
      <c r="X62" s="10">
        <v>1</v>
      </c>
      <c r="Y62" s="10">
        <v>1</v>
      </c>
      <c r="Z62" s="10">
        <f t="shared" ref="Z62:AA65" si="6">1/3</f>
        <v>0.33333333333333331</v>
      </c>
      <c r="AA62" s="73">
        <f t="shared" si="6"/>
        <v>0.33333333333333331</v>
      </c>
    </row>
    <row r="63" spans="1:27">
      <c r="A63" s="15">
        <v>62</v>
      </c>
      <c r="B63" s="18" t="s">
        <v>332</v>
      </c>
      <c r="C63" s="34" t="s">
        <v>333</v>
      </c>
      <c r="D63" s="16" t="str">
        <f t="shared" si="0"/>
        <v>Bley Jorg</v>
      </c>
      <c r="E63" s="16" t="s">
        <v>334</v>
      </c>
      <c r="F63" s="16" t="s">
        <v>40</v>
      </c>
      <c r="G63" s="18" t="s">
        <v>219</v>
      </c>
      <c r="H63" s="18" t="s">
        <v>335</v>
      </c>
      <c r="I63" s="19" t="s">
        <v>336</v>
      </c>
      <c r="J63" s="18" t="s">
        <v>337</v>
      </c>
      <c r="K63" s="21"/>
      <c r="L63" s="21">
        <v>0.33333333333333331</v>
      </c>
      <c r="M63" s="21"/>
      <c r="N63" s="21"/>
      <c r="O63" s="21"/>
      <c r="P63" s="21"/>
      <c r="Q63" s="18" t="s">
        <v>82</v>
      </c>
      <c r="R63" s="29" t="s">
        <v>338</v>
      </c>
      <c r="S63" s="23"/>
      <c r="T63" s="24">
        <v>0.33333333333333331</v>
      </c>
      <c r="U63" s="23"/>
      <c r="V63" s="23"/>
      <c r="W63" s="23"/>
      <c r="X63" s="21">
        <v>0.33333333333333331</v>
      </c>
      <c r="Y63" s="21">
        <v>0.33333333333333331</v>
      </c>
      <c r="Z63" s="21">
        <f t="shared" si="6"/>
        <v>0.33333333333333331</v>
      </c>
      <c r="AA63" s="74">
        <f t="shared" si="6"/>
        <v>0.33333333333333331</v>
      </c>
    </row>
    <row r="64" spans="1:27" ht="15" customHeight="1">
      <c r="A64" s="4">
        <v>63</v>
      </c>
      <c r="B64" s="7" t="s">
        <v>115</v>
      </c>
      <c r="C64" s="30" t="s">
        <v>339</v>
      </c>
      <c r="D64" s="5" t="str">
        <f t="shared" si="0"/>
        <v>Saad Mohsen</v>
      </c>
      <c r="E64" s="7" t="s">
        <v>39</v>
      </c>
      <c r="F64" s="5" t="s">
        <v>40</v>
      </c>
      <c r="G64" s="7" t="s">
        <v>219</v>
      </c>
      <c r="H64" s="7" t="s">
        <v>335</v>
      </c>
      <c r="I64" s="8" t="s">
        <v>336</v>
      </c>
      <c r="J64" s="7" t="s">
        <v>337</v>
      </c>
      <c r="K64" s="10"/>
      <c r="L64" s="10">
        <v>0.33333333333333331</v>
      </c>
      <c r="M64" s="10"/>
      <c r="N64" s="10"/>
      <c r="O64" s="10"/>
      <c r="P64" s="10"/>
      <c r="Q64" s="7" t="s">
        <v>82</v>
      </c>
      <c r="R64" s="27" t="s">
        <v>338</v>
      </c>
      <c r="S64" s="28"/>
      <c r="T64" s="13">
        <v>0.33333333333333331</v>
      </c>
      <c r="U64" s="28"/>
      <c r="V64" s="28"/>
      <c r="W64" s="28"/>
      <c r="X64" s="10">
        <v>0.33333333333333331</v>
      </c>
      <c r="Y64" s="10">
        <v>0.33333333333333331</v>
      </c>
      <c r="Z64" s="10">
        <f t="shared" si="6"/>
        <v>0.33333333333333331</v>
      </c>
      <c r="AA64" s="73">
        <f t="shared" si="6"/>
        <v>0.33333333333333331</v>
      </c>
    </row>
    <row r="65" spans="1:27">
      <c r="A65" s="15">
        <v>64</v>
      </c>
      <c r="B65" s="18" t="s">
        <v>340</v>
      </c>
      <c r="C65" s="34" t="s">
        <v>341</v>
      </c>
      <c r="D65" s="16" t="str">
        <f t="shared" si="0"/>
        <v>Samet Anis</v>
      </c>
      <c r="E65" s="18" t="s">
        <v>39</v>
      </c>
      <c r="F65" s="16" t="s">
        <v>40</v>
      </c>
      <c r="G65" s="18" t="s">
        <v>219</v>
      </c>
      <c r="H65" s="18" t="s">
        <v>335</v>
      </c>
      <c r="I65" s="19" t="s">
        <v>336</v>
      </c>
      <c r="J65" s="18" t="s">
        <v>337</v>
      </c>
      <c r="K65" s="21"/>
      <c r="L65" s="21">
        <v>0.33333333333333331</v>
      </c>
      <c r="M65" s="21"/>
      <c r="N65" s="21"/>
      <c r="O65" s="21"/>
      <c r="P65" s="21"/>
      <c r="Q65" s="18" t="s">
        <v>82</v>
      </c>
      <c r="R65" s="29" t="s">
        <v>338</v>
      </c>
      <c r="S65" s="23"/>
      <c r="T65" s="24">
        <v>0.33333333333333331</v>
      </c>
      <c r="U65" s="23"/>
      <c r="V65" s="23"/>
      <c r="W65" s="23"/>
      <c r="X65" s="21">
        <v>0.33333333333333331</v>
      </c>
      <c r="Y65" s="21">
        <v>0.33333333333333331</v>
      </c>
      <c r="Z65" s="21">
        <f t="shared" si="6"/>
        <v>0.33333333333333331</v>
      </c>
      <c r="AA65" s="74">
        <f t="shared" si="6"/>
        <v>0.33333333333333331</v>
      </c>
    </row>
    <row r="66" spans="1:27" ht="30">
      <c r="A66" s="4">
        <v>65</v>
      </c>
      <c r="B66" s="7" t="s">
        <v>342</v>
      </c>
      <c r="C66" s="30" t="s">
        <v>343</v>
      </c>
      <c r="D66" s="5" t="str">
        <f t="shared" ref="D66:D129" si="7">B66&amp;" "&amp;C66</f>
        <v>Zhao Wei</v>
      </c>
      <c r="E66" s="7" t="s">
        <v>344</v>
      </c>
      <c r="F66" s="7" t="s">
        <v>53</v>
      </c>
      <c r="G66" s="7" t="s">
        <v>345</v>
      </c>
      <c r="H66" s="7" t="s">
        <v>346</v>
      </c>
      <c r="I66" s="8" t="s">
        <v>347</v>
      </c>
      <c r="J66" s="9" t="s">
        <v>348</v>
      </c>
      <c r="K66" s="10">
        <v>1</v>
      </c>
      <c r="L66" s="10"/>
      <c r="M66" s="10"/>
      <c r="N66" s="10"/>
      <c r="O66" s="10"/>
      <c r="P66" s="10"/>
      <c r="Q66" s="7" t="s">
        <v>349</v>
      </c>
      <c r="R66" s="27" t="s">
        <v>350</v>
      </c>
      <c r="S66" s="13">
        <v>1</v>
      </c>
      <c r="T66" s="28"/>
      <c r="U66" s="28"/>
      <c r="V66" s="28"/>
      <c r="W66" s="28"/>
      <c r="X66" s="10">
        <v>1</v>
      </c>
      <c r="Y66" s="10">
        <v>1</v>
      </c>
      <c r="Z66" s="10">
        <f>1/6</f>
        <v>0.16666666666666666</v>
      </c>
      <c r="AA66" s="14">
        <f>1/6</f>
        <v>0.16666666666666666</v>
      </c>
    </row>
    <row r="67" spans="1:27" ht="30">
      <c r="A67" s="15">
        <v>66</v>
      </c>
      <c r="B67" s="18" t="s">
        <v>245</v>
      </c>
      <c r="C67" s="34" t="s">
        <v>246</v>
      </c>
      <c r="D67" s="16" t="str">
        <f t="shared" si="7"/>
        <v>Romdhane Lotfi</v>
      </c>
      <c r="E67" s="18" t="s">
        <v>49</v>
      </c>
      <c r="F67" s="18" t="s">
        <v>53</v>
      </c>
      <c r="G67" s="18" t="s">
        <v>54</v>
      </c>
      <c r="H67" s="18" t="s">
        <v>351</v>
      </c>
      <c r="I67" s="19" t="s">
        <v>352</v>
      </c>
      <c r="J67" s="75" t="s">
        <v>353</v>
      </c>
      <c r="K67" s="21">
        <v>1</v>
      </c>
      <c r="L67" s="21"/>
      <c r="M67" s="21"/>
      <c r="N67" s="21"/>
      <c r="O67" s="21"/>
      <c r="P67" s="21"/>
      <c r="Q67" s="18" t="s">
        <v>354</v>
      </c>
      <c r="R67" s="29" t="s">
        <v>355</v>
      </c>
      <c r="S67" s="23"/>
      <c r="T67" s="24">
        <v>1</v>
      </c>
      <c r="U67" s="23"/>
      <c r="V67" s="23"/>
      <c r="W67" s="23"/>
      <c r="X67" s="21">
        <v>1</v>
      </c>
      <c r="Y67" s="21">
        <v>1</v>
      </c>
      <c r="Z67" s="21">
        <f>1/4</f>
        <v>0.25</v>
      </c>
      <c r="AA67" s="25">
        <f>1/4</f>
        <v>0.25</v>
      </c>
    </row>
    <row r="68" spans="1:27" ht="45">
      <c r="A68" s="4">
        <v>67</v>
      </c>
      <c r="B68" s="7" t="s">
        <v>356</v>
      </c>
      <c r="C68" s="30" t="s">
        <v>357</v>
      </c>
      <c r="D68" s="5" t="str">
        <f t="shared" si="7"/>
        <v>Sabouni Rana</v>
      </c>
      <c r="E68" s="5" t="s">
        <v>70</v>
      </c>
      <c r="F68" s="7" t="s">
        <v>53</v>
      </c>
      <c r="G68" s="7" t="s">
        <v>134</v>
      </c>
      <c r="H68" s="7" t="s">
        <v>358</v>
      </c>
      <c r="I68" s="8" t="s">
        <v>359</v>
      </c>
      <c r="J68" s="9" t="s">
        <v>360</v>
      </c>
      <c r="K68" s="10">
        <v>1</v>
      </c>
      <c r="L68" s="10"/>
      <c r="M68" s="10"/>
      <c r="N68" s="10"/>
      <c r="O68" s="10"/>
      <c r="P68" s="10"/>
      <c r="Q68" s="7" t="s">
        <v>324</v>
      </c>
      <c r="R68" s="27" t="s">
        <v>361</v>
      </c>
      <c r="S68" s="28"/>
      <c r="T68" s="13">
        <v>1</v>
      </c>
      <c r="U68" s="28"/>
      <c r="V68" s="28"/>
      <c r="W68" s="28"/>
      <c r="X68" s="10">
        <v>1</v>
      </c>
      <c r="Y68" s="10">
        <v>1</v>
      </c>
      <c r="Z68" s="10">
        <f>1/2</f>
        <v>0.5</v>
      </c>
      <c r="AA68" s="14">
        <f>1/2</f>
        <v>0.5</v>
      </c>
    </row>
    <row r="69" spans="1:27" ht="45">
      <c r="A69" s="15">
        <v>68</v>
      </c>
      <c r="B69" s="18" t="s">
        <v>362</v>
      </c>
      <c r="C69" s="34" t="s">
        <v>363</v>
      </c>
      <c r="D69" s="16" t="str">
        <f t="shared" si="7"/>
        <v>Christodoulides George</v>
      </c>
      <c r="E69" s="16" t="s">
        <v>49</v>
      </c>
      <c r="F69" s="16" t="s">
        <v>40</v>
      </c>
      <c r="G69" s="18" t="s">
        <v>364</v>
      </c>
      <c r="H69" s="18" t="s">
        <v>365</v>
      </c>
      <c r="I69" s="19" t="s">
        <v>366</v>
      </c>
      <c r="J69" s="75" t="s">
        <v>367</v>
      </c>
      <c r="K69" s="21"/>
      <c r="L69" s="21">
        <v>1</v>
      </c>
      <c r="M69" s="21"/>
      <c r="N69" s="21"/>
      <c r="O69" s="21"/>
      <c r="P69" s="21"/>
      <c r="Q69" s="18" t="s">
        <v>120</v>
      </c>
      <c r="R69" s="29" t="s">
        <v>368</v>
      </c>
      <c r="S69" s="23"/>
      <c r="T69" s="24">
        <v>1</v>
      </c>
      <c r="U69" s="23"/>
      <c r="V69" s="23"/>
      <c r="W69" s="23"/>
      <c r="X69" s="21">
        <v>1</v>
      </c>
      <c r="Y69" s="21">
        <v>1</v>
      </c>
      <c r="Z69" s="21">
        <f>1/3</f>
        <v>0.33333333333333331</v>
      </c>
      <c r="AA69" s="74">
        <f>1/3</f>
        <v>0.33333333333333331</v>
      </c>
    </row>
    <row r="70" spans="1:27" ht="60">
      <c r="A70" s="4">
        <v>69</v>
      </c>
      <c r="B70" s="7" t="s">
        <v>47</v>
      </c>
      <c r="C70" s="30" t="s">
        <v>48</v>
      </c>
      <c r="D70" s="5" t="str">
        <f t="shared" si="7"/>
        <v>Bartholomew Aaron</v>
      </c>
      <c r="E70" s="5" t="s">
        <v>49</v>
      </c>
      <c r="F70" s="7" t="s">
        <v>30</v>
      </c>
      <c r="G70" s="7" t="s">
        <v>31</v>
      </c>
      <c r="H70" s="7"/>
      <c r="I70" s="8" t="s">
        <v>369</v>
      </c>
      <c r="J70" s="9" t="s">
        <v>370</v>
      </c>
      <c r="K70" s="10">
        <v>1</v>
      </c>
      <c r="L70" s="10"/>
      <c r="M70" s="10"/>
      <c r="N70" s="10"/>
      <c r="O70" s="10"/>
      <c r="P70" s="10"/>
      <c r="Q70" s="7" t="s">
        <v>371</v>
      </c>
      <c r="R70" s="27" t="s">
        <v>372</v>
      </c>
      <c r="S70" s="13">
        <v>1</v>
      </c>
      <c r="T70" s="28"/>
      <c r="U70" s="28"/>
      <c r="V70" s="28"/>
      <c r="W70" s="28"/>
      <c r="X70" s="10">
        <v>1</v>
      </c>
      <c r="Y70" s="10">
        <v>1</v>
      </c>
      <c r="Z70" s="10">
        <f>1/11</f>
        <v>9.0909090909090912E-2</v>
      </c>
      <c r="AA70" s="14">
        <f>1/11</f>
        <v>9.0909090909090912E-2</v>
      </c>
    </row>
    <row r="71" spans="1:27" ht="60">
      <c r="A71" s="15">
        <v>70</v>
      </c>
      <c r="B71" s="18" t="s">
        <v>47</v>
      </c>
      <c r="C71" s="34" t="s">
        <v>48</v>
      </c>
      <c r="D71" s="16" t="str">
        <f t="shared" si="7"/>
        <v>Bartholomew Aaron</v>
      </c>
      <c r="E71" s="16" t="s">
        <v>49</v>
      </c>
      <c r="F71" s="18" t="s">
        <v>30</v>
      </c>
      <c r="G71" s="18" t="s">
        <v>31</v>
      </c>
      <c r="H71" s="18"/>
      <c r="I71" s="19" t="s">
        <v>373</v>
      </c>
      <c r="J71" s="75" t="s">
        <v>374</v>
      </c>
      <c r="K71" s="21">
        <v>1</v>
      </c>
      <c r="L71" s="21"/>
      <c r="M71" s="21"/>
      <c r="N71" s="21"/>
      <c r="O71" s="21"/>
      <c r="P71" s="21"/>
      <c r="Q71" s="18" t="s">
        <v>371</v>
      </c>
      <c r="R71" s="29" t="s">
        <v>375</v>
      </c>
      <c r="S71" s="24">
        <v>1</v>
      </c>
      <c r="T71" s="23"/>
      <c r="U71" s="23"/>
      <c r="V71" s="23"/>
      <c r="W71" s="23"/>
      <c r="X71" s="21">
        <v>1</v>
      </c>
      <c r="Y71" s="21">
        <v>1</v>
      </c>
      <c r="Z71" s="21">
        <f>1/7</f>
        <v>0.14285714285714285</v>
      </c>
      <c r="AA71" s="25">
        <f>1/7</f>
        <v>0.14285714285714285</v>
      </c>
    </row>
    <row r="72" spans="1:27" ht="60">
      <c r="A72" s="4">
        <v>71</v>
      </c>
      <c r="B72" s="7" t="s">
        <v>376</v>
      </c>
      <c r="C72" s="30" t="s">
        <v>377</v>
      </c>
      <c r="D72" s="5" t="str">
        <f t="shared" si="7"/>
        <v>Abdullah Sari</v>
      </c>
      <c r="E72" s="7" t="s">
        <v>103</v>
      </c>
      <c r="F72" s="7" t="s">
        <v>53</v>
      </c>
      <c r="G72" s="7" t="s">
        <v>378</v>
      </c>
      <c r="H72" s="7" t="s">
        <v>379</v>
      </c>
      <c r="I72" s="8" t="s">
        <v>380</v>
      </c>
      <c r="J72" s="9" t="s">
        <v>381</v>
      </c>
      <c r="K72" s="10">
        <v>0</v>
      </c>
      <c r="L72" s="10"/>
      <c r="M72" s="10"/>
      <c r="N72" s="10"/>
      <c r="O72" s="10"/>
      <c r="P72" s="10"/>
      <c r="Q72" s="7" t="s">
        <v>138</v>
      </c>
      <c r="R72" s="27" t="s">
        <v>382</v>
      </c>
      <c r="S72" s="13">
        <v>0</v>
      </c>
      <c r="T72" s="28"/>
      <c r="U72" s="28"/>
      <c r="V72" s="28"/>
      <c r="W72" s="28"/>
      <c r="X72" s="10">
        <v>0.33333333333333331</v>
      </c>
      <c r="Y72" s="10">
        <v>0</v>
      </c>
      <c r="Z72" s="10">
        <f>1/3</f>
        <v>0.33333333333333331</v>
      </c>
      <c r="AA72" s="73">
        <v>0</v>
      </c>
    </row>
    <row r="73" spans="1:27" ht="60">
      <c r="A73" s="35">
        <v>72</v>
      </c>
      <c r="B73" s="36" t="s">
        <v>383</v>
      </c>
      <c r="C73" s="37" t="s">
        <v>384</v>
      </c>
      <c r="D73" s="38" t="str">
        <f t="shared" si="7"/>
        <v>Shamayleh Abdulrahim</v>
      </c>
      <c r="E73" s="36" t="s">
        <v>70</v>
      </c>
      <c r="F73" s="36" t="s">
        <v>53</v>
      </c>
      <c r="G73" s="36" t="s">
        <v>378</v>
      </c>
      <c r="H73" s="36" t="s">
        <v>379</v>
      </c>
      <c r="I73" s="97" t="s">
        <v>380</v>
      </c>
      <c r="J73" s="79" t="s">
        <v>381</v>
      </c>
      <c r="K73" s="40">
        <v>0.5</v>
      </c>
      <c r="L73" s="40"/>
      <c r="M73" s="40"/>
      <c r="N73" s="40"/>
      <c r="O73" s="40"/>
      <c r="P73" s="40"/>
      <c r="Q73" s="36" t="s">
        <v>138</v>
      </c>
      <c r="R73" s="41" t="s">
        <v>382</v>
      </c>
      <c r="S73" s="51">
        <v>0.5</v>
      </c>
      <c r="T73" s="42"/>
      <c r="U73" s="42"/>
      <c r="V73" s="42"/>
      <c r="W73" s="42"/>
      <c r="X73" s="40">
        <v>0.33333333333333331</v>
      </c>
      <c r="Y73" s="40">
        <v>0.5</v>
      </c>
      <c r="Z73" s="40">
        <f>1/3</f>
        <v>0.33333333333333331</v>
      </c>
      <c r="AA73" s="93">
        <f>1.5/3</f>
        <v>0.5</v>
      </c>
    </row>
    <row r="74" spans="1:27" ht="60">
      <c r="A74" s="53">
        <v>73</v>
      </c>
      <c r="B74" s="56" t="s">
        <v>385</v>
      </c>
      <c r="C74" s="76" t="s">
        <v>386</v>
      </c>
      <c r="D74" s="54" t="str">
        <f t="shared" si="7"/>
        <v>Ndiaye Malick</v>
      </c>
      <c r="E74" s="56" t="s">
        <v>39</v>
      </c>
      <c r="F74" s="56" t="s">
        <v>53</v>
      </c>
      <c r="G74" s="56" t="s">
        <v>378</v>
      </c>
      <c r="H74" s="56" t="s">
        <v>379</v>
      </c>
      <c r="I74" s="99" t="s">
        <v>380</v>
      </c>
      <c r="J74" s="77" t="s">
        <v>381</v>
      </c>
      <c r="K74" s="44">
        <v>0.5</v>
      </c>
      <c r="L74" s="44"/>
      <c r="M74" s="44"/>
      <c r="N74" s="44"/>
      <c r="O74" s="44"/>
      <c r="P74" s="44"/>
      <c r="Q74" s="56" t="s">
        <v>138</v>
      </c>
      <c r="R74" s="59" t="s">
        <v>382</v>
      </c>
      <c r="S74" s="43">
        <v>0.5</v>
      </c>
      <c r="T74" s="60"/>
      <c r="U74" s="60"/>
      <c r="V74" s="60"/>
      <c r="W74" s="60"/>
      <c r="X74" s="44">
        <v>0.33333333333333331</v>
      </c>
      <c r="Y74" s="44">
        <v>0.5</v>
      </c>
      <c r="Z74" s="44">
        <f>1/3</f>
        <v>0.33333333333333331</v>
      </c>
      <c r="AA74" s="93">
        <f>1.5/3</f>
        <v>0.5</v>
      </c>
    </row>
    <row r="75" spans="1:27" ht="15" customHeight="1">
      <c r="A75" s="15">
        <v>74</v>
      </c>
      <c r="B75" s="18" t="s">
        <v>140</v>
      </c>
      <c r="C75" s="34" t="s">
        <v>141</v>
      </c>
      <c r="D75" s="16" t="str">
        <f t="shared" si="7"/>
        <v>Al-Othman Amani</v>
      </c>
      <c r="E75" s="16" t="s">
        <v>70</v>
      </c>
      <c r="F75" s="18" t="s">
        <v>53</v>
      </c>
      <c r="G75" s="18" t="s">
        <v>134</v>
      </c>
      <c r="H75" s="18" t="s">
        <v>387</v>
      </c>
      <c r="I75" s="19" t="s">
        <v>388</v>
      </c>
      <c r="J75" s="18" t="s">
        <v>389</v>
      </c>
      <c r="K75" s="21">
        <v>0.33333333333333331</v>
      </c>
      <c r="L75" s="21"/>
      <c r="M75" s="21"/>
      <c r="N75" s="21"/>
      <c r="O75" s="21"/>
      <c r="P75" s="21"/>
      <c r="Q75" s="18" t="s">
        <v>120</v>
      </c>
      <c r="R75" s="29" t="s">
        <v>390</v>
      </c>
      <c r="S75" s="24">
        <v>0.33333333333333331</v>
      </c>
      <c r="T75" s="23"/>
      <c r="U75" s="23"/>
      <c r="V75" s="23"/>
      <c r="W75" s="23"/>
      <c r="X75" s="21">
        <v>0.33333333333333331</v>
      </c>
      <c r="Y75" s="21">
        <v>0.33333333333333331</v>
      </c>
      <c r="Z75" s="21">
        <f t="shared" ref="Z75:AA77" si="8">1/6</f>
        <v>0.16666666666666666</v>
      </c>
      <c r="AA75" s="25">
        <f t="shared" si="8"/>
        <v>0.16666666666666666</v>
      </c>
    </row>
    <row r="76" spans="1:27">
      <c r="A76" s="4">
        <v>75</v>
      </c>
      <c r="B76" s="7" t="s">
        <v>391</v>
      </c>
      <c r="C76" s="30" t="s">
        <v>392</v>
      </c>
      <c r="D76" s="5" t="str">
        <f t="shared" si="7"/>
        <v>Qasim Muhammad</v>
      </c>
      <c r="E76" s="7" t="s">
        <v>311</v>
      </c>
      <c r="F76" s="7" t="s">
        <v>53</v>
      </c>
      <c r="G76" s="7" t="s">
        <v>134</v>
      </c>
      <c r="H76" s="7" t="s">
        <v>387</v>
      </c>
      <c r="I76" s="8" t="s">
        <v>388</v>
      </c>
      <c r="J76" s="7" t="s">
        <v>389</v>
      </c>
      <c r="K76" s="10">
        <v>0.33333333333333331</v>
      </c>
      <c r="L76" s="10"/>
      <c r="M76" s="10"/>
      <c r="N76" s="10"/>
      <c r="O76" s="10"/>
      <c r="P76" s="10"/>
      <c r="Q76" s="7" t="s">
        <v>120</v>
      </c>
      <c r="R76" s="27" t="s">
        <v>390</v>
      </c>
      <c r="S76" s="13">
        <v>0.33333333333333331</v>
      </c>
      <c r="T76" s="28"/>
      <c r="U76" s="28"/>
      <c r="V76" s="28"/>
      <c r="W76" s="28"/>
      <c r="X76" s="10">
        <v>0.33333333333333331</v>
      </c>
      <c r="Y76" s="10">
        <v>0.33333333333333331</v>
      </c>
      <c r="Z76" s="10">
        <f t="shared" si="8"/>
        <v>0.16666666666666666</v>
      </c>
      <c r="AA76" s="14">
        <f t="shared" si="8"/>
        <v>0.16666666666666666</v>
      </c>
    </row>
    <row r="77" spans="1:27">
      <c r="A77" s="15">
        <v>76</v>
      </c>
      <c r="B77" s="18" t="s">
        <v>393</v>
      </c>
      <c r="C77" s="34" t="s">
        <v>394</v>
      </c>
      <c r="D77" s="16" t="str">
        <f t="shared" si="7"/>
        <v>Darwish Naif</v>
      </c>
      <c r="E77" s="18" t="s">
        <v>49</v>
      </c>
      <c r="F77" s="18" t="s">
        <v>53</v>
      </c>
      <c r="G77" s="18" t="s">
        <v>134</v>
      </c>
      <c r="H77" s="18" t="s">
        <v>387</v>
      </c>
      <c r="I77" s="19" t="s">
        <v>388</v>
      </c>
      <c r="J77" s="18" t="s">
        <v>389</v>
      </c>
      <c r="K77" s="21">
        <v>0.33333333333333331</v>
      </c>
      <c r="L77" s="21"/>
      <c r="M77" s="21"/>
      <c r="N77" s="21"/>
      <c r="O77" s="21"/>
      <c r="P77" s="21"/>
      <c r="Q77" s="18" t="s">
        <v>120</v>
      </c>
      <c r="R77" s="29" t="s">
        <v>390</v>
      </c>
      <c r="S77" s="24">
        <v>0.33333333333333331</v>
      </c>
      <c r="T77" s="23"/>
      <c r="U77" s="23"/>
      <c r="V77" s="23"/>
      <c r="W77" s="23"/>
      <c r="X77" s="21">
        <v>0.33333333333333331</v>
      </c>
      <c r="Y77" s="21">
        <v>0.33333333333333331</v>
      </c>
      <c r="Z77" s="21">
        <f t="shared" si="8"/>
        <v>0.16666666666666666</v>
      </c>
      <c r="AA77" s="25">
        <f t="shared" si="8"/>
        <v>0.16666666666666666</v>
      </c>
    </row>
    <row r="78" spans="1:27" ht="45">
      <c r="A78" s="4">
        <v>77</v>
      </c>
      <c r="B78" s="7" t="s">
        <v>395</v>
      </c>
      <c r="C78" s="30" t="s">
        <v>396</v>
      </c>
      <c r="D78" s="5" t="str">
        <f t="shared" si="7"/>
        <v xml:space="preserve">Abo Rahama Yousuf </v>
      </c>
      <c r="E78" s="7" t="s">
        <v>103</v>
      </c>
      <c r="F78" s="7" t="s">
        <v>53</v>
      </c>
      <c r="G78" s="7" t="s">
        <v>177</v>
      </c>
      <c r="H78" s="7" t="s">
        <v>397</v>
      </c>
      <c r="I78" s="8" t="s">
        <v>398</v>
      </c>
      <c r="J78" s="9" t="s">
        <v>399</v>
      </c>
      <c r="K78" s="10"/>
      <c r="L78" s="10"/>
      <c r="M78" s="10"/>
      <c r="N78" s="10"/>
      <c r="O78" s="10"/>
      <c r="P78" s="10">
        <v>0</v>
      </c>
      <c r="Q78" s="7" t="s">
        <v>181</v>
      </c>
      <c r="R78" s="27" t="s">
        <v>400</v>
      </c>
      <c r="S78" s="28"/>
      <c r="T78" s="28"/>
      <c r="U78" s="28"/>
      <c r="V78" s="28"/>
      <c r="W78" s="13">
        <v>0</v>
      </c>
      <c r="X78" s="10">
        <v>0.33333333333333331</v>
      </c>
      <c r="Y78" s="10">
        <v>0</v>
      </c>
      <c r="Z78" s="10">
        <f>1/3</f>
        <v>0.33333333333333331</v>
      </c>
      <c r="AA78" s="73">
        <v>0</v>
      </c>
    </row>
    <row r="79" spans="1:27" ht="45">
      <c r="A79" s="35">
        <v>78</v>
      </c>
      <c r="B79" s="36" t="s">
        <v>401</v>
      </c>
      <c r="C79" s="37" t="s">
        <v>275</v>
      </c>
      <c r="D79" s="38" t="str">
        <f t="shared" si="7"/>
        <v>Hassan Mohamed</v>
      </c>
      <c r="E79" s="36" t="s">
        <v>49</v>
      </c>
      <c r="F79" s="36" t="s">
        <v>53</v>
      </c>
      <c r="G79" s="36" t="s">
        <v>177</v>
      </c>
      <c r="H79" s="36" t="s">
        <v>397</v>
      </c>
      <c r="I79" s="97" t="s">
        <v>398</v>
      </c>
      <c r="J79" s="79" t="s">
        <v>399</v>
      </c>
      <c r="K79" s="40"/>
      <c r="L79" s="40"/>
      <c r="M79" s="40"/>
      <c r="N79" s="40"/>
      <c r="O79" s="40"/>
      <c r="P79" s="40">
        <v>0.5</v>
      </c>
      <c r="Q79" s="36" t="s">
        <v>181</v>
      </c>
      <c r="R79" s="41" t="s">
        <v>400</v>
      </c>
      <c r="S79" s="42"/>
      <c r="T79" s="42"/>
      <c r="U79" s="42"/>
      <c r="V79" s="42"/>
      <c r="W79" s="51">
        <v>0.5</v>
      </c>
      <c r="X79" s="40">
        <v>0.33333333333333331</v>
      </c>
      <c r="Y79" s="40">
        <v>0.5</v>
      </c>
      <c r="Z79" s="40">
        <f>1/3</f>
        <v>0.33333333333333331</v>
      </c>
      <c r="AA79" s="102">
        <v>0.5</v>
      </c>
    </row>
    <row r="80" spans="1:27" ht="45">
      <c r="A80" s="53">
        <v>79</v>
      </c>
      <c r="B80" s="56" t="s">
        <v>153</v>
      </c>
      <c r="C80" s="76" t="s">
        <v>402</v>
      </c>
      <c r="D80" s="54" t="str">
        <f t="shared" si="7"/>
        <v>Ismail Mahmoud</v>
      </c>
      <c r="E80" s="56" t="s">
        <v>39</v>
      </c>
      <c r="F80" s="56" t="s">
        <v>53</v>
      </c>
      <c r="G80" s="56" t="s">
        <v>177</v>
      </c>
      <c r="H80" s="56" t="s">
        <v>397</v>
      </c>
      <c r="I80" s="99" t="s">
        <v>398</v>
      </c>
      <c r="J80" s="77" t="s">
        <v>399</v>
      </c>
      <c r="K80" s="44"/>
      <c r="L80" s="44"/>
      <c r="M80" s="44"/>
      <c r="N80" s="44"/>
      <c r="O80" s="44"/>
      <c r="P80" s="44">
        <v>0.5</v>
      </c>
      <c r="Q80" s="56" t="s">
        <v>181</v>
      </c>
      <c r="R80" s="59" t="s">
        <v>400</v>
      </c>
      <c r="S80" s="60"/>
      <c r="T80" s="60"/>
      <c r="U80" s="60"/>
      <c r="V80" s="60"/>
      <c r="W80" s="43">
        <v>0.5</v>
      </c>
      <c r="X80" s="44">
        <v>0.33333333333333331</v>
      </c>
      <c r="Y80" s="44">
        <v>0.5</v>
      </c>
      <c r="Z80" s="44">
        <f>1/3</f>
        <v>0.33333333333333331</v>
      </c>
      <c r="AA80" s="102">
        <v>0.5</v>
      </c>
    </row>
    <row r="81" spans="1:27" ht="75">
      <c r="A81" s="15">
        <v>80</v>
      </c>
      <c r="B81" s="18" t="s">
        <v>283</v>
      </c>
      <c r="C81" s="34" t="s">
        <v>284</v>
      </c>
      <c r="D81" s="16" t="str">
        <f t="shared" si="7"/>
        <v>Al-Asheh Sameer</v>
      </c>
      <c r="E81" s="16" t="s">
        <v>49</v>
      </c>
      <c r="F81" s="18" t="s">
        <v>53</v>
      </c>
      <c r="G81" s="18" t="s">
        <v>134</v>
      </c>
      <c r="H81" s="18" t="s">
        <v>403</v>
      </c>
      <c r="I81" s="19" t="s">
        <v>404</v>
      </c>
      <c r="J81" s="75" t="s">
        <v>405</v>
      </c>
      <c r="K81" s="21">
        <v>1</v>
      </c>
      <c r="L81" s="21"/>
      <c r="M81" s="21"/>
      <c r="N81" s="21"/>
      <c r="O81" s="21"/>
      <c r="P81" s="21"/>
      <c r="Q81" s="18" t="s">
        <v>120</v>
      </c>
      <c r="R81" s="29" t="s">
        <v>406</v>
      </c>
      <c r="S81" s="24">
        <v>1</v>
      </c>
      <c r="T81" s="23"/>
      <c r="U81" s="23"/>
      <c r="V81" s="23"/>
      <c r="W81" s="23"/>
      <c r="X81" s="21">
        <v>1</v>
      </c>
      <c r="Y81" s="21">
        <v>1</v>
      </c>
      <c r="Z81" s="21">
        <f>1/6</f>
        <v>0.16666666666666666</v>
      </c>
      <c r="AA81" s="25">
        <f>1/6</f>
        <v>0.16666666666666666</v>
      </c>
    </row>
    <row r="82" spans="1:27" ht="30">
      <c r="A82" s="4">
        <v>81</v>
      </c>
      <c r="B82" s="7" t="s">
        <v>407</v>
      </c>
      <c r="C82" s="30" t="s">
        <v>408</v>
      </c>
      <c r="D82" s="5" t="str">
        <f t="shared" si="7"/>
        <v>Jalal Ahsan</v>
      </c>
      <c r="E82" s="7" t="s">
        <v>103</v>
      </c>
      <c r="F82" s="7" t="s">
        <v>53</v>
      </c>
      <c r="G82" s="7" t="s">
        <v>177</v>
      </c>
      <c r="H82" s="7" t="s">
        <v>409</v>
      </c>
      <c r="I82" s="8" t="s">
        <v>410</v>
      </c>
      <c r="J82" s="9" t="s">
        <v>411</v>
      </c>
      <c r="K82" s="10">
        <v>0</v>
      </c>
      <c r="L82" s="10"/>
      <c r="M82" s="10"/>
      <c r="N82" s="10"/>
      <c r="O82" s="10"/>
      <c r="P82" s="10"/>
      <c r="Q82" s="7" t="s">
        <v>120</v>
      </c>
      <c r="R82" s="27" t="s">
        <v>412</v>
      </c>
      <c r="S82" s="28"/>
      <c r="T82" s="13">
        <v>0</v>
      </c>
      <c r="U82" s="28"/>
      <c r="V82" s="28"/>
      <c r="W82" s="28"/>
      <c r="X82" s="10">
        <v>0.5</v>
      </c>
      <c r="Y82" s="10">
        <v>0</v>
      </c>
      <c r="Z82" s="10">
        <f>1/2</f>
        <v>0.5</v>
      </c>
      <c r="AA82" s="14">
        <v>0</v>
      </c>
    </row>
    <row r="83" spans="1:27" ht="30">
      <c r="A83" s="35">
        <v>82</v>
      </c>
      <c r="B83" s="36" t="s">
        <v>413</v>
      </c>
      <c r="C83" s="37" t="s">
        <v>414</v>
      </c>
      <c r="D83" s="38" t="str">
        <f t="shared" si="7"/>
        <v>Tariq Usman</v>
      </c>
      <c r="E83" s="36" t="s">
        <v>70</v>
      </c>
      <c r="F83" s="36" t="s">
        <v>53</v>
      </c>
      <c r="G83" s="36" t="s">
        <v>177</v>
      </c>
      <c r="H83" s="36" t="s">
        <v>409</v>
      </c>
      <c r="I83" s="97" t="s">
        <v>410</v>
      </c>
      <c r="J83" s="79" t="s">
        <v>411</v>
      </c>
      <c r="K83" s="40">
        <v>1</v>
      </c>
      <c r="L83" s="40"/>
      <c r="M83" s="40"/>
      <c r="N83" s="40"/>
      <c r="O83" s="40"/>
      <c r="P83" s="40"/>
      <c r="Q83" s="36" t="s">
        <v>120</v>
      </c>
      <c r="R83" s="41" t="s">
        <v>412</v>
      </c>
      <c r="S83" s="42"/>
      <c r="T83" s="51">
        <v>1</v>
      </c>
      <c r="U83" s="42"/>
      <c r="V83" s="42"/>
      <c r="W83" s="42"/>
      <c r="X83" s="40">
        <v>0.5</v>
      </c>
      <c r="Y83" s="40">
        <v>1</v>
      </c>
      <c r="Z83" s="40">
        <f>1/2</f>
        <v>0.5</v>
      </c>
      <c r="AA83" s="52">
        <f>2/2</f>
        <v>1</v>
      </c>
    </row>
    <row r="84" spans="1:27" ht="45">
      <c r="A84" s="4">
        <v>83</v>
      </c>
      <c r="B84" s="7" t="s">
        <v>77</v>
      </c>
      <c r="C84" s="30" t="s">
        <v>78</v>
      </c>
      <c r="D84" s="5" t="str">
        <f t="shared" si="7"/>
        <v>Baghestani Hamid</v>
      </c>
      <c r="E84" s="5" t="s">
        <v>49</v>
      </c>
      <c r="F84" s="5" t="s">
        <v>40</v>
      </c>
      <c r="G84" s="7" t="s">
        <v>71</v>
      </c>
      <c r="H84" s="7" t="s">
        <v>415</v>
      </c>
      <c r="I84" s="8" t="s">
        <v>416</v>
      </c>
      <c r="J84" s="9" t="s">
        <v>417</v>
      </c>
      <c r="K84" s="10"/>
      <c r="L84" s="10"/>
      <c r="M84" s="10"/>
      <c r="N84" s="10"/>
      <c r="O84" s="10"/>
      <c r="P84" s="10">
        <v>1</v>
      </c>
      <c r="Q84" s="7" t="s">
        <v>418</v>
      </c>
      <c r="R84" s="27" t="s">
        <v>419</v>
      </c>
      <c r="S84" s="28"/>
      <c r="T84" s="28"/>
      <c r="U84" s="28"/>
      <c r="V84" s="28"/>
      <c r="W84" s="13">
        <v>1</v>
      </c>
      <c r="X84" s="10">
        <v>1</v>
      </c>
      <c r="Y84" s="10">
        <v>1</v>
      </c>
      <c r="Z84" s="10">
        <v>1</v>
      </c>
      <c r="AA84" s="14">
        <v>1</v>
      </c>
    </row>
    <row r="85" spans="1:27" ht="45">
      <c r="A85" s="35">
        <v>84</v>
      </c>
      <c r="B85" s="36" t="s">
        <v>420</v>
      </c>
      <c r="C85" s="37" t="s">
        <v>421</v>
      </c>
      <c r="D85" s="38" t="str">
        <f t="shared" si="7"/>
        <v>Abed Farid</v>
      </c>
      <c r="E85" s="38" t="s">
        <v>49</v>
      </c>
      <c r="F85" s="36" t="s">
        <v>53</v>
      </c>
      <c r="G85" s="36" t="s">
        <v>88</v>
      </c>
      <c r="H85" s="36" t="s">
        <v>422</v>
      </c>
      <c r="I85" s="97" t="s">
        <v>423</v>
      </c>
      <c r="J85" s="79" t="s">
        <v>424</v>
      </c>
      <c r="K85" s="40">
        <v>1</v>
      </c>
      <c r="L85" s="40"/>
      <c r="M85" s="40"/>
      <c r="N85" s="40"/>
      <c r="O85" s="40"/>
      <c r="P85" s="40"/>
      <c r="Q85" s="36" t="s">
        <v>161</v>
      </c>
      <c r="R85" s="41" t="s">
        <v>425</v>
      </c>
      <c r="S85" s="51">
        <v>1</v>
      </c>
      <c r="T85" s="42"/>
      <c r="U85" s="42"/>
      <c r="V85" s="42"/>
      <c r="W85" s="42"/>
      <c r="X85" s="40">
        <v>0.5</v>
      </c>
      <c r="Y85" s="40">
        <v>1</v>
      </c>
      <c r="Z85" s="40">
        <f>1/2</f>
        <v>0.5</v>
      </c>
      <c r="AA85" s="52">
        <f>2/2</f>
        <v>1</v>
      </c>
    </row>
    <row r="86" spans="1:27" ht="45">
      <c r="A86" s="4">
        <v>85</v>
      </c>
      <c r="B86" s="7" t="s">
        <v>426</v>
      </c>
      <c r="C86" s="30" t="s">
        <v>427</v>
      </c>
      <c r="D86" s="5" t="str">
        <f t="shared" si="7"/>
        <v>Alhafiz Abdul Rahman</v>
      </c>
      <c r="E86" s="5" t="s">
        <v>103</v>
      </c>
      <c r="F86" s="7" t="s">
        <v>53</v>
      </c>
      <c r="G86" s="7" t="s">
        <v>88</v>
      </c>
      <c r="H86" s="7" t="s">
        <v>422</v>
      </c>
      <c r="I86" s="8" t="s">
        <v>423</v>
      </c>
      <c r="J86" s="9" t="s">
        <v>424</v>
      </c>
      <c r="K86" s="10">
        <v>0</v>
      </c>
      <c r="L86" s="10"/>
      <c r="M86" s="10"/>
      <c r="N86" s="10"/>
      <c r="O86" s="10"/>
      <c r="P86" s="10"/>
      <c r="Q86" s="7" t="s">
        <v>161</v>
      </c>
      <c r="R86" s="27" t="s">
        <v>425</v>
      </c>
      <c r="S86" s="13">
        <v>0</v>
      </c>
      <c r="T86" s="28"/>
      <c r="U86" s="28"/>
      <c r="V86" s="28"/>
      <c r="W86" s="28"/>
      <c r="X86" s="10">
        <v>0.5</v>
      </c>
      <c r="Y86" s="10">
        <v>0</v>
      </c>
      <c r="Z86" s="10">
        <f>1/2</f>
        <v>0.5</v>
      </c>
      <c r="AA86" s="14">
        <v>0</v>
      </c>
    </row>
    <row r="87" spans="1:27">
      <c r="A87" s="15">
        <v>86</v>
      </c>
      <c r="B87" s="18" t="s">
        <v>428</v>
      </c>
      <c r="C87" s="34" t="s">
        <v>429</v>
      </c>
      <c r="D87" s="16" t="str">
        <f t="shared" si="7"/>
        <v>Katsos John</v>
      </c>
      <c r="E87" s="16" t="s">
        <v>39</v>
      </c>
      <c r="F87" s="16" t="s">
        <v>40</v>
      </c>
      <c r="G87" s="18" t="s">
        <v>41</v>
      </c>
      <c r="H87" s="18" t="s">
        <v>430</v>
      </c>
      <c r="I87" s="19" t="s">
        <v>431</v>
      </c>
      <c r="J87" s="18" t="s">
        <v>432</v>
      </c>
      <c r="K87" s="21"/>
      <c r="L87" s="21">
        <v>0.5</v>
      </c>
      <c r="M87" s="21"/>
      <c r="N87" s="21"/>
      <c r="O87" s="21"/>
      <c r="P87" s="21"/>
      <c r="Q87" s="18" t="s">
        <v>45</v>
      </c>
      <c r="R87" s="29" t="s">
        <v>433</v>
      </c>
      <c r="S87" s="24">
        <v>0.5</v>
      </c>
      <c r="T87" s="23"/>
      <c r="U87" s="23"/>
      <c r="V87" s="23"/>
      <c r="W87" s="23"/>
      <c r="X87" s="21">
        <v>0.5</v>
      </c>
      <c r="Y87" s="21">
        <v>0.5</v>
      </c>
      <c r="Z87" s="21">
        <f>1/2</f>
        <v>0.5</v>
      </c>
      <c r="AA87" s="25">
        <f>1/2</f>
        <v>0.5</v>
      </c>
    </row>
    <row r="88" spans="1:27">
      <c r="A88" s="4">
        <v>87</v>
      </c>
      <c r="B88" s="7" t="s">
        <v>434</v>
      </c>
      <c r="C88" s="30" t="s">
        <v>435</v>
      </c>
      <c r="D88" s="5" t="str">
        <f t="shared" si="7"/>
        <v>AlKafaji Yass</v>
      </c>
      <c r="E88" s="5" t="s">
        <v>39</v>
      </c>
      <c r="F88" s="5" t="s">
        <v>40</v>
      </c>
      <c r="G88" s="7" t="s">
        <v>212</v>
      </c>
      <c r="H88" s="7" t="s">
        <v>430</v>
      </c>
      <c r="I88" s="8" t="s">
        <v>431</v>
      </c>
      <c r="J88" s="7" t="s">
        <v>432</v>
      </c>
      <c r="K88" s="10"/>
      <c r="L88" s="10">
        <v>0.5</v>
      </c>
      <c r="M88" s="10"/>
      <c r="N88" s="10"/>
      <c r="O88" s="10"/>
      <c r="P88" s="10"/>
      <c r="Q88" s="7" t="s">
        <v>45</v>
      </c>
      <c r="R88" s="27" t="s">
        <v>433</v>
      </c>
      <c r="S88" s="13">
        <v>0.5</v>
      </c>
      <c r="T88" s="28"/>
      <c r="U88" s="28"/>
      <c r="V88" s="28"/>
      <c r="W88" s="28"/>
      <c r="X88" s="10">
        <v>0.5</v>
      </c>
      <c r="Y88" s="10">
        <v>0.5</v>
      </c>
      <c r="Z88" s="10">
        <f>1/2</f>
        <v>0.5</v>
      </c>
      <c r="AA88" s="14">
        <f>1/2</f>
        <v>0.5</v>
      </c>
    </row>
    <row r="89" spans="1:27" ht="45">
      <c r="A89" s="15">
        <v>88</v>
      </c>
      <c r="B89" s="18" t="s">
        <v>184</v>
      </c>
      <c r="C89" s="34" t="s">
        <v>436</v>
      </c>
      <c r="D89" s="16" t="str">
        <f t="shared" si="7"/>
        <v>Ahmed Sayed</v>
      </c>
      <c r="E89" s="16" t="s">
        <v>103</v>
      </c>
      <c r="F89" s="18" t="s">
        <v>53</v>
      </c>
      <c r="G89" s="18" t="s">
        <v>54</v>
      </c>
      <c r="H89" s="18" t="s">
        <v>437</v>
      </c>
      <c r="I89" s="19" t="s">
        <v>438</v>
      </c>
      <c r="J89" s="75" t="s">
        <v>439</v>
      </c>
      <c r="K89" s="21">
        <v>0</v>
      </c>
      <c r="L89" s="21"/>
      <c r="M89" s="21"/>
      <c r="N89" s="21"/>
      <c r="O89" s="21"/>
      <c r="P89" s="21"/>
      <c r="Q89" s="18" t="s">
        <v>324</v>
      </c>
      <c r="R89" s="29" t="s">
        <v>440</v>
      </c>
      <c r="S89" s="23"/>
      <c r="T89" s="23"/>
      <c r="U89" s="24">
        <v>0</v>
      </c>
      <c r="V89" s="23"/>
      <c r="W89" s="23"/>
      <c r="X89" s="21">
        <v>0.5</v>
      </c>
      <c r="Y89" s="21">
        <v>0</v>
      </c>
      <c r="Z89" s="21">
        <f>1/3</f>
        <v>0.33333333333333331</v>
      </c>
      <c r="AA89" s="74">
        <v>0</v>
      </c>
    </row>
    <row r="90" spans="1:27" ht="45">
      <c r="A90" s="53">
        <v>89</v>
      </c>
      <c r="B90" s="56" t="s">
        <v>319</v>
      </c>
      <c r="C90" s="76" t="s">
        <v>320</v>
      </c>
      <c r="D90" s="54" t="str">
        <f t="shared" si="7"/>
        <v>Ghommem Mehdi</v>
      </c>
      <c r="E90" s="56" t="s">
        <v>70</v>
      </c>
      <c r="F90" s="56" t="s">
        <v>53</v>
      </c>
      <c r="G90" s="56" t="s">
        <v>54</v>
      </c>
      <c r="H90" s="56" t="s">
        <v>437</v>
      </c>
      <c r="I90" s="99" t="s">
        <v>438</v>
      </c>
      <c r="J90" s="77" t="s">
        <v>439</v>
      </c>
      <c r="K90" s="44">
        <v>1</v>
      </c>
      <c r="L90" s="44"/>
      <c r="M90" s="44"/>
      <c r="N90" s="44"/>
      <c r="O90" s="44"/>
      <c r="P90" s="44"/>
      <c r="Q90" s="56" t="s">
        <v>324</v>
      </c>
      <c r="R90" s="59" t="s">
        <v>440</v>
      </c>
      <c r="S90" s="60"/>
      <c r="T90" s="60"/>
      <c r="U90" s="43">
        <v>1</v>
      </c>
      <c r="V90" s="60"/>
      <c r="W90" s="60"/>
      <c r="X90" s="44">
        <v>0.5</v>
      </c>
      <c r="Y90" s="44">
        <v>1</v>
      </c>
      <c r="Z90" s="44">
        <f>1/3</f>
        <v>0.33333333333333331</v>
      </c>
      <c r="AA90" s="102">
        <f>2/3</f>
        <v>0.66666666666666663</v>
      </c>
    </row>
    <row r="91" spans="1:27">
      <c r="A91" s="15">
        <v>90</v>
      </c>
      <c r="B91" s="18" t="s">
        <v>441</v>
      </c>
      <c r="C91" s="34" t="s">
        <v>442</v>
      </c>
      <c r="D91" s="16" t="str">
        <f t="shared" si="7"/>
        <v>Kumra Savita</v>
      </c>
      <c r="E91" s="16" t="s">
        <v>39</v>
      </c>
      <c r="F91" s="16" t="s">
        <v>40</v>
      </c>
      <c r="G91" s="18" t="s">
        <v>41</v>
      </c>
      <c r="H91" s="18" t="s">
        <v>443</v>
      </c>
      <c r="I91" s="19" t="s">
        <v>444</v>
      </c>
      <c r="J91" s="18" t="s">
        <v>445</v>
      </c>
      <c r="K91" s="21"/>
      <c r="L91" s="21">
        <v>1</v>
      </c>
      <c r="M91" s="21"/>
      <c r="N91" s="21"/>
      <c r="O91" s="21"/>
      <c r="P91" s="21"/>
      <c r="Q91" s="18" t="s">
        <v>446</v>
      </c>
      <c r="R91" s="29" t="s">
        <v>447</v>
      </c>
      <c r="S91" s="24">
        <v>1</v>
      </c>
      <c r="T91" s="23"/>
      <c r="U91" s="23"/>
      <c r="V91" s="23"/>
      <c r="W91" s="23"/>
      <c r="X91" s="21">
        <v>1</v>
      </c>
      <c r="Y91" s="21">
        <v>1</v>
      </c>
      <c r="Z91" s="21">
        <f>1/2</f>
        <v>0.5</v>
      </c>
      <c r="AA91" s="25">
        <f>1/2</f>
        <v>0.5</v>
      </c>
    </row>
    <row r="92" spans="1:27" ht="60">
      <c r="A92" s="4">
        <v>91</v>
      </c>
      <c r="B92" s="7" t="s">
        <v>448</v>
      </c>
      <c r="C92" s="30" t="s">
        <v>196</v>
      </c>
      <c r="D92" s="5" t="str">
        <f t="shared" si="7"/>
        <v>Sakhi Said</v>
      </c>
      <c r="E92" s="5" t="s">
        <v>39</v>
      </c>
      <c r="F92" s="7" t="s">
        <v>30</v>
      </c>
      <c r="G92" s="7" t="s">
        <v>204</v>
      </c>
      <c r="H92" s="7" t="s">
        <v>449</v>
      </c>
      <c r="I92" s="8" t="s">
        <v>450</v>
      </c>
      <c r="J92" s="9" t="s">
        <v>451</v>
      </c>
      <c r="K92" s="10">
        <v>1</v>
      </c>
      <c r="L92" s="10"/>
      <c r="M92" s="10"/>
      <c r="N92" s="10"/>
      <c r="O92" s="10"/>
      <c r="P92" s="10"/>
      <c r="Q92" s="7" t="s">
        <v>58</v>
      </c>
      <c r="R92" s="27" t="s">
        <v>452</v>
      </c>
      <c r="S92" s="13">
        <v>1</v>
      </c>
      <c r="T92" s="28"/>
      <c r="U92" s="28"/>
      <c r="V92" s="28"/>
      <c r="W92" s="28"/>
      <c r="X92" s="10">
        <v>1</v>
      </c>
      <c r="Y92" s="10">
        <v>1</v>
      </c>
      <c r="Z92" s="10">
        <f>1/2</f>
        <v>0.5</v>
      </c>
      <c r="AA92" s="14">
        <f>1/2</f>
        <v>0.5</v>
      </c>
    </row>
    <row r="93" spans="1:27" ht="75">
      <c r="A93" s="15">
        <v>92</v>
      </c>
      <c r="B93" s="18" t="s">
        <v>274</v>
      </c>
      <c r="C93" s="34" t="s">
        <v>275</v>
      </c>
      <c r="D93" s="16" t="str">
        <f t="shared" si="7"/>
        <v>Gadalla Mohamed</v>
      </c>
      <c r="E93" s="16" t="s">
        <v>49</v>
      </c>
      <c r="F93" s="18" t="s">
        <v>53</v>
      </c>
      <c r="G93" s="18" t="s">
        <v>54</v>
      </c>
      <c r="H93" s="18" t="s">
        <v>453</v>
      </c>
      <c r="I93" s="19" t="s">
        <v>454</v>
      </c>
      <c r="J93" s="75" t="s">
        <v>455</v>
      </c>
      <c r="K93" s="21">
        <v>1</v>
      </c>
      <c r="L93" s="21"/>
      <c r="M93" s="21"/>
      <c r="N93" s="21"/>
      <c r="O93" s="21"/>
      <c r="P93" s="21"/>
      <c r="Q93" s="18" t="s">
        <v>138</v>
      </c>
      <c r="R93" s="29" t="s">
        <v>456</v>
      </c>
      <c r="S93" s="24">
        <v>1</v>
      </c>
      <c r="T93" s="23"/>
      <c r="U93" s="23"/>
      <c r="V93" s="23"/>
      <c r="W93" s="23"/>
      <c r="X93" s="21">
        <v>1</v>
      </c>
      <c r="Y93" s="21">
        <v>1</v>
      </c>
      <c r="Z93" s="21">
        <f>1/3</f>
        <v>0.33333333333333331</v>
      </c>
      <c r="AA93" s="74">
        <f>1/3</f>
        <v>0.33333333333333331</v>
      </c>
    </row>
    <row r="94" spans="1:27" ht="45">
      <c r="A94" s="4">
        <v>93</v>
      </c>
      <c r="B94" s="7" t="s">
        <v>356</v>
      </c>
      <c r="C94" s="30" t="s">
        <v>357</v>
      </c>
      <c r="D94" s="5" t="str">
        <f t="shared" si="7"/>
        <v>Sabouni Rana</v>
      </c>
      <c r="E94" s="5" t="s">
        <v>70</v>
      </c>
      <c r="F94" s="7" t="s">
        <v>53</v>
      </c>
      <c r="G94" s="7" t="s">
        <v>134</v>
      </c>
      <c r="H94" s="7" t="s">
        <v>457</v>
      </c>
      <c r="I94" s="8" t="s">
        <v>458</v>
      </c>
      <c r="J94" s="9" t="s">
        <v>459</v>
      </c>
      <c r="K94" s="10">
        <v>1</v>
      </c>
      <c r="L94" s="10"/>
      <c r="M94" s="10"/>
      <c r="N94" s="10"/>
      <c r="O94" s="10"/>
      <c r="P94" s="10"/>
      <c r="Q94" s="7" t="s">
        <v>460</v>
      </c>
      <c r="R94" s="27" t="s">
        <v>461</v>
      </c>
      <c r="S94" s="28"/>
      <c r="T94" s="13">
        <v>1</v>
      </c>
      <c r="U94" s="28"/>
      <c r="V94" s="28"/>
      <c r="W94" s="28"/>
      <c r="X94" s="10">
        <v>1</v>
      </c>
      <c r="Y94" s="10">
        <v>1</v>
      </c>
      <c r="Z94" s="10">
        <f>1/2</f>
        <v>0.5</v>
      </c>
      <c r="AA94" s="14">
        <f>1/2</f>
        <v>0.5</v>
      </c>
    </row>
    <row r="95" spans="1:27" ht="45">
      <c r="A95" s="15">
        <v>94</v>
      </c>
      <c r="B95" s="18" t="s">
        <v>245</v>
      </c>
      <c r="C95" s="34" t="s">
        <v>246</v>
      </c>
      <c r="D95" s="16" t="str">
        <f t="shared" si="7"/>
        <v>Romdhane Lotfi</v>
      </c>
      <c r="E95" s="16" t="s">
        <v>49</v>
      </c>
      <c r="F95" s="18" t="s">
        <v>53</v>
      </c>
      <c r="G95" s="18" t="s">
        <v>54</v>
      </c>
      <c r="H95" s="18" t="s">
        <v>462</v>
      </c>
      <c r="I95" s="19" t="s">
        <v>463</v>
      </c>
      <c r="J95" s="75" t="s">
        <v>464</v>
      </c>
      <c r="K95" s="21">
        <v>1</v>
      </c>
      <c r="L95" s="21"/>
      <c r="M95" s="21"/>
      <c r="N95" s="21"/>
      <c r="O95" s="21"/>
      <c r="P95" s="21"/>
      <c r="Q95" s="18" t="s">
        <v>45</v>
      </c>
      <c r="R95" s="29" t="s">
        <v>465</v>
      </c>
      <c r="S95" s="24">
        <v>1</v>
      </c>
      <c r="T95" s="23"/>
      <c r="U95" s="23"/>
      <c r="V95" s="23"/>
      <c r="W95" s="23"/>
      <c r="X95" s="21">
        <v>1</v>
      </c>
      <c r="Y95" s="21">
        <v>1</v>
      </c>
      <c r="Z95" s="21">
        <f>1/4</f>
        <v>0.25</v>
      </c>
      <c r="AA95" s="25">
        <f>1/4</f>
        <v>0.25</v>
      </c>
    </row>
    <row r="96" spans="1:27" ht="120">
      <c r="A96" s="4">
        <v>95</v>
      </c>
      <c r="B96" s="7" t="s">
        <v>283</v>
      </c>
      <c r="C96" s="30" t="s">
        <v>284</v>
      </c>
      <c r="D96" s="5" t="str">
        <f t="shared" si="7"/>
        <v>Al-Asheh Sameer</v>
      </c>
      <c r="E96" s="5" t="s">
        <v>49</v>
      </c>
      <c r="F96" s="7" t="s">
        <v>53</v>
      </c>
      <c r="G96" s="7" t="s">
        <v>134</v>
      </c>
      <c r="H96" s="7" t="s">
        <v>466</v>
      </c>
      <c r="I96" s="8" t="s">
        <v>467</v>
      </c>
      <c r="J96" s="9" t="s">
        <v>468</v>
      </c>
      <c r="K96" s="10">
        <v>1</v>
      </c>
      <c r="L96" s="10"/>
      <c r="M96" s="10"/>
      <c r="N96" s="10"/>
      <c r="O96" s="10"/>
      <c r="P96" s="10"/>
      <c r="Q96" s="7" t="s">
        <v>469</v>
      </c>
      <c r="R96" s="27" t="s">
        <v>470</v>
      </c>
      <c r="S96" s="28"/>
      <c r="T96" s="13">
        <v>1</v>
      </c>
      <c r="U96" s="28"/>
      <c r="V96" s="28"/>
      <c r="W96" s="28"/>
      <c r="X96" s="10">
        <v>1</v>
      </c>
      <c r="Y96" s="10">
        <v>1</v>
      </c>
      <c r="Z96" s="10">
        <f>1/4</f>
        <v>0.25</v>
      </c>
      <c r="AA96" s="14">
        <f>1/4</f>
        <v>0.25</v>
      </c>
    </row>
    <row r="97" spans="1:27">
      <c r="A97" s="15">
        <v>96</v>
      </c>
      <c r="B97" s="18" t="s">
        <v>471</v>
      </c>
      <c r="C97" s="34" t="s">
        <v>472</v>
      </c>
      <c r="D97" s="16" t="str">
        <f t="shared" si="7"/>
        <v>Gregersen Tammy</v>
      </c>
      <c r="E97" s="16" t="s">
        <v>49</v>
      </c>
      <c r="F97" s="18" t="s">
        <v>30</v>
      </c>
      <c r="G97" s="18" t="s">
        <v>473</v>
      </c>
      <c r="H97" s="18" t="s">
        <v>474</v>
      </c>
      <c r="I97" s="19" t="s">
        <v>475</v>
      </c>
      <c r="J97" s="18" t="s">
        <v>476</v>
      </c>
      <c r="K97" s="21"/>
      <c r="L97" s="21">
        <v>1</v>
      </c>
      <c r="M97" s="21"/>
      <c r="N97" s="21"/>
      <c r="O97" s="21"/>
      <c r="P97" s="21"/>
      <c r="Q97" s="18" t="s">
        <v>130</v>
      </c>
      <c r="R97" s="29" t="s">
        <v>477</v>
      </c>
      <c r="S97" s="24">
        <v>1</v>
      </c>
      <c r="T97" s="23"/>
      <c r="U97" s="23"/>
      <c r="V97" s="23"/>
      <c r="W97" s="23"/>
      <c r="X97" s="21">
        <v>1</v>
      </c>
      <c r="Y97" s="21">
        <v>1</v>
      </c>
      <c r="Z97" s="21">
        <f>1/3</f>
        <v>0.33333333333333331</v>
      </c>
      <c r="AA97" s="74">
        <f>1/3</f>
        <v>0.33333333333333331</v>
      </c>
    </row>
    <row r="98" spans="1:27" ht="48" customHeight="1">
      <c r="A98" s="4">
        <v>97</v>
      </c>
      <c r="B98" s="7" t="s">
        <v>478</v>
      </c>
      <c r="C98" s="30" t="s">
        <v>479</v>
      </c>
      <c r="D98" s="5" t="str">
        <f t="shared" si="7"/>
        <v>Salamin Yousef</v>
      </c>
      <c r="E98" s="5" t="s">
        <v>49</v>
      </c>
      <c r="F98" s="7" t="s">
        <v>30</v>
      </c>
      <c r="G98" s="7" t="s">
        <v>204</v>
      </c>
      <c r="H98" s="7" t="s">
        <v>480</v>
      </c>
      <c r="I98" s="8" t="s">
        <v>481</v>
      </c>
      <c r="J98" s="9" t="s">
        <v>482</v>
      </c>
      <c r="K98" s="10">
        <v>1</v>
      </c>
      <c r="L98" s="10"/>
      <c r="M98" s="10"/>
      <c r="N98" s="10"/>
      <c r="O98" s="10"/>
      <c r="P98" s="10"/>
      <c r="Q98" s="7" t="s">
        <v>483</v>
      </c>
      <c r="R98" s="27" t="s">
        <v>484</v>
      </c>
      <c r="S98" s="28"/>
      <c r="T98" s="13">
        <v>1</v>
      </c>
      <c r="U98" s="28"/>
      <c r="V98" s="28"/>
      <c r="W98" s="28"/>
      <c r="X98" s="10">
        <v>1</v>
      </c>
      <c r="Y98" s="10">
        <v>1</v>
      </c>
      <c r="Z98" s="10">
        <f>1/2</f>
        <v>0.5</v>
      </c>
      <c r="AA98" s="14">
        <f>1/2</f>
        <v>0.5</v>
      </c>
    </row>
    <row r="99" spans="1:27">
      <c r="A99" s="15">
        <v>98</v>
      </c>
      <c r="B99" s="18" t="s">
        <v>485</v>
      </c>
      <c r="C99" s="34" t="s">
        <v>104</v>
      </c>
      <c r="D99" s="16" t="str">
        <f t="shared" si="7"/>
        <v>Mirzaei Ali</v>
      </c>
      <c r="E99" s="18" t="s">
        <v>70</v>
      </c>
      <c r="F99" s="18" t="s">
        <v>40</v>
      </c>
      <c r="G99" s="18" t="s">
        <v>219</v>
      </c>
      <c r="H99" s="18" t="s">
        <v>486</v>
      </c>
      <c r="I99" s="19" t="s">
        <v>487</v>
      </c>
      <c r="J99" s="18" t="s">
        <v>488</v>
      </c>
      <c r="K99" s="21"/>
      <c r="L99" s="21"/>
      <c r="M99" s="21"/>
      <c r="N99" s="21"/>
      <c r="O99" s="21"/>
      <c r="P99" s="21">
        <v>1</v>
      </c>
      <c r="Q99" s="18" t="s">
        <v>82</v>
      </c>
      <c r="R99" s="29" t="s">
        <v>489</v>
      </c>
      <c r="S99" s="23"/>
      <c r="T99" s="23"/>
      <c r="U99" s="23"/>
      <c r="V99" s="24">
        <v>1</v>
      </c>
      <c r="W99" s="23"/>
      <c r="X99" s="21">
        <v>1</v>
      </c>
      <c r="Y99" s="21">
        <v>1</v>
      </c>
      <c r="Z99" s="21">
        <v>1</v>
      </c>
      <c r="AA99" s="25">
        <v>1</v>
      </c>
    </row>
    <row r="100" spans="1:27" ht="45">
      <c r="A100" s="4">
        <v>99</v>
      </c>
      <c r="B100" s="7" t="s">
        <v>383</v>
      </c>
      <c r="C100" s="30" t="s">
        <v>384</v>
      </c>
      <c r="D100" s="5" t="str">
        <f t="shared" si="7"/>
        <v>Shamayleh Abdulrahim</v>
      </c>
      <c r="E100" s="7" t="s">
        <v>70</v>
      </c>
      <c r="F100" s="7" t="s">
        <v>53</v>
      </c>
      <c r="G100" s="7" t="s">
        <v>378</v>
      </c>
      <c r="H100" s="7" t="s">
        <v>490</v>
      </c>
      <c r="I100" s="8" t="s">
        <v>491</v>
      </c>
      <c r="J100" s="9" t="s">
        <v>492</v>
      </c>
      <c r="K100" s="10">
        <v>0.33333333333333331</v>
      </c>
      <c r="L100" s="10"/>
      <c r="M100" s="10"/>
      <c r="N100" s="10"/>
      <c r="O100" s="10"/>
      <c r="P100" s="10"/>
      <c r="Q100" s="7" t="s">
        <v>161</v>
      </c>
      <c r="R100" s="27" t="s">
        <v>493</v>
      </c>
      <c r="S100" s="13">
        <v>0.33333333333333331</v>
      </c>
      <c r="T100" s="28"/>
      <c r="U100" s="28"/>
      <c r="V100" s="28"/>
      <c r="W100" s="28"/>
      <c r="X100" s="10">
        <v>0.33333333333333331</v>
      </c>
      <c r="Y100" s="10">
        <v>0.33333333333333331</v>
      </c>
      <c r="Z100" s="10">
        <f t="shared" ref="Z100:AA102" si="9">1/4</f>
        <v>0.25</v>
      </c>
      <c r="AA100" s="14">
        <f t="shared" si="9"/>
        <v>0.25</v>
      </c>
    </row>
    <row r="101" spans="1:27" ht="45">
      <c r="A101" s="15">
        <v>100</v>
      </c>
      <c r="B101" s="18" t="s">
        <v>494</v>
      </c>
      <c r="C101" s="34" t="s">
        <v>495</v>
      </c>
      <c r="D101" s="16" t="str">
        <f t="shared" si="7"/>
        <v>Hariga Moncer</v>
      </c>
      <c r="E101" s="18" t="s">
        <v>49</v>
      </c>
      <c r="F101" s="18" t="s">
        <v>53</v>
      </c>
      <c r="G101" s="18" t="s">
        <v>378</v>
      </c>
      <c r="H101" s="18" t="s">
        <v>490</v>
      </c>
      <c r="I101" s="19" t="s">
        <v>491</v>
      </c>
      <c r="J101" s="75" t="s">
        <v>492</v>
      </c>
      <c r="K101" s="21">
        <v>0.33333333333333331</v>
      </c>
      <c r="L101" s="21"/>
      <c r="M101" s="21"/>
      <c r="N101" s="21"/>
      <c r="O101" s="21"/>
      <c r="P101" s="21"/>
      <c r="Q101" s="18" t="s">
        <v>161</v>
      </c>
      <c r="R101" s="29" t="s">
        <v>493</v>
      </c>
      <c r="S101" s="24">
        <v>0.33333333333333331</v>
      </c>
      <c r="T101" s="23"/>
      <c r="U101" s="23"/>
      <c r="V101" s="23"/>
      <c r="W101" s="23"/>
      <c r="X101" s="21">
        <v>0.33333333333333331</v>
      </c>
      <c r="Y101" s="21">
        <v>0.33333333333333331</v>
      </c>
      <c r="Z101" s="21">
        <f t="shared" si="9"/>
        <v>0.25</v>
      </c>
      <c r="AA101" s="25">
        <f t="shared" si="9"/>
        <v>0.25</v>
      </c>
    </row>
    <row r="102" spans="1:27" ht="45">
      <c r="A102" s="4">
        <v>101</v>
      </c>
      <c r="B102" s="7" t="s">
        <v>496</v>
      </c>
      <c r="C102" s="30" t="s">
        <v>497</v>
      </c>
      <c r="D102" s="5" t="str">
        <f t="shared" si="7"/>
        <v>As'ad Rami</v>
      </c>
      <c r="E102" s="7" t="s">
        <v>70</v>
      </c>
      <c r="F102" s="7" t="s">
        <v>53</v>
      </c>
      <c r="G102" s="7" t="s">
        <v>378</v>
      </c>
      <c r="H102" s="7" t="s">
        <v>490</v>
      </c>
      <c r="I102" s="8" t="s">
        <v>491</v>
      </c>
      <c r="J102" s="9" t="s">
        <v>492</v>
      </c>
      <c r="K102" s="10">
        <v>0.33333333333333331</v>
      </c>
      <c r="L102" s="10"/>
      <c r="M102" s="10"/>
      <c r="N102" s="10"/>
      <c r="O102" s="10"/>
      <c r="P102" s="10"/>
      <c r="Q102" s="7" t="s">
        <v>161</v>
      </c>
      <c r="R102" s="27" t="s">
        <v>493</v>
      </c>
      <c r="S102" s="13">
        <v>0.33333333333333331</v>
      </c>
      <c r="T102" s="28"/>
      <c r="U102" s="28"/>
      <c r="V102" s="28"/>
      <c r="W102" s="28"/>
      <c r="X102" s="10">
        <v>0.33333333333333331</v>
      </c>
      <c r="Y102" s="10">
        <v>0.33333333333333331</v>
      </c>
      <c r="Z102" s="10">
        <f t="shared" si="9"/>
        <v>0.25</v>
      </c>
      <c r="AA102" s="14">
        <f t="shared" si="9"/>
        <v>0.25</v>
      </c>
    </row>
    <row r="103" spans="1:27">
      <c r="A103" s="15">
        <v>102</v>
      </c>
      <c r="B103" s="16" t="s">
        <v>498</v>
      </c>
      <c r="C103" s="17" t="s">
        <v>499</v>
      </c>
      <c r="D103" s="16" t="str">
        <f t="shared" si="7"/>
        <v>Gaibulloev Khusrav</v>
      </c>
      <c r="E103" s="16" t="s">
        <v>39</v>
      </c>
      <c r="F103" s="18" t="s">
        <v>40</v>
      </c>
      <c r="G103" s="18" t="s">
        <v>71</v>
      </c>
      <c r="H103" s="18" t="s">
        <v>500</v>
      </c>
      <c r="I103" s="19" t="s">
        <v>501</v>
      </c>
      <c r="J103" s="75" t="s">
        <v>502</v>
      </c>
      <c r="K103" s="21"/>
      <c r="L103" s="21">
        <v>1</v>
      </c>
      <c r="M103" s="21"/>
      <c r="N103" s="21"/>
      <c r="O103" s="21"/>
      <c r="P103" s="21"/>
      <c r="Q103" s="18" t="s">
        <v>45</v>
      </c>
      <c r="R103" s="29" t="s">
        <v>503</v>
      </c>
      <c r="S103" s="23"/>
      <c r="T103" s="23"/>
      <c r="U103" s="24">
        <v>1</v>
      </c>
      <c r="V103" s="23"/>
      <c r="W103" s="23"/>
      <c r="X103" s="21">
        <v>1</v>
      </c>
      <c r="Y103" s="21">
        <v>1</v>
      </c>
      <c r="Z103" s="21">
        <f>1/2</f>
        <v>0.5</v>
      </c>
      <c r="AA103" s="25">
        <f>1/2</f>
        <v>0.5</v>
      </c>
    </row>
    <row r="104" spans="1:27" ht="45">
      <c r="A104" s="4">
        <v>103</v>
      </c>
      <c r="B104" s="5" t="s">
        <v>498</v>
      </c>
      <c r="C104" s="6" t="s">
        <v>499</v>
      </c>
      <c r="D104" s="5" t="str">
        <f t="shared" si="7"/>
        <v>Gaibulloev Khusrav</v>
      </c>
      <c r="E104" s="5" t="s">
        <v>39</v>
      </c>
      <c r="F104" s="7" t="s">
        <v>40</v>
      </c>
      <c r="G104" s="7" t="s">
        <v>71</v>
      </c>
      <c r="H104" s="7" t="s">
        <v>504</v>
      </c>
      <c r="I104" s="8" t="s">
        <v>505</v>
      </c>
      <c r="J104" s="9" t="s">
        <v>506</v>
      </c>
      <c r="K104" s="10"/>
      <c r="L104" s="10">
        <v>0.33333333333333331</v>
      </c>
      <c r="M104" s="10"/>
      <c r="N104" s="10"/>
      <c r="O104" s="10"/>
      <c r="P104" s="10"/>
      <c r="Q104" s="7" t="s">
        <v>45</v>
      </c>
      <c r="R104" s="27" t="s">
        <v>507</v>
      </c>
      <c r="S104" s="28"/>
      <c r="T104" s="28"/>
      <c r="U104" s="13">
        <v>0.33333333333333331</v>
      </c>
      <c r="V104" s="28"/>
      <c r="W104" s="28"/>
      <c r="X104" s="10">
        <v>0.33333333333333331</v>
      </c>
      <c r="Y104" s="10">
        <v>0.33333333333333331</v>
      </c>
      <c r="Z104" s="10">
        <f t="shared" ref="Z104:AA106" si="10">1/3</f>
        <v>0.33333333333333331</v>
      </c>
      <c r="AA104" s="73">
        <f t="shared" si="10"/>
        <v>0.33333333333333331</v>
      </c>
    </row>
    <row r="105" spans="1:27" ht="45">
      <c r="A105" s="15">
        <v>104</v>
      </c>
      <c r="B105" s="18" t="s">
        <v>508</v>
      </c>
      <c r="C105" s="34" t="s">
        <v>509</v>
      </c>
      <c r="D105" s="16" t="str">
        <f t="shared" si="7"/>
        <v>Oyun Gerel</v>
      </c>
      <c r="E105" s="16" t="s">
        <v>510</v>
      </c>
      <c r="F105" s="18" t="s">
        <v>40</v>
      </c>
      <c r="G105" s="18" t="s">
        <v>71</v>
      </c>
      <c r="H105" s="18" t="s">
        <v>504</v>
      </c>
      <c r="I105" s="19" t="s">
        <v>505</v>
      </c>
      <c r="J105" s="75" t="s">
        <v>506</v>
      </c>
      <c r="K105" s="21"/>
      <c r="L105" s="21">
        <v>0.33333333333333331</v>
      </c>
      <c r="M105" s="21"/>
      <c r="N105" s="21"/>
      <c r="O105" s="21"/>
      <c r="P105" s="21"/>
      <c r="Q105" s="18" t="s">
        <v>45</v>
      </c>
      <c r="R105" s="29" t="s">
        <v>507</v>
      </c>
      <c r="S105" s="23"/>
      <c r="T105" s="23"/>
      <c r="U105" s="24">
        <v>0.33333333333333331</v>
      </c>
      <c r="V105" s="23"/>
      <c r="W105" s="23"/>
      <c r="X105" s="21">
        <v>0.33333333333333331</v>
      </c>
      <c r="Y105" s="21">
        <v>0.33333333333333331</v>
      </c>
      <c r="Z105" s="21">
        <f t="shared" si="10"/>
        <v>0.33333333333333331</v>
      </c>
      <c r="AA105" s="74">
        <f t="shared" si="10"/>
        <v>0.33333333333333331</v>
      </c>
    </row>
    <row r="106" spans="1:27" ht="45">
      <c r="A106" s="4">
        <v>105</v>
      </c>
      <c r="B106" s="7" t="s">
        <v>511</v>
      </c>
      <c r="C106" s="30" t="s">
        <v>512</v>
      </c>
      <c r="D106" s="5" t="str">
        <f t="shared" si="7"/>
        <v>Younas Javed</v>
      </c>
      <c r="E106" s="5" t="s">
        <v>49</v>
      </c>
      <c r="F106" s="7" t="s">
        <v>40</v>
      </c>
      <c r="G106" s="7" t="s">
        <v>71</v>
      </c>
      <c r="H106" s="7" t="s">
        <v>504</v>
      </c>
      <c r="I106" s="8" t="s">
        <v>505</v>
      </c>
      <c r="J106" s="9" t="s">
        <v>506</v>
      </c>
      <c r="K106" s="10"/>
      <c r="L106" s="10">
        <v>0.33333333333333331</v>
      </c>
      <c r="M106" s="10"/>
      <c r="N106" s="10"/>
      <c r="O106" s="10"/>
      <c r="P106" s="10"/>
      <c r="Q106" s="7" t="s">
        <v>45</v>
      </c>
      <c r="R106" s="27" t="s">
        <v>507</v>
      </c>
      <c r="S106" s="28"/>
      <c r="T106" s="28"/>
      <c r="U106" s="13">
        <v>0.33333333333333331</v>
      </c>
      <c r="V106" s="28"/>
      <c r="W106" s="28"/>
      <c r="X106" s="10">
        <v>0.33333333333333331</v>
      </c>
      <c r="Y106" s="10">
        <v>0.33333333333333331</v>
      </c>
      <c r="Z106" s="10">
        <f t="shared" si="10"/>
        <v>0.33333333333333331</v>
      </c>
      <c r="AA106" s="73">
        <f t="shared" si="10"/>
        <v>0.33333333333333331</v>
      </c>
    </row>
    <row r="107" spans="1:27" ht="48" customHeight="1">
      <c r="A107" s="15">
        <v>106</v>
      </c>
      <c r="B107" s="18" t="s">
        <v>104</v>
      </c>
      <c r="C107" s="34" t="s">
        <v>105</v>
      </c>
      <c r="D107" s="16" t="str">
        <f t="shared" si="7"/>
        <v>Ali Tarig</v>
      </c>
      <c r="E107" s="16" t="s">
        <v>39</v>
      </c>
      <c r="F107" s="16" t="s">
        <v>53</v>
      </c>
      <c r="G107" s="18" t="s">
        <v>88</v>
      </c>
      <c r="H107" s="18" t="s">
        <v>513</v>
      </c>
      <c r="I107" s="19" t="s">
        <v>514</v>
      </c>
      <c r="J107" s="75" t="s">
        <v>515</v>
      </c>
      <c r="K107" s="21">
        <v>1</v>
      </c>
      <c r="L107" s="21"/>
      <c r="M107" s="21"/>
      <c r="N107" s="21"/>
      <c r="O107" s="21"/>
      <c r="P107" s="21"/>
      <c r="Q107" s="18" t="s">
        <v>161</v>
      </c>
      <c r="R107" s="29" t="s">
        <v>516</v>
      </c>
      <c r="S107" s="23"/>
      <c r="T107" s="23"/>
      <c r="U107" s="24">
        <v>1</v>
      </c>
      <c r="V107" s="23"/>
      <c r="W107" s="23"/>
      <c r="X107" s="21">
        <v>1</v>
      </c>
      <c r="Y107" s="21">
        <v>1</v>
      </c>
      <c r="Z107" s="21">
        <f>1/11</f>
        <v>9.0909090909090912E-2</v>
      </c>
      <c r="AA107" s="25">
        <f>1/11</f>
        <v>9.0909090909090912E-2</v>
      </c>
    </row>
    <row r="108" spans="1:27" ht="30">
      <c r="A108" s="4">
        <v>107</v>
      </c>
      <c r="B108" s="7" t="s">
        <v>319</v>
      </c>
      <c r="C108" s="30" t="s">
        <v>320</v>
      </c>
      <c r="D108" s="5" t="str">
        <f t="shared" si="7"/>
        <v>Ghommem Mehdi</v>
      </c>
      <c r="E108" s="7" t="s">
        <v>70</v>
      </c>
      <c r="F108" s="7" t="s">
        <v>53</v>
      </c>
      <c r="G108" s="7" t="s">
        <v>54</v>
      </c>
      <c r="H108" s="7" t="s">
        <v>517</v>
      </c>
      <c r="I108" s="8" t="s">
        <v>518</v>
      </c>
      <c r="J108" s="9" t="s">
        <v>519</v>
      </c>
      <c r="K108" s="10">
        <v>1</v>
      </c>
      <c r="L108" s="10"/>
      <c r="M108" s="10"/>
      <c r="N108" s="10"/>
      <c r="O108" s="10"/>
      <c r="P108" s="10"/>
      <c r="Q108" s="7" t="s">
        <v>120</v>
      </c>
      <c r="R108" s="27" t="s">
        <v>520</v>
      </c>
      <c r="S108" s="28"/>
      <c r="T108" s="13">
        <v>1</v>
      </c>
      <c r="U108" s="28"/>
      <c r="V108" s="28"/>
      <c r="W108" s="28"/>
      <c r="X108" s="10">
        <v>1</v>
      </c>
      <c r="Y108" s="10">
        <v>1</v>
      </c>
      <c r="Z108" s="10">
        <f t="shared" ref="Z108:AA110" si="11">1/3</f>
        <v>0.33333333333333331</v>
      </c>
      <c r="AA108" s="73">
        <f t="shared" si="11"/>
        <v>0.33333333333333331</v>
      </c>
    </row>
    <row r="109" spans="1:27" ht="45">
      <c r="A109" s="15">
        <v>108</v>
      </c>
      <c r="B109" s="18" t="s">
        <v>521</v>
      </c>
      <c r="C109" s="34" t="s">
        <v>497</v>
      </c>
      <c r="D109" s="16" t="str">
        <f t="shared" si="7"/>
        <v>Hawileh Rami</v>
      </c>
      <c r="E109" s="18" t="s">
        <v>49</v>
      </c>
      <c r="F109" s="16" t="s">
        <v>53</v>
      </c>
      <c r="G109" s="18" t="s">
        <v>88</v>
      </c>
      <c r="H109" s="18" t="s">
        <v>522</v>
      </c>
      <c r="I109" s="19" t="s">
        <v>523</v>
      </c>
      <c r="J109" s="75" t="s">
        <v>524</v>
      </c>
      <c r="K109" s="21">
        <v>0.5</v>
      </c>
      <c r="L109" s="21"/>
      <c r="M109" s="21"/>
      <c r="N109" s="21"/>
      <c r="O109" s="21"/>
      <c r="P109" s="21"/>
      <c r="Q109" s="18" t="s">
        <v>161</v>
      </c>
      <c r="R109" s="29" t="s">
        <v>525</v>
      </c>
      <c r="S109" s="24">
        <v>0.5</v>
      </c>
      <c r="T109" s="23"/>
      <c r="U109" s="23"/>
      <c r="V109" s="23"/>
      <c r="W109" s="23"/>
      <c r="X109" s="21">
        <v>0.5</v>
      </c>
      <c r="Y109" s="21">
        <v>0.5</v>
      </c>
      <c r="Z109" s="21">
        <f t="shared" si="11"/>
        <v>0.33333333333333331</v>
      </c>
      <c r="AA109" s="74">
        <f t="shared" si="11"/>
        <v>0.33333333333333331</v>
      </c>
    </row>
    <row r="110" spans="1:27" ht="45">
      <c r="A110" s="4">
        <v>109</v>
      </c>
      <c r="B110" s="7" t="s">
        <v>526</v>
      </c>
      <c r="C110" s="30" t="s">
        <v>527</v>
      </c>
      <c r="D110" s="5" t="str">
        <f t="shared" si="7"/>
        <v>Abdalla Jamal El-Din</v>
      </c>
      <c r="E110" s="7" t="s">
        <v>49</v>
      </c>
      <c r="F110" s="5" t="s">
        <v>53</v>
      </c>
      <c r="G110" s="7" t="s">
        <v>88</v>
      </c>
      <c r="H110" s="7" t="s">
        <v>522</v>
      </c>
      <c r="I110" s="8" t="s">
        <v>523</v>
      </c>
      <c r="J110" s="9" t="s">
        <v>524</v>
      </c>
      <c r="K110" s="10">
        <v>0.5</v>
      </c>
      <c r="L110" s="10"/>
      <c r="M110" s="10"/>
      <c r="N110" s="10"/>
      <c r="O110" s="10"/>
      <c r="P110" s="10"/>
      <c r="Q110" s="7" t="s">
        <v>161</v>
      </c>
      <c r="R110" s="27" t="s">
        <v>525</v>
      </c>
      <c r="S110" s="13">
        <v>0.5</v>
      </c>
      <c r="T110" s="28"/>
      <c r="U110" s="28"/>
      <c r="V110" s="28"/>
      <c r="W110" s="28"/>
      <c r="X110" s="10">
        <v>0.5</v>
      </c>
      <c r="Y110" s="10">
        <v>0.5</v>
      </c>
      <c r="Z110" s="10">
        <f t="shared" si="11"/>
        <v>0.33333333333333331</v>
      </c>
      <c r="AA110" s="73">
        <f t="shared" si="11"/>
        <v>0.33333333333333331</v>
      </c>
    </row>
    <row r="111" spans="1:27" ht="45">
      <c r="A111" s="15">
        <v>110</v>
      </c>
      <c r="B111" s="18" t="s">
        <v>528</v>
      </c>
      <c r="C111" s="34" t="s">
        <v>529</v>
      </c>
      <c r="D111" s="16" t="str">
        <f t="shared" si="7"/>
        <v>Alashkar Adnan</v>
      </c>
      <c r="E111" s="18" t="s">
        <v>103</v>
      </c>
      <c r="F111" s="16" t="s">
        <v>53</v>
      </c>
      <c r="G111" s="18" t="s">
        <v>54</v>
      </c>
      <c r="H111" s="18" t="s">
        <v>530</v>
      </c>
      <c r="I111" s="19" t="s">
        <v>531</v>
      </c>
      <c r="J111" s="75" t="s">
        <v>532</v>
      </c>
      <c r="K111" s="21">
        <v>0</v>
      </c>
      <c r="L111" s="21"/>
      <c r="M111" s="21"/>
      <c r="N111" s="21"/>
      <c r="O111" s="21"/>
      <c r="P111" s="21"/>
      <c r="Q111" s="18" t="s">
        <v>138</v>
      </c>
      <c r="R111" s="29" t="s">
        <v>533</v>
      </c>
      <c r="S111" s="24">
        <v>0</v>
      </c>
      <c r="T111" s="23"/>
      <c r="U111" s="23"/>
      <c r="V111" s="23"/>
      <c r="W111" s="23"/>
      <c r="X111" s="21">
        <v>0.5</v>
      </c>
      <c r="Y111" s="21">
        <v>0</v>
      </c>
      <c r="Z111" s="21">
        <f>1/5</f>
        <v>0.2</v>
      </c>
      <c r="AA111" s="25">
        <v>0</v>
      </c>
    </row>
    <row r="112" spans="1:27" ht="45">
      <c r="A112" s="53">
        <v>111</v>
      </c>
      <c r="B112" s="56" t="s">
        <v>274</v>
      </c>
      <c r="C112" s="76" t="s">
        <v>534</v>
      </c>
      <c r="D112" s="54" t="str">
        <f t="shared" si="7"/>
        <v>Gadalla  Mohamed</v>
      </c>
      <c r="E112" s="54" t="s">
        <v>49</v>
      </c>
      <c r="F112" s="56" t="s">
        <v>53</v>
      </c>
      <c r="G112" s="56" t="s">
        <v>54</v>
      </c>
      <c r="H112" s="56" t="s">
        <v>530</v>
      </c>
      <c r="I112" s="99" t="s">
        <v>531</v>
      </c>
      <c r="J112" s="77" t="s">
        <v>532</v>
      </c>
      <c r="K112" s="44">
        <v>1</v>
      </c>
      <c r="L112" s="44"/>
      <c r="M112" s="44"/>
      <c r="N112" s="44"/>
      <c r="O112" s="44"/>
      <c r="P112" s="44"/>
      <c r="Q112" s="56" t="s">
        <v>138</v>
      </c>
      <c r="R112" s="59" t="s">
        <v>533</v>
      </c>
      <c r="S112" s="43">
        <v>1</v>
      </c>
      <c r="T112" s="60"/>
      <c r="U112" s="60"/>
      <c r="V112" s="60"/>
      <c r="W112" s="60"/>
      <c r="X112" s="44">
        <v>0.5</v>
      </c>
      <c r="Y112" s="44">
        <v>1</v>
      </c>
      <c r="Z112" s="44">
        <f>1/5</f>
        <v>0.2</v>
      </c>
      <c r="AA112" s="45">
        <f>2/5</f>
        <v>0.4</v>
      </c>
    </row>
    <row r="113" spans="1:27" ht="45">
      <c r="A113" s="15">
        <v>112</v>
      </c>
      <c r="B113" s="18" t="s">
        <v>535</v>
      </c>
      <c r="C113" s="34" t="s">
        <v>536</v>
      </c>
      <c r="D113" s="16" t="str">
        <f t="shared" si="7"/>
        <v>Khamis Mustafa</v>
      </c>
      <c r="E113" s="16" t="s">
        <v>49</v>
      </c>
      <c r="F113" s="18" t="s">
        <v>30</v>
      </c>
      <c r="G113" s="18" t="s">
        <v>31</v>
      </c>
      <c r="H113" s="18" t="s">
        <v>537</v>
      </c>
      <c r="I113" s="19" t="s">
        <v>538</v>
      </c>
      <c r="J113" s="75" t="s">
        <v>539</v>
      </c>
      <c r="K113" s="21">
        <v>1</v>
      </c>
      <c r="L113" s="21"/>
      <c r="M113" s="21"/>
      <c r="N113" s="21"/>
      <c r="O113" s="21"/>
      <c r="P113" s="21"/>
      <c r="Q113" s="18" t="s">
        <v>324</v>
      </c>
      <c r="R113" s="29" t="s">
        <v>540</v>
      </c>
      <c r="S113" s="23"/>
      <c r="T113" s="23"/>
      <c r="U113" s="24">
        <v>1</v>
      </c>
      <c r="V113" s="23"/>
      <c r="W113" s="23"/>
      <c r="X113" s="21">
        <v>1</v>
      </c>
      <c r="Y113" s="21">
        <v>1</v>
      </c>
      <c r="Z113" s="21">
        <f>1/6</f>
        <v>0.16666666666666666</v>
      </c>
      <c r="AA113" s="25">
        <f>1/6</f>
        <v>0.16666666666666666</v>
      </c>
    </row>
    <row r="114" spans="1:27" ht="45">
      <c r="A114" s="103">
        <v>113</v>
      </c>
      <c r="B114" s="104" t="s">
        <v>259</v>
      </c>
      <c r="C114" s="105" t="s">
        <v>116</v>
      </c>
      <c r="D114" s="5" t="str">
        <f t="shared" si="7"/>
        <v>Al-Hemyari Mohammed</v>
      </c>
      <c r="E114" s="104" t="s">
        <v>103</v>
      </c>
      <c r="F114" s="104" t="s">
        <v>53</v>
      </c>
      <c r="G114" s="104" t="s">
        <v>54</v>
      </c>
      <c r="H114" s="104" t="s">
        <v>541</v>
      </c>
      <c r="I114" s="106" t="s">
        <v>542</v>
      </c>
      <c r="J114" s="107" t="s">
        <v>543</v>
      </c>
      <c r="K114" s="108">
        <v>1</v>
      </c>
      <c r="L114" s="108"/>
      <c r="M114" s="108"/>
      <c r="N114" s="108"/>
      <c r="O114" s="108"/>
      <c r="P114" s="108"/>
      <c r="Q114" s="104" t="s">
        <v>138</v>
      </c>
      <c r="R114" s="109" t="s">
        <v>544</v>
      </c>
      <c r="S114" s="110">
        <v>1</v>
      </c>
      <c r="T114" s="111"/>
      <c r="U114" s="111"/>
      <c r="V114" s="111"/>
      <c r="W114" s="111"/>
      <c r="X114" s="10">
        <v>1</v>
      </c>
      <c r="Y114" s="108">
        <v>1</v>
      </c>
      <c r="Z114" s="10">
        <f>1/5</f>
        <v>0.2</v>
      </c>
      <c r="AA114" s="112">
        <f>1/5</f>
        <v>0.2</v>
      </c>
    </row>
    <row r="115" spans="1:27" ht="75">
      <c r="A115" s="15">
        <v>114</v>
      </c>
      <c r="B115" s="18" t="s">
        <v>545</v>
      </c>
      <c r="C115" s="34" t="s">
        <v>546</v>
      </c>
      <c r="D115" s="16" t="str">
        <f t="shared" si="7"/>
        <v>Abdel-Hafez Mamoun</v>
      </c>
      <c r="E115" s="16" t="s">
        <v>49</v>
      </c>
      <c r="F115" s="18" t="s">
        <v>53</v>
      </c>
      <c r="G115" s="18" t="s">
        <v>54</v>
      </c>
      <c r="H115" s="18" t="s">
        <v>547</v>
      </c>
      <c r="I115" s="19" t="s">
        <v>548</v>
      </c>
      <c r="J115" s="75" t="s">
        <v>549</v>
      </c>
      <c r="K115" s="21"/>
      <c r="L115" s="21"/>
      <c r="M115" s="21"/>
      <c r="N115" s="21"/>
      <c r="O115" s="21"/>
      <c r="P115" s="21">
        <v>1</v>
      </c>
      <c r="Q115" s="18" t="s">
        <v>550</v>
      </c>
      <c r="R115" s="29" t="s">
        <v>551</v>
      </c>
      <c r="S115" s="23"/>
      <c r="T115" s="23"/>
      <c r="U115" s="23"/>
      <c r="V115" s="23"/>
      <c r="W115" s="24">
        <v>1</v>
      </c>
      <c r="X115" s="21">
        <v>1</v>
      </c>
      <c r="Y115" s="21">
        <v>1</v>
      </c>
      <c r="Z115" s="21">
        <f>1/3</f>
        <v>0.33333333333333331</v>
      </c>
      <c r="AA115" s="25">
        <f>1/3</f>
        <v>0.33333333333333331</v>
      </c>
    </row>
    <row r="116" spans="1:27" ht="48" customHeight="1">
      <c r="A116" s="4">
        <v>115</v>
      </c>
      <c r="B116" s="7" t="s">
        <v>552</v>
      </c>
      <c r="C116" s="30" t="s">
        <v>553</v>
      </c>
      <c r="D116" s="5" t="str">
        <f t="shared" si="7"/>
        <v>Abu-Yousef Imad </v>
      </c>
      <c r="E116" s="5" t="s">
        <v>49</v>
      </c>
      <c r="F116" s="7" t="s">
        <v>30</v>
      </c>
      <c r="G116" s="7" t="s">
        <v>31</v>
      </c>
      <c r="H116" s="7" t="s">
        <v>554</v>
      </c>
      <c r="I116" s="8" t="s">
        <v>555</v>
      </c>
      <c r="J116" s="9" t="s">
        <v>556</v>
      </c>
      <c r="K116" s="10">
        <v>1</v>
      </c>
      <c r="L116" s="10"/>
      <c r="M116" s="10"/>
      <c r="N116" s="10"/>
      <c r="O116" s="10"/>
      <c r="P116" s="10"/>
      <c r="Q116" s="7" t="s">
        <v>469</v>
      </c>
      <c r="R116" s="113" t="s">
        <v>557</v>
      </c>
      <c r="S116" s="13">
        <v>1</v>
      </c>
      <c r="T116" s="28"/>
      <c r="U116" s="28"/>
      <c r="V116" s="28"/>
      <c r="W116" s="28"/>
      <c r="X116" s="10">
        <v>1</v>
      </c>
      <c r="Y116" s="10">
        <v>1</v>
      </c>
      <c r="Z116" s="10">
        <f>1/10</f>
        <v>0.1</v>
      </c>
      <c r="AA116" s="14">
        <f>1/10</f>
        <v>0.1</v>
      </c>
    </row>
    <row r="117" spans="1:27" ht="45">
      <c r="A117" s="15">
        <v>116</v>
      </c>
      <c r="B117" s="18" t="s">
        <v>478</v>
      </c>
      <c r="C117" s="34" t="s">
        <v>479</v>
      </c>
      <c r="D117" s="16" t="str">
        <f t="shared" si="7"/>
        <v>Salamin Yousef</v>
      </c>
      <c r="E117" s="16" t="s">
        <v>49</v>
      </c>
      <c r="F117" s="18" t="s">
        <v>30</v>
      </c>
      <c r="G117" s="18" t="s">
        <v>204</v>
      </c>
      <c r="H117" s="18" t="s">
        <v>558</v>
      </c>
      <c r="I117" s="19" t="s">
        <v>559</v>
      </c>
      <c r="J117" s="114" t="s">
        <v>560</v>
      </c>
      <c r="K117" s="115">
        <v>1</v>
      </c>
      <c r="L117" s="21"/>
      <c r="M117" s="21"/>
      <c r="N117" s="21"/>
      <c r="O117" s="21"/>
      <c r="P117" s="21"/>
      <c r="Q117" s="18" t="s">
        <v>561</v>
      </c>
      <c r="R117" s="29" t="s">
        <v>562</v>
      </c>
      <c r="S117" s="24">
        <v>1</v>
      </c>
      <c r="T117" s="23"/>
      <c r="U117" s="23"/>
      <c r="V117" s="23"/>
      <c r="W117" s="23"/>
      <c r="X117" s="21">
        <v>1</v>
      </c>
      <c r="Y117" s="21">
        <v>1</v>
      </c>
      <c r="Z117" s="21">
        <f>1/3</f>
        <v>0.33333333333333331</v>
      </c>
      <c r="AA117" s="25">
        <f>1/3</f>
        <v>0.33333333333333331</v>
      </c>
    </row>
    <row r="118" spans="1:27" ht="45">
      <c r="A118" s="4">
        <v>117</v>
      </c>
      <c r="B118" s="7" t="s">
        <v>563</v>
      </c>
      <c r="C118" s="30" t="s">
        <v>564</v>
      </c>
      <c r="D118" s="5" t="str">
        <f t="shared" si="7"/>
        <v>Lopes Adrian</v>
      </c>
      <c r="E118" s="5" t="s">
        <v>70</v>
      </c>
      <c r="F118" s="7" t="s">
        <v>40</v>
      </c>
      <c r="G118" s="7" t="s">
        <v>71</v>
      </c>
      <c r="H118" s="7" t="s">
        <v>565</v>
      </c>
      <c r="I118" s="8" t="s">
        <v>566</v>
      </c>
      <c r="J118" s="116" t="s">
        <v>567</v>
      </c>
      <c r="K118" s="117">
        <v>1</v>
      </c>
      <c r="L118" s="10"/>
      <c r="M118" s="10"/>
      <c r="N118" s="10"/>
      <c r="O118" s="10"/>
      <c r="P118" s="10"/>
      <c r="Q118" s="7" t="s">
        <v>130</v>
      </c>
      <c r="R118" s="27" t="s">
        <v>568</v>
      </c>
      <c r="S118" s="28"/>
      <c r="T118" s="13">
        <v>1</v>
      </c>
      <c r="U118" s="28"/>
      <c r="V118" s="28"/>
      <c r="W118" s="28"/>
      <c r="X118" s="10">
        <v>1</v>
      </c>
      <c r="Y118" s="10">
        <v>1</v>
      </c>
      <c r="Z118" s="10">
        <v>1</v>
      </c>
      <c r="AA118" s="14">
        <v>1</v>
      </c>
    </row>
    <row r="119" spans="1:27">
      <c r="A119" s="15">
        <v>118</v>
      </c>
      <c r="B119" s="18" t="s">
        <v>569</v>
      </c>
      <c r="C119" s="34" t="s">
        <v>570</v>
      </c>
      <c r="D119" s="17" t="str">
        <f t="shared" si="7"/>
        <v>Izwaini Sattar</v>
      </c>
      <c r="E119" s="16" t="s">
        <v>39</v>
      </c>
      <c r="F119" s="18" t="s">
        <v>30</v>
      </c>
      <c r="G119" s="18" t="s">
        <v>197</v>
      </c>
      <c r="H119" s="18" t="s">
        <v>571</v>
      </c>
      <c r="I119" s="19" t="s">
        <v>572</v>
      </c>
      <c r="J119" s="118" t="s">
        <v>573</v>
      </c>
      <c r="K119" s="21"/>
      <c r="L119" s="21">
        <v>1</v>
      </c>
      <c r="M119" s="21"/>
      <c r="N119" s="21"/>
      <c r="O119" s="21"/>
      <c r="P119" s="21"/>
      <c r="Q119" s="18" t="s">
        <v>75</v>
      </c>
      <c r="R119" s="29" t="s">
        <v>574</v>
      </c>
      <c r="S119" s="23"/>
      <c r="T119" s="23"/>
      <c r="U119" s="24">
        <v>1</v>
      </c>
      <c r="V119" s="23"/>
      <c r="W119" s="23"/>
      <c r="X119" s="21">
        <v>1</v>
      </c>
      <c r="Y119" s="21">
        <v>1</v>
      </c>
      <c r="Z119" s="21">
        <v>1</v>
      </c>
      <c r="AA119" s="25">
        <v>1</v>
      </c>
    </row>
    <row r="120" spans="1:27">
      <c r="A120" s="4">
        <v>119</v>
      </c>
      <c r="B120" s="7" t="s">
        <v>575</v>
      </c>
      <c r="C120" s="30" t="s">
        <v>576</v>
      </c>
      <c r="D120" s="5" t="str">
        <f t="shared" si="7"/>
        <v>Gahramanov Emin</v>
      </c>
      <c r="E120" s="5" t="s">
        <v>39</v>
      </c>
      <c r="F120" s="7" t="s">
        <v>40</v>
      </c>
      <c r="G120" s="7" t="s">
        <v>71</v>
      </c>
      <c r="H120" s="7" t="s">
        <v>577</v>
      </c>
      <c r="I120" s="8" t="s">
        <v>578</v>
      </c>
      <c r="J120" s="7" t="s">
        <v>579</v>
      </c>
      <c r="K120" s="10"/>
      <c r="L120" s="10">
        <v>0.33333333333333331</v>
      </c>
      <c r="M120" s="10"/>
      <c r="N120" s="10"/>
      <c r="O120" s="10"/>
      <c r="P120" s="10"/>
      <c r="Q120" s="7" t="s">
        <v>580</v>
      </c>
      <c r="R120" s="27" t="s">
        <v>581</v>
      </c>
      <c r="S120" s="28"/>
      <c r="T120" s="28"/>
      <c r="U120" s="28"/>
      <c r="V120" s="13">
        <v>0.33333333333333331</v>
      </c>
      <c r="W120" s="28"/>
      <c r="X120" s="10">
        <v>0.33333333333333331</v>
      </c>
      <c r="Y120" s="10">
        <v>0.33333333333333331</v>
      </c>
      <c r="Z120" s="10">
        <f t="shared" ref="Z120:AA124" si="12">1/3</f>
        <v>0.33333333333333331</v>
      </c>
      <c r="AA120" s="14">
        <f t="shared" si="12"/>
        <v>0.33333333333333331</v>
      </c>
    </row>
    <row r="121" spans="1:27">
      <c r="A121" s="15">
        <v>120</v>
      </c>
      <c r="B121" s="18" t="s">
        <v>498</v>
      </c>
      <c r="C121" s="34" t="s">
        <v>499</v>
      </c>
      <c r="D121" s="16" t="str">
        <f t="shared" si="7"/>
        <v>Gaibulloev Khusrav</v>
      </c>
      <c r="E121" s="16" t="s">
        <v>39</v>
      </c>
      <c r="F121" s="18" t="s">
        <v>40</v>
      </c>
      <c r="G121" s="18" t="s">
        <v>71</v>
      </c>
      <c r="H121" s="18" t="s">
        <v>577</v>
      </c>
      <c r="I121" s="19" t="s">
        <v>578</v>
      </c>
      <c r="J121" s="18" t="s">
        <v>579</v>
      </c>
      <c r="K121" s="21"/>
      <c r="L121" s="21">
        <v>0.33333333333333331</v>
      </c>
      <c r="M121" s="21"/>
      <c r="N121" s="21"/>
      <c r="O121" s="21"/>
      <c r="P121" s="21"/>
      <c r="Q121" s="18" t="s">
        <v>580</v>
      </c>
      <c r="R121" s="29" t="s">
        <v>581</v>
      </c>
      <c r="S121" s="23"/>
      <c r="T121" s="23"/>
      <c r="U121" s="23"/>
      <c r="V121" s="24">
        <v>0.33333333333333331</v>
      </c>
      <c r="W121" s="23"/>
      <c r="X121" s="21">
        <v>0.33333333333333331</v>
      </c>
      <c r="Y121" s="21">
        <v>0.33333333333333331</v>
      </c>
      <c r="Z121" s="21">
        <f t="shared" si="12"/>
        <v>0.33333333333333331</v>
      </c>
      <c r="AA121" s="25">
        <f t="shared" si="12"/>
        <v>0.33333333333333331</v>
      </c>
    </row>
    <row r="122" spans="1:27">
      <c r="A122" s="4">
        <v>121</v>
      </c>
      <c r="B122" s="7" t="s">
        <v>511</v>
      </c>
      <c r="C122" s="30" t="s">
        <v>512</v>
      </c>
      <c r="D122" s="5" t="str">
        <f t="shared" si="7"/>
        <v>Younas Javed</v>
      </c>
      <c r="E122" s="7" t="s">
        <v>49</v>
      </c>
      <c r="F122" s="7" t="s">
        <v>40</v>
      </c>
      <c r="G122" s="7" t="s">
        <v>71</v>
      </c>
      <c r="H122" s="7" t="s">
        <v>577</v>
      </c>
      <c r="I122" s="8" t="s">
        <v>578</v>
      </c>
      <c r="J122" s="7" t="s">
        <v>579</v>
      </c>
      <c r="K122" s="10"/>
      <c r="L122" s="10">
        <v>0.33333333333333331</v>
      </c>
      <c r="M122" s="10"/>
      <c r="N122" s="10"/>
      <c r="O122" s="10"/>
      <c r="P122" s="10"/>
      <c r="Q122" s="7" t="s">
        <v>580</v>
      </c>
      <c r="R122" s="27" t="s">
        <v>581</v>
      </c>
      <c r="S122" s="28"/>
      <c r="T122" s="28"/>
      <c r="U122" s="28"/>
      <c r="V122" s="13">
        <v>0.33333333333333331</v>
      </c>
      <c r="W122" s="28"/>
      <c r="X122" s="10">
        <v>0.33333333333333331</v>
      </c>
      <c r="Y122" s="10">
        <v>0.33333333333333331</v>
      </c>
      <c r="Z122" s="10">
        <f t="shared" si="12"/>
        <v>0.33333333333333331</v>
      </c>
      <c r="AA122" s="14">
        <f t="shared" si="12"/>
        <v>0.33333333333333331</v>
      </c>
    </row>
    <row r="123" spans="1:27">
      <c r="A123" s="15">
        <v>122</v>
      </c>
      <c r="B123" s="18" t="s">
        <v>401</v>
      </c>
      <c r="C123" s="34" t="s">
        <v>275</v>
      </c>
      <c r="D123" s="16" t="str">
        <f t="shared" si="7"/>
        <v>Hassan Mohamed</v>
      </c>
      <c r="E123" s="18" t="s">
        <v>49</v>
      </c>
      <c r="F123" s="18" t="s">
        <v>53</v>
      </c>
      <c r="G123" s="18" t="s">
        <v>177</v>
      </c>
      <c r="H123" s="18" t="s">
        <v>582</v>
      </c>
      <c r="I123" s="19" t="s">
        <v>583</v>
      </c>
      <c r="J123" s="18" t="s">
        <v>584</v>
      </c>
      <c r="K123" s="21"/>
      <c r="L123" s="21"/>
      <c r="M123" s="21"/>
      <c r="N123" s="21"/>
      <c r="O123" s="21"/>
      <c r="P123" s="21">
        <v>0.5</v>
      </c>
      <c r="Q123" s="18" t="s">
        <v>45</v>
      </c>
      <c r="R123" s="29" t="s">
        <v>585</v>
      </c>
      <c r="S123" s="23"/>
      <c r="T123" s="23"/>
      <c r="U123" s="23"/>
      <c r="V123" s="23"/>
      <c r="W123" s="24">
        <v>0.5</v>
      </c>
      <c r="X123" s="21">
        <v>0.5</v>
      </c>
      <c r="Y123" s="21">
        <v>0.5</v>
      </c>
      <c r="Z123" s="21">
        <f t="shared" si="12"/>
        <v>0.33333333333333331</v>
      </c>
      <c r="AA123" s="25">
        <f t="shared" si="12"/>
        <v>0.33333333333333331</v>
      </c>
    </row>
    <row r="124" spans="1:27">
      <c r="A124" s="4">
        <v>123</v>
      </c>
      <c r="B124" s="7" t="s">
        <v>586</v>
      </c>
      <c r="C124" s="30" t="s">
        <v>587</v>
      </c>
      <c r="D124" s="5" t="str">
        <f t="shared" si="7"/>
        <v>Shanableh Tamer</v>
      </c>
      <c r="E124" s="7" t="s">
        <v>49</v>
      </c>
      <c r="F124" s="7" t="s">
        <v>53</v>
      </c>
      <c r="G124" s="7" t="s">
        <v>345</v>
      </c>
      <c r="H124" s="7" t="s">
        <v>582</v>
      </c>
      <c r="I124" s="8" t="s">
        <v>583</v>
      </c>
      <c r="J124" s="7" t="s">
        <v>584</v>
      </c>
      <c r="K124" s="10"/>
      <c r="L124" s="10"/>
      <c r="M124" s="10"/>
      <c r="N124" s="10"/>
      <c r="O124" s="10"/>
      <c r="P124" s="10">
        <v>0.5</v>
      </c>
      <c r="Q124" s="7" t="s">
        <v>45</v>
      </c>
      <c r="R124" s="27" t="s">
        <v>585</v>
      </c>
      <c r="S124" s="28"/>
      <c r="T124" s="28"/>
      <c r="U124" s="28"/>
      <c r="V124" s="28"/>
      <c r="W124" s="13">
        <v>0.5</v>
      </c>
      <c r="X124" s="10">
        <v>0.5</v>
      </c>
      <c r="Y124" s="10">
        <v>0.5</v>
      </c>
      <c r="Z124" s="10">
        <f t="shared" si="12"/>
        <v>0.33333333333333331</v>
      </c>
      <c r="AA124" s="71">
        <f t="shared" si="12"/>
        <v>0.33333333333333331</v>
      </c>
    </row>
    <row r="125" spans="1:27" ht="45">
      <c r="A125" s="15">
        <v>124</v>
      </c>
      <c r="B125" s="18" t="s">
        <v>588</v>
      </c>
      <c r="C125" s="34" t="s">
        <v>589</v>
      </c>
      <c r="D125" s="16" t="str">
        <f t="shared" si="7"/>
        <v>Waleed Danial</v>
      </c>
      <c r="E125" s="18" t="s">
        <v>103</v>
      </c>
      <c r="F125" s="18" t="s">
        <v>53</v>
      </c>
      <c r="G125" s="18" t="s">
        <v>54</v>
      </c>
      <c r="H125" s="18" t="s">
        <v>590</v>
      </c>
      <c r="I125" s="19" t="s">
        <v>591</v>
      </c>
      <c r="J125" s="75" t="s">
        <v>592</v>
      </c>
      <c r="K125" s="21">
        <v>0</v>
      </c>
      <c r="L125" s="21"/>
      <c r="M125" s="21"/>
      <c r="N125" s="21"/>
      <c r="O125" s="21"/>
      <c r="P125" s="21"/>
      <c r="Q125" s="18" t="s">
        <v>181</v>
      </c>
      <c r="R125" s="29" t="s">
        <v>593</v>
      </c>
      <c r="S125" s="24">
        <v>0</v>
      </c>
      <c r="T125" s="23"/>
      <c r="U125" s="23"/>
      <c r="V125" s="23"/>
      <c r="W125" s="23"/>
      <c r="X125" s="21">
        <f t="shared" ref="X125:X132" si="13">1/8</f>
        <v>0.125</v>
      </c>
      <c r="Y125" s="21">
        <v>0</v>
      </c>
      <c r="Z125" s="21">
        <f t="shared" ref="Z125:Z132" si="14">1/8</f>
        <v>0.125</v>
      </c>
      <c r="AA125" s="74">
        <v>0</v>
      </c>
    </row>
    <row r="126" spans="1:27" ht="45">
      <c r="A126" s="4">
        <v>125</v>
      </c>
      <c r="B126" s="7" t="s">
        <v>536</v>
      </c>
      <c r="C126" s="30" t="s">
        <v>594</v>
      </c>
      <c r="D126" s="5" t="str">
        <f t="shared" si="7"/>
        <v>Mustafa Syed Hamdan</v>
      </c>
      <c r="E126" s="5" t="s">
        <v>146</v>
      </c>
      <c r="F126" s="7" t="s">
        <v>53</v>
      </c>
      <c r="G126" s="7" t="s">
        <v>54</v>
      </c>
      <c r="H126" s="7" t="s">
        <v>590</v>
      </c>
      <c r="I126" s="8" t="s">
        <v>591</v>
      </c>
      <c r="J126" s="9" t="s">
        <v>592</v>
      </c>
      <c r="K126" s="10">
        <v>0</v>
      </c>
      <c r="L126" s="10"/>
      <c r="M126" s="10"/>
      <c r="N126" s="10"/>
      <c r="O126" s="10"/>
      <c r="P126" s="10"/>
      <c r="Q126" s="7" t="s">
        <v>181</v>
      </c>
      <c r="R126" s="27" t="s">
        <v>593</v>
      </c>
      <c r="S126" s="13">
        <v>0</v>
      </c>
      <c r="T126" s="28"/>
      <c r="U126" s="28"/>
      <c r="V126" s="28"/>
      <c r="W126" s="28"/>
      <c r="X126" s="10">
        <f t="shared" si="13"/>
        <v>0.125</v>
      </c>
      <c r="Y126" s="10">
        <v>0</v>
      </c>
      <c r="Z126" s="10">
        <f t="shared" si="14"/>
        <v>0.125</v>
      </c>
      <c r="AA126" s="73">
        <v>0</v>
      </c>
    </row>
    <row r="127" spans="1:27" ht="45">
      <c r="A127" s="15">
        <v>126</v>
      </c>
      <c r="B127" s="18" t="s">
        <v>595</v>
      </c>
      <c r="C127" s="34" t="s">
        <v>596</v>
      </c>
      <c r="D127" s="16" t="str">
        <f t="shared" si="7"/>
        <v>Dias Kevin Rose</v>
      </c>
      <c r="E127" s="18" t="s">
        <v>103</v>
      </c>
      <c r="F127" s="18" t="s">
        <v>53</v>
      </c>
      <c r="G127" s="18" t="s">
        <v>54</v>
      </c>
      <c r="H127" s="18" t="s">
        <v>590</v>
      </c>
      <c r="I127" s="19" t="s">
        <v>591</v>
      </c>
      <c r="J127" s="75" t="s">
        <v>592</v>
      </c>
      <c r="K127" s="21">
        <v>0</v>
      </c>
      <c r="L127" s="21"/>
      <c r="M127" s="21"/>
      <c r="N127" s="21"/>
      <c r="O127" s="21"/>
      <c r="P127" s="21"/>
      <c r="Q127" s="18" t="s">
        <v>181</v>
      </c>
      <c r="R127" s="29" t="s">
        <v>593</v>
      </c>
      <c r="S127" s="24">
        <v>0</v>
      </c>
      <c r="T127" s="23"/>
      <c r="U127" s="23"/>
      <c r="V127" s="23"/>
      <c r="W127" s="23"/>
      <c r="X127" s="21">
        <f t="shared" si="13"/>
        <v>0.125</v>
      </c>
      <c r="Y127" s="21">
        <v>0</v>
      </c>
      <c r="Z127" s="21">
        <f t="shared" si="14"/>
        <v>0.125</v>
      </c>
      <c r="AA127" s="74">
        <v>0</v>
      </c>
    </row>
    <row r="128" spans="1:27" ht="45">
      <c r="A128" s="4">
        <v>127</v>
      </c>
      <c r="B128" s="7" t="s">
        <v>597</v>
      </c>
      <c r="C128" s="30" t="s">
        <v>598</v>
      </c>
      <c r="D128" s="5" t="str">
        <f t="shared" si="7"/>
        <v>Arif Fahad</v>
      </c>
      <c r="E128" s="5" t="s">
        <v>146</v>
      </c>
      <c r="F128" s="7" t="s">
        <v>53</v>
      </c>
      <c r="G128" s="7" t="s">
        <v>54</v>
      </c>
      <c r="H128" s="7" t="s">
        <v>590</v>
      </c>
      <c r="I128" s="8" t="s">
        <v>591</v>
      </c>
      <c r="J128" s="9" t="s">
        <v>592</v>
      </c>
      <c r="K128" s="10">
        <v>0</v>
      </c>
      <c r="L128" s="10"/>
      <c r="M128" s="10"/>
      <c r="N128" s="10"/>
      <c r="O128" s="10"/>
      <c r="P128" s="10"/>
      <c r="Q128" s="7" t="s">
        <v>181</v>
      </c>
      <c r="R128" s="27" t="s">
        <v>593</v>
      </c>
      <c r="S128" s="13">
        <v>0</v>
      </c>
      <c r="T128" s="28"/>
      <c r="U128" s="28"/>
      <c r="V128" s="28"/>
      <c r="W128" s="28"/>
      <c r="X128" s="10">
        <f t="shared" si="13"/>
        <v>0.125</v>
      </c>
      <c r="Y128" s="10">
        <v>0</v>
      </c>
      <c r="Z128" s="10">
        <f t="shared" si="14"/>
        <v>0.125</v>
      </c>
      <c r="AA128" s="73">
        <v>0</v>
      </c>
    </row>
    <row r="129" spans="1:27" ht="45">
      <c r="A129" s="15">
        <v>128</v>
      </c>
      <c r="B129" s="18" t="s">
        <v>184</v>
      </c>
      <c r="C129" s="34" t="s">
        <v>599</v>
      </c>
      <c r="D129" s="16" t="str">
        <f t="shared" si="7"/>
        <v>Ahmed Jawwad Imtiaz</v>
      </c>
      <c r="E129" s="16" t="s">
        <v>146</v>
      </c>
      <c r="F129" s="18" t="s">
        <v>53</v>
      </c>
      <c r="G129" s="18" t="s">
        <v>177</v>
      </c>
      <c r="H129" s="18" t="s">
        <v>590</v>
      </c>
      <c r="I129" s="19" t="s">
        <v>591</v>
      </c>
      <c r="J129" s="75" t="s">
        <v>592</v>
      </c>
      <c r="K129" s="21">
        <v>0</v>
      </c>
      <c r="L129" s="21"/>
      <c r="M129" s="21"/>
      <c r="N129" s="21"/>
      <c r="O129" s="21"/>
      <c r="P129" s="21"/>
      <c r="Q129" s="18" t="s">
        <v>181</v>
      </c>
      <c r="R129" s="29" t="s">
        <v>593</v>
      </c>
      <c r="S129" s="24">
        <v>0</v>
      </c>
      <c r="T129" s="23"/>
      <c r="U129" s="23"/>
      <c r="V129" s="23"/>
      <c r="W129" s="23"/>
      <c r="X129" s="21">
        <f t="shared" si="13"/>
        <v>0.125</v>
      </c>
      <c r="Y129" s="21">
        <v>0</v>
      </c>
      <c r="Z129" s="21">
        <f t="shared" si="14"/>
        <v>0.125</v>
      </c>
      <c r="AA129" s="74">
        <v>0</v>
      </c>
    </row>
    <row r="130" spans="1:27" ht="45">
      <c r="A130" s="53">
        <v>129</v>
      </c>
      <c r="B130" s="56" t="s">
        <v>600</v>
      </c>
      <c r="C130" s="76" t="s">
        <v>601</v>
      </c>
      <c r="D130" s="54" t="str">
        <f t="shared" ref="D130:D193" si="15">B130&amp;" "&amp;C130</f>
        <v>Mukhopadhyay Shayok</v>
      </c>
      <c r="E130" s="54" t="s">
        <v>70</v>
      </c>
      <c r="F130" s="56" t="s">
        <v>53</v>
      </c>
      <c r="G130" s="56" t="s">
        <v>177</v>
      </c>
      <c r="H130" s="56" t="s">
        <v>590</v>
      </c>
      <c r="I130" s="99" t="s">
        <v>591</v>
      </c>
      <c r="J130" s="77" t="s">
        <v>592</v>
      </c>
      <c r="K130" s="44">
        <v>0.33333333333333331</v>
      </c>
      <c r="L130" s="44"/>
      <c r="M130" s="44"/>
      <c r="N130" s="44"/>
      <c r="O130" s="44"/>
      <c r="P130" s="44"/>
      <c r="Q130" s="56" t="s">
        <v>181</v>
      </c>
      <c r="R130" s="59" t="s">
        <v>593</v>
      </c>
      <c r="S130" s="43">
        <v>0.33333333333333331</v>
      </c>
      <c r="T130" s="60"/>
      <c r="U130" s="60"/>
      <c r="V130" s="60"/>
      <c r="W130" s="60"/>
      <c r="X130" s="44">
        <f t="shared" si="13"/>
        <v>0.125</v>
      </c>
      <c r="Y130" s="44">
        <v>0.33333333333333331</v>
      </c>
      <c r="Z130" s="44">
        <f t="shared" si="14"/>
        <v>0.125</v>
      </c>
      <c r="AA130" s="78">
        <f>(1+(5/3))/8</f>
        <v>0.33333333333333337</v>
      </c>
    </row>
    <row r="131" spans="1:27" ht="45">
      <c r="A131" s="35">
        <v>130</v>
      </c>
      <c r="B131" s="36" t="s">
        <v>545</v>
      </c>
      <c r="C131" s="37" t="s">
        <v>546</v>
      </c>
      <c r="D131" s="38" t="str">
        <f t="shared" si="15"/>
        <v>Abdel-Hafez Mamoun</v>
      </c>
      <c r="E131" s="36" t="s">
        <v>49</v>
      </c>
      <c r="F131" s="36" t="s">
        <v>53</v>
      </c>
      <c r="G131" s="36" t="s">
        <v>54</v>
      </c>
      <c r="H131" s="36" t="s">
        <v>590</v>
      </c>
      <c r="I131" s="97" t="s">
        <v>591</v>
      </c>
      <c r="J131" s="79" t="s">
        <v>592</v>
      </c>
      <c r="K131" s="40">
        <v>0.33333333333333331</v>
      </c>
      <c r="L131" s="40"/>
      <c r="M131" s="40"/>
      <c r="N131" s="40"/>
      <c r="O131" s="40"/>
      <c r="P131" s="40"/>
      <c r="Q131" s="36" t="s">
        <v>181</v>
      </c>
      <c r="R131" s="41" t="s">
        <v>593</v>
      </c>
      <c r="S131" s="51">
        <v>0.33333333333333331</v>
      </c>
      <c r="T131" s="42"/>
      <c r="U131" s="42"/>
      <c r="V131" s="42"/>
      <c r="W131" s="42"/>
      <c r="X131" s="40">
        <f t="shared" si="13"/>
        <v>0.125</v>
      </c>
      <c r="Y131" s="40">
        <v>0.33333333333333331</v>
      </c>
      <c r="Z131" s="40">
        <f t="shared" si="14"/>
        <v>0.125</v>
      </c>
      <c r="AA131" s="78">
        <f>(1+(5/3))/8</f>
        <v>0.33333333333333337</v>
      </c>
    </row>
    <row r="132" spans="1:27" ht="45">
      <c r="A132" s="53">
        <v>131</v>
      </c>
      <c r="B132" s="56" t="s">
        <v>602</v>
      </c>
      <c r="C132" s="76" t="s">
        <v>603</v>
      </c>
      <c r="D132" s="54" t="str">
        <f t="shared" si="15"/>
        <v>Jaradat Mohammad Abdel Kareem</v>
      </c>
      <c r="E132" s="56" t="s">
        <v>39</v>
      </c>
      <c r="F132" s="56" t="s">
        <v>53</v>
      </c>
      <c r="G132" s="56" t="s">
        <v>54</v>
      </c>
      <c r="H132" s="56" t="s">
        <v>590</v>
      </c>
      <c r="I132" s="99" t="s">
        <v>591</v>
      </c>
      <c r="J132" s="77" t="s">
        <v>592</v>
      </c>
      <c r="K132" s="44">
        <v>0.33333333333333331</v>
      </c>
      <c r="L132" s="44"/>
      <c r="M132" s="44"/>
      <c r="N132" s="44"/>
      <c r="O132" s="44"/>
      <c r="P132" s="44"/>
      <c r="Q132" s="56" t="s">
        <v>181</v>
      </c>
      <c r="R132" s="59" t="s">
        <v>593</v>
      </c>
      <c r="S132" s="43">
        <v>0.33333333333333331</v>
      </c>
      <c r="T132" s="60"/>
      <c r="U132" s="60"/>
      <c r="V132" s="60"/>
      <c r="W132" s="60"/>
      <c r="X132" s="44">
        <f t="shared" si="13"/>
        <v>0.125</v>
      </c>
      <c r="Y132" s="44">
        <v>0.33333333333333331</v>
      </c>
      <c r="Z132" s="44">
        <f t="shared" si="14"/>
        <v>0.125</v>
      </c>
      <c r="AA132" s="78">
        <f>(1+(5/3))/8</f>
        <v>0.33333333333333337</v>
      </c>
    </row>
    <row r="133" spans="1:27" ht="60">
      <c r="A133" s="15">
        <v>132</v>
      </c>
      <c r="B133" s="18" t="s">
        <v>37</v>
      </c>
      <c r="C133" s="34" t="s">
        <v>38</v>
      </c>
      <c r="D133" s="16" t="str">
        <f t="shared" si="15"/>
        <v>Waxin Marie-France</v>
      </c>
      <c r="E133" s="18" t="s">
        <v>39</v>
      </c>
      <c r="F133" s="18" t="s">
        <v>40</v>
      </c>
      <c r="G133" s="18" t="s">
        <v>41</v>
      </c>
      <c r="H133" s="18" t="s">
        <v>604</v>
      </c>
      <c r="I133" s="19" t="s">
        <v>605</v>
      </c>
      <c r="J133" s="75" t="s">
        <v>606</v>
      </c>
      <c r="K133" s="119"/>
      <c r="L133" s="21">
        <v>1</v>
      </c>
      <c r="M133" s="21"/>
      <c r="N133" s="21"/>
      <c r="O133" s="21"/>
      <c r="P133" s="21"/>
      <c r="Q133" s="18" t="s">
        <v>130</v>
      </c>
      <c r="R133" s="29" t="s">
        <v>607</v>
      </c>
      <c r="S133" s="23"/>
      <c r="T133" s="23"/>
      <c r="U133" s="23"/>
      <c r="V133" s="24">
        <v>1</v>
      </c>
      <c r="W133" s="23"/>
      <c r="X133" s="21">
        <v>1</v>
      </c>
      <c r="Y133" s="21">
        <v>1</v>
      </c>
      <c r="Z133" s="21">
        <f>1/3</f>
        <v>0.33333333333333331</v>
      </c>
      <c r="AA133" s="25">
        <f>1/3</f>
        <v>0.33333333333333331</v>
      </c>
    </row>
    <row r="134" spans="1:27">
      <c r="A134" s="4">
        <v>133</v>
      </c>
      <c r="B134" s="7" t="s">
        <v>608</v>
      </c>
      <c r="C134" s="30" t="s">
        <v>609</v>
      </c>
      <c r="D134" s="5" t="str">
        <f t="shared" si="15"/>
        <v>Lindsay Valerie</v>
      </c>
      <c r="E134" s="7" t="s">
        <v>49</v>
      </c>
      <c r="F134" s="7" t="s">
        <v>40</v>
      </c>
      <c r="G134" s="7" t="s">
        <v>41</v>
      </c>
      <c r="H134" s="7" t="s">
        <v>610</v>
      </c>
      <c r="I134" s="8" t="s">
        <v>611</v>
      </c>
      <c r="J134" s="7" t="s">
        <v>612</v>
      </c>
      <c r="K134" s="10"/>
      <c r="L134" s="10">
        <v>1</v>
      </c>
      <c r="M134" s="10"/>
      <c r="N134" s="10"/>
      <c r="O134" s="10"/>
      <c r="P134" s="10"/>
      <c r="Q134" s="7" t="s">
        <v>130</v>
      </c>
      <c r="R134" s="27" t="s">
        <v>613</v>
      </c>
      <c r="S134" s="28"/>
      <c r="T134" s="28"/>
      <c r="U134" s="13">
        <v>1</v>
      </c>
      <c r="V134" s="28"/>
      <c r="W134" s="28"/>
      <c r="X134" s="10">
        <v>1</v>
      </c>
      <c r="Y134" s="10">
        <v>1</v>
      </c>
      <c r="Z134" s="10">
        <f>1/3</f>
        <v>0.33333333333333331</v>
      </c>
      <c r="AA134" s="14">
        <f>1/3</f>
        <v>0.33333333333333331</v>
      </c>
    </row>
    <row r="135" spans="1:27" ht="60">
      <c r="A135" s="15">
        <v>134</v>
      </c>
      <c r="B135" s="18" t="s">
        <v>614</v>
      </c>
      <c r="C135" s="34" t="s">
        <v>615</v>
      </c>
      <c r="D135" s="16" t="str">
        <f t="shared" si="15"/>
        <v>Rehman Habibur</v>
      </c>
      <c r="E135" s="18" t="s">
        <v>39</v>
      </c>
      <c r="F135" s="18" t="s">
        <v>53</v>
      </c>
      <c r="G135" s="18" t="s">
        <v>177</v>
      </c>
      <c r="H135" s="18" t="s">
        <v>616</v>
      </c>
      <c r="I135" s="46" t="s">
        <v>617</v>
      </c>
      <c r="J135" s="75" t="s">
        <v>618</v>
      </c>
      <c r="K135" s="21">
        <v>1</v>
      </c>
      <c r="L135" s="21"/>
      <c r="M135" s="21"/>
      <c r="N135" s="21"/>
      <c r="O135" s="21"/>
      <c r="P135" s="21"/>
      <c r="Q135" s="18" t="s">
        <v>619</v>
      </c>
      <c r="R135" s="29" t="s">
        <v>620</v>
      </c>
      <c r="S135" s="23"/>
      <c r="T135" s="24">
        <v>1</v>
      </c>
      <c r="U135" s="23"/>
      <c r="V135" s="23"/>
      <c r="W135" s="23"/>
      <c r="X135" s="21">
        <v>1</v>
      </c>
      <c r="Y135" s="21">
        <v>1</v>
      </c>
      <c r="Z135" s="21">
        <f>1/7</f>
        <v>0.14285714285714285</v>
      </c>
      <c r="AA135" s="25">
        <f>1/7</f>
        <v>0.14285714285714285</v>
      </c>
    </row>
    <row r="136" spans="1:27">
      <c r="A136" s="4">
        <v>135</v>
      </c>
      <c r="B136" s="7" t="s">
        <v>125</v>
      </c>
      <c r="C136" s="30" t="s">
        <v>126</v>
      </c>
      <c r="D136" s="5" t="str">
        <f t="shared" si="15"/>
        <v>Chan Stephen</v>
      </c>
      <c r="E136" s="7" t="s">
        <v>70</v>
      </c>
      <c r="F136" s="7" t="s">
        <v>30</v>
      </c>
      <c r="G136" s="7" t="s">
        <v>62</v>
      </c>
      <c r="H136" s="7" t="s">
        <v>621</v>
      </c>
      <c r="I136" s="8" t="s">
        <v>622</v>
      </c>
      <c r="J136" s="7" t="s">
        <v>623</v>
      </c>
      <c r="K136" s="10">
        <v>1</v>
      </c>
      <c r="L136" s="10"/>
      <c r="M136" s="10"/>
      <c r="N136" s="10"/>
      <c r="O136" s="10"/>
      <c r="P136" s="10"/>
      <c r="Q136" s="7" t="s">
        <v>120</v>
      </c>
      <c r="R136" s="27" t="s">
        <v>624</v>
      </c>
      <c r="S136" s="13">
        <v>1</v>
      </c>
      <c r="T136" s="28"/>
      <c r="U136" s="28"/>
      <c r="V136" s="28"/>
      <c r="W136" s="28"/>
      <c r="X136" s="10">
        <v>1</v>
      </c>
      <c r="Y136" s="10">
        <v>1</v>
      </c>
      <c r="Z136" s="10">
        <f t="shared" ref="Z136:AA138" si="16">1/2</f>
        <v>0.5</v>
      </c>
      <c r="AA136" s="14">
        <f t="shared" si="16"/>
        <v>0.5</v>
      </c>
    </row>
    <row r="137" spans="1:27">
      <c r="A137" s="15">
        <v>136</v>
      </c>
      <c r="B137" s="18" t="s">
        <v>625</v>
      </c>
      <c r="C137" s="34" t="s">
        <v>626</v>
      </c>
      <c r="D137" s="16" t="str">
        <f t="shared" si="15"/>
        <v>Khan Zahid</v>
      </c>
      <c r="E137" s="18" t="s">
        <v>39</v>
      </c>
      <c r="F137" s="18" t="s">
        <v>53</v>
      </c>
      <c r="G137" s="18" t="s">
        <v>88</v>
      </c>
      <c r="H137" s="18" t="s">
        <v>627</v>
      </c>
      <c r="I137" s="19" t="s">
        <v>628</v>
      </c>
      <c r="J137" s="18" t="s">
        <v>629</v>
      </c>
      <c r="K137" s="21"/>
      <c r="L137" s="21"/>
      <c r="M137" s="21"/>
      <c r="N137" s="21"/>
      <c r="O137" s="21"/>
      <c r="P137" s="21">
        <v>0.5</v>
      </c>
      <c r="Q137" s="18" t="s">
        <v>109</v>
      </c>
      <c r="R137" s="29" t="s">
        <v>630</v>
      </c>
      <c r="S137" s="23"/>
      <c r="T137" s="23"/>
      <c r="U137" s="23"/>
      <c r="V137" s="23"/>
      <c r="W137" s="24">
        <v>0.5</v>
      </c>
      <c r="X137" s="21">
        <v>0.5</v>
      </c>
      <c r="Y137" s="21">
        <v>0.5</v>
      </c>
      <c r="Z137" s="21">
        <f t="shared" si="16"/>
        <v>0.5</v>
      </c>
      <c r="AA137" s="25">
        <f t="shared" si="16"/>
        <v>0.5</v>
      </c>
    </row>
    <row r="138" spans="1:27">
      <c r="A138" s="4">
        <v>137</v>
      </c>
      <c r="B138" s="7" t="s">
        <v>631</v>
      </c>
      <c r="C138" s="30" t="s">
        <v>87</v>
      </c>
      <c r="D138" s="5" t="str">
        <f t="shared" si="15"/>
        <v>Yamin Mohammad</v>
      </c>
      <c r="E138" s="7" t="s">
        <v>187</v>
      </c>
      <c r="F138" s="7" t="s">
        <v>53</v>
      </c>
      <c r="G138" s="7" t="s">
        <v>88</v>
      </c>
      <c r="H138" s="7" t="s">
        <v>627</v>
      </c>
      <c r="I138" s="8" t="s">
        <v>628</v>
      </c>
      <c r="J138" s="7" t="s">
        <v>629</v>
      </c>
      <c r="K138" s="10"/>
      <c r="L138" s="10"/>
      <c r="M138" s="10"/>
      <c r="N138" s="10"/>
      <c r="O138" s="10"/>
      <c r="P138" s="10">
        <v>0.5</v>
      </c>
      <c r="Q138" s="7" t="s">
        <v>109</v>
      </c>
      <c r="R138" s="27" t="s">
        <v>630</v>
      </c>
      <c r="S138" s="28"/>
      <c r="T138" s="28"/>
      <c r="U138" s="28"/>
      <c r="V138" s="28"/>
      <c r="W138" s="13">
        <v>0.5</v>
      </c>
      <c r="X138" s="10">
        <v>0.5</v>
      </c>
      <c r="Y138" s="10">
        <v>0.5</v>
      </c>
      <c r="Z138" s="10">
        <f t="shared" si="16"/>
        <v>0.5</v>
      </c>
      <c r="AA138" s="14">
        <f t="shared" si="16"/>
        <v>0.5</v>
      </c>
    </row>
    <row r="139" spans="1:27">
      <c r="A139" s="15">
        <v>138</v>
      </c>
      <c r="B139" s="18" t="s">
        <v>632</v>
      </c>
      <c r="C139" s="34" t="s">
        <v>104</v>
      </c>
      <c r="D139" s="16" t="str">
        <f t="shared" si="15"/>
        <v>Chehadeh Ali</v>
      </c>
      <c r="E139" s="18" t="s">
        <v>103</v>
      </c>
      <c r="F139" s="18" t="s">
        <v>53</v>
      </c>
      <c r="G139" s="18" t="s">
        <v>88</v>
      </c>
      <c r="H139" s="18" t="s">
        <v>633</v>
      </c>
      <c r="I139" s="19" t="s">
        <v>634</v>
      </c>
      <c r="J139" s="18" t="s">
        <v>635</v>
      </c>
      <c r="K139" s="21"/>
      <c r="L139" s="21"/>
      <c r="M139" s="21"/>
      <c r="N139" s="21"/>
      <c r="O139" s="21"/>
      <c r="P139" s="21">
        <v>0</v>
      </c>
      <c r="Q139" s="18" t="s">
        <v>109</v>
      </c>
      <c r="R139" s="29" t="s">
        <v>636</v>
      </c>
      <c r="S139" s="23"/>
      <c r="T139" s="23"/>
      <c r="U139" s="23"/>
      <c r="V139" s="23"/>
      <c r="W139" s="24">
        <v>0</v>
      </c>
      <c r="X139" s="21">
        <f>1/4</f>
        <v>0.25</v>
      </c>
      <c r="Y139" s="21">
        <v>0</v>
      </c>
      <c r="Z139" s="21">
        <f>1/4</f>
        <v>0.25</v>
      </c>
      <c r="AA139" s="74">
        <v>0</v>
      </c>
    </row>
    <row r="140" spans="1:27">
      <c r="A140" s="4">
        <v>139</v>
      </c>
      <c r="B140" s="7" t="s">
        <v>637</v>
      </c>
      <c r="C140" s="30" t="s">
        <v>638</v>
      </c>
      <c r="D140" s="5" t="str">
        <f t="shared" si="15"/>
        <v>Turan Alper</v>
      </c>
      <c r="E140" s="7" t="s">
        <v>103</v>
      </c>
      <c r="F140" s="7" t="s">
        <v>53</v>
      </c>
      <c r="G140" s="7" t="s">
        <v>88</v>
      </c>
      <c r="H140" s="7" t="s">
        <v>633</v>
      </c>
      <c r="I140" s="8" t="s">
        <v>634</v>
      </c>
      <c r="J140" s="7" t="s">
        <v>635</v>
      </c>
      <c r="K140" s="10"/>
      <c r="L140" s="10"/>
      <c r="M140" s="10"/>
      <c r="N140" s="10"/>
      <c r="O140" s="10"/>
      <c r="P140" s="10">
        <v>0</v>
      </c>
      <c r="Q140" s="7" t="s">
        <v>109</v>
      </c>
      <c r="R140" s="27" t="s">
        <v>636</v>
      </c>
      <c r="S140" s="28"/>
      <c r="T140" s="28"/>
      <c r="U140" s="28"/>
      <c r="V140" s="28"/>
      <c r="W140" s="13">
        <v>0</v>
      </c>
      <c r="X140" s="10">
        <f>1/4</f>
        <v>0.25</v>
      </c>
      <c r="Y140" s="10">
        <v>0</v>
      </c>
      <c r="Z140" s="10">
        <f>1/4</f>
        <v>0.25</v>
      </c>
      <c r="AA140" s="73">
        <v>0</v>
      </c>
    </row>
    <row r="141" spans="1:27">
      <c r="A141" s="35">
        <v>140</v>
      </c>
      <c r="B141" s="36" t="s">
        <v>420</v>
      </c>
      <c r="C141" s="37" t="s">
        <v>421</v>
      </c>
      <c r="D141" s="38" t="str">
        <f t="shared" si="15"/>
        <v>Abed Farid</v>
      </c>
      <c r="E141" s="36" t="s">
        <v>49</v>
      </c>
      <c r="F141" s="36" t="s">
        <v>53</v>
      </c>
      <c r="G141" s="36" t="s">
        <v>88</v>
      </c>
      <c r="H141" s="36" t="s">
        <v>633</v>
      </c>
      <c r="I141" s="97" t="s">
        <v>634</v>
      </c>
      <c r="J141" s="36" t="s">
        <v>635</v>
      </c>
      <c r="K141" s="40"/>
      <c r="L141" s="40"/>
      <c r="M141" s="40"/>
      <c r="N141" s="40"/>
      <c r="O141" s="40"/>
      <c r="P141" s="40">
        <v>0.5</v>
      </c>
      <c r="Q141" s="36" t="s">
        <v>109</v>
      </c>
      <c r="R141" s="41" t="s">
        <v>636</v>
      </c>
      <c r="S141" s="42"/>
      <c r="T141" s="42"/>
      <c r="U141" s="42"/>
      <c r="V141" s="42"/>
      <c r="W141" s="51">
        <v>0.5</v>
      </c>
      <c r="X141" s="40">
        <f>1/4</f>
        <v>0.25</v>
      </c>
      <c r="Y141" s="40">
        <v>0.5</v>
      </c>
      <c r="Z141" s="40">
        <f>1/4</f>
        <v>0.25</v>
      </c>
      <c r="AA141" s="93">
        <f>2/4</f>
        <v>0.5</v>
      </c>
    </row>
    <row r="142" spans="1:27">
      <c r="A142" s="53">
        <v>141</v>
      </c>
      <c r="B142" s="56" t="s">
        <v>631</v>
      </c>
      <c r="C142" s="76" t="s">
        <v>87</v>
      </c>
      <c r="D142" s="54" t="str">
        <f t="shared" si="15"/>
        <v>Yamin Mohammad</v>
      </c>
      <c r="E142" s="56" t="s">
        <v>187</v>
      </c>
      <c r="F142" s="56" t="s">
        <v>53</v>
      </c>
      <c r="G142" s="56" t="s">
        <v>88</v>
      </c>
      <c r="H142" s="56" t="s">
        <v>633</v>
      </c>
      <c r="I142" s="99" t="s">
        <v>634</v>
      </c>
      <c r="J142" s="56" t="s">
        <v>635</v>
      </c>
      <c r="K142" s="44"/>
      <c r="L142" s="44"/>
      <c r="M142" s="44"/>
      <c r="N142" s="44"/>
      <c r="O142" s="44"/>
      <c r="P142" s="44">
        <v>0.5</v>
      </c>
      <c r="Q142" s="56" t="s">
        <v>109</v>
      </c>
      <c r="R142" s="59" t="s">
        <v>636</v>
      </c>
      <c r="S142" s="60"/>
      <c r="T142" s="60"/>
      <c r="U142" s="60"/>
      <c r="V142" s="60"/>
      <c r="W142" s="43">
        <v>0.5</v>
      </c>
      <c r="X142" s="44">
        <f>1/4</f>
        <v>0.25</v>
      </c>
      <c r="Y142" s="44">
        <v>0.5</v>
      </c>
      <c r="Z142" s="44">
        <f>1/4</f>
        <v>0.25</v>
      </c>
      <c r="AA142" s="93">
        <f>2/4</f>
        <v>0.5</v>
      </c>
    </row>
    <row r="143" spans="1:27">
      <c r="A143" s="15">
        <v>142</v>
      </c>
      <c r="B143" s="18" t="s">
        <v>639</v>
      </c>
      <c r="C143" s="34" t="s">
        <v>640</v>
      </c>
      <c r="D143" s="16" t="str">
        <f t="shared" si="15"/>
        <v>Ahmad Norita</v>
      </c>
      <c r="E143" s="18" t="s">
        <v>39</v>
      </c>
      <c r="F143" s="18" t="s">
        <v>40</v>
      </c>
      <c r="G143" s="18" t="s">
        <v>364</v>
      </c>
      <c r="H143" s="18" t="s">
        <v>641</v>
      </c>
      <c r="I143" s="19" t="s">
        <v>642</v>
      </c>
      <c r="J143" s="18" t="s">
        <v>643</v>
      </c>
      <c r="K143" s="21"/>
      <c r="L143" s="21">
        <v>1</v>
      </c>
      <c r="M143" s="21"/>
      <c r="N143" s="21"/>
      <c r="O143" s="21"/>
      <c r="P143" s="21"/>
      <c r="Q143" s="18" t="s">
        <v>99</v>
      </c>
      <c r="R143" s="29" t="s">
        <v>644</v>
      </c>
      <c r="S143" s="23"/>
      <c r="T143" s="24">
        <v>1</v>
      </c>
      <c r="U143" s="23"/>
      <c r="V143" s="23"/>
      <c r="W143" s="23"/>
      <c r="X143" s="21">
        <v>1</v>
      </c>
      <c r="Y143" s="21">
        <v>1</v>
      </c>
      <c r="Z143" s="21">
        <f>1/3</f>
        <v>0.33333333333333331</v>
      </c>
      <c r="AA143" s="25">
        <f>1/3</f>
        <v>0.33333333333333331</v>
      </c>
    </row>
    <row r="144" spans="1:27" ht="60">
      <c r="A144" s="53">
        <v>143</v>
      </c>
      <c r="B144" s="56" t="s">
        <v>496</v>
      </c>
      <c r="C144" s="76" t="s">
        <v>645</v>
      </c>
      <c r="D144" s="54" t="str">
        <f t="shared" si="15"/>
        <v>As'ad  Rami</v>
      </c>
      <c r="E144" s="54" t="s">
        <v>70</v>
      </c>
      <c r="F144" s="56" t="s">
        <v>53</v>
      </c>
      <c r="G144" s="56" t="s">
        <v>378</v>
      </c>
      <c r="H144" s="56" t="s">
        <v>646</v>
      </c>
      <c r="I144" s="99" t="s">
        <v>647</v>
      </c>
      <c r="J144" s="77" t="s">
        <v>648</v>
      </c>
      <c r="K144" s="44">
        <v>0.5</v>
      </c>
      <c r="L144" s="44"/>
      <c r="M144" s="44"/>
      <c r="N144" s="44"/>
      <c r="O144" s="44"/>
      <c r="P144" s="44"/>
      <c r="Q144" s="56" t="s">
        <v>82</v>
      </c>
      <c r="R144" s="59" t="s">
        <v>649</v>
      </c>
      <c r="S144" s="43">
        <v>0.5</v>
      </c>
      <c r="T144" s="60"/>
      <c r="U144" s="60"/>
      <c r="V144" s="60"/>
      <c r="W144" s="60"/>
      <c r="X144" s="44">
        <f>1/3</f>
        <v>0.33333333333333331</v>
      </c>
      <c r="Y144" s="44">
        <v>0.5</v>
      </c>
      <c r="Z144" s="44">
        <f>1/3</f>
        <v>0.33333333333333331</v>
      </c>
      <c r="AA144" s="93">
        <f>1.5/3</f>
        <v>0.5</v>
      </c>
    </row>
    <row r="145" spans="1:27" ht="60">
      <c r="A145" s="35">
        <v>144</v>
      </c>
      <c r="B145" s="36" t="s">
        <v>494</v>
      </c>
      <c r="C145" s="37" t="s">
        <v>495</v>
      </c>
      <c r="D145" s="38" t="str">
        <f t="shared" si="15"/>
        <v>Hariga Moncer</v>
      </c>
      <c r="E145" s="36" t="s">
        <v>49</v>
      </c>
      <c r="F145" s="36" t="s">
        <v>53</v>
      </c>
      <c r="G145" s="36" t="s">
        <v>378</v>
      </c>
      <c r="H145" s="36" t="s">
        <v>646</v>
      </c>
      <c r="I145" s="97" t="s">
        <v>647</v>
      </c>
      <c r="J145" s="79" t="s">
        <v>648</v>
      </c>
      <c r="K145" s="40">
        <v>0.5</v>
      </c>
      <c r="L145" s="40"/>
      <c r="M145" s="40"/>
      <c r="N145" s="40"/>
      <c r="O145" s="40"/>
      <c r="P145" s="40"/>
      <c r="Q145" s="36" t="s">
        <v>82</v>
      </c>
      <c r="R145" s="41" t="s">
        <v>649</v>
      </c>
      <c r="S145" s="51">
        <v>0.5</v>
      </c>
      <c r="T145" s="42"/>
      <c r="U145" s="42"/>
      <c r="V145" s="42"/>
      <c r="W145" s="42"/>
      <c r="X145" s="40">
        <f>1/3</f>
        <v>0.33333333333333331</v>
      </c>
      <c r="Y145" s="40">
        <v>0.5</v>
      </c>
      <c r="Z145" s="40">
        <f>1/3</f>
        <v>0.33333333333333331</v>
      </c>
      <c r="AA145" s="93">
        <f>1.5/3</f>
        <v>0.5</v>
      </c>
    </row>
    <row r="146" spans="1:27" ht="60">
      <c r="A146" s="4">
        <v>145</v>
      </c>
      <c r="B146" s="7" t="s">
        <v>650</v>
      </c>
      <c r="C146" s="30" t="s">
        <v>651</v>
      </c>
      <c r="D146" s="5" t="str">
        <f t="shared" si="15"/>
        <v>Alkhatib Osama</v>
      </c>
      <c r="E146" s="5" t="s">
        <v>103</v>
      </c>
      <c r="F146" s="7" t="s">
        <v>53</v>
      </c>
      <c r="G146" s="7" t="s">
        <v>378</v>
      </c>
      <c r="H146" s="7" t="s">
        <v>646</v>
      </c>
      <c r="I146" s="8" t="s">
        <v>647</v>
      </c>
      <c r="J146" s="9" t="s">
        <v>648</v>
      </c>
      <c r="K146" s="10">
        <v>0</v>
      </c>
      <c r="L146" s="10"/>
      <c r="M146" s="10"/>
      <c r="N146" s="10"/>
      <c r="O146" s="10"/>
      <c r="P146" s="10"/>
      <c r="Q146" s="7" t="s">
        <v>82</v>
      </c>
      <c r="R146" s="27" t="s">
        <v>649</v>
      </c>
      <c r="S146" s="13">
        <v>0</v>
      </c>
      <c r="T146" s="28"/>
      <c r="U146" s="28"/>
      <c r="V146" s="28"/>
      <c r="W146" s="28"/>
      <c r="X146" s="10">
        <f>1/3</f>
        <v>0.33333333333333331</v>
      </c>
      <c r="Y146" s="10">
        <v>0</v>
      </c>
      <c r="Z146" s="10">
        <f>1/3</f>
        <v>0.33333333333333331</v>
      </c>
      <c r="AA146" s="73">
        <v>0</v>
      </c>
    </row>
    <row r="147" spans="1:27" ht="30">
      <c r="A147" s="15">
        <v>146</v>
      </c>
      <c r="B147" s="18" t="s">
        <v>238</v>
      </c>
      <c r="C147" s="34" t="s">
        <v>239</v>
      </c>
      <c r="D147" s="16" t="str">
        <f t="shared" si="15"/>
        <v>Abu-Lebdeh Ghassan</v>
      </c>
      <c r="E147" s="18" t="s">
        <v>49</v>
      </c>
      <c r="F147" s="18" t="s">
        <v>53</v>
      </c>
      <c r="G147" s="18" t="s">
        <v>88</v>
      </c>
      <c r="H147" s="18"/>
      <c r="I147" s="19" t="s">
        <v>652</v>
      </c>
      <c r="J147" s="75" t="s">
        <v>653</v>
      </c>
      <c r="K147" s="21"/>
      <c r="L147" s="21"/>
      <c r="M147" s="21"/>
      <c r="N147" s="21"/>
      <c r="O147" s="21"/>
      <c r="P147" s="21">
        <v>1</v>
      </c>
      <c r="Q147" s="75" t="s">
        <v>654</v>
      </c>
      <c r="R147" s="29" t="s">
        <v>655</v>
      </c>
      <c r="S147" s="23"/>
      <c r="T147" s="23"/>
      <c r="U147" s="23"/>
      <c r="V147" s="23"/>
      <c r="W147" s="24">
        <v>1</v>
      </c>
      <c r="X147" s="21">
        <v>1</v>
      </c>
      <c r="Y147" s="21">
        <v>1</v>
      </c>
      <c r="Z147" s="21">
        <f>1/3</f>
        <v>0.33333333333333331</v>
      </c>
      <c r="AA147" s="25">
        <f>1/3</f>
        <v>0.33333333333333331</v>
      </c>
    </row>
    <row r="148" spans="1:27" ht="45">
      <c r="A148" s="53">
        <v>147</v>
      </c>
      <c r="B148" s="56" t="s">
        <v>356</v>
      </c>
      <c r="C148" s="76" t="s">
        <v>357</v>
      </c>
      <c r="D148" s="54" t="str">
        <f t="shared" si="15"/>
        <v>Sabouni Rana</v>
      </c>
      <c r="E148" s="54" t="s">
        <v>70</v>
      </c>
      <c r="F148" s="56" t="s">
        <v>53</v>
      </c>
      <c r="G148" s="56" t="s">
        <v>134</v>
      </c>
      <c r="H148" s="56" t="s">
        <v>656</v>
      </c>
      <c r="I148" s="99" t="s">
        <v>657</v>
      </c>
      <c r="J148" s="77" t="s">
        <v>658</v>
      </c>
      <c r="K148" s="44">
        <v>0.5</v>
      </c>
      <c r="L148" s="44"/>
      <c r="M148" s="44"/>
      <c r="N148" s="44"/>
      <c r="O148" s="44"/>
      <c r="P148" s="44"/>
      <c r="Q148" s="120" t="s">
        <v>281</v>
      </c>
      <c r="R148" s="59" t="s">
        <v>659</v>
      </c>
      <c r="S148" s="60"/>
      <c r="T148" s="60"/>
      <c r="U148" s="43">
        <v>0.5</v>
      </c>
      <c r="V148" s="60"/>
      <c r="W148" s="60"/>
      <c r="X148" s="44">
        <f t="shared" ref="X148:X154" si="17">1/7</f>
        <v>0.14285714285714285</v>
      </c>
      <c r="Y148" s="44">
        <v>0.5</v>
      </c>
      <c r="Z148" s="44">
        <f t="shared" ref="Z148:Z154" si="18">1/7</f>
        <v>0.14285714285714285</v>
      </c>
      <c r="AA148" s="78">
        <f>(1+(5/2))/7</f>
        <v>0.5</v>
      </c>
    </row>
    <row r="149" spans="1:27" ht="45">
      <c r="A149" s="35">
        <v>148</v>
      </c>
      <c r="B149" s="36" t="s">
        <v>285</v>
      </c>
      <c r="C149" s="37" t="s">
        <v>184</v>
      </c>
      <c r="D149" s="38" t="str">
        <f t="shared" si="15"/>
        <v>Aidan Ahmed</v>
      </c>
      <c r="E149" s="38" t="s">
        <v>286</v>
      </c>
      <c r="F149" s="36" t="s">
        <v>53</v>
      </c>
      <c r="G149" s="36" t="s">
        <v>134</v>
      </c>
      <c r="H149" s="36" t="s">
        <v>656</v>
      </c>
      <c r="I149" s="97" t="s">
        <v>657</v>
      </c>
      <c r="J149" s="79" t="s">
        <v>658</v>
      </c>
      <c r="K149" s="40">
        <v>0.5</v>
      </c>
      <c r="L149" s="40"/>
      <c r="M149" s="40"/>
      <c r="N149" s="40"/>
      <c r="O149" s="40"/>
      <c r="P149" s="40"/>
      <c r="Q149" s="121" t="s">
        <v>281</v>
      </c>
      <c r="R149" s="41" t="s">
        <v>659</v>
      </c>
      <c r="S149" s="42"/>
      <c r="T149" s="42"/>
      <c r="U149" s="51">
        <v>0.5</v>
      </c>
      <c r="V149" s="42"/>
      <c r="W149" s="42"/>
      <c r="X149" s="40">
        <f t="shared" si="17"/>
        <v>0.14285714285714285</v>
      </c>
      <c r="Y149" s="40">
        <v>0.5</v>
      </c>
      <c r="Z149" s="40">
        <f t="shared" si="18"/>
        <v>0.14285714285714285</v>
      </c>
      <c r="AA149" s="78">
        <f>(1+(5/2))/7</f>
        <v>0.5</v>
      </c>
    </row>
    <row r="150" spans="1:27" ht="32.1" customHeight="1">
      <c r="A150" s="4">
        <v>149</v>
      </c>
      <c r="B150" s="7" t="s">
        <v>660</v>
      </c>
      <c r="C150" s="30" t="s">
        <v>661</v>
      </c>
      <c r="D150" s="5" t="str">
        <f t="shared" si="15"/>
        <v>AlObeidli Aysha</v>
      </c>
      <c r="E150" s="5" t="s">
        <v>103</v>
      </c>
      <c r="F150" s="7" t="s">
        <v>53</v>
      </c>
      <c r="G150" s="7" t="s">
        <v>134</v>
      </c>
      <c r="H150" s="7" t="s">
        <v>656</v>
      </c>
      <c r="I150" s="8" t="s">
        <v>657</v>
      </c>
      <c r="J150" s="9" t="s">
        <v>658</v>
      </c>
      <c r="K150" s="10">
        <v>0</v>
      </c>
      <c r="L150" s="10"/>
      <c r="M150" s="10"/>
      <c r="N150" s="10"/>
      <c r="O150" s="10"/>
      <c r="P150" s="10"/>
      <c r="Q150" s="122" t="s">
        <v>281</v>
      </c>
      <c r="R150" s="27" t="s">
        <v>659</v>
      </c>
      <c r="S150" s="28"/>
      <c r="T150" s="28"/>
      <c r="U150" s="13">
        <v>0</v>
      </c>
      <c r="V150" s="28"/>
      <c r="W150" s="28"/>
      <c r="X150" s="10">
        <f t="shared" si="17"/>
        <v>0.14285714285714285</v>
      </c>
      <c r="Y150" s="10">
        <v>0</v>
      </c>
      <c r="Z150" s="10">
        <f t="shared" si="18"/>
        <v>0.14285714285714285</v>
      </c>
      <c r="AA150" s="73">
        <v>0</v>
      </c>
    </row>
    <row r="151" spans="1:27" ht="45">
      <c r="A151" s="15">
        <v>150</v>
      </c>
      <c r="B151" s="18" t="s">
        <v>662</v>
      </c>
      <c r="C151" s="34" t="s">
        <v>663</v>
      </c>
      <c r="D151" s="16" t="str">
        <f t="shared" si="15"/>
        <v>Lahib Fatme</v>
      </c>
      <c r="E151" s="16" t="s">
        <v>146</v>
      </c>
      <c r="F151" s="18" t="s">
        <v>53</v>
      </c>
      <c r="G151" s="18" t="s">
        <v>134</v>
      </c>
      <c r="H151" s="18" t="s">
        <v>656</v>
      </c>
      <c r="I151" s="19" t="s">
        <v>657</v>
      </c>
      <c r="J151" s="75" t="s">
        <v>658</v>
      </c>
      <c r="K151" s="21">
        <v>0</v>
      </c>
      <c r="L151" s="21"/>
      <c r="M151" s="21"/>
      <c r="N151" s="21"/>
      <c r="O151" s="21"/>
      <c r="P151" s="21"/>
      <c r="Q151" s="123" t="s">
        <v>281</v>
      </c>
      <c r="R151" s="29" t="s">
        <v>659</v>
      </c>
      <c r="S151" s="23"/>
      <c r="T151" s="23"/>
      <c r="U151" s="24">
        <v>0</v>
      </c>
      <c r="V151" s="23"/>
      <c r="W151" s="23"/>
      <c r="X151" s="21">
        <f t="shared" si="17"/>
        <v>0.14285714285714285</v>
      </c>
      <c r="Y151" s="21">
        <v>0</v>
      </c>
      <c r="Z151" s="21">
        <f t="shared" si="18"/>
        <v>0.14285714285714285</v>
      </c>
      <c r="AA151" s="73">
        <v>0</v>
      </c>
    </row>
    <row r="152" spans="1:27" ht="45">
      <c r="A152" s="4">
        <v>151</v>
      </c>
      <c r="B152" s="7" t="s">
        <v>664</v>
      </c>
      <c r="C152" s="30" t="s">
        <v>665</v>
      </c>
      <c r="D152" s="5" t="str">
        <f t="shared" si="15"/>
        <v>Bacha Husni</v>
      </c>
      <c r="E152" s="5" t="s">
        <v>146</v>
      </c>
      <c r="F152" s="7" t="s">
        <v>53</v>
      </c>
      <c r="G152" s="7" t="s">
        <v>134</v>
      </c>
      <c r="H152" s="7" t="s">
        <v>656</v>
      </c>
      <c r="I152" s="8" t="s">
        <v>657</v>
      </c>
      <c r="J152" s="9" t="s">
        <v>658</v>
      </c>
      <c r="K152" s="10">
        <v>0</v>
      </c>
      <c r="L152" s="10"/>
      <c r="M152" s="10"/>
      <c r="N152" s="10"/>
      <c r="O152" s="10"/>
      <c r="P152" s="10"/>
      <c r="Q152" s="122" t="s">
        <v>281</v>
      </c>
      <c r="R152" s="27" t="s">
        <v>659</v>
      </c>
      <c r="S152" s="28"/>
      <c r="T152" s="28"/>
      <c r="U152" s="13">
        <v>0</v>
      </c>
      <c r="V152" s="28"/>
      <c r="W152" s="28"/>
      <c r="X152" s="10">
        <f t="shared" si="17"/>
        <v>0.14285714285714285</v>
      </c>
      <c r="Y152" s="10">
        <v>0</v>
      </c>
      <c r="Z152" s="10">
        <f t="shared" si="18"/>
        <v>0.14285714285714285</v>
      </c>
      <c r="AA152" s="73">
        <v>0</v>
      </c>
    </row>
    <row r="153" spans="1:27" ht="45">
      <c r="A153" s="15">
        <v>152</v>
      </c>
      <c r="B153" s="18" t="s">
        <v>666</v>
      </c>
      <c r="C153" s="34" t="s">
        <v>667</v>
      </c>
      <c r="D153" s="16" t="str">
        <f t="shared" si="15"/>
        <v>Kassermally Rita</v>
      </c>
      <c r="E153" s="16" t="s">
        <v>146</v>
      </c>
      <c r="F153" s="18" t="s">
        <v>53</v>
      </c>
      <c r="G153" s="18" t="s">
        <v>134</v>
      </c>
      <c r="H153" s="18" t="s">
        <v>656</v>
      </c>
      <c r="I153" s="19" t="s">
        <v>657</v>
      </c>
      <c r="J153" s="75" t="s">
        <v>658</v>
      </c>
      <c r="K153" s="21">
        <v>0</v>
      </c>
      <c r="L153" s="21"/>
      <c r="M153" s="21"/>
      <c r="N153" s="21"/>
      <c r="O153" s="21"/>
      <c r="P153" s="21"/>
      <c r="Q153" s="123" t="s">
        <v>281</v>
      </c>
      <c r="R153" s="29" t="s">
        <v>659</v>
      </c>
      <c r="S153" s="23"/>
      <c r="T153" s="23"/>
      <c r="U153" s="24">
        <v>0</v>
      </c>
      <c r="V153" s="23"/>
      <c r="W153" s="23"/>
      <c r="X153" s="21">
        <f t="shared" si="17"/>
        <v>0.14285714285714285</v>
      </c>
      <c r="Y153" s="21">
        <v>0</v>
      </c>
      <c r="Z153" s="21">
        <f t="shared" si="18"/>
        <v>0.14285714285714285</v>
      </c>
      <c r="AA153" s="73">
        <v>0</v>
      </c>
    </row>
    <row r="154" spans="1:27" ht="45">
      <c r="A154" s="4">
        <v>153</v>
      </c>
      <c r="B154" s="7" t="s">
        <v>668</v>
      </c>
      <c r="C154" s="30" t="s">
        <v>669</v>
      </c>
      <c r="D154" s="5" t="str">
        <f t="shared" si="15"/>
        <v>Jarmakani Sara</v>
      </c>
      <c r="E154" s="5" t="s">
        <v>146</v>
      </c>
      <c r="F154" s="7" t="s">
        <v>53</v>
      </c>
      <c r="G154" s="7" t="s">
        <v>134</v>
      </c>
      <c r="H154" s="7" t="s">
        <v>656</v>
      </c>
      <c r="I154" s="8" t="s">
        <v>657</v>
      </c>
      <c r="J154" s="9" t="s">
        <v>658</v>
      </c>
      <c r="K154" s="10">
        <v>0</v>
      </c>
      <c r="L154" s="10"/>
      <c r="M154" s="10"/>
      <c r="N154" s="10"/>
      <c r="O154" s="10"/>
      <c r="P154" s="10"/>
      <c r="Q154" s="122" t="s">
        <v>281</v>
      </c>
      <c r="R154" s="27" t="s">
        <v>659</v>
      </c>
      <c r="S154" s="28"/>
      <c r="T154" s="28"/>
      <c r="U154" s="13">
        <v>0</v>
      </c>
      <c r="V154" s="28"/>
      <c r="W154" s="28"/>
      <c r="X154" s="10">
        <f t="shared" si="17"/>
        <v>0.14285714285714285</v>
      </c>
      <c r="Y154" s="10">
        <v>0</v>
      </c>
      <c r="Z154" s="10">
        <f t="shared" si="18"/>
        <v>0.14285714285714285</v>
      </c>
      <c r="AA154" s="73">
        <v>0</v>
      </c>
    </row>
    <row r="155" spans="1:27" ht="30">
      <c r="A155" s="15">
        <v>154</v>
      </c>
      <c r="B155" s="18" t="s">
        <v>175</v>
      </c>
      <c r="C155" s="34" t="s">
        <v>176</v>
      </c>
      <c r="D155" s="16" t="str">
        <f t="shared" si="15"/>
        <v>Shaaban Mostafa</v>
      </c>
      <c r="E155" s="16" t="s">
        <v>70</v>
      </c>
      <c r="F155" s="18" t="s">
        <v>53</v>
      </c>
      <c r="G155" s="18" t="s">
        <v>177</v>
      </c>
      <c r="H155" s="18" t="s">
        <v>670</v>
      </c>
      <c r="I155" s="19" t="s">
        <v>671</v>
      </c>
      <c r="J155" s="75" t="s">
        <v>672</v>
      </c>
      <c r="K155" s="21">
        <v>1</v>
      </c>
      <c r="L155" s="21"/>
      <c r="M155" s="21"/>
      <c r="N155" s="21"/>
      <c r="O155" s="21"/>
      <c r="P155" s="21"/>
      <c r="Q155" s="123" t="s">
        <v>181</v>
      </c>
      <c r="R155" s="29" t="s">
        <v>673</v>
      </c>
      <c r="S155" s="24">
        <v>1</v>
      </c>
      <c r="T155" s="23"/>
      <c r="U155" s="23"/>
      <c r="V155" s="23"/>
      <c r="W155" s="23"/>
      <c r="X155" s="21">
        <v>1</v>
      </c>
      <c r="Y155" s="21">
        <v>1</v>
      </c>
      <c r="Z155" s="21">
        <f>1/5</f>
        <v>0.2</v>
      </c>
      <c r="AA155" s="25">
        <f>1/5</f>
        <v>0.2</v>
      </c>
    </row>
    <row r="156" spans="1:27" ht="45">
      <c r="A156" s="4">
        <v>155</v>
      </c>
      <c r="B156" s="7" t="s">
        <v>674</v>
      </c>
      <c r="C156" s="30" t="s">
        <v>675</v>
      </c>
      <c r="D156" s="5" t="str">
        <f t="shared" si="15"/>
        <v>Abdel Jabbar Nabil</v>
      </c>
      <c r="E156" s="7" t="s">
        <v>49</v>
      </c>
      <c r="F156" s="7" t="s">
        <v>53</v>
      </c>
      <c r="G156" s="7" t="s">
        <v>134</v>
      </c>
      <c r="H156" s="7" t="s">
        <v>676</v>
      </c>
      <c r="I156" s="8" t="s">
        <v>677</v>
      </c>
      <c r="J156" s="9" t="s">
        <v>678</v>
      </c>
      <c r="K156" s="10">
        <v>1</v>
      </c>
      <c r="L156" s="10"/>
      <c r="M156" s="10"/>
      <c r="N156" s="10"/>
      <c r="O156" s="10"/>
      <c r="P156" s="10"/>
      <c r="Q156" s="122" t="s">
        <v>109</v>
      </c>
      <c r="R156" s="27" t="s">
        <v>679</v>
      </c>
      <c r="S156" s="28"/>
      <c r="T156" s="28"/>
      <c r="U156" s="13">
        <v>1</v>
      </c>
      <c r="V156" s="28"/>
      <c r="W156" s="28"/>
      <c r="X156" s="10">
        <v>1</v>
      </c>
      <c r="Y156" s="10">
        <v>1</v>
      </c>
      <c r="Z156" s="10">
        <f>1/2</f>
        <v>0.5</v>
      </c>
      <c r="AA156" s="14">
        <f>1/2</f>
        <v>0.5</v>
      </c>
    </row>
    <row r="157" spans="1:27" ht="60">
      <c r="A157" s="15">
        <v>156</v>
      </c>
      <c r="B157" s="18" t="s">
        <v>680</v>
      </c>
      <c r="C157" s="34" t="s">
        <v>681</v>
      </c>
      <c r="D157" s="16" t="str">
        <f t="shared" si="15"/>
        <v>Chathoth Prakash</v>
      </c>
      <c r="E157" s="18" t="s">
        <v>49</v>
      </c>
      <c r="F157" s="18" t="s">
        <v>40</v>
      </c>
      <c r="G157" s="18" t="s">
        <v>364</v>
      </c>
      <c r="H157" s="18" t="s">
        <v>682</v>
      </c>
      <c r="I157" s="19" t="s">
        <v>683</v>
      </c>
      <c r="J157" s="75" t="s">
        <v>684</v>
      </c>
      <c r="K157" s="21"/>
      <c r="L157" s="21">
        <v>1</v>
      </c>
      <c r="M157" s="21"/>
      <c r="N157" s="21"/>
      <c r="O157" s="21"/>
      <c r="P157" s="21"/>
      <c r="Q157" s="18" t="s">
        <v>161</v>
      </c>
      <c r="R157" s="29" t="s">
        <v>685</v>
      </c>
      <c r="S157" s="24">
        <v>1</v>
      </c>
      <c r="T157" s="23"/>
      <c r="U157" s="23"/>
      <c r="V157" s="23"/>
      <c r="W157" s="23"/>
      <c r="X157" s="21">
        <v>1</v>
      </c>
      <c r="Y157" s="21">
        <v>1</v>
      </c>
      <c r="Z157" s="21">
        <f>1/5</f>
        <v>0.2</v>
      </c>
      <c r="AA157" s="25">
        <f>1/5</f>
        <v>0.2</v>
      </c>
    </row>
    <row r="158" spans="1:27" ht="45">
      <c r="A158" s="4">
        <v>157</v>
      </c>
      <c r="B158" s="7" t="s">
        <v>485</v>
      </c>
      <c r="C158" s="30" t="s">
        <v>104</v>
      </c>
      <c r="D158" s="5" t="str">
        <f t="shared" si="15"/>
        <v>Mirzaei Ali</v>
      </c>
      <c r="E158" s="7" t="s">
        <v>70</v>
      </c>
      <c r="F158" s="7" t="s">
        <v>40</v>
      </c>
      <c r="G158" s="7" t="s">
        <v>219</v>
      </c>
      <c r="H158" s="7" t="s">
        <v>686</v>
      </c>
      <c r="I158" s="8" t="s">
        <v>687</v>
      </c>
      <c r="J158" s="9" t="s">
        <v>688</v>
      </c>
      <c r="K158" s="10"/>
      <c r="L158" s="10">
        <v>1</v>
      </c>
      <c r="M158" s="10"/>
      <c r="N158" s="10"/>
      <c r="O158" s="10"/>
      <c r="P158" s="10"/>
      <c r="Q158" s="122" t="s">
        <v>130</v>
      </c>
      <c r="R158" s="27" t="s">
        <v>689</v>
      </c>
      <c r="S158" s="28"/>
      <c r="T158" s="13">
        <v>1</v>
      </c>
      <c r="U158" s="28"/>
      <c r="V158" s="28"/>
      <c r="W158" s="28"/>
      <c r="X158" s="10">
        <v>1</v>
      </c>
      <c r="Y158" s="10">
        <v>1</v>
      </c>
      <c r="Z158" s="10">
        <f>1/2</f>
        <v>0.5</v>
      </c>
      <c r="AA158" s="14">
        <f>1/2</f>
        <v>0.5</v>
      </c>
    </row>
    <row r="159" spans="1:27" ht="45">
      <c r="A159" s="15">
        <v>158</v>
      </c>
      <c r="B159" s="18" t="s">
        <v>690</v>
      </c>
      <c r="C159" s="34" t="s">
        <v>691</v>
      </c>
      <c r="D159" s="16" t="str">
        <f t="shared" si="15"/>
        <v>Griffin James</v>
      </c>
      <c r="E159" s="18" t="s">
        <v>39</v>
      </c>
      <c r="F159" s="18" t="s">
        <v>30</v>
      </c>
      <c r="G159" s="18" t="s">
        <v>62</v>
      </c>
      <c r="H159" s="18" t="s">
        <v>692</v>
      </c>
      <c r="I159" s="19" t="s">
        <v>693</v>
      </c>
      <c r="J159" s="75" t="s">
        <v>694</v>
      </c>
      <c r="K159" s="21">
        <v>1</v>
      </c>
      <c r="L159" s="21"/>
      <c r="M159" s="21"/>
      <c r="N159" s="21"/>
      <c r="O159" s="21"/>
      <c r="P159" s="21"/>
      <c r="Q159" s="18" t="s">
        <v>109</v>
      </c>
      <c r="R159" s="29" t="s">
        <v>695</v>
      </c>
      <c r="S159" s="23"/>
      <c r="T159" s="23"/>
      <c r="U159" s="124">
        <v>1</v>
      </c>
      <c r="V159" s="23"/>
      <c r="W159" s="23"/>
      <c r="X159" s="21">
        <v>1</v>
      </c>
      <c r="Y159" s="21">
        <v>1</v>
      </c>
      <c r="Z159" s="21">
        <f>1/3</f>
        <v>0.33333333333333331</v>
      </c>
      <c r="AA159" s="25">
        <f>1/3</f>
        <v>0.33333333333333331</v>
      </c>
    </row>
    <row r="160" spans="1:27" ht="30">
      <c r="A160" s="4">
        <v>159</v>
      </c>
      <c r="B160" s="7" t="s">
        <v>696</v>
      </c>
      <c r="C160" s="30" t="s">
        <v>267</v>
      </c>
      <c r="D160" s="5" t="str">
        <f t="shared" si="15"/>
        <v>Kanoglu Mehmet</v>
      </c>
      <c r="E160" s="7" t="s">
        <v>697</v>
      </c>
      <c r="F160" s="7" t="s">
        <v>53</v>
      </c>
      <c r="G160" s="7" t="s">
        <v>54</v>
      </c>
      <c r="H160" s="7" t="s">
        <v>698</v>
      </c>
      <c r="I160" s="8" t="s">
        <v>699</v>
      </c>
      <c r="J160" s="9" t="s">
        <v>700</v>
      </c>
      <c r="K160" s="10">
        <v>1</v>
      </c>
      <c r="L160" s="10"/>
      <c r="M160" s="10"/>
      <c r="N160" s="10"/>
      <c r="O160" s="10"/>
      <c r="P160" s="10"/>
      <c r="Q160" s="122" t="s">
        <v>138</v>
      </c>
      <c r="R160" s="27" t="s">
        <v>701</v>
      </c>
      <c r="S160" s="13">
        <v>1</v>
      </c>
      <c r="T160" s="28"/>
      <c r="U160" s="28"/>
      <c r="V160" s="28"/>
      <c r="W160" s="28"/>
      <c r="X160" s="10">
        <v>1</v>
      </c>
      <c r="Y160" s="10">
        <v>1</v>
      </c>
      <c r="Z160" s="10">
        <f>1/3</f>
        <v>0.33333333333333331</v>
      </c>
      <c r="AA160" s="14">
        <f>1/3</f>
        <v>0.33333333333333331</v>
      </c>
    </row>
    <row r="161" spans="1:27" ht="48" customHeight="1">
      <c r="A161" s="35">
        <v>160</v>
      </c>
      <c r="B161" s="36" t="s">
        <v>494</v>
      </c>
      <c r="C161" s="37" t="s">
        <v>495</v>
      </c>
      <c r="D161" s="38" t="str">
        <f t="shared" si="15"/>
        <v>Hariga Moncer</v>
      </c>
      <c r="E161" s="36" t="s">
        <v>49</v>
      </c>
      <c r="F161" s="36" t="s">
        <v>53</v>
      </c>
      <c r="G161" s="36" t="s">
        <v>378</v>
      </c>
      <c r="H161" s="36" t="s">
        <v>702</v>
      </c>
      <c r="I161" s="97" t="s">
        <v>703</v>
      </c>
      <c r="J161" s="79" t="s">
        <v>704</v>
      </c>
      <c r="K161" s="40">
        <v>0.5</v>
      </c>
      <c r="L161" s="40"/>
      <c r="M161" s="40"/>
      <c r="N161" s="40"/>
      <c r="O161" s="40"/>
      <c r="P161" s="40"/>
      <c r="Q161" s="36" t="s">
        <v>130</v>
      </c>
      <c r="R161" s="39" t="s">
        <v>705</v>
      </c>
      <c r="S161" s="125"/>
      <c r="T161" s="51">
        <v>0.5</v>
      </c>
      <c r="U161" s="125"/>
      <c r="V161" s="125"/>
      <c r="W161" s="125"/>
      <c r="X161" s="40">
        <f>1/3</f>
        <v>0.33333333333333331</v>
      </c>
      <c r="Y161" s="40">
        <v>0.5</v>
      </c>
      <c r="Z161" s="40">
        <f t="shared" ref="Z161:Z167" si="19">1/3</f>
        <v>0.33333333333333331</v>
      </c>
      <c r="AA161" s="52">
        <f>1.5/3</f>
        <v>0.5</v>
      </c>
    </row>
    <row r="162" spans="1:27" ht="48" customHeight="1">
      <c r="A162" s="53">
        <v>161</v>
      </c>
      <c r="B162" s="56" t="s">
        <v>383</v>
      </c>
      <c r="C162" s="76" t="s">
        <v>384</v>
      </c>
      <c r="D162" s="54" t="str">
        <f t="shared" si="15"/>
        <v>Shamayleh Abdulrahim</v>
      </c>
      <c r="E162" s="56" t="s">
        <v>70</v>
      </c>
      <c r="F162" s="56" t="s">
        <v>53</v>
      </c>
      <c r="G162" s="56" t="s">
        <v>378</v>
      </c>
      <c r="H162" s="56" t="s">
        <v>702</v>
      </c>
      <c r="I162" s="99" t="s">
        <v>703</v>
      </c>
      <c r="J162" s="77" t="s">
        <v>704</v>
      </c>
      <c r="K162" s="44">
        <v>0.5</v>
      </c>
      <c r="L162" s="44"/>
      <c r="M162" s="44"/>
      <c r="N162" s="44"/>
      <c r="O162" s="44"/>
      <c r="P162" s="44"/>
      <c r="Q162" s="56" t="s">
        <v>130</v>
      </c>
      <c r="R162" s="57" t="s">
        <v>705</v>
      </c>
      <c r="S162" s="126"/>
      <c r="T162" s="43">
        <v>0.5</v>
      </c>
      <c r="U162" s="126"/>
      <c r="V162" s="126"/>
      <c r="W162" s="126"/>
      <c r="X162" s="44">
        <f>1/3</f>
        <v>0.33333333333333331</v>
      </c>
      <c r="Y162" s="44">
        <v>0.5</v>
      </c>
      <c r="Z162" s="44">
        <f t="shared" si="19"/>
        <v>0.33333333333333331</v>
      </c>
      <c r="AA162" s="52">
        <f>1.5/3</f>
        <v>0.5</v>
      </c>
    </row>
    <row r="163" spans="1:27" ht="48" customHeight="1">
      <c r="A163" s="15">
        <v>162</v>
      </c>
      <c r="B163" s="18" t="s">
        <v>706</v>
      </c>
      <c r="C163" s="34" t="s">
        <v>707</v>
      </c>
      <c r="D163" s="16" t="str">
        <f t="shared" si="15"/>
        <v>El-Wehedi Fekrat</v>
      </c>
      <c r="E163" s="16" t="s">
        <v>103</v>
      </c>
      <c r="F163" s="18" t="s">
        <v>53</v>
      </c>
      <c r="G163" s="18" t="s">
        <v>378</v>
      </c>
      <c r="H163" s="18" t="s">
        <v>702</v>
      </c>
      <c r="I163" s="19" t="s">
        <v>703</v>
      </c>
      <c r="J163" s="75" t="s">
        <v>704</v>
      </c>
      <c r="K163" s="21">
        <v>0</v>
      </c>
      <c r="L163" s="21"/>
      <c r="M163" s="21"/>
      <c r="N163" s="21"/>
      <c r="O163" s="21"/>
      <c r="P163" s="21"/>
      <c r="Q163" s="18" t="s">
        <v>130</v>
      </c>
      <c r="R163" s="127" t="s">
        <v>705</v>
      </c>
      <c r="S163" s="128"/>
      <c r="T163" s="24">
        <v>0</v>
      </c>
      <c r="U163" s="128"/>
      <c r="V163" s="128"/>
      <c r="W163" s="128"/>
      <c r="X163" s="21">
        <f>1/3</f>
        <v>0.33333333333333331</v>
      </c>
      <c r="Y163" s="21">
        <v>0</v>
      </c>
      <c r="Z163" s="21">
        <f t="shared" si="19"/>
        <v>0.33333333333333331</v>
      </c>
      <c r="AA163" s="25">
        <v>0</v>
      </c>
    </row>
    <row r="164" spans="1:27" ht="45">
      <c r="A164" s="4">
        <v>163</v>
      </c>
      <c r="B164" s="7" t="s">
        <v>639</v>
      </c>
      <c r="C164" s="30" t="s">
        <v>708</v>
      </c>
      <c r="D164" s="5" t="str">
        <f t="shared" si="15"/>
        <v>Ahmad Irtishad</v>
      </c>
      <c r="E164" s="7" t="s">
        <v>49</v>
      </c>
      <c r="F164" s="7" t="s">
        <v>53</v>
      </c>
      <c r="G164" s="7" t="s">
        <v>88</v>
      </c>
      <c r="H164" s="7" t="s">
        <v>709</v>
      </c>
      <c r="I164" s="8" t="s">
        <v>710</v>
      </c>
      <c r="J164" s="9" t="s">
        <v>711</v>
      </c>
      <c r="K164" s="10">
        <v>1</v>
      </c>
      <c r="L164" s="10"/>
      <c r="M164" s="10"/>
      <c r="N164" s="10"/>
      <c r="O164" s="10"/>
      <c r="P164" s="10"/>
      <c r="Q164" s="7" t="s">
        <v>712</v>
      </c>
      <c r="R164" s="129" t="s">
        <v>713</v>
      </c>
      <c r="S164" s="13">
        <v>1</v>
      </c>
      <c r="T164" s="28"/>
      <c r="U164" s="28"/>
      <c r="V164" s="28"/>
      <c r="W164" s="28"/>
      <c r="X164" s="10">
        <v>1</v>
      </c>
      <c r="Y164" s="10">
        <v>1</v>
      </c>
      <c r="Z164" s="10">
        <f t="shared" si="19"/>
        <v>0.33333333333333331</v>
      </c>
      <c r="AA164" s="14">
        <f>1/3</f>
        <v>0.33333333333333331</v>
      </c>
    </row>
    <row r="165" spans="1:27">
      <c r="A165" s="15">
        <v>164</v>
      </c>
      <c r="B165" s="18" t="s">
        <v>714</v>
      </c>
      <c r="C165" s="34" t="s">
        <v>104</v>
      </c>
      <c r="D165" s="16" t="str">
        <f t="shared" si="15"/>
        <v>Wadi Ali</v>
      </c>
      <c r="E165" s="18" t="s">
        <v>311</v>
      </c>
      <c r="F165" s="18" t="s">
        <v>53</v>
      </c>
      <c r="G165" s="18" t="s">
        <v>54</v>
      </c>
      <c r="H165" s="18" t="s">
        <v>715</v>
      </c>
      <c r="I165" s="19" t="s">
        <v>716</v>
      </c>
      <c r="J165" s="18" t="s">
        <v>717</v>
      </c>
      <c r="K165" s="21">
        <v>0.33333333333333331</v>
      </c>
      <c r="L165" s="21"/>
      <c r="M165" s="21"/>
      <c r="N165" s="21"/>
      <c r="O165" s="21"/>
      <c r="P165" s="21"/>
      <c r="Q165" s="18" t="s">
        <v>718</v>
      </c>
      <c r="R165" s="29" t="s">
        <v>719</v>
      </c>
      <c r="S165" s="24">
        <v>0.33333333333333331</v>
      </c>
      <c r="T165" s="23"/>
      <c r="U165" s="23"/>
      <c r="V165" s="23"/>
      <c r="W165" s="23"/>
      <c r="X165" s="21">
        <f>1/3</f>
        <v>0.33333333333333331</v>
      </c>
      <c r="Y165" s="21">
        <v>0.33333333333333331</v>
      </c>
      <c r="Z165" s="21">
        <f t="shared" si="19"/>
        <v>0.33333333333333331</v>
      </c>
      <c r="AA165" s="25">
        <f>1/3</f>
        <v>0.33333333333333331</v>
      </c>
    </row>
    <row r="166" spans="1:27">
      <c r="A166" s="4">
        <v>165</v>
      </c>
      <c r="B166" s="7" t="s">
        <v>545</v>
      </c>
      <c r="C166" s="30" t="s">
        <v>546</v>
      </c>
      <c r="D166" s="5" t="str">
        <f t="shared" si="15"/>
        <v>Abdel-Hafez Mamoun</v>
      </c>
      <c r="E166" s="7" t="s">
        <v>49</v>
      </c>
      <c r="F166" s="7" t="s">
        <v>53</v>
      </c>
      <c r="G166" s="7" t="s">
        <v>54</v>
      </c>
      <c r="H166" s="7" t="s">
        <v>715</v>
      </c>
      <c r="I166" s="8" t="s">
        <v>716</v>
      </c>
      <c r="J166" s="7" t="s">
        <v>717</v>
      </c>
      <c r="K166" s="10">
        <v>0.33333333333333331</v>
      </c>
      <c r="L166" s="10"/>
      <c r="M166" s="10"/>
      <c r="N166" s="10"/>
      <c r="O166" s="10"/>
      <c r="P166" s="10"/>
      <c r="Q166" s="7" t="s">
        <v>718</v>
      </c>
      <c r="R166" s="27" t="s">
        <v>719</v>
      </c>
      <c r="S166" s="13">
        <v>0.33333333333333331</v>
      </c>
      <c r="T166" s="28"/>
      <c r="U166" s="28"/>
      <c r="V166" s="28"/>
      <c r="W166" s="28"/>
      <c r="X166" s="10">
        <f>1/3</f>
        <v>0.33333333333333331</v>
      </c>
      <c r="Y166" s="10">
        <v>0.33333333333333331</v>
      </c>
      <c r="Z166" s="10">
        <f t="shared" si="19"/>
        <v>0.33333333333333331</v>
      </c>
      <c r="AA166" s="14">
        <f>1/3</f>
        <v>0.33333333333333331</v>
      </c>
    </row>
    <row r="167" spans="1:27">
      <c r="A167" s="15">
        <v>166</v>
      </c>
      <c r="B167" s="18" t="s">
        <v>296</v>
      </c>
      <c r="C167" s="34" t="s">
        <v>297</v>
      </c>
      <c r="D167" s="16" t="str">
        <f t="shared" si="15"/>
        <v>Husseini Ghaleb</v>
      </c>
      <c r="E167" s="18" t="s">
        <v>49</v>
      </c>
      <c r="F167" s="18" t="s">
        <v>53</v>
      </c>
      <c r="G167" s="18" t="s">
        <v>134</v>
      </c>
      <c r="H167" s="18" t="s">
        <v>715</v>
      </c>
      <c r="I167" s="19" t="s">
        <v>716</v>
      </c>
      <c r="J167" s="18" t="s">
        <v>717</v>
      </c>
      <c r="K167" s="21">
        <v>0.33333333333333331</v>
      </c>
      <c r="L167" s="21"/>
      <c r="M167" s="21"/>
      <c r="N167" s="21"/>
      <c r="O167" s="21"/>
      <c r="P167" s="21"/>
      <c r="Q167" s="18" t="s">
        <v>718</v>
      </c>
      <c r="R167" s="29" t="s">
        <v>719</v>
      </c>
      <c r="S167" s="24">
        <v>0.33333333333333331</v>
      </c>
      <c r="T167" s="23"/>
      <c r="U167" s="23"/>
      <c r="V167" s="23"/>
      <c r="W167" s="23"/>
      <c r="X167" s="21">
        <f>1/3</f>
        <v>0.33333333333333331</v>
      </c>
      <c r="Y167" s="21">
        <v>0.33333333333333331</v>
      </c>
      <c r="Z167" s="21">
        <f t="shared" si="19"/>
        <v>0.33333333333333331</v>
      </c>
      <c r="AA167" s="25">
        <f>1/3</f>
        <v>0.33333333333333331</v>
      </c>
    </row>
    <row r="168" spans="1:27">
      <c r="A168" s="4">
        <v>167</v>
      </c>
      <c r="B168" s="7" t="s">
        <v>125</v>
      </c>
      <c r="C168" s="30" t="s">
        <v>126</v>
      </c>
      <c r="D168" s="5" t="str">
        <f t="shared" si="15"/>
        <v>Chan Stephen</v>
      </c>
      <c r="E168" s="7" t="s">
        <v>70</v>
      </c>
      <c r="F168" s="7" t="s">
        <v>30</v>
      </c>
      <c r="G168" s="7" t="s">
        <v>62</v>
      </c>
      <c r="H168" s="7" t="s">
        <v>720</v>
      </c>
      <c r="I168" s="8" t="s">
        <v>721</v>
      </c>
      <c r="J168" s="7" t="s">
        <v>722</v>
      </c>
      <c r="K168" s="10">
        <v>1</v>
      </c>
      <c r="L168" s="10"/>
      <c r="M168" s="10"/>
      <c r="N168" s="10"/>
      <c r="O168" s="10"/>
      <c r="P168" s="10"/>
      <c r="Q168" s="7" t="s">
        <v>120</v>
      </c>
      <c r="R168" s="27" t="s">
        <v>723</v>
      </c>
      <c r="S168" s="28"/>
      <c r="T168" s="13">
        <v>1</v>
      </c>
      <c r="U168" s="28"/>
      <c r="V168" s="28"/>
      <c r="W168" s="28"/>
      <c r="X168" s="10">
        <v>1</v>
      </c>
      <c r="Y168" s="10">
        <v>1</v>
      </c>
      <c r="Z168" s="10">
        <f>1/4</f>
        <v>0.25</v>
      </c>
      <c r="AA168" s="14">
        <f>1/4</f>
        <v>0.25</v>
      </c>
    </row>
    <row r="169" spans="1:27">
      <c r="A169" s="15">
        <v>168</v>
      </c>
      <c r="B169" s="18" t="s">
        <v>724</v>
      </c>
      <c r="C169" s="34" t="s">
        <v>639</v>
      </c>
      <c r="D169" s="16" t="str">
        <f t="shared" si="15"/>
        <v>Al Nabulsi Ahmad</v>
      </c>
      <c r="E169" s="18" t="s">
        <v>311</v>
      </c>
      <c r="F169" s="16" t="s">
        <v>53</v>
      </c>
      <c r="G169" s="18" t="s">
        <v>345</v>
      </c>
      <c r="H169" s="18" t="s">
        <v>725</v>
      </c>
      <c r="I169" s="19" t="s">
        <v>726</v>
      </c>
      <c r="J169" s="18" t="s">
        <v>727</v>
      </c>
      <c r="K169" s="21">
        <v>1</v>
      </c>
      <c r="L169" s="21"/>
      <c r="M169" s="21"/>
      <c r="N169" s="21"/>
      <c r="O169" s="21"/>
      <c r="P169" s="21"/>
      <c r="Q169" s="18" t="s">
        <v>120</v>
      </c>
      <c r="R169" s="29" t="s">
        <v>728</v>
      </c>
      <c r="S169" s="23"/>
      <c r="T169" s="24">
        <v>1</v>
      </c>
      <c r="U169" s="23"/>
      <c r="V169" s="23"/>
      <c r="W169" s="23"/>
      <c r="X169" s="21">
        <v>1</v>
      </c>
      <c r="Y169" s="21">
        <v>1</v>
      </c>
      <c r="Z169" s="21">
        <f>1/6</f>
        <v>0.16666666666666666</v>
      </c>
      <c r="AA169" s="25">
        <f>1/6</f>
        <v>0.16666666666666666</v>
      </c>
    </row>
    <row r="170" spans="1:27" ht="30">
      <c r="A170" s="4">
        <v>169</v>
      </c>
      <c r="B170" s="7" t="s">
        <v>729</v>
      </c>
      <c r="C170" s="30" t="s">
        <v>651</v>
      </c>
      <c r="D170" s="5" t="str">
        <f t="shared" si="15"/>
        <v>Habbal Osama</v>
      </c>
      <c r="E170" s="5" t="s">
        <v>146</v>
      </c>
      <c r="F170" s="5" t="s">
        <v>53</v>
      </c>
      <c r="G170" s="7" t="s">
        <v>54</v>
      </c>
      <c r="H170" s="7" t="s">
        <v>730</v>
      </c>
      <c r="I170" s="8" t="s">
        <v>731</v>
      </c>
      <c r="J170" s="9" t="s">
        <v>732</v>
      </c>
      <c r="K170" s="10">
        <v>0</v>
      </c>
      <c r="L170" s="10"/>
      <c r="M170" s="10"/>
      <c r="N170" s="10"/>
      <c r="O170" s="10"/>
      <c r="P170" s="10"/>
      <c r="Q170" s="7" t="s">
        <v>120</v>
      </c>
      <c r="R170" s="27" t="s">
        <v>733</v>
      </c>
      <c r="S170" s="28"/>
      <c r="T170" s="13">
        <v>0</v>
      </c>
      <c r="U170" s="28"/>
      <c r="V170" s="28"/>
      <c r="W170" s="28"/>
      <c r="X170" s="10">
        <v>0.33333333333333331</v>
      </c>
      <c r="Y170" s="10">
        <v>0</v>
      </c>
      <c r="Z170" s="10">
        <f>1/3</f>
        <v>0.33333333333333331</v>
      </c>
      <c r="AA170" s="14">
        <v>0</v>
      </c>
    </row>
    <row r="171" spans="1:27" ht="30">
      <c r="A171" s="35">
        <v>170</v>
      </c>
      <c r="B171" s="38" t="s">
        <v>734</v>
      </c>
      <c r="C171" s="96" t="s">
        <v>639</v>
      </c>
      <c r="D171" s="38" t="str">
        <f t="shared" si="15"/>
        <v>Farhat Ahmad</v>
      </c>
      <c r="E171" s="36" t="s">
        <v>510</v>
      </c>
      <c r="F171" s="36" t="s">
        <v>40</v>
      </c>
      <c r="G171" s="36" t="s">
        <v>41</v>
      </c>
      <c r="H171" s="36" t="s">
        <v>730</v>
      </c>
      <c r="I171" s="97" t="s">
        <v>731</v>
      </c>
      <c r="J171" s="79" t="s">
        <v>732</v>
      </c>
      <c r="K171" s="40">
        <v>0.5</v>
      </c>
      <c r="L171" s="40"/>
      <c r="M171" s="40"/>
      <c r="N171" s="40"/>
      <c r="O171" s="40"/>
      <c r="P171" s="40"/>
      <c r="Q171" s="36" t="s">
        <v>120</v>
      </c>
      <c r="R171" s="41" t="s">
        <v>733</v>
      </c>
      <c r="S171" s="42"/>
      <c r="T171" s="51">
        <v>0.5</v>
      </c>
      <c r="U171" s="42"/>
      <c r="V171" s="42"/>
      <c r="W171" s="42"/>
      <c r="X171" s="40">
        <v>0.33333333333333331</v>
      </c>
      <c r="Y171" s="40">
        <v>0.5</v>
      </c>
      <c r="Z171" s="40">
        <f>1/3</f>
        <v>0.33333333333333331</v>
      </c>
      <c r="AA171" s="130">
        <v>0.5</v>
      </c>
    </row>
    <row r="172" spans="1:27" ht="30">
      <c r="A172" s="53">
        <v>171</v>
      </c>
      <c r="B172" s="56" t="s">
        <v>735</v>
      </c>
      <c r="C172" s="76" t="s">
        <v>736</v>
      </c>
      <c r="D172" s="54" t="str">
        <f t="shared" si="15"/>
        <v>Khalil Reem</v>
      </c>
      <c r="E172" s="54" t="s">
        <v>70</v>
      </c>
      <c r="F172" s="56" t="s">
        <v>30</v>
      </c>
      <c r="G172" s="56" t="s">
        <v>31</v>
      </c>
      <c r="H172" s="56" t="s">
        <v>730</v>
      </c>
      <c r="I172" s="99" t="s">
        <v>731</v>
      </c>
      <c r="J172" s="77" t="s">
        <v>732</v>
      </c>
      <c r="K172" s="44">
        <v>0.5</v>
      </c>
      <c r="L172" s="44"/>
      <c r="M172" s="44"/>
      <c r="N172" s="44"/>
      <c r="O172" s="44"/>
      <c r="P172" s="44"/>
      <c r="Q172" s="56" t="s">
        <v>120</v>
      </c>
      <c r="R172" s="59" t="s">
        <v>733</v>
      </c>
      <c r="S172" s="60"/>
      <c r="T172" s="43">
        <v>0.5</v>
      </c>
      <c r="U172" s="60"/>
      <c r="V172" s="60"/>
      <c r="W172" s="60"/>
      <c r="X172" s="44">
        <v>0.33333333333333331</v>
      </c>
      <c r="Y172" s="44">
        <v>0.5</v>
      </c>
      <c r="Z172" s="44">
        <f>1/3</f>
        <v>0.33333333333333331</v>
      </c>
      <c r="AA172" s="130">
        <v>0.5</v>
      </c>
    </row>
    <row r="173" spans="1:27" ht="45">
      <c r="A173" s="15">
        <v>172</v>
      </c>
      <c r="B173" s="18" t="s">
        <v>342</v>
      </c>
      <c r="C173" s="34" t="s">
        <v>343</v>
      </c>
      <c r="D173" s="16" t="str">
        <f t="shared" si="15"/>
        <v>Zhao Wei</v>
      </c>
      <c r="E173" s="16" t="s">
        <v>344</v>
      </c>
      <c r="F173" s="16" t="s">
        <v>53</v>
      </c>
      <c r="G173" s="18" t="s">
        <v>345</v>
      </c>
      <c r="H173" s="18" t="s">
        <v>737</v>
      </c>
      <c r="I173" s="19" t="s">
        <v>738</v>
      </c>
      <c r="J173" s="75" t="s">
        <v>739</v>
      </c>
      <c r="K173" s="21">
        <v>1</v>
      </c>
      <c r="L173" s="21"/>
      <c r="M173" s="21"/>
      <c r="N173" s="21"/>
      <c r="O173" s="21"/>
      <c r="P173" s="21"/>
      <c r="Q173" s="18" t="s">
        <v>181</v>
      </c>
      <c r="R173" s="29" t="s">
        <v>740</v>
      </c>
      <c r="S173" s="24">
        <v>1</v>
      </c>
      <c r="T173" s="23"/>
      <c r="U173" s="23"/>
      <c r="V173" s="23"/>
      <c r="W173" s="23"/>
      <c r="X173" s="21">
        <v>1</v>
      </c>
      <c r="Y173" s="21">
        <v>1</v>
      </c>
      <c r="Z173" s="21">
        <f>1/4</f>
        <v>0.25</v>
      </c>
      <c r="AA173" s="25">
        <f>1/4</f>
        <v>0.25</v>
      </c>
    </row>
    <row r="174" spans="1:27">
      <c r="A174" s="53">
        <v>173</v>
      </c>
      <c r="B174" s="56" t="s">
        <v>86</v>
      </c>
      <c r="C174" s="76" t="s">
        <v>87</v>
      </c>
      <c r="D174" s="54" t="str">
        <f t="shared" si="15"/>
        <v>AlHamaydeh Mohammad</v>
      </c>
      <c r="E174" s="56" t="s">
        <v>39</v>
      </c>
      <c r="F174" s="56" t="s">
        <v>53</v>
      </c>
      <c r="G174" s="56" t="s">
        <v>88</v>
      </c>
      <c r="H174" s="56" t="s">
        <v>741</v>
      </c>
      <c r="I174" s="99" t="s">
        <v>742</v>
      </c>
      <c r="J174" s="56" t="s">
        <v>743</v>
      </c>
      <c r="K174" s="44"/>
      <c r="L174" s="44"/>
      <c r="M174" s="44"/>
      <c r="N174" s="44"/>
      <c r="O174" s="44"/>
      <c r="P174" s="44">
        <v>0.5</v>
      </c>
      <c r="Q174" s="56" t="s">
        <v>120</v>
      </c>
      <c r="R174" s="59" t="s">
        <v>744</v>
      </c>
      <c r="S174" s="60"/>
      <c r="T174" s="60"/>
      <c r="U174" s="60"/>
      <c r="V174" s="60"/>
      <c r="W174" s="43">
        <v>0.5</v>
      </c>
      <c r="X174" s="44">
        <v>0.25</v>
      </c>
      <c r="Y174" s="44">
        <v>0.5</v>
      </c>
      <c r="Z174" s="44">
        <f>1/4</f>
        <v>0.25</v>
      </c>
      <c r="AA174" s="45">
        <f>2/4</f>
        <v>0.5</v>
      </c>
    </row>
    <row r="175" spans="1:27">
      <c r="A175" s="15">
        <v>174</v>
      </c>
      <c r="B175" s="18" t="s">
        <v>745</v>
      </c>
      <c r="C175" s="34" t="s">
        <v>746</v>
      </c>
      <c r="D175" s="16" t="str">
        <f t="shared" si="15"/>
        <v>Aly Nader</v>
      </c>
      <c r="E175" s="18" t="s">
        <v>103</v>
      </c>
      <c r="F175" s="18" t="s">
        <v>53</v>
      </c>
      <c r="G175" s="18" t="s">
        <v>88</v>
      </c>
      <c r="H175" s="18" t="s">
        <v>741</v>
      </c>
      <c r="I175" s="19" t="s">
        <v>742</v>
      </c>
      <c r="J175" s="18" t="s">
        <v>743</v>
      </c>
      <c r="K175" s="21"/>
      <c r="L175" s="21"/>
      <c r="M175" s="21"/>
      <c r="N175" s="21"/>
      <c r="O175" s="21"/>
      <c r="P175" s="21">
        <v>0</v>
      </c>
      <c r="Q175" s="18" t="s">
        <v>120</v>
      </c>
      <c r="R175" s="29" t="s">
        <v>744</v>
      </c>
      <c r="S175" s="23"/>
      <c r="T175" s="23"/>
      <c r="U175" s="23"/>
      <c r="V175" s="23"/>
      <c r="W175" s="24">
        <v>0</v>
      </c>
      <c r="X175" s="21">
        <v>0.25</v>
      </c>
      <c r="Y175" s="21">
        <v>0</v>
      </c>
      <c r="Z175" s="21">
        <f>1/4</f>
        <v>0.25</v>
      </c>
      <c r="AA175" s="25">
        <v>0</v>
      </c>
    </row>
    <row r="176" spans="1:27">
      <c r="A176" s="4">
        <v>175</v>
      </c>
      <c r="B176" s="7" t="s">
        <v>747</v>
      </c>
      <c r="C176" s="30" t="s">
        <v>748</v>
      </c>
      <c r="D176" s="5" t="str">
        <f t="shared" si="15"/>
        <v>Najib Mohamad</v>
      </c>
      <c r="E176" s="7" t="s">
        <v>103</v>
      </c>
      <c r="F176" s="7" t="s">
        <v>53</v>
      </c>
      <c r="G176" s="7" t="s">
        <v>88</v>
      </c>
      <c r="H176" s="7" t="s">
        <v>741</v>
      </c>
      <c r="I176" s="8" t="s">
        <v>742</v>
      </c>
      <c r="J176" s="7" t="s">
        <v>743</v>
      </c>
      <c r="K176" s="10"/>
      <c r="L176" s="10"/>
      <c r="M176" s="10"/>
      <c r="N176" s="10"/>
      <c r="O176" s="10"/>
      <c r="P176" s="10">
        <v>0</v>
      </c>
      <c r="Q176" s="7" t="s">
        <v>120</v>
      </c>
      <c r="R176" s="27" t="s">
        <v>744</v>
      </c>
      <c r="S176" s="28"/>
      <c r="T176" s="28"/>
      <c r="U176" s="28"/>
      <c r="V176" s="28"/>
      <c r="W176" s="13">
        <v>0</v>
      </c>
      <c r="X176" s="10">
        <v>0.25</v>
      </c>
      <c r="Y176" s="10">
        <v>0</v>
      </c>
      <c r="Z176" s="10">
        <f>1/4</f>
        <v>0.25</v>
      </c>
      <c r="AA176" s="14">
        <v>0</v>
      </c>
    </row>
    <row r="177" spans="1:27">
      <c r="A177" s="35">
        <v>176</v>
      </c>
      <c r="B177" s="36" t="s">
        <v>749</v>
      </c>
      <c r="C177" s="37" t="s">
        <v>284</v>
      </c>
      <c r="D177" s="38" t="str">
        <f t="shared" si="15"/>
        <v>Alawnah Sameer</v>
      </c>
      <c r="E177" s="36" t="s">
        <v>311</v>
      </c>
      <c r="F177" s="38" t="s">
        <v>53</v>
      </c>
      <c r="G177" s="36" t="s">
        <v>345</v>
      </c>
      <c r="H177" s="36" t="s">
        <v>741</v>
      </c>
      <c r="I177" s="97" t="s">
        <v>742</v>
      </c>
      <c r="J177" s="36" t="s">
        <v>743</v>
      </c>
      <c r="K177" s="40"/>
      <c r="L177" s="40"/>
      <c r="M177" s="40"/>
      <c r="N177" s="40"/>
      <c r="O177" s="40"/>
      <c r="P177" s="40">
        <v>0.5</v>
      </c>
      <c r="Q177" s="36" t="s">
        <v>120</v>
      </c>
      <c r="R177" s="41" t="s">
        <v>744</v>
      </c>
      <c r="S177" s="42"/>
      <c r="T177" s="42"/>
      <c r="U177" s="42"/>
      <c r="V177" s="42"/>
      <c r="W177" s="51">
        <v>0.5</v>
      </c>
      <c r="X177" s="40">
        <v>0.25</v>
      </c>
      <c r="Y177" s="40">
        <v>0.5</v>
      </c>
      <c r="Z177" s="40">
        <f>1/4</f>
        <v>0.25</v>
      </c>
      <c r="AA177" s="52">
        <f>2/4</f>
        <v>0.5</v>
      </c>
    </row>
    <row r="178" spans="1:27" ht="45">
      <c r="A178" s="4">
        <v>177</v>
      </c>
      <c r="B178" s="7" t="s">
        <v>750</v>
      </c>
      <c r="C178" s="30" t="s">
        <v>751</v>
      </c>
      <c r="D178" s="5" t="str">
        <f t="shared" si="15"/>
        <v>Belhamadia Youssef</v>
      </c>
      <c r="E178" s="7" t="s">
        <v>39</v>
      </c>
      <c r="F178" s="7" t="s">
        <v>30</v>
      </c>
      <c r="G178" s="7" t="s">
        <v>62</v>
      </c>
      <c r="H178" s="7" t="s">
        <v>752</v>
      </c>
      <c r="I178" s="8" t="s">
        <v>753</v>
      </c>
      <c r="J178" s="9" t="s">
        <v>754</v>
      </c>
      <c r="K178" s="10">
        <v>1</v>
      </c>
      <c r="L178" s="10"/>
      <c r="M178" s="10"/>
      <c r="N178" s="10"/>
      <c r="O178" s="10"/>
      <c r="P178" s="10"/>
      <c r="Q178" s="5" t="s">
        <v>619</v>
      </c>
      <c r="R178" s="27" t="s">
        <v>755</v>
      </c>
      <c r="S178" s="28"/>
      <c r="T178" s="13">
        <v>1</v>
      </c>
      <c r="U178" s="28"/>
      <c r="V178" s="28"/>
      <c r="W178" s="28"/>
      <c r="X178" s="10">
        <v>1</v>
      </c>
      <c r="Y178" s="10">
        <v>1</v>
      </c>
      <c r="Z178" s="10">
        <f>1/2</f>
        <v>0.5</v>
      </c>
      <c r="AA178" s="14">
        <f>1/2</f>
        <v>0.5</v>
      </c>
    </row>
    <row r="179" spans="1:27">
      <c r="A179" s="15">
        <v>178</v>
      </c>
      <c r="B179" s="18" t="s">
        <v>756</v>
      </c>
      <c r="C179" s="34" t="s">
        <v>757</v>
      </c>
      <c r="D179" s="16" t="str">
        <f t="shared" si="15"/>
        <v>El Sayed Yehya</v>
      </c>
      <c r="E179" s="18" t="s">
        <v>39</v>
      </c>
      <c r="F179" s="18" t="s">
        <v>30</v>
      </c>
      <c r="G179" s="18" t="s">
        <v>31</v>
      </c>
      <c r="H179" s="18" t="s">
        <v>758</v>
      </c>
      <c r="I179" s="19" t="s">
        <v>759</v>
      </c>
      <c r="J179" s="18" t="s">
        <v>760</v>
      </c>
      <c r="K179" s="21">
        <v>1</v>
      </c>
      <c r="L179" s="21"/>
      <c r="M179" s="21"/>
      <c r="N179" s="21"/>
      <c r="O179" s="21"/>
      <c r="P179" s="21"/>
      <c r="Q179" s="16" t="s">
        <v>619</v>
      </c>
      <c r="R179" s="29" t="s">
        <v>761</v>
      </c>
      <c r="S179" s="23"/>
      <c r="T179" s="24">
        <v>1</v>
      </c>
      <c r="U179" s="23"/>
      <c r="V179" s="23"/>
      <c r="W179" s="23"/>
      <c r="X179" s="21">
        <v>1</v>
      </c>
      <c r="Y179" s="21">
        <v>1</v>
      </c>
      <c r="Z179" s="21">
        <f>1/7</f>
        <v>0.14285714285714285</v>
      </c>
      <c r="AA179" s="72">
        <f>1/7</f>
        <v>0.14285714285714285</v>
      </c>
    </row>
    <row r="180" spans="1:27">
      <c r="A180" s="4">
        <v>179</v>
      </c>
      <c r="B180" s="7" t="s">
        <v>762</v>
      </c>
      <c r="C180" s="30" t="s">
        <v>763</v>
      </c>
      <c r="D180" s="5" t="str">
        <f t="shared" si="15"/>
        <v>Campos Edmo</v>
      </c>
      <c r="E180" s="7" t="s">
        <v>764</v>
      </c>
      <c r="F180" s="5" t="s">
        <v>765</v>
      </c>
      <c r="G180" s="5" t="s">
        <v>766</v>
      </c>
      <c r="H180" s="7" t="s">
        <v>767</v>
      </c>
      <c r="I180" s="8" t="s">
        <v>768</v>
      </c>
      <c r="J180" s="7" t="s">
        <v>769</v>
      </c>
      <c r="K180" s="10">
        <v>1</v>
      </c>
      <c r="L180" s="10"/>
      <c r="M180" s="10"/>
      <c r="N180" s="10"/>
      <c r="O180" s="10"/>
      <c r="P180" s="10"/>
      <c r="Q180" s="5" t="s">
        <v>770</v>
      </c>
      <c r="R180" s="27" t="s">
        <v>771</v>
      </c>
      <c r="S180" s="28"/>
      <c r="T180" s="13">
        <v>1</v>
      </c>
      <c r="U180" s="28"/>
      <c r="V180" s="28"/>
      <c r="W180" s="28"/>
      <c r="X180" s="10">
        <v>1</v>
      </c>
      <c r="Y180" s="10">
        <v>1</v>
      </c>
      <c r="Z180" s="10">
        <f>1/19</f>
        <v>5.2631578947368418E-2</v>
      </c>
      <c r="AA180" s="71">
        <f>1/19</f>
        <v>5.2631578947368418E-2</v>
      </c>
    </row>
    <row r="181" spans="1:27" ht="15" customHeight="1">
      <c r="A181" s="15">
        <v>180</v>
      </c>
      <c r="B181" s="18" t="s">
        <v>140</v>
      </c>
      <c r="C181" s="34" t="s">
        <v>141</v>
      </c>
      <c r="D181" s="16" t="str">
        <f t="shared" si="15"/>
        <v>Al-Othman Amani</v>
      </c>
      <c r="E181" s="16" t="s">
        <v>70</v>
      </c>
      <c r="F181" s="16" t="s">
        <v>53</v>
      </c>
      <c r="G181" s="18" t="s">
        <v>134</v>
      </c>
      <c r="H181" s="18" t="s">
        <v>772</v>
      </c>
      <c r="I181" s="19" t="s">
        <v>773</v>
      </c>
      <c r="J181" s="18" t="s">
        <v>774</v>
      </c>
      <c r="K181" s="21">
        <v>1</v>
      </c>
      <c r="L181" s="21"/>
      <c r="M181" s="21"/>
      <c r="N181" s="21"/>
      <c r="O181" s="21"/>
      <c r="P181" s="21"/>
      <c r="Q181" s="16" t="s">
        <v>775</v>
      </c>
      <c r="R181" s="29" t="s">
        <v>776</v>
      </c>
      <c r="S181" s="23"/>
      <c r="T181" s="23"/>
      <c r="U181" s="23"/>
      <c r="V181" s="24">
        <v>1</v>
      </c>
      <c r="W181" s="23"/>
      <c r="X181" s="21">
        <v>1</v>
      </c>
      <c r="Y181" s="21">
        <v>1</v>
      </c>
      <c r="Z181" s="21">
        <f>1/4</f>
        <v>0.25</v>
      </c>
      <c r="AA181" s="72">
        <f>1/4</f>
        <v>0.25</v>
      </c>
    </row>
    <row r="182" spans="1:27" ht="15" customHeight="1">
      <c r="A182" s="4">
        <v>181</v>
      </c>
      <c r="B182" s="7" t="s">
        <v>777</v>
      </c>
      <c r="C182" s="30" t="s">
        <v>778</v>
      </c>
      <c r="D182" s="5" t="str">
        <f t="shared" si="15"/>
        <v>Abdallah Abed Al-Nasser</v>
      </c>
      <c r="E182" s="7" t="s">
        <v>39</v>
      </c>
      <c r="F182" s="5" t="s">
        <v>40</v>
      </c>
      <c r="G182" s="7" t="s">
        <v>212</v>
      </c>
      <c r="H182" s="7" t="s">
        <v>779</v>
      </c>
      <c r="I182" s="8" t="s">
        <v>780</v>
      </c>
      <c r="J182" s="7" t="s">
        <v>781</v>
      </c>
      <c r="K182" s="10"/>
      <c r="L182" s="10"/>
      <c r="M182" s="10"/>
      <c r="N182" s="10"/>
      <c r="O182" s="10"/>
      <c r="P182" s="10">
        <v>1</v>
      </c>
      <c r="Q182" s="5" t="s">
        <v>82</v>
      </c>
      <c r="R182" s="27" t="s">
        <v>782</v>
      </c>
      <c r="S182" s="28"/>
      <c r="T182" s="28"/>
      <c r="U182" s="28"/>
      <c r="V182" s="13">
        <v>1</v>
      </c>
      <c r="W182" s="28"/>
      <c r="X182" s="10">
        <v>1</v>
      </c>
      <c r="Y182" s="10">
        <v>1</v>
      </c>
      <c r="Z182" s="10">
        <f>1/2</f>
        <v>0.5</v>
      </c>
      <c r="AA182" s="71">
        <f>1/2</f>
        <v>0.5</v>
      </c>
    </row>
    <row r="183" spans="1:27" ht="15" customHeight="1">
      <c r="A183" s="15">
        <v>182</v>
      </c>
      <c r="B183" s="18" t="s">
        <v>342</v>
      </c>
      <c r="C183" s="34" t="s">
        <v>343</v>
      </c>
      <c r="D183" s="16" t="str">
        <f t="shared" si="15"/>
        <v>Zhao Wei</v>
      </c>
      <c r="E183" s="18" t="s">
        <v>344</v>
      </c>
      <c r="F183" s="16" t="s">
        <v>53</v>
      </c>
      <c r="G183" s="18" t="s">
        <v>345</v>
      </c>
      <c r="H183" s="18" t="s">
        <v>783</v>
      </c>
      <c r="I183" s="19" t="s">
        <v>784</v>
      </c>
      <c r="J183" s="18" t="s">
        <v>785</v>
      </c>
      <c r="K183" s="21">
        <v>1</v>
      </c>
      <c r="L183" s="21"/>
      <c r="M183" s="21"/>
      <c r="N183" s="21"/>
      <c r="O183" s="21"/>
      <c r="P183" s="21"/>
      <c r="Q183" s="18" t="s">
        <v>181</v>
      </c>
      <c r="R183" s="29" t="s">
        <v>786</v>
      </c>
      <c r="S183" s="24">
        <v>1</v>
      </c>
      <c r="T183" s="23"/>
      <c r="U183" s="23"/>
      <c r="V183" s="23"/>
      <c r="W183" s="23"/>
      <c r="X183" s="21">
        <v>1</v>
      </c>
      <c r="Y183" s="21">
        <v>1</v>
      </c>
      <c r="Z183" s="21">
        <f>1/6</f>
        <v>0.16666666666666666</v>
      </c>
      <c r="AA183" s="72">
        <f>1/6</f>
        <v>0.16666666666666666</v>
      </c>
    </row>
    <row r="184" spans="1:27">
      <c r="A184" s="4">
        <v>183</v>
      </c>
      <c r="B184" s="7" t="s">
        <v>787</v>
      </c>
      <c r="C184" s="30" t="s">
        <v>788</v>
      </c>
      <c r="D184" s="5" t="str">
        <f t="shared" si="15"/>
        <v>Boubakri Narjess</v>
      </c>
      <c r="E184" s="7" t="s">
        <v>49</v>
      </c>
      <c r="F184" s="5" t="s">
        <v>40</v>
      </c>
      <c r="G184" s="7" t="s">
        <v>219</v>
      </c>
      <c r="H184" s="7" t="s">
        <v>789</v>
      </c>
      <c r="I184" s="8" t="s">
        <v>790</v>
      </c>
      <c r="J184" s="7" t="s">
        <v>791</v>
      </c>
      <c r="K184" s="10"/>
      <c r="L184" s="10">
        <v>1</v>
      </c>
      <c r="M184" s="10"/>
      <c r="N184" s="10"/>
      <c r="O184" s="10"/>
      <c r="P184" s="10"/>
      <c r="Q184" s="7" t="s">
        <v>792</v>
      </c>
      <c r="R184" s="27" t="s">
        <v>793</v>
      </c>
      <c r="S184" s="13">
        <v>1</v>
      </c>
      <c r="T184" s="28"/>
      <c r="U184" s="28"/>
      <c r="V184" s="28"/>
      <c r="W184" s="28"/>
      <c r="X184" s="10">
        <v>1</v>
      </c>
      <c r="Y184" s="10">
        <v>1</v>
      </c>
      <c r="Z184" s="10">
        <f>1/2</f>
        <v>0.5</v>
      </c>
      <c r="AA184" s="71">
        <f>1/2</f>
        <v>0.5</v>
      </c>
    </row>
    <row r="185" spans="1:27">
      <c r="A185" s="15">
        <v>184</v>
      </c>
      <c r="B185" s="18" t="s">
        <v>391</v>
      </c>
      <c r="C185" s="34" t="s">
        <v>392</v>
      </c>
      <c r="D185" s="16" t="str">
        <f t="shared" si="15"/>
        <v>Qasim Muhammad</v>
      </c>
      <c r="E185" s="18" t="s">
        <v>311</v>
      </c>
      <c r="F185" s="18" t="s">
        <v>53</v>
      </c>
      <c r="G185" s="18" t="s">
        <v>134</v>
      </c>
      <c r="H185" s="18" t="s">
        <v>794</v>
      </c>
      <c r="I185" s="19" t="s">
        <v>795</v>
      </c>
      <c r="J185" s="18" t="s">
        <v>796</v>
      </c>
      <c r="K185" s="21">
        <v>0.33333333333333331</v>
      </c>
      <c r="L185" s="21"/>
      <c r="M185" s="21"/>
      <c r="N185" s="21"/>
      <c r="O185" s="21"/>
      <c r="P185" s="21"/>
      <c r="Q185" s="18" t="s">
        <v>120</v>
      </c>
      <c r="R185" s="29" t="s">
        <v>797</v>
      </c>
      <c r="S185" s="24">
        <v>0.33333333333333331</v>
      </c>
      <c r="T185" s="23"/>
      <c r="U185" s="23"/>
      <c r="V185" s="23"/>
      <c r="W185" s="23"/>
      <c r="X185" s="21">
        <v>0.33333333333333331</v>
      </c>
      <c r="Y185" s="21">
        <v>0.33333333333333331</v>
      </c>
      <c r="Z185" s="21">
        <f t="shared" ref="Z185:AA189" si="20">1/5</f>
        <v>0.2</v>
      </c>
      <c r="AA185" s="25">
        <f t="shared" si="20"/>
        <v>0.2</v>
      </c>
    </row>
    <row r="186" spans="1:27">
      <c r="A186" s="4">
        <v>185</v>
      </c>
      <c r="B186" s="7" t="s">
        <v>798</v>
      </c>
      <c r="C186" s="30" t="s">
        <v>275</v>
      </c>
      <c r="D186" s="5" t="str">
        <f t="shared" si="15"/>
        <v>Badrelzaman Mohamed</v>
      </c>
      <c r="E186" s="7" t="s">
        <v>311</v>
      </c>
      <c r="F186" s="7" t="s">
        <v>53</v>
      </c>
      <c r="G186" s="7" t="s">
        <v>134</v>
      </c>
      <c r="H186" s="7" t="s">
        <v>794</v>
      </c>
      <c r="I186" s="8" t="s">
        <v>795</v>
      </c>
      <c r="J186" s="7" t="s">
        <v>796</v>
      </c>
      <c r="K186" s="10">
        <v>0.33333333333333331</v>
      </c>
      <c r="L186" s="10"/>
      <c r="M186" s="10"/>
      <c r="N186" s="10"/>
      <c r="O186" s="10"/>
      <c r="P186" s="10"/>
      <c r="Q186" s="7" t="s">
        <v>120</v>
      </c>
      <c r="R186" s="27" t="s">
        <v>797</v>
      </c>
      <c r="S186" s="13">
        <v>0.33333333333333331</v>
      </c>
      <c r="T186" s="28"/>
      <c r="U186" s="28"/>
      <c r="V186" s="28"/>
      <c r="W186" s="28"/>
      <c r="X186" s="10">
        <v>0.33333333333333331</v>
      </c>
      <c r="Y186" s="10">
        <v>0.33333333333333331</v>
      </c>
      <c r="Z186" s="10">
        <f t="shared" si="20"/>
        <v>0.2</v>
      </c>
      <c r="AA186" s="14">
        <f t="shared" si="20"/>
        <v>0.2</v>
      </c>
    </row>
    <row r="187" spans="1:27">
      <c r="A187" s="15">
        <v>186</v>
      </c>
      <c r="B187" s="18" t="s">
        <v>393</v>
      </c>
      <c r="C187" s="34" t="s">
        <v>394</v>
      </c>
      <c r="D187" s="16" t="str">
        <f t="shared" si="15"/>
        <v>Darwish Naif</v>
      </c>
      <c r="E187" s="18" t="s">
        <v>49</v>
      </c>
      <c r="F187" s="18" t="s">
        <v>53</v>
      </c>
      <c r="G187" s="18" t="s">
        <v>134</v>
      </c>
      <c r="H187" s="18" t="s">
        <v>794</v>
      </c>
      <c r="I187" s="19" t="s">
        <v>795</v>
      </c>
      <c r="J187" s="18" t="s">
        <v>796</v>
      </c>
      <c r="K187" s="21">
        <v>0.33333333333333331</v>
      </c>
      <c r="L187" s="21"/>
      <c r="M187" s="21"/>
      <c r="N187" s="21"/>
      <c r="O187" s="21"/>
      <c r="P187" s="21"/>
      <c r="Q187" s="18" t="s">
        <v>120</v>
      </c>
      <c r="R187" s="29" t="s">
        <v>797</v>
      </c>
      <c r="S187" s="24">
        <v>0.33333333333333331</v>
      </c>
      <c r="T187" s="23"/>
      <c r="U187" s="23"/>
      <c r="V187" s="23"/>
      <c r="W187" s="23"/>
      <c r="X187" s="21">
        <v>0.33333333333333331</v>
      </c>
      <c r="Y187" s="21">
        <v>0.33333333333333331</v>
      </c>
      <c r="Z187" s="21">
        <f t="shared" si="20"/>
        <v>0.2</v>
      </c>
      <c r="AA187" s="25">
        <f t="shared" si="20"/>
        <v>0.2</v>
      </c>
    </row>
    <row r="188" spans="1:27" ht="60">
      <c r="A188" s="4">
        <v>187</v>
      </c>
      <c r="B188" s="7" t="s">
        <v>799</v>
      </c>
      <c r="C188" s="30" t="s">
        <v>800</v>
      </c>
      <c r="D188" s="5" t="str">
        <f t="shared" si="15"/>
        <v>Xu Xiaobo</v>
      </c>
      <c r="E188" s="7" t="s">
        <v>49</v>
      </c>
      <c r="F188" s="5" t="s">
        <v>40</v>
      </c>
      <c r="G188" s="7" t="s">
        <v>364</v>
      </c>
      <c r="H188" s="7" t="s">
        <v>801</v>
      </c>
      <c r="I188" s="8" t="s">
        <v>802</v>
      </c>
      <c r="J188" s="9" t="s">
        <v>803</v>
      </c>
      <c r="K188" s="10"/>
      <c r="L188" s="10">
        <v>1</v>
      </c>
      <c r="M188" s="10"/>
      <c r="N188" s="10"/>
      <c r="O188" s="10"/>
      <c r="P188" s="10"/>
      <c r="Q188" s="7" t="s">
        <v>804</v>
      </c>
      <c r="R188" s="27" t="s">
        <v>805</v>
      </c>
      <c r="S188" s="28"/>
      <c r="T188" s="28"/>
      <c r="U188" s="13">
        <v>1</v>
      </c>
      <c r="V188" s="28"/>
      <c r="W188" s="28"/>
      <c r="X188" s="10">
        <v>1</v>
      </c>
      <c r="Y188" s="10">
        <v>1</v>
      </c>
      <c r="Z188" s="10">
        <f t="shared" si="20"/>
        <v>0.2</v>
      </c>
      <c r="AA188" s="71">
        <f t="shared" si="20"/>
        <v>0.2</v>
      </c>
    </row>
    <row r="189" spans="1:27" ht="45">
      <c r="A189" s="15">
        <v>188</v>
      </c>
      <c r="B189" s="18" t="s">
        <v>799</v>
      </c>
      <c r="C189" s="34" t="s">
        <v>800</v>
      </c>
      <c r="D189" s="16" t="str">
        <f t="shared" si="15"/>
        <v>Xu Xiaobo</v>
      </c>
      <c r="E189" s="18" t="s">
        <v>49</v>
      </c>
      <c r="F189" s="16" t="s">
        <v>40</v>
      </c>
      <c r="G189" s="18" t="s">
        <v>364</v>
      </c>
      <c r="H189" s="18" t="s">
        <v>806</v>
      </c>
      <c r="I189" s="46" t="s">
        <v>807</v>
      </c>
      <c r="J189" s="75" t="s">
        <v>808</v>
      </c>
      <c r="K189" s="21"/>
      <c r="L189" s="21">
        <v>1</v>
      </c>
      <c r="M189" s="21"/>
      <c r="N189" s="21"/>
      <c r="O189" s="21"/>
      <c r="P189" s="21"/>
      <c r="Q189" s="18" t="s">
        <v>804</v>
      </c>
      <c r="R189" s="29" t="s">
        <v>809</v>
      </c>
      <c r="S189" s="23"/>
      <c r="T189" s="23"/>
      <c r="U189" s="24">
        <v>1</v>
      </c>
      <c r="V189" s="23"/>
      <c r="W189" s="23"/>
      <c r="X189" s="21">
        <v>1</v>
      </c>
      <c r="Y189" s="21">
        <v>1</v>
      </c>
      <c r="Z189" s="21">
        <f t="shared" si="20"/>
        <v>0.2</v>
      </c>
      <c r="AA189" s="72">
        <f t="shared" si="20"/>
        <v>0.2</v>
      </c>
    </row>
    <row r="190" spans="1:27">
      <c r="A190" s="4">
        <v>189</v>
      </c>
      <c r="B190" s="7" t="s">
        <v>471</v>
      </c>
      <c r="C190" s="30" t="s">
        <v>472</v>
      </c>
      <c r="D190" s="5" t="str">
        <f t="shared" si="15"/>
        <v>Gregersen Tammy</v>
      </c>
      <c r="E190" s="7" t="s">
        <v>49</v>
      </c>
      <c r="F190" s="7" t="s">
        <v>30</v>
      </c>
      <c r="G190" s="7" t="s">
        <v>473</v>
      </c>
      <c r="H190" s="7" t="s">
        <v>810</v>
      </c>
      <c r="I190" s="8" t="s">
        <v>811</v>
      </c>
      <c r="J190" s="7" t="s">
        <v>812</v>
      </c>
      <c r="K190" s="10"/>
      <c r="L190" s="10">
        <v>1</v>
      </c>
      <c r="M190" s="10"/>
      <c r="N190" s="10"/>
      <c r="O190" s="10"/>
      <c r="P190" s="10"/>
      <c r="Q190" s="7" t="s">
        <v>161</v>
      </c>
      <c r="R190" s="27" t="s">
        <v>813</v>
      </c>
      <c r="S190" s="13">
        <v>1</v>
      </c>
      <c r="T190" s="28"/>
      <c r="U190" s="28"/>
      <c r="V190" s="28"/>
      <c r="W190" s="28"/>
      <c r="X190" s="10">
        <v>1</v>
      </c>
      <c r="Y190" s="10">
        <v>1</v>
      </c>
      <c r="Z190" s="10">
        <f>1/6</f>
        <v>0.16666666666666666</v>
      </c>
      <c r="AA190" s="71">
        <f>1/6</f>
        <v>0.16666666666666666</v>
      </c>
    </row>
    <row r="191" spans="1:27">
      <c r="A191" s="15">
        <v>190</v>
      </c>
      <c r="B191" s="18" t="s">
        <v>167</v>
      </c>
      <c r="C191" s="34" t="s">
        <v>168</v>
      </c>
      <c r="D191" s="16" t="str">
        <f t="shared" si="15"/>
        <v>Kaya Ozgur</v>
      </c>
      <c r="E191" s="18" t="s">
        <v>70</v>
      </c>
      <c r="F191" s="16" t="s">
        <v>40</v>
      </c>
      <c r="G191" s="18" t="s">
        <v>71</v>
      </c>
      <c r="H191" s="18" t="s">
        <v>814</v>
      </c>
      <c r="I191" s="19" t="s">
        <v>815</v>
      </c>
      <c r="J191" s="18" t="s">
        <v>816</v>
      </c>
      <c r="K191" s="21">
        <v>1</v>
      </c>
      <c r="L191" s="21"/>
      <c r="M191" s="21"/>
      <c r="N191" s="21"/>
      <c r="O191" s="21"/>
      <c r="P191" s="21"/>
      <c r="Q191" s="18" t="s">
        <v>150</v>
      </c>
      <c r="R191" s="29" t="s">
        <v>817</v>
      </c>
      <c r="S191" s="23"/>
      <c r="T191" s="24">
        <v>1</v>
      </c>
      <c r="U191" s="23"/>
      <c r="V191" s="23"/>
      <c r="W191" s="23"/>
      <c r="X191" s="21">
        <v>1</v>
      </c>
      <c r="Y191" s="21">
        <v>1</v>
      </c>
      <c r="Z191" s="21">
        <f>1/4</f>
        <v>0.25</v>
      </c>
      <c r="AA191" s="72">
        <f>1/4</f>
        <v>0.25</v>
      </c>
    </row>
    <row r="192" spans="1:27">
      <c r="A192" s="4">
        <v>191</v>
      </c>
      <c r="B192" s="7" t="s">
        <v>818</v>
      </c>
      <c r="C192" s="30" t="s">
        <v>819</v>
      </c>
      <c r="D192" s="5" t="str">
        <f t="shared" si="15"/>
        <v xml:space="preserve">Emam Samir </v>
      </c>
      <c r="E192" s="7" t="s">
        <v>39</v>
      </c>
      <c r="F192" s="7" t="s">
        <v>53</v>
      </c>
      <c r="G192" s="7" t="s">
        <v>54</v>
      </c>
      <c r="H192" s="7" t="s">
        <v>820</v>
      </c>
      <c r="I192" s="8" t="s">
        <v>821</v>
      </c>
      <c r="J192" s="7" t="s">
        <v>822</v>
      </c>
      <c r="K192" s="10">
        <v>1</v>
      </c>
      <c r="L192" s="10"/>
      <c r="M192" s="10"/>
      <c r="N192" s="10"/>
      <c r="O192" s="10"/>
      <c r="P192" s="10"/>
      <c r="Q192" s="7" t="s">
        <v>45</v>
      </c>
      <c r="R192" s="27" t="s">
        <v>823</v>
      </c>
      <c r="S192" s="13">
        <v>1</v>
      </c>
      <c r="T192" s="28"/>
      <c r="U192" s="28"/>
      <c r="V192" s="28"/>
      <c r="W192" s="28"/>
      <c r="X192" s="10">
        <v>1</v>
      </c>
      <c r="Y192" s="10">
        <v>1</v>
      </c>
      <c r="Z192" s="10">
        <f>1/3</f>
        <v>0.33333333333333331</v>
      </c>
      <c r="AA192" s="71">
        <f>1/3</f>
        <v>0.33333333333333331</v>
      </c>
    </row>
    <row r="193" spans="1:27" ht="45">
      <c r="A193" s="15">
        <v>192</v>
      </c>
      <c r="B193" s="18" t="s">
        <v>824</v>
      </c>
      <c r="C193" s="34" t="s">
        <v>825</v>
      </c>
      <c r="D193" s="16" t="str">
        <f t="shared" si="15"/>
        <v>Gouioa Rim</v>
      </c>
      <c r="E193" s="18" t="s">
        <v>39</v>
      </c>
      <c r="F193" s="18" t="s">
        <v>30</v>
      </c>
      <c r="G193" s="18" t="s">
        <v>62</v>
      </c>
      <c r="H193" s="18" t="s">
        <v>826</v>
      </c>
      <c r="I193" s="19" t="s">
        <v>827</v>
      </c>
      <c r="J193" s="75" t="s">
        <v>828</v>
      </c>
      <c r="K193" s="21"/>
      <c r="L193" s="21"/>
      <c r="M193" s="21"/>
      <c r="N193" s="21"/>
      <c r="O193" s="21"/>
      <c r="P193" s="21">
        <v>1</v>
      </c>
      <c r="Q193" s="18" t="s">
        <v>829</v>
      </c>
      <c r="R193" s="29" t="s">
        <v>830</v>
      </c>
      <c r="S193" s="23"/>
      <c r="T193" s="23"/>
      <c r="U193" s="23"/>
      <c r="V193" s="23"/>
      <c r="W193" s="24">
        <v>1</v>
      </c>
      <c r="X193" s="21">
        <v>1</v>
      </c>
      <c r="Y193" s="21">
        <v>1</v>
      </c>
      <c r="Z193" s="21">
        <f>1/6</f>
        <v>0.16666666666666666</v>
      </c>
      <c r="AA193" s="72">
        <f>1/6</f>
        <v>0.16666666666666666</v>
      </c>
    </row>
    <row r="194" spans="1:27">
      <c r="A194" s="4">
        <v>193</v>
      </c>
      <c r="B194" s="7" t="s">
        <v>799</v>
      </c>
      <c r="C194" s="30" t="s">
        <v>800</v>
      </c>
      <c r="D194" s="5" t="str">
        <f t="shared" ref="D194:D257" si="21">B194&amp;" "&amp;C194</f>
        <v>Xu Xiaobo</v>
      </c>
      <c r="E194" s="7" t="s">
        <v>49</v>
      </c>
      <c r="F194" s="5" t="s">
        <v>40</v>
      </c>
      <c r="G194" s="7" t="s">
        <v>364</v>
      </c>
      <c r="H194" s="7" t="s">
        <v>831</v>
      </c>
      <c r="I194" s="8" t="s">
        <v>832</v>
      </c>
      <c r="J194" s="7" t="s">
        <v>833</v>
      </c>
      <c r="K194" s="10">
        <v>1</v>
      </c>
      <c r="L194" s="10"/>
      <c r="M194" s="10"/>
      <c r="N194" s="10"/>
      <c r="O194" s="10"/>
      <c r="P194" s="10"/>
      <c r="Q194" s="7" t="s">
        <v>45</v>
      </c>
      <c r="R194" s="27" t="s">
        <v>834</v>
      </c>
      <c r="S194" s="28"/>
      <c r="T194" s="13">
        <v>1</v>
      </c>
      <c r="U194" s="28"/>
      <c r="V194" s="28"/>
      <c r="W194" s="28"/>
      <c r="X194" s="10">
        <v>1</v>
      </c>
      <c r="Y194" s="10">
        <v>1</v>
      </c>
      <c r="Z194" s="10">
        <f>1/7</f>
        <v>0.14285714285714285</v>
      </c>
      <c r="AA194" s="71">
        <f>1/7</f>
        <v>0.14285714285714285</v>
      </c>
    </row>
    <row r="195" spans="1:27">
      <c r="A195" s="15">
        <v>194</v>
      </c>
      <c r="B195" s="18" t="s">
        <v>665</v>
      </c>
      <c r="C195" s="34" t="s">
        <v>835</v>
      </c>
      <c r="D195" s="16" t="str">
        <f t="shared" si="21"/>
        <v>Husni Rounak</v>
      </c>
      <c r="E195" s="18" t="s">
        <v>49</v>
      </c>
      <c r="F195" s="18" t="s">
        <v>30</v>
      </c>
      <c r="G195" s="18" t="s">
        <v>197</v>
      </c>
      <c r="H195" s="18" t="s">
        <v>836</v>
      </c>
      <c r="I195" s="19" t="s">
        <v>837</v>
      </c>
      <c r="J195" s="18" t="s">
        <v>838</v>
      </c>
      <c r="K195" s="21"/>
      <c r="L195" s="21"/>
      <c r="M195" s="21"/>
      <c r="N195" s="21"/>
      <c r="O195" s="21"/>
      <c r="P195" s="21">
        <v>1</v>
      </c>
      <c r="Q195" s="18" t="s">
        <v>839</v>
      </c>
      <c r="R195" s="29" t="s">
        <v>840</v>
      </c>
      <c r="S195" s="23"/>
      <c r="T195" s="23"/>
      <c r="U195" s="23"/>
      <c r="V195" s="23"/>
      <c r="W195" s="24">
        <v>1</v>
      </c>
      <c r="X195" s="21">
        <v>1</v>
      </c>
      <c r="Y195" s="21">
        <v>1</v>
      </c>
      <c r="Z195" s="21">
        <f>1/2</f>
        <v>0.5</v>
      </c>
      <c r="AA195" s="72">
        <f>1/2</f>
        <v>0.5</v>
      </c>
    </row>
    <row r="196" spans="1:27" ht="60">
      <c r="A196" s="4">
        <v>195</v>
      </c>
      <c r="B196" s="7" t="s">
        <v>841</v>
      </c>
      <c r="C196" s="30" t="s">
        <v>842</v>
      </c>
      <c r="D196" s="5" t="str">
        <f t="shared" si="21"/>
        <v>Mitra Sreya</v>
      </c>
      <c r="E196" s="7" t="s">
        <v>70</v>
      </c>
      <c r="F196" s="7" t="s">
        <v>30</v>
      </c>
      <c r="G196" s="7" t="s">
        <v>843</v>
      </c>
      <c r="H196" s="7" t="s">
        <v>844</v>
      </c>
      <c r="I196" s="8" t="s">
        <v>845</v>
      </c>
      <c r="J196" s="9" t="s">
        <v>846</v>
      </c>
      <c r="K196" s="10"/>
      <c r="L196" s="10"/>
      <c r="M196" s="10"/>
      <c r="N196" s="10"/>
      <c r="O196" s="10"/>
      <c r="P196" s="10">
        <v>1</v>
      </c>
      <c r="Q196" s="7" t="s">
        <v>847</v>
      </c>
      <c r="R196" s="27" t="s">
        <v>848</v>
      </c>
      <c r="S196" s="28"/>
      <c r="T196" s="28"/>
      <c r="U196" s="28"/>
      <c r="V196" s="28"/>
      <c r="W196" s="13">
        <v>1</v>
      </c>
      <c r="X196" s="10">
        <v>1</v>
      </c>
      <c r="Y196" s="10">
        <v>1</v>
      </c>
      <c r="Z196" s="10">
        <v>1</v>
      </c>
      <c r="AA196" s="71">
        <v>1</v>
      </c>
    </row>
    <row r="197" spans="1:27">
      <c r="A197" s="15">
        <v>196</v>
      </c>
      <c r="B197" s="18" t="s">
        <v>125</v>
      </c>
      <c r="C197" s="34" t="s">
        <v>126</v>
      </c>
      <c r="D197" s="16" t="str">
        <f t="shared" si="21"/>
        <v>Chan Stephen</v>
      </c>
      <c r="E197" s="18" t="s">
        <v>70</v>
      </c>
      <c r="F197" s="18" t="s">
        <v>30</v>
      </c>
      <c r="G197" s="18" t="s">
        <v>62</v>
      </c>
      <c r="H197" s="18" t="s">
        <v>849</v>
      </c>
      <c r="I197" s="19" t="s">
        <v>850</v>
      </c>
      <c r="J197" s="18" t="s">
        <v>851</v>
      </c>
      <c r="K197" s="21"/>
      <c r="L197" s="21"/>
      <c r="M197" s="21"/>
      <c r="N197" s="21"/>
      <c r="O197" s="21"/>
      <c r="P197" s="21">
        <v>1</v>
      </c>
      <c r="Q197" s="18" t="s">
        <v>109</v>
      </c>
      <c r="R197" s="29" t="s">
        <v>852</v>
      </c>
      <c r="S197" s="23"/>
      <c r="T197" s="23"/>
      <c r="U197" s="23"/>
      <c r="V197" s="23"/>
      <c r="W197" s="24">
        <v>1</v>
      </c>
      <c r="X197" s="21">
        <v>1</v>
      </c>
      <c r="Y197" s="21">
        <v>1</v>
      </c>
      <c r="Z197" s="21">
        <f t="shared" ref="Z197:AA199" si="22">1/3</f>
        <v>0.33333333333333331</v>
      </c>
      <c r="AA197" s="72">
        <f t="shared" si="22"/>
        <v>0.33333333333333331</v>
      </c>
    </row>
    <row r="198" spans="1:27">
      <c r="A198" s="4">
        <v>197</v>
      </c>
      <c r="B198" s="7" t="s">
        <v>853</v>
      </c>
      <c r="C198" s="30" t="s">
        <v>854</v>
      </c>
      <c r="D198" s="5" t="str">
        <f t="shared" si="21"/>
        <v>Semaan Rania</v>
      </c>
      <c r="E198" s="7" t="s">
        <v>70</v>
      </c>
      <c r="F198" s="5" t="s">
        <v>40</v>
      </c>
      <c r="G198" s="7" t="s">
        <v>364</v>
      </c>
      <c r="H198" s="7" t="s">
        <v>855</v>
      </c>
      <c r="I198" s="8" t="s">
        <v>856</v>
      </c>
      <c r="J198" s="7" t="s">
        <v>857</v>
      </c>
      <c r="K198" s="10"/>
      <c r="L198" s="10">
        <v>0.5</v>
      </c>
      <c r="M198" s="10"/>
      <c r="N198" s="10"/>
      <c r="O198" s="10"/>
      <c r="P198" s="10"/>
      <c r="Q198" s="7" t="s">
        <v>161</v>
      </c>
      <c r="R198" s="27" t="s">
        <v>858</v>
      </c>
      <c r="S198" s="28"/>
      <c r="T198" s="13">
        <v>0.5</v>
      </c>
      <c r="U198" s="28"/>
      <c r="V198" s="28"/>
      <c r="W198" s="28"/>
      <c r="X198" s="10">
        <v>0.5</v>
      </c>
      <c r="Y198" s="10">
        <v>0.5</v>
      </c>
      <c r="Z198" s="10">
        <f t="shared" si="22"/>
        <v>0.33333333333333331</v>
      </c>
      <c r="AA198" s="14">
        <f t="shared" si="22"/>
        <v>0.33333333333333331</v>
      </c>
    </row>
    <row r="199" spans="1:27">
      <c r="A199" s="15">
        <v>198</v>
      </c>
      <c r="B199" s="18" t="s">
        <v>859</v>
      </c>
      <c r="C199" s="34" t="s">
        <v>860</v>
      </c>
      <c r="D199" s="16" t="str">
        <f t="shared" si="21"/>
        <v>Ashill Nicholas</v>
      </c>
      <c r="E199" s="18" t="s">
        <v>49</v>
      </c>
      <c r="F199" s="16" t="s">
        <v>40</v>
      </c>
      <c r="G199" s="18" t="s">
        <v>364</v>
      </c>
      <c r="H199" s="18" t="s">
        <v>855</v>
      </c>
      <c r="I199" s="19" t="s">
        <v>856</v>
      </c>
      <c r="J199" s="18" t="s">
        <v>857</v>
      </c>
      <c r="K199" s="21"/>
      <c r="L199" s="21">
        <v>0.5</v>
      </c>
      <c r="M199" s="21"/>
      <c r="N199" s="21"/>
      <c r="O199" s="21"/>
      <c r="P199" s="21"/>
      <c r="Q199" s="18" t="s">
        <v>161</v>
      </c>
      <c r="R199" s="29" t="s">
        <v>858</v>
      </c>
      <c r="S199" s="23"/>
      <c r="T199" s="24">
        <v>0.5</v>
      </c>
      <c r="U199" s="23"/>
      <c r="V199" s="23"/>
      <c r="W199" s="23"/>
      <c r="X199" s="21">
        <v>0.5</v>
      </c>
      <c r="Y199" s="21">
        <v>0.5</v>
      </c>
      <c r="Z199" s="21">
        <f t="shared" si="22"/>
        <v>0.33333333333333331</v>
      </c>
      <c r="AA199" s="25">
        <f t="shared" si="22"/>
        <v>0.33333333333333331</v>
      </c>
    </row>
    <row r="200" spans="1:27">
      <c r="A200" s="4">
        <v>199</v>
      </c>
      <c r="B200" s="7" t="s">
        <v>861</v>
      </c>
      <c r="C200" s="30" t="s">
        <v>862</v>
      </c>
      <c r="D200" s="5" t="str">
        <f t="shared" si="21"/>
        <v>Chappell  Henry </v>
      </c>
      <c r="E200" s="7" t="s">
        <v>49</v>
      </c>
      <c r="F200" s="5" t="s">
        <v>40</v>
      </c>
      <c r="G200" s="7" t="s">
        <v>71</v>
      </c>
      <c r="H200" s="7" t="s">
        <v>863</v>
      </c>
      <c r="I200" s="8" t="s">
        <v>864</v>
      </c>
      <c r="J200" s="7" t="s">
        <v>865</v>
      </c>
      <c r="K200" s="10"/>
      <c r="L200" s="10">
        <v>1</v>
      </c>
      <c r="M200" s="10"/>
      <c r="N200" s="10"/>
      <c r="O200" s="10"/>
      <c r="P200" s="10"/>
      <c r="Q200" s="7" t="s">
        <v>130</v>
      </c>
      <c r="R200" s="27" t="s">
        <v>866</v>
      </c>
      <c r="S200" s="28"/>
      <c r="T200" s="13">
        <v>1</v>
      </c>
      <c r="U200" s="28"/>
      <c r="V200" s="28"/>
      <c r="W200" s="28"/>
      <c r="X200" s="10">
        <v>1</v>
      </c>
      <c r="Y200" s="10">
        <v>1</v>
      </c>
      <c r="Z200" s="10">
        <f>1/4</f>
        <v>0.25</v>
      </c>
      <c r="AA200" s="71">
        <f>1/4</f>
        <v>0.25</v>
      </c>
    </row>
    <row r="201" spans="1:27">
      <c r="A201" s="15">
        <v>200</v>
      </c>
      <c r="B201" s="18" t="s">
        <v>762</v>
      </c>
      <c r="C201" s="34" t="s">
        <v>763</v>
      </c>
      <c r="D201" s="16" t="str">
        <f t="shared" si="21"/>
        <v>Campos Edmo</v>
      </c>
      <c r="E201" s="18" t="s">
        <v>764</v>
      </c>
      <c r="F201" s="16" t="s">
        <v>765</v>
      </c>
      <c r="G201" s="16" t="s">
        <v>766</v>
      </c>
      <c r="H201" s="18" t="s">
        <v>867</v>
      </c>
      <c r="I201" s="19" t="s">
        <v>868</v>
      </c>
      <c r="J201" s="18" t="s">
        <v>869</v>
      </c>
      <c r="K201" s="21">
        <v>1</v>
      </c>
      <c r="L201" s="21"/>
      <c r="M201" s="21"/>
      <c r="N201" s="21"/>
      <c r="O201" s="21"/>
      <c r="P201" s="21"/>
      <c r="Q201" s="18" t="s">
        <v>150</v>
      </c>
      <c r="R201" s="29" t="s">
        <v>870</v>
      </c>
      <c r="S201" s="24">
        <v>1</v>
      </c>
      <c r="T201" s="23"/>
      <c r="U201" s="23"/>
      <c r="V201" s="23"/>
      <c r="W201" s="23"/>
      <c r="X201" s="21">
        <v>1</v>
      </c>
      <c r="Y201" s="21">
        <v>1</v>
      </c>
      <c r="Z201" s="21">
        <f>1/5</f>
        <v>0.2</v>
      </c>
      <c r="AA201" s="72">
        <f>1/5</f>
        <v>0.2</v>
      </c>
    </row>
    <row r="202" spans="1:27">
      <c r="A202" s="4">
        <v>201</v>
      </c>
      <c r="B202" s="7" t="s">
        <v>871</v>
      </c>
      <c r="C202" s="30" t="s">
        <v>872</v>
      </c>
      <c r="D202" s="5" t="str">
        <f t="shared" si="21"/>
        <v>Elmahdy Samy</v>
      </c>
      <c r="E202" s="7" t="s">
        <v>289</v>
      </c>
      <c r="F202" s="5" t="s">
        <v>765</v>
      </c>
      <c r="G202" s="5" t="s">
        <v>873</v>
      </c>
      <c r="H202" s="7" t="s">
        <v>874</v>
      </c>
      <c r="I202" s="8" t="s">
        <v>875</v>
      </c>
      <c r="J202" s="7" t="s">
        <v>876</v>
      </c>
      <c r="K202" s="10">
        <v>0.5</v>
      </c>
      <c r="L202" s="10"/>
      <c r="M202" s="10"/>
      <c r="N202" s="10"/>
      <c r="O202" s="10"/>
      <c r="P202" s="10"/>
      <c r="Q202" s="7" t="s">
        <v>109</v>
      </c>
      <c r="R202" s="27" t="s">
        <v>877</v>
      </c>
      <c r="S202" s="28"/>
      <c r="T202" s="13">
        <v>0.5</v>
      </c>
      <c r="U202" s="28"/>
      <c r="V202" s="28"/>
      <c r="W202" s="28"/>
      <c r="X202" s="10">
        <v>0.5</v>
      </c>
      <c r="Y202" s="10">
        <v>0.5</v>
      </c>
      <c r="Z202" s="10">
        <f>1/3</f>
        <v>0.33333333333333331</v>
      </c>
      <c r="AA202" s="14">
        <f>1/3</f>
        <v>0.33333333333333331</v>
      </c>
    </row>
    <row r="203" spans="1:27">
      <c r="A203" s="15">
        <v>202</v>
      </c>
      <c r="B203" s="18" t="s">
        <v>104</v>
      </c>
      <c r="C203" s="34" t="s">
        <v>105</v>
      </c>
      <c r="D203" s="16" t="str">
        <f t="shared" si="21"/>
        <v>Ali Tarig</v>
      </c>
      <c r="E203" s="18" t="s">
        <v>39</v>
      </c>
      <c r="F203" s="18" t="s">
        <v>53</v>
      </c>
      <c r="G203" s="18" t="s">
        <v>88</v>
      </c>
      <c r="H203" s="18" t="s">
        <v>874</v>
      </c>
      <c r="I203" s="19" t="s">
        <v>875</v>
      </c>
      <c r="J203" s="18" t="s">
        <v>876</v>
      </c>
      <c r="K203" s="21">
        <v>0.5</v>
      </c>
      <c r="L203" s="21"/>
      <c r="M203" s="21"/>
      <c r="N203" s="21"/>
      <c r="O203" s="21"/>
      <c r="P203" s="21"/>
      <c r="Q203" s="18" t="s">
        <v>109</v>
      </c>
      <c r="R203" s="29" t="s">
        <v>877</v>
      </c>
      <c r="S203" s="23"/>
      <c r="T203" s="24">
        <v>0.5</v>
      </c>
      <c r="U203" s="23"/>
      <c r="V203" s="23"/>
      <c r="W203" s="23"/>
      <c r="X203" s="21">
        <v>0.5</v>
      </c>
      <c r="Y203" s="21">
        <v>0.5</v>
      </c>
      <c r="Z203" s="21">
        <f>1/3</f>
        <v>0.33333333333333331</v>
      </c>
      <c r="AA203" s="25">
        <f>1/3</f>
        <v>0.33333333333333331</v>
      </c>
    </row>
    <row r="204" spans="1:27">
      <c r="A204" s="4">
        <v>203</v>
      </c>
      <c r="B204" s="7" t="s">
        <v>878</v>
      </c>
      <c r="C204" s="30" t="s">
        <v>879</v>
      </c>
      <c r="D204" s="5" t="str">
        <f t="shared" si="21"/>
        <v>Khoury Suheil</v>
      </c>
      <c r="E204" s="7" t="s">
        <v>49</v>
      </c>
      <c r="F204" s="7" t="s">
        <v>30</v>
      </c>
      <c r="G204" s="7" t="s">
        <v>62</v>
      </c>
      <c r="H204" s="7" t="s">
        <v>880</v>
      </c>
      <c r="I204" s="8" t="s">
        <v>881</v>
      </c>
      <c r="J204" s="7" t="s">
        <v>882</v>
      </c>
      <c r="K204" s="10">
        <v>0.5</v>
      </c>
      <c r="L204" s="10"/>
      <c r="M204" s="10"/>
      <c r="N204" s="10"/>
      <c r="O204" s="10"/>
      <c r="P204" s="10"/>
      <c r="Q204" s="7" t="s">
        <v>109</v>
      </c>
      <c r="R204" s="27" t="s">
        <v>883</v>
      </c>
      <c r="S204" s="28"/>
      <c r="T204" s="13">
        <v>0.5</v>
      </c>
      <c r="U204" s="28"/>
      <c r="V204" s="28"/>
      <c r="W204" s="28"/>
      <c r="X204" s="10">
        <f t="shared" ref="X204:X209" si="23">1/2</f>
        <v>0.5</v>
      </c>
      <c r="Y204" s="10">
        <v>0.5</v>
      </c>
      <c r="Z204" s="10">
        <f>1/2</f>
        <v>0.5</v>
      </c>
      <c r="AA204" s="14">
        <f>1/2</f>
        <v>0.5</v>
      </c>
    </row>
    <row r="205" spans="1:27">
      <c r="A205" s="15">
        <v>204</v>
      </c>
      <c r="B205" s="18" t="s">
        <v>884</v>
      </c>
      <c r="C205" s="34" t="s">
        <v>104</v>
      </c>
      <c r="D205" s="16" t="str">
        <f t="shared" si="21"/>
        <v>Sayfy Ali</v>
      </c>
      <c r="E205" s="18" t="s">
        <v>49</v>
      </c>
      <c r="F205" s="18" t="s">
        <v>30</v>
      </c>
      <c r="G205" s="18" t="s">
        <v>62</v>
      </c>
      <c r="H205" s="18" t="s">
        <v>880</v>
      </c>
      <c r="I205" s="19" t="s">
        <v>881</v>
      </c>
      <c r="J205" s="18" t="s">
        <v>882</v>
      </c>
      <c r="K205" s="21">
        <v>0.5</v>
      </c>
      <c r="L205" s="21"/>
      <c r="M205" s="21"/>
      <c r="N205" s="21"/>
      <c r="O205" s="21"/>
      <c r="P205" s="21"/>
      <c r="Q205" s="18" t="s">
        <v>109</v>
      </c>
      <c r="R205" s="29" t="s">
        <v>883</v>
      </c>
      <c r="S205" s="23"/>
      <c r="T205" s="24">
        <v>0.5</v>
      </c>
      <c r="U205" s="23"/>
      <c r="V205" s="23"/>
      <c r="W205" s="23"/>
      <c r="X205" s="21">
        <f t="shared" si="23"/>
        <v>0.5</v>
      </c>
      <c r="Y205" s="21">
        <v>0.5</v>
      </c>
      <c r="Z205" s="21">
        <f>1/2</f>
        <v>0.5</v>
      </c>
      <c r="AA205" s="25">
        <f>1/2</f>
        <v>0.5</v>
      </c>
    </row>
    <row r="206" spans="1:27">
      <c r="A206" s="53">
        <v>205</v>
      </c>
      <c r="B206" s="56" t="s">
        <v>885</v>
      </c>
      <c r="C206" s="76" t="s">
        <v>886</v>
      </c>
      <c r="D206" s="54" t="str">
        <f t="shared" si="21"/>
        <v>Majdalawieh Amin</v>
      </c>
      <c r="E206" s="56" t="s">
        <v>49</v>
      </c>
      <c r="F206" s="56" t="s">
        <v>30</v>
      </c>
      <c r="G206" s="56" t="s">
        <v>31</v>
      </c>
      <c r="H206" s="56" t="s">
        <v>887</v>
      </c>
      <c r="I206" s="99" t="s">
        <v>888</v>
      </c>
      <c r="J206" s="56" t="s">
        <v>889</v>
      </c>
      <c r="K206" s="44">
        <v>1</v>
      </c>
      <c r="L206" s="44"/>
      <c r="M206" s="44"/>
      <c r="N206" s="44"/>
      <c r="O206" s="44"/>
      <c r="P206" s="44"/>
      <c r="Q206" s="56" t="s">
        <v>120</v>
      </c>
      <c r="R206" s="59" t="s">
        <v>890</v>
      </c>
      <c r="S206" s="60"/>
      <c r="T206" s="43">
        <v>1</v>
      </c>
      <c r="U206" s="60"/>
      <c r="V206" s="60"/>
      <c r="W206" s="60"/>
      <c r="X206" s="44">
        <f t="shared" si="23"/>
        <v>0.5</v>
      </c>
      <c r="Y206" s="44">
        <v>1</v>
      </c>
      <c r="Z206" s="44">
        <f>1/2</f>
        <v>0.5</v>
      </c>
      <c r="AA206" s="45">
        <v>1</v>
      </c>
    </row>
    <row r="207" spans="1:27">
      <c r="A207" s="15">
        <v>206</v>
      </c>
      <c r="B207" s="18" t="s">
        <v>891</v>
      </c>
      <c r="C207" s="34" t="s">
        <v>892</v>
      </c>
      <c r="D207" s="16" t="str">
        <f t="shared" si="21"/>
        <v>Mansour Zeenah</v>
      </c>
      <c r="E207" s="18" t="s">
        <v>103</v>
      </c>
      <c r="F207" s="18" t="s">
        <v>30</v>
      </c>
      <c r="G207" s="18" t="s">
        <v>31</v>
      </c>
      <c r="H207" s="18" t="s">
        <v>887</v>
      </c>
      <c r="I207" s="19" t="s">
        <v>888</v>
      </c>
      <c r="J207" s="18" t="s">
        <v>889</v>
      </c>
      <c r="K207" s="21">
        <v>0</v>
      </c>
      <c r="L207" s="21"/>
      <c r="M207" s="21"/>
      <c r="N207" s="21"/>
      <c r="O207" s="21"/>
      <c r="P207" s="21"/>
      <c r="Q207" s="18" t="s">
        <v>120</v>
      </c>
      <c r="R207" s="29" t="s">
        <v>890</v>
      </c>
      <c r="S207" s="23"/>
      <c r="T207" s="24">
        <v>0</v>
      </c>
      <c r="U207" s="23"/>
      <c r="V207" s="23"/>
      <c r="W207" s="23"/>
      <c r="X207" s="21">
        <f t="shared" si="23"/>
        <v>0.5</v>
      </c>
      <c r="Y207" s="21">
        <v>0</v>
      </c>
      <c r="Z207" s="21">
        <f>1/2</f>
        <v>0.5</v>
      </c>
      <c r="AA207" s="25">
        <v>0</v>
      </c>
    </row>
    <row r="208" spans="1:27">
      <c r="A208" s="4">
        <v>207</v>
      </c>
      <c r="B208" s="7" t="s">
        <v>893</v>
      </c>
      <c r="C208" s="30" t="s">
        <v>894</v>
      </c>
      <c r="D208" s="5" t="str">
        <f t="shared" si="21"/>
        <v>Elmessalami Nouran</v>
      </c>
      <c r="E208" s="5" t="s">
        <v>103</v>
      </c>
      <c r="F208" s="7" t="s">
        <v>53</v>
      </c>
      <c r="G208" s="7" t="s">
        <v>88</v>
      </c>
      <c r="H208" s="7" t="s">
        <v>895</v>
      </c>
      <c r="I208" s="8" t="s">
        <v>896</v>
      </c>
      <c r="J208" s="7" t="s">
        <v>897</v>
      </c>
      <c r="K208" s="10">
        <v>0</v>
      </c>
      <c r="L208" s="10"/>
      <c r="M208" s="10"/>
      <c r="N208" s="10"/>
      <c r="O208" s="10"/>
      <c r="P208" s="10"/>
      <c r="Q208" s="7" t="s">
        <v>120</v>
      </c>
      <c r="R208" s="27" t="s">
        <v>898</v>
      </c>
      <c r="S208" s="13">
        <v>0</v>
      </c>
      <c r="T208" s="28"/>
      <c r="U208" s="28"/>
      <c r="V208" s="28"/>
      <c r="W208" s="28"/>
      <c r="X208" s="10">
        <f t="shared" si="23"/>
        <v>0.5</v>
      </c>
      <c r="Y208" s="10">
        <v>0</v>
      </c>
      <c r="Z208" s="10">
        <f>1/2</f>
        <v>0.5</v>
      </c>
      <c r="AA208" s="14">
        <v>0</v>
      </c>
    </row>
    <row r="209" spans="1:27">
      <c r="A209" s="35">
        <v>208</v>
      </c>
      <c r="B209" s="36" t="s">
        <v>420</v>
      </c>
      <c r="C209" s="37" t="s">
        <v>421</v>
      </c>
      <c r="D209" s="38" t="str">
        <f t="shared" si="21"/>
        <v>Abed Farid</v>
      </c>
      <c r="E209" s="36" t="s">
        <v>49</v>
      </c>
      <c r="F209" s="36" t="s">
        <v>53</v>
      </c>
      <c r="G209" s="36" t="s">
        <v>88</v>
      </c>
      <c r="H209" s="36" t="s">
        <v>895</v>
      </c>
      <c r="I209" s="97" t="s">
        <v>896</v>
      </c>
      <c r="J209" s="36" t="s">
        <v>897</v>
      </c>
      <c r="K209" s="40">
        <v>1</v>
      </c>
      <c r="L209" s="40"/>
      <c r="M209" s="40"/>
      <c r="N209" s="40"/>
      <c r="O209" s="40"/>
      <c r="P209" s="40"/>
      <c r="Q209" s="36" t="s">
        <v>120</v>
      </c>
      <c r="R209" s="41" t="s">
        <v>898</v>
      </c>
      <c r="S209" s="51">
        <v>1</v>
      </c>
      <c r="T209" s="42"/>
      <c r="U209" s="42"/>
      <c r="V209" s="42"/>
      <c r="W209" s="42"/>
      <c r="X209" s="40">
        <f t="shared" si="23"/>
        <v>0.5</v>
      </c>
      <c r="Y209" s="40">
        <v>1</v>
      </c>
      <c r="Z209" s="40">
        <f>1/2</f>
        <v>0.5</v>
      </c>
      <c r="AA209" s="52">
        <v>1</v>
      </c>
    </row>
    <row r="210" spans="1:27">
      <c r="A210" s="4">
        <v>209</v>
      </c>
      <c r="B210" s="7" t="s">
        <v>899</v>
      </c>
      <c r="C210" s="30" t="s">
        <v>900</v>
      </c>
      <c r="D210" s="5" t="str">
        <f t="shared" si="21"/>
        <v>Mariano Stefania</v>
      </c>
      <c r="E210" s="7" t="s">
        <v>39</v>
      </c>
      <c r="F210" s="5" t="s">
        <v>40</v>
      </c>
      <c r="G210" s="7" t="s">
        <v>41</v>
      </c>
      <c r="H210" s="7" t="s">
        <v>901</v>
      </c>
      <c r="I210" s="8" t="s">
        <v>902</v>
      </c>
      <c r="J210" s="7" t="s">
        <v>903</v>
      </c>
      <c r="K210" s="10">
        <v>1</v>
      </c>
      <c r="L210" s="10"/>
      <c r="M210" s="10"/>
      <c r="N210" s="10"/>
      <c r="O210" s="10"/>
      <c r="P210" s="10"/>
      <c r="Q210" s="7" t="s">
        <v>120</v>
      </c>
      <c r="R210" s="27" t="s">
        <v>904</v>
      </c>
      <c r="S210" s="13">
        <v>1</v>
      </c>
      <c r="T210" s="28"/>
      <c r="U210" s="28"/>
      <c r="V210" s="28"/>
      <c r="W210" s="28"/>
      <c r="X210" s="10">
        <v>1</v>
      </c>
      <c r="Y210" s="10">
        <v>1</v>
      </c>
      <c r="Z210" s="10">
        <f>1/3</f>
        <v>0.33333333333333331</v>
      </c>
      <c r="AA210" s="71">
        <f>1/3</f>
        <v>0.33333333333333331</v>
      </c>
    </row>
    <row r="211" spans="1:27" ht="15" customHeight="1">
      <c r="A211" s="35">
        <v>210</v>
      </c>
      <c r="B211" s="36" t="s">
        <v>905</v>
      </c>
      <c r="C211" s="37" t="s">
        <v>906</v>
      </c>
      <c r="D211" s="38" t="str">
        <f t="shared" si="21"/>
        <v>Alkhader Maen</v>
      </c>
      <c r="E211" s="36" t="s">
        <v>39</v>
      </c>
      <c r="F211" s="36" t="s">
        <v>53</v>
      </c>
      <c r="G211" s="36" t="s">
        <v>54</v>
      </c>
      <c r="H211" s="36" t="s">
        <v>907</v>
      </c>
      <c r="I211" s="97" t="s">
        <v>908</v>
      </c>
      <c r="J211" s="36" t="s">
        <v>909</v>
      </c>
      <c r="K211" s="40">
        <v>0.5</v>
      </c>
      <c r="L211" s="40"/>
      <c r="M211" s="40"/>
      <c r="N211" s="40"/>
      <c r="O211" s="40"/>
      <c r="P211" s="40"/>
      <c r="Q211" s="36" t="s">
        <v>250</v>
      </c>
      <c r="R211" s="131" t="s">
        <v>910</v>
      </c>
      <c r="S211" s="42"/>
      <c r="T211" s="42"/>
      <c r="U211" s="51">
        <v>0.5</v>
      </c>
      <c r="V211" s="42"/>
      <c r="W211" s="42"/>
      <c r="X211" s="40">
        <f>1/3</f>
        <v>0.33333333333333331</v>
      </c>
      <c r="Y211" s="40">
        <v>0.5</v>
      </c>
      <c r="Z211" s="40">
        <f>1/3</f>
        <v>0.33333333333333331</v>
      </c>
      <c r="AA211" s="130">
        <v>0.5</v>
      </c>
    </row>
    <row r="212" spans="1:27" ht="15" customHeight="1">
      <c r="A212" s="53">
        <v>211</v>
      </c>
      <c r="B212" s="56" t="s">
        <v>122</v>
      </c>
      <c r="C212" s="76" t="s">
        <v>87</v>
      </c>
      <c r="D212" s="54" t="str">
        <f t="shared" si="21"/>
        <v>Nazzal Mohammad</v>
      </c>
      <c r="E212" s="56" t="s">
        <v>39</v>
      </c>
      <c r="F212" s="56" t="s">
        <v>53</v>
      </c>
      <c r="G212" s="56" t="s">
        <v>54</v>
      </c>
      <c r="H212" s="56" t="s">
        <v>907</v>
      </c>
      <c r="I212" s="99" t="s">
        <v>908</v>
      </c>
      <c r="J212" s="56" t="s">
        <v>909</v>
      </c>
      <c r="K212" s="44">
        <v>0.5</v>
      </c>
      <c r="L212" s="44"/>
      <c r="M212" s="44"/>
      <c r="N212" s="44"/>
      <c r="O212" s="44"/>
      <c r="P212" s="44"/>
      <c r="Q212" s="56" t="s">
        <v>250</v>
      </c>
      <c r="R212" s="132" t="s">
        <v>910</v>
      </c>
      <c r="S212" s="60"/>
      <c r="T212" s="60"/>
      <c r="U212" s="43">
        <v>0.5</v>
      </c>
      <c r="V212" s="60"/>
      <c r="W212" s="60"/>
      <c r="X212" s="44">
        <f>1/3</f>
        <v>0.33333333333333331</v>
      </c>
      <c r="Y212" s="44">
        <v>0.5</v>
      </c>
      <c r="Z212" s="44">
        <f>1/3</f>
        <v>0.33333333333333331</v>
      </c>
      <c r="AA212" s="130">
        <v>0.5</v>
      </c>
    </row>
    <row r="213" spans="1:27" ht="15" customHeight="1">
      <c r="A213" s="15">
        <v>212</v>
      </c>
      <c r="B213" s="18" t="s">
        <v>911</v>
      </c>
      <c r="C213" s="34" t="s">
        <v>912</v>
      </c>
      <c r="D213" s="16" t="str">
        <f t="shared" si="21"/>
        <v>Louca Karim</v>
      </c>
      <c r="E213" s="18" t="s">
        <v>146</v>
      </c>
      <c r="F213" s="18" t="s">
        <v>53</v>
      </c>
      <c r="G213" s="18" t="s">
        <v>54</v>
      </c>
      <c r="H213" s="18" t="s">
        <v>907</v>
      </c>
      <c r="I213" s="19" t="s">
        <v>908</v>
      </c>
      <c r="J213" s="18" t="s">
        <v>909</v>
      </c>
      <c r="K213" s="21">
        <v>0</v>
      </c>
      <c r="L213" s="21"/>
      <c r="M213" s="21"/>
      <c r="N213" s="21"/>
      <c r="O213" s="21"/>
      <c r="P213" s="21"/>
      <c r="Q213" s="18" t="s">
        <v>250</v>
      </c>
      <c r="R213" s="133" t="s">
        <v>910</v>
      </c>
      <c r="S213" s="23"/>
      <c r="T213" s="23"/>
      <c r="U213" s="24">
        <v>0</v>
      </c>
      <c r="V213" s="23"/>
      <c r="W213" s="23"/>
      <c r="X213" s="21">
        <f>1/3</f>
        <v>0.33333333333333331</v>
      </c>
      <c r="Y213" s="21">
        <v>0</v>
      </c>
      <c r="Z213" s="21">
        <f>1/3</f>
        <v>0.33333333333333331</v>
      </c>
      <c r="AA213" s="74">
        <v>0</v>
      </c>
    </row>
    <row r="214" spans="1:27" ht="48" customHeight="1">
      <c r="A214" s="4">
        <v>213</v>
      </c>
      <c r="B214" s="7" t="s">
        <v>913</v>
      </c>
      <c r="C214" s="30" t="s">
        <v>357</v>
      </c>
      <c r="D214" s="5" t="str">
        <f t="shared" si="21"/>
        <v>Raddawi Rana</v>
      </c>
      <c r="E214" s="7" t="s">
        <v>39</v>
      </c>
      <c r="F214" s="7" t="s">
        <v>30</v>
      </c>
      <c r="G214" s="7" t="s">
        <v>473</v>
      </c>
      <c r="H214" s="7" t="s">
        <v>914</v>
      </c>
      <c r="I214" s="8" t="s">
        <v>915</v>
      </c>
      <c r="J214" s="9" t="s">
        <v>916</v>
      </c>
      <c r="K214" s="10"/>
      <c r="L214" s="10"/>
      <c r="M214" s="10"/>
      <c r="N214" s="10"/>
      <c r="O214" s="10"/>
      <c r="P214" s="10">
        <v>1</v>
      </c>
      <c r="Q214" s="7" t="s">
        <v>847</v>
      </c>
      <c r="R214" s="134" t="s">
        <v>917</v>
      </c>
      <c r="S214" s="28"/>
      <c r="T214" s="28"/>
      <c r="U214" s="28"/>
      <c r="V214" s="28"/>
      <c r="W214" s="13">
        <v>1</v>
      </c>
      <c r="X214" s="10">
        <v>1</v>
      </c>
      <c r="Y214" s="10">
        <v>1</v>
      </c>
      <c r="Z214" s="10">
        <f t="shared" ref="Z214:AA219" si="24">1/4</f>
        <v>0.25</v>
      </c>
      <c r="AA214" s="71">
        <f t="shared" si="24"/>
        <v>0.25</v>
      </c>
    </row>
    <row r="215" spans="1:27" ht="48" customHeight="1">
      <c r="A215" s="15">
        <v>214</v>
      </c>
      <c r="B215" s="18" t="s">
        <v>918</v>
      </c>
      <c r="C215" s="34" t="s">
        <v>919</v>
      </c>
      <c r="D215" s="16" t="str">
        <f t="shared" si="21"/>
        <v>Ganeev Rashid</v>
      </c>
      <c r="E215" s="18" t="s">
        <v>764</v>
      </c>
      <c r="F215" s="16" t="s">
        <v>765</v>
      </c>
      <c r="G215" s="16" t="s">
        <v>920</v>
      </c>
      <c r="H215" s="18" t="s">
        <v>921</v>
      </c>
      <c r="I215" s="19" t="s">
        <v>922</v>
      </c>
      <c r="J215" s="75" t="s">
        <v>923</v>
      </c>
      <c r="K215" s="21">
        <v>0.5</v>
      </c>
      <c r="L215" s="21"/>
      <c r="M215" s="21"/>
      <c r="N215" s="21"/>
      <c r="O215" s="21"/>
      <c r="P215" s="21"/>
      <c r="Q215" s="18" t="s">
        <v>150</v>
      </c>
      <c r="R215" s="133" t="s">
        <v>924</v>
      </c>
      <c r="S215" s="23"/>
      <c r="T215" s="24">
        <v>0.5</v>
      </c>
      <c r="U215" s="23"/>
      <c r="V215" s="23"/>
      <c r="W215" s="23"/>
      <c r="X215" s="21">
        <f>1/2</f>
        <v>0.5</v>
      </c>
      <c r="Y215" s="21">
        <v>0.5</v>
      </c>
      <c r="Z215" s="21">
        <f t="shared" si="24"/>
        <v>0.25</v>
      </c>
      <c r="AA215" s="72">
        <f t="shared" si="24"/>
        <v>0.25</v>
      </c>
    </row>
    <row r="216" spans="1:27" ht="48" customHeight="1">
      <c r="A216" s="4">
        <v>215</v>
      </c>
      <c r="B216" s="7" t="s">
        <v>925</v>
      </c>
      <c r="C216" s="30" t="s">
        <v>104</v>
      </c>
      <c r="D216" s="5" t="str">
        <f t="shared" si="21"/>
        <v>Alnaser Ali</v>
      </c>
      <c r="E216" s="7" t="s">
        <v>49</v>
      </c>
      <c r="F216" s="7" t="s">
        <v>30</v>
      </c>
      <c r="G216" s="7" t="s">
        <v>204</v>
      </c>
      <c r="H216" s="7" t="s">
        <v>921</v>
      </c>
      <c r="I216" s="8" t="s">
        <v>922</v>
      </c>
      <c r="J216" s="9" t="s">
        <v>923</v>
      </c>
      <c r="K216" s="10">
        <v>0.5</v>
      </c>
      <c r="L216" s="10"/>
      <c r="M216" s="10"/>
      <c r="N216" s="10"/>
      <c r="O216" s="10"/>
      <c r="P216" s="10"/>
      <c r="Q216" s="7" t="s">
        <v>150</v>
      </c>
      <c r="R216" s="134" t="s">
        <v>924</v>
      </c>
      <c r="S216" s="28"/>
      <c r="T216" s="13">
        <v>0.5</v>
      </c>
      <c r="U216" s="28"/>
      <c r="V216" s="28"/>
      <c r="W216" s="28"/>
      <c r="X216" s="10">
        <f>1/2</f>
        <v>0.5</v>
      </c>
      <c r="Y216" s="10">
        <v>0.5</v>
      </c>
      <c r="Z216" s="10">
        <f t="shared" si="24"/>
        <v>0.25</v>
      </c>
      <c r="AA216" s="14">
        <f t="shared" si="24"/>
        <v>0.25</v>
      </c>
    </row>
    <row r="217" spans="1:27" ht="48" customHeight="1">
      <c r="A217" s="15">
        <v>216</v>
      </c>
      <c r="B217" s="18" t="s">
        <v>925</v>
      </c>
      <c r="C217" s="34" t="s">
        <v>104</v>
      </c>
      <c r="D217" s="16" t="str">
        <f t="shared" si="21"/>
        <v>Alnaser Ali</v>
      </c>
      <c r="E217" s="18" t="s">
        <v>49</v>
      </c>
      <c r="F217" s="18" t="s">
        <v>30</v>
      </c>
      <c r="G217" s="18" t="s">
        <v>204</v>
      </c>
      <c r="H217" s="18" t="s">
        <v>926</v>
      </c>
      <c r="I217" s="19" t="s">
        <v>927</v>
      </c>
      <c r="J217" s="75" t="s">
        <v>928</v>
      </c>
      <c r="K217" s="21">
        <v>0.33333333333333331</v>
      </c>
      <c r="L217" s="21"/>
      <c r="M217" s="21"/>
      <c r="N217" s="21"/>
      <c r="O217" s="21"/>
      <c r="P217" s="21"/>
      <c r="Q217" s="18" t="s">
        <v>150</v>
      </c>
      <c r="R217" s="22" t="s">
        <v>929</v>
      </c>
      <c r="S217" s="23"/>
      <c r="T217" s="24">
        <v>0.33333333333333331</v>
      </c>
      <c r="U217" s="23"/>
      <c r="V217" s="23"/>
      <c r="W217" s="23"/>
      <c r="X217" s="21">
        <f>1/3</f>
        <v>0.33333333333333331</v>
      </c>
      <c r="Y217" s="21">
        <v>0.33333333333333331</v>
      </c>
      <c r="Z217" s="21">
        <f t="shared" si="24"/>
        <v>0.25</v>
      </c>
      <c r="AA217" s="25">
        <f t="shared" si="24"/>
        <v>0.25</v>
      </c>
    </row>
    <row r="218" spans="1:27" ht="45">
      <c r="A218" s="4">
        <v>217</v>
      </c>
      <c r="B218" s="7" t="s">
        <v>625</v>
      </c>
      <c r="C218" s="30" t="s">
        <v>930</v>
      </c>
      <c r="D218" s="5" t="str">
        <f t="shared" si="21"/>
        <v>Khan Sharjeel Ahmed</v>
      </c>
      <c r="E218" s="7" t="s">
        <v>311</v>
      </c>
      <c r="F218" s="7" t="s">
        <v>30</v>
      </c>
      <c r="G218" s="7" t="s">
        <v>204</v>
      </c>
      <c r="H218" s="7" t="s">
        <v>926</v>
      </c>
      <c r="I218" s="8" t="s">
        <v>927</v>
      </c>
      <c r="J218" s="9" t="s">
        <v>928</v>
      </c>
      <c r="K218" s="10">
        <v>0.33333333333333331</v>
      </c>
      <c r="L218" s="10"/>
      <c r="M218" s="10"/>
      <c r="N218" s="10"/>
      <c r="O218" s="10"/>
      <c r="P218" s="10"/>
      <c r="Q218" s="7" t="s">
        <v>150</v>
      </c>
      <c r="R218" s="27" t="s">
        <v>929</v>
      </c>
      <c r="S218" s="28"/>
      <c r="T218" s="13">
        <v>0.33333333333333331</v>
      </c>
      <c r="U218" s="28"/>
      <c r="V218" s="28"/>
      <c r="W218" s="28"/>
      <c r="X218" s="10">
        <f>1/3</f>
        <v>0.33333333333333331</v>
      </c>
      <c r="Y218" s="10">
        <v>0.33333333333333331</v>
      </c>
      <c r="Z218" s="10">
        <f t="shared" si="24"/>
        <v>0.25</v>
      </c>
      <c r="AA218" s="14">
        <f t="shared" si="24"/>
        <v>0.25</v>
      </c>
    </row>
    <row r="219" spans="1:27" ht="45">
      <c r="A219" s="15">
        <v>218</v>
      </c>
      <c r="B219" s="18" t="s">
        <v>918</v>
      </c>
      <c r="C219" s="34" t="s">
        <v>919</v>
      </c>
      <c r="D219" s="16" t="str">
        <f t="shared" si="21"/>
        <v>Ganeev Rashid</v>
      </c>
      <c r="E219" s="18" t="s">
        <v>764</v>
      </c>
      <c r="F219" s="16" t="s">
        <v>765</v>
      </c>
      <c r="G219" s="16" t="s">
        <v>920</v>
      </c>
      <c r="H219" s="18" t="s">
        <v>926</v>
      </c>
      <c r="I219" s="19" t="s">
        <v>927</v>
      </c>
      <c r="J219" s="75" t="s">
        <v>928</v>
      </c>
      <c r="K219" s="21">
        <v>0.33333333333333331</v>
      </c>
      <c r="L219" s="21"/>
      <c r="M219" s="21"/>
      <c r="N219" s="21"/>
      <c r="O219" s="21"/>
      <c r="P219" s="21"/>
      <c r="Q219" s="18" t="s">
        <v>150</v>
      </c>
      <c r="R219" s="29" t="s">
        <v>929</v>
      </c>
      <c r="S219" s="23"/>
      <c r="T219" s="24">
        <v>0.33333333333333331</v>
      </c>
      <c r="U219" s="23"/>
      <c r="V219" s="23"/>
      <c r="W219" s="23"/>
      <c r="X219" s="21">
        <f>1/3</f>
        <v>0.33333333333333331</v>
      </c>
      <c r="Y219" s="21">
        <v>0.33333333333333331</v>
      </c>
      <c r="Z219" s="21">
        <f t="shared" si="24"/>
        <v>0.25</v>
      </c>
      <c r="AA219" s="25">
        <f t="shared" si="24"/>
        <v>0.25</v>
      </c>
    </row>
    <row r="220" spans="1:27">
      <c r="A220" s="4">
        <v>219</v>
      </c>
      <c r="B220" s="7" t="s">
        <v>498</v>
      </c>
      <c r="C220" s="30" t="s">
        <v>499</v>
      </c>
      <c r="D220" s="5" t="str">
        <f t="shared" si="21"/>
        <v>Gaibulloev Khusrav</v>
      </c>
      <c r="E220" s="7" t="s">
        <v>39</v>
      </c>
      <c r="F220" s="5" t="s">
        <v>40</v>
      </c>
      <c r="G220" s="5" t="s">
        <v>71</v>
      </c>
      <c r="H220" s="7" t="s">
        <v>931</v>
      </c>
      <c r="I220" s="8" t="s">
        <v>932</v>
      </c>
      <c r="J220" s="7" t="s">
        <v>933</v>
      </c>
      <c r="K220" s="10"/>
      <c r="L220" s="10">
        <v>1</v>
      </c>
      <c r="M220" s="10"/>
      <c r="N220" s="10"/>
      <c r="O220" s="10"/>
      <c r="P220" s="10"/>
      <c r="Q220" s="7" t="s">
        <v>934</v>
      </c>
      <c r="R220" s="27" t="s">
        <v>935</v>
      </c>
      <c r="S220" s="13">
        <v>1</v>
      </c>
      <c r="T220" s="28"/>
      <c r="U220" s="28"/>
      <c r="V220" s="28"/>
      <c r="W220" s="28"/>
      <c r="X220" s="10">
        <v>1</v>
      </c>
      <c r="Y220" s="10">
        <v>1</v>
      </c>
      <c r="Z220" s="10">
        <f>1/2</f>
        <v>0.5</v>
      </c>
      <c r="AA220" s="14">
        <f>1/2</f>
        <v>0.5</v>
      </c>
    </row>
    <row r="221" spans="1:27" ht="45">
      <c r="A221" s="15">
        <v>220</v>
      </c>
      <c r="B221" s="18" t="s">
        <v>77</v>
      </c>
      <c r="C221" s="34" t="s">
        <v>78</v>
      </c>
      <c r="D221" s="16" t="str">
        <f t="shared" si="21"/>
        <v>Baghestani Hamid</v>
      </c>
      <c r="E221" s="18" t="s">
        <v>49</v>
      </c>
      <c r="F221" s="16" t="s">
        <v>40</v>
      </c>
      <c r="G221" s="16" t="s">
        <v>71</v>
      </c>
      <c r="H221" s="18" t="s">
        <v>936</v>
      </c>
      <c r="I221" s="19" t="s">
        <v>937</v>
      </c>
      <c r="J221" s="75" t="s">
        <v>938</v>
      </c>
      <c r="K221" s="21"/>
      <c r="L221" s="21">
        <v>1</v>
      </c>
      <c r="M221" s="21"/>
      <c r="N221" s="21"/>
      <c r="O221" s="21"/>
      <c r="P221" s="21"/>
      <c r="Q221" s="18" t="s">
        <v>847</v>
      </c>
      <c r="R221" s="29" t="s">
        <v>939</v>
      </c>
      <c r="S221" s="23"/>
      <c r="T221" s="23"/>
      <c r="U221" s="23"/>
      <c r="V221" s="24">
        <v>1</v>
      </c>
      <c r="W221" s="23"/>
      <c r="X221" s="21">
        <v>1</v>
      </c>
      <c r="Y221" s="21">
        <v>1</v>
      </c>
      <c r="Z221" s="21">
        <v>1</v>
      </c>
      <c r="AA221" s="72">
        <v>1</v>
      </c>
    </row>
    <row r="222" spans="1:27">
      <c r="A222" s="53">
        <v>221</v>
      </c>
      <c r="B222" s="56" t="s">
        <v>940</v>
      </c>
      <c r="C222" s="76" t="s">
        <v>941</v>
      </c>
      <c r="D222" s="54" t="str">
        <f t="shared" si="21"/>
        <v>El-Sayegh Sameh</v>
      </c>
      <c r="E222" s="56" t="s">
        <v>49</v>
      </c>
      <c r="F222" s="54" t="s">
        <v>53</v>
      </c>
      <c r="G222" s="54" t="s">
        <v>88</v>
      </c>
      <c r="H222" s="56" t="s">
        <v>942</v>
      </c>
      <c r="I222" s="99" t="s">
        <v>943</v>
      </c>
      <c r="J222" s="56" t="s">
        <v>944</v>
      </c>
      <c r="K222" s="44"/>
      <c r="L222" s="44"/>
      <c r="M222" s="44"/>
      <c r="N222" s="44"/>
      <c r="O222" s="44"/>
      <c r="P222" s="44">
        <v>1</v>
      </c>
      <c r="Q222" s="56" t="s">
        <v>109</v>
      </c>
      <c r="R222" s="59" t="s">
        <v>945</v>
      </c>
      <c r="S222" s="60"/>
      <c r="T222" s="60"/>
      <c r="U222" s="60"/>
      <c r="V222" s="60"/>
      <c r="W222" s="43">
        <v>1</v>
      </c>
      <c r="X222" s="44">
        <f>1/4</f>
        <v>0.25</v>
      </c>
      <c r="Y222" s="44">
        <v>1</v>
      </c>
      <c r="Z222" s="44">
        <f>1/4</f>
        <v>0.25</v>
      </c>
      <c r="AA222" s="78">
        <v>1</v>
      </c>
    </row>
    <row r="223" spans="1:27">
      <c r="A223" s="15">
        <v>222</v>
      </c>
      <c r="B223" s="18" t="s">
        <v>946</v>
      </c>
      <c r="C223" s="34" t="s">
        <v>947</v>
      </c>
      <c r="D223" s="16" t="str">
        <f t="shared" si="21"/>
        <v>Basamji Munir</v>
      </c>
      <c r="E223" s="18" t="s">
        <v>146</v>
      </c>
      <c r="F223" s="16" t="s">
        <v>53</v>
      </c>
      <c r="G223" s="16" t="s">
        <v>88</v>
      </c>
      <c r="H223" s="18" t="s">
        <v>942</v>
      </c>
      <c r="I223" s="19" t="s">
        <v>943</v>
      </c>
      <c r="J223" s="18" t="s">
        <v>944</v>
      </c>
      <c r="K223" s="21"/>
      <c r="L223" s="21"/>
      <c r="M223" s="21"/>
      <c r="N223" s="21"/>
      <c r="O223" s="21"/>
      <c r="P223" s="21">
        <v>0</v>
      </c>
      <c r="Q223" s="18" t="s">
        <v>109</v>
      </c>
      <c r="R223" s="29" t="s">
        <v>945</v>
      </c>
      <c r="S223" s="23"/>
      <c r="T223" s="23"/>
      <c r="U223" s="23"/>
      <c r="V223" s="23"/>
      <c r="W223" s="24">
        <v>0</v>
      </c>
      <c r="X223" s="21">
        <f>1/4</f>
        <v>0.25</v>
      </c>
      <c r="Y223" s="21">
        <v>0</v>
      </c>
      <c r="Z223" s="21">
        <f>1/4</f>
        <v>0.25</v>
      </c>
      <c r="AA223" s="74">
        <v>0</v>
      </c>
    </row>
    <row r="224" spans="1:27">
      <c r="A224" s="4">
        <v>223</v>
      </c>
      <c r="B224" s="7" t="s">
        <v>639</v>
      </c>
      <c r="C224" s="30" t="s">
        <v>948</v>
      </c>
      <c r="D224" s="5" t="str">
        <f t="shared" si="21"/>
        <v>Ahmad Ahmad Haj</v>
      </c>
      <c r="E224" s="7" t="s">
        <v>146</v>
      </c>
      <c r="F224" s="5" t="s">
        <v>53</v>
      </c>
      <c r="G224" s="5" t="s">
        <v>88</v>
      </c>
      <c r="H224" s="7" t="s">
        <v>942</v>
      </c>
      <c r="I224" s="8" t="s">
        <v>943</v>
      </c>
      <c r="J224" s="7" t="s">
        <v>944</v>
      </c>
      <c r="K224" s="10"/>
      <c r="L224" s="10"/>
      <c r="M224" s="10"/>
      <c r="N224" s="10"/>
      <c r="O224" s="10"/>
      <c r="P224" s="10">
        <v>0</v>
      </c>
      <c r="Q224" s="7" t="s">
        <v>109</v>
      </c>
      <c r="R224" s="27" t="s">
        <v>945</v>
      </c>
      <c r="S224" s="28"/>
      <c r="T224" s="28"/>
      <c r="U224" s="28"/>
      <c r="V224" s="28"/>
      <c r="W224" s="13">
        <v>0</v>
      </c>
      <c r="X224" s="10">
        <f>1/4</f>
        <v>0.25</v>
      </c>
      <c r="Y224" s="10">
        <v>0</v>
      </c>
      <c r="Z224" s="10">
        <f>1/4</f>
        <v>0.25</v>
      </c>
      <c r="AA224" s="73">
        <v>0</v>
      </c>
    </row>
    <row r="225" spans="1:27">
      <c r="A225" s="15">
        <v>224</v>
      </c>
      <c r="B225" s="18" t="s">
        <v>949</v>
      </c>
      <c r="C225" s="34" t="s">
        <v>950</v>
      </c>
      <c r="D225" s="16" t="str">
        <f t="shared" si="21"/>
        <v>Zarif Nizar</v>
      </c>
      <c r="E225" s="18" t="s">
        <v>146</v>
      </c>
      <c r="F225" s="16" t="s">
        <v>53</v>
      </c>
      <c r="G225" s="16" t="s">
        <v>88</v>
      </c>
      <c r="H225" s="18" t="s">
        <v>942</v>
      </c>
      <c r="I225" s="19" t="s">
        <v>943</v>
      </c>
      <c r="J225" s="18" t="s">
        <v>944</v>
      </c>
      <c r="K225" s="21" t="s">
        <v>951</v>
      </c>
      <c r="L225" s="21"/>
      <c r="M225" s="21"/>
      <c r="N225" s="21"/>
      <c r="O225" s="21"/>
      <c r="P225" s="21">
        <v>0</v>
      </c>
      <c r="Q225" s="18" t="s">
        <v>109</v>
      </c>
      <c r="R225" s="29" t="s">
        <v>945</v>
      </c>
      <c r="S225" s="23"/>
      <c r="T225" s="23"/>
      <c r="U225" s="23"/>
      <c r="V225" s="23"/>
      <c r="W225" s="24">
        <v>0</v>
      </c>
      <c r="X225" s="21">
        <f>1/4</f>
        <v>0.25</v>
      </c>
      <c r="Y225" s="21">
        <v>0</v>
      </c>
      <c r="Z225" s="21">
        <f>1/4</f>
        <v>0.25</v>
      </c>
      <c r="AA225" s="74">
        <v>0</v>
      </c>
    </row>
    <row r="226" spans="1:27" ht="75">
      <c r="A226" s="4">
        <v>225</v>
      </c>
      <c r="B226" s="7" t="s">
        <v>952</v>
      </c>
      <c r="C226" s="30" t="s">
        <v>953</v>
      </c>
      <c r="D226" s="5" t="str">
        <f t="shared" si="21"/>
        <v>Benati Alessandro</v>
      </c>
      <c r="E226" s="7" t="s">
        <v>49</v>
      </c>
      <c r="F226" s="7" t="s">
        <v>30</v>
      </c>
      <c r="G226" s="5" t="s">
        <v>473</v>
      </c>
      <c r="H226" s="7" t="s">
        <v>954</v>
      </c>
      <c r="I226" s="8" t="s">
        <v>955</v>
      </c>
      <c r="J226" s="9" t="s">
        <v>956</v>
      </c>
      <c r="K226" s="10"/>
      <c r="L226" s="10">
        <v>1</v>
      </c>
      <c r="M226" s="10"/>
      <c r="N226" s="10"/>
      <c r="O226" s="10"/>
      <c r="P226" s="10"/>
      <c r="Q226" s="7" t="s">
        <v>847</v>
      </c>
      <c r="R226" s="27" t="s">
        <v>957</v>
      </c>
      <c r="S226" s="28"/>
      <c r="T226" s="28"/>
      <c r="U226" s="13">
        <v>1</v>
      </c>
      <c r="V226" s="28"/>
      <c r="W226" s="28"/>
      <c r="X226" s="10">
        <v>1</v>
      </c>
      <c r="Y226" s="10">
        <v>1</v>
      </c>
      <c r="Z226" s="10">
        <f>1/2</f>
        <v>0.5</v>
      </c>
      <c r="AA226" s="71">
        <f>1/2</f>
        <v>0.5</v>
      </c>
    </row>
    <row r="227" spans="1:27" ht="15" customHeight="1">
      <c r="A227" s="15">
        <v>226</v>
      </c>
      <c r="B227" s="18" t="s">
        <v>958</v>
      </c>
      <c r="C227" s="34" t="s">
        <v>959</v>
      </c>
      <c r="D227" s="16" t="str">
        <f t="shared" si="21"/>
        <v>Bahroun Zied</v>
      </c>
      <c r="E227" s="18" t="s">
        <v>39</v>
      </c>
      <c r="F227" s="16" t="s">
        <v>53</v>
      </c>
      <c r="G227" s="16" t="s">
        <v>378</v>
      </c>
      <c r="H227" s="18" t="s">
        <v>960</v>
      </c>
      <c r="I227" s="19" t="s">
        <v>961</v>
      </c>
      <c r="J227" s="18" t="s">
        <v>962</v>
      </c>
      <c r="K227" s="21"/>
      <c r="L227" s="21">
        <v>1</v>
      </c>
      <c r="M227" s="21"/>
      <c r="N227" s="21"/>
      <c r="O227" s="21"/>
      <c r="P227" s="21"/>
      <c r="Q227" s="18" t="s">
        <v>45</v>
      </c>
      <c r="R227" s="29" t="s">
        <v>963</v>
      </c>
      <c r="S227" s="24">
        <v>1</v>
      </c>
      <c r="T227" s="23"/>
      <c r="U227" s="23"/>
      <c r="V227" s="23"/>
      <c r="W227" s="23"/>
      <c r="X227" s="21">
        <v>1</v>
      </c>
      <c r="Y227" s="21">
        <v>1</v>
      </c>
      <c r="Z227" s="21">
        <f>1/2</f>
        <v>0.5</v>
      </c>
      <c r="AA227" s="72">
        <f>1/2</f>
        <v>0.5</v>
      </c>
    </row>
    <row r="228" spans="1:27">
      <c r="A228" s="4">
        <v>227</v>
      </c>
      <c r="B228" s="7" t="s">
        <v>295</v>
      </c>
      <c r="C228" s="30" t="s">
        <v>87</v>
      </c>
      <c r="D228" s="5" t="str">
        <f t="shared" si="21"/>
        <v>Al-Sayah Mohammad</v>
      </c>
      <c r="E228" s="7" t="s">
        <v>49</v>
      </c>
      <c r="F228" s="7" t="s">
        <v>30</v>
      </c>
      <c r="G228" s="7" t="s">
        <v>31</v>
      </c>
      <c r="H228" s="7" t="s">
        <v>964</v>
      </c>
      <c r="I228" s="8" t="s">
        <v>965</v>
      </c>
      <c r="J228" s="7" t="s">
        <v>966</v>
      </c>
      <c r="K228" s="10">
        <v>1</v>
      </c>
      <c r="L228" s="10"/>
      <c r="M228" s="10"/>
      <c r="N228" s="10"/>
      <c r="O228" s="10"/>
      <c r="P228" s="10"/>
      <c r="Q228" s="7" t="s">
        <v>469</v>
      </c>
      <c r="R228" s="27" t="s">
        <v>967</v>
      </c>
      <c r="S228" s="13">
        <v>1</v>
      </c>
      <c r="T228" s="28"/>
      <c r="U228" s="28"/>
      <c r="V228" s="28"/>
      <c r="W228" s="28"/>
      <c r="X228" s="10">
        <v>1</v>
      </c>
      <c r="Y228" s="10">
        <v>1</v>
      </c>
      <c r="Z228" s="10">
        <f>1/7</f>
        <v>0.14285714285714285</v>
      </c>
      <c r="AA228" s="71">
        <f>1/7</f>
        <v>0.14285714285714285</v>
      </c>
    </row>
    <row r="229" spans="1:27" ht="15" customHeight="1">
      <c r="A229" s="15">
        <v>228</v>
      </c>
      <c r="B229" s="18" t="s">
        <v>787</v>
      </c>
      <c r="C229" s="34" t="s">
        <v>788</v>
      </c>
      <c r="D229" s="16" t="str">
        <f t="shared" si="21"/>
        <v>Boubakri Narjess</v>
      </c>
      <c r="E229" s="18" t="s">
        <v>49</v>
      </c>
      <c r="F229" s="16" t="s">
        <v>40</v>
      </c>
      <c r="G229" s="18" t="s">
        <v>219</v>
      </c>
      <c r="H229" s="18" t="s">
        <v>968</v>
      </c>
      <c r="I229" s="19" t="s">
        <v>969</v>
      </c>
      <c r="J229" s="18" t="s">
        <v>970</v>
      </c>
      <c r="K229" s="21"/>
      <c r="L229" s="21">
        <v>1</v>
      </c>
      <c r="M229" s="21"/>
      <c r="N229" s="21"/>
      <c r="O229" s="21"/>
      <c r="P229" s="21"/>
      <c r="Q229" s="18" t="s">
        <v>120</v>
      </c>
      <c r="R229" s="135" t="s">
        <v>971</v>
      </c>
      <c r="S229" s="24">
        <v>1</v>
      </c>
      <c r="T229" s="128"/>
      <c r="U229" s="128"/>
      <c r="V229" s="128"/>
      <c r="W229" s="128"/>
      <c r="X229" s="21">
        <v>1</v>
      </c>
      <c r="Y229" s="21">
        <v>1</v>
      </c>
      <c r="Z229" s="21">
        <f>1/4</f>
        <v>0.25</v>
      </c>
      <c r="AA229" s="72">
        <f>1/4</f>
        <v>0.25</v>
      </c>
    </row>
    <row r="230" spans="1:27">
      <c r="A230" s="4">
        <v>229</v>
      </c>
      <c r="B230" s="7" t="s">
        <v>972</v>
      </c>
      <c r="C230" s="30" t="s">
        <v>275</v>
      </c>
      <c r="D230" s="5" t="str">
        <f t="shared" si="21"/>
        <v>Abouleish Mohamed</v>
      </c>
      <c r="E230" s="7" t="s">
        <v>39</v>
      </c>
      <c r="F230" s="7" t="s">
        <v>30</v>
      </c>
      <c r="G230" s="7" t="s">
        <v>31</v>
      </c>
      <c r="H230" s="7" t="s">
        <v>973</v>
      </c>
      <c r="I230" s="8" t="s">
        <v>974</v>
      </c>
      <c r="J230" s="7" t="s">
        <v>975</v>
      </c>
      <c r="K230" s="10">
        <v>1</v>
      </c>
      <c r="L230" s="10"/>
      <c r="M230" s="10"/>
      <c r="N230" s="10"/>
      <c r="O230" s="10"/>
      <c r="P230" s="10"/>
      <c r="Q230" s="7" t="s">
        <v>150</v>
      </c>
      <c r="R230" s="129" t="s">
        <v>976</v>
      </c>
      <c r="S230" s="28"/>
      <c r="T230" s="13">
        <v>1</v>
      </c>
      <c r="U230" s="28"/>
      <c r="V230" s="28"/>
      <c r="W230" s="28"/>
      <c r="X230" s="10">
        <v>1</v>
      </c>
      <c r="Y230" s="10">
        <v>1</v>
      </c>
      <c r="Z230" s="10">
        <f>1/5</f>
        <v>0.2</v>
      </c>
      <c r="AA230" s="71">
        <f>1/5</f>
        <v>0.2</v>
      </c>
    </row>
    <row r="231" spans="1:27" ht="15" customHeight="1">
      <c r="A231" s="15">
        <v>230</v>
      </c>
      <c r="B231" s="18" t="s">
        <v>521</v>
      </c>
      <c r="C231" s="34" t="s">
        <v>497</v>
      </c>
      <c r="D231" s="16" t="str">
        <f t="shared" si="21"/>
        <v>Hawileh Rami</v>
      </c>
      <c r="E231" s="18" t="s">
        <v>49</v>
      </c>
      <c r="F231" s="16" t="s">
        <v>53</v>
      </c>
      <c r="G231" s="18" t="s">
        <v>88</v>
      </c>
      <c r="H231" s="18" t="s">
        <v>977</v>
      </c>
      <c r="I231" s="19" t="s">
        <v>978</v>
      </c>
      <c r="J231" s="18" t="s">
        <v>979</v>
      </c>
      <c r="K231" s="21">
        <v>1</v>
      </c>
      <c r="L231" s="21"/>
      <c r="M231" s="21"/>
      <c r="N231" s="21"/>
      <c r="O231" s="21"/>
      <c r="P231" s="21"/>
      <c r="Q231" s="18" t="s">
        <v>980</v>
      </c>
      <c r="R231" s="29" t="s">
        <v>981</v>
      </c>
      <c r="S231" s="23"/>
      <c r="T231" s="23"/>
      <c r="U231" s="24">
        <v>1</v>
      </c>
      <c r="V231" s="23"/>
      <c r="W231" s="23"/>
      <c r="X231" s="21">
        <v>1</v>
      </c>
      <c r="Y231" s="21">
        <v>1</v>
      </c>
      <c r="Z231" s="21">
        <f>1/2</f>
        <v>0.5</v>
      </c>
      <c r="AA231" s="72">
        <f>1/2</f>
        <v>0.5</v>
      </c>
    </row>
    <row r="232" spans="1:27" ht="60">
      <c r="A232" s="4">
        <v>231</v>
      </c>
      <c r="B232" s="7" t="s">
        <v>210</v>
      </c>
      <c r="C232" s="30" t="s">
        <v>211</v>
      </c>
      <c r="D232" s="5" t="str">
        <f t="shared" si="21"/>
        <v>Hossain Mahmud</v>
      </c>
      <c r="E232" s="7" t="s">
        <v>39</v>
      </c>
      <c r="F232" s="5" t="s">
        <v>40</v>
      </c>
      <c r="G232" s="7" t="s">
        <v>212</v>
      </c>
      <c r="H232" s="7" t="s">
        <v>982</v>
      </c>
      <c r="I232" s="8" t="s">
        <v>983</v>
      </c>
      <c r="J232" s="9" t="s">
        <v>984</v>
      </c>
      <c r="K232" s="10"/>
      <c r="L232" s="10">
        <v>1</v>
      </c>
      <c r="M232" s="10"/>
      <c r="N232" s="10"/>
      <c r="O232" s="10"/>
      <c r="P232" s="10"/>
      <c r="Q232" s="7" t="s">
        <v>130</v>
      </c>
      <c r="R232" s="27" t="s">
        <v>985</v>
      </c>
      <c r="S232" s="28"/>
      <c r="T232" s="13">
        <v>1</v>
      </c>
      <c r="U232" s="28"/>
      <c r="V232" s="28"/>
      <c r="W232" s="28"/>
      <c r="X232" s="10">
        <v>1</v>
      </c>
      <c r="Y232" s="10">
        <v>1</v>
      </c>
      <c r="Z232" s="10">
        <f>1/3</f>
        <v>0.33333333333333331</v>
      </c>
      <c r="AA232" s="71">
        <f>1/3</f>
        <v>0.33333333333333331</v>
      </c>
    </row>
    <row r="233" spans="1:27">
      <c r="A233" s="15">
        <v>232</v>
      </c>
      <c r="B233" s="18" t="s">
        <v>986</v>
      </c>
      <c r="C233" s="34" t="s">
        <v>987</v>
      </c>
      <c r="D233" s="16" t="str">
        <f t="shared" si="21"/>
        <v>Kanan Sofian</v>
      </c>
      <c r="E233" s="18" t="s">
        <v>49</v>
      </c>
      <c r="F233" s="18" t="s">
        <v>30</v>
      </c>
      <c r="G233" s="18" t="s">
        <v>31</v>
      </c>
      <c r="H233" s="18" t="s">
        <v>988</v>
      </c>
      <c r="I233" s="19" t="s">
        <v>989</v>
      </c>
      <c r="J233" s="18" t="s">
        <v>990</v>
      </c>
      <c r="K233" s="21">
        <v>1</v>
      </c>
      <c r="L233" s="21"/>
      <c r="M233" s="21"/>
      <c r="N233" s="21"/>
      <c r="O233" s="21"/>
      <c r="P233" s="21"/>
      <c r="Q233" s="18" t="s">
        <v>66</v>
      </c>
      <c r="R233" s="29" t="s">
        <v>991</v>
      </c>
      <c r="S233" s="24">
        <v>1</v>
      </c>
      <c r="T233" s="23"/>
      <c r="U233" s="23"/>
      <c r="V233" s="23"/>
      <c r="W233" s="23"/>
      <c r="X233" s="21">
        <v>1</v>
      </c>
      <c r="Y233" s="21">
        <v>1</v>
      </c>
      <c r="Z233" s="21">
        <f>1/4</f>
        <v>0.25</v>
      </c>
      <c r="AA233" s="72">
        <f>1/4</f>
        <v>0.25</v>
      </c>
    </row>
    <row r="234" spans="1:27">
      <c r="A234" s="4">
        <v>233</v>
      </c>
      <c r="B234" s="7" t="s">
        <v>245</v>
      </c>
      <c r="C234" s="30" t="s">
        <v>246</v>
      </c>
      <c r="D234" s="5" t="str">
        <f t="shared" si="21"/>
        <v>Romdhane Lotfi</v>
      </c>
      <c r="E234" s="5" t="s">
        <v>49</v>
      </c>
      <c r="F234" s="7" t="s">
        <v>53</v>
      </c>
      <c r="G234" s="7" t="s">
        <v>54</v>
      </c>
      <c r="H234" s="7" t="s">
        <v>992</v>
      </c>
      <c r="I234" s="8" t="s">
        <v>993</v>
      </c>
      <c r="J234" s="7" t="s">
        <v>994</v>
      </c>
      <c r="K234" s="10">
        <v>1</v>
      </c>
      <c r="L234" s="10"/>
      <c r="M234" s="10"/>
      <c r="N234" s="10"/>
      <c r="O234" s="10"/>
      <c r="P234" s="10"/>
      <c r="Q234" s="7" t="s">
        <v>792</v>
      </c>
      <c r="R234" s="27" t="s">
        <v>995</v>
      </c>
      <c r="S234" s="28"/>
      <c r="T234" s="28"/>
      <c r="U234" s="28"/>
      <c r="V234" s="13">
        <v>1</v>
      </c>
      <c r="W234" s="28"/>
      <c r="X234" s="10">
        <v>1</v>
      </c>
      <c r="Y234" s="10">
        <v>1</v>
      </c>
      <c r="Z234" s="10">
        <f>1/3</f>
        <v>0.33333333333333331</v>
      </c>
      <c r="AA234" s="71">
        <f>1/3</f>
        <v>0.33333333333333331</v>
      </c>
    </row>
    <row r="235" spans="1:27" ht="15" customHeight="1">
      <c r="A235" s="15">
        <v>234</v>
      </c>
      <c r="B235" s="18" t="s">
        <v>996</v>
      </c>
      <c r="C235" s="34" t="s">
        <v>997</v>
      </c>
      <c r="D235" s="16" t="str">
        <f t="shared" si="21"/>
        <v>Chebbi Rachid</v>
      </c>
      <c r="E235" s="16" t="s">
        <v>49</v>
      </c>
      <c r="F235" s="18" t="s">
        <v>53</v>
      </c>
      <c r="G235" s="18" t="s">
        <v>134</v>
      </c>
      <c r="H235" s="18" t="s">
        <v>998</v>
      </c>
      <c r="I235" s="19" t="s">
        <v>999</v>
      </c>
      <c r="J235" s="18" t="s">
        <v>1000</v>
      </c>
      <c r="K235" s="21">
        <v>1</v>
      </c>
      <c r="L235" s="21"/>
      <c r="M235" s="21"/>
      <c r="N235" s="21"/>
      <c r="O235" s="21"/>
      <c r="P235" s="21"/>
      <c r="Q235" s="18" t="s">
        <v>1001</v>
      </c>
      <c r="R235" s="29" t="s">
        <v>1002</v>
      </c>
      <c r="S235" s="23"/>
      <c r="T235" s="23"/>
      <c r="U235" s="24">
        <v>1</v>
      </c>
      <c r="V235" s="23"/>
      <c r="W235" s="23"/>
      <c r="X235" s="21">
        <v>1</v>
      </c>
      <c r="Y235" s="21">
        <v>1</v>
      </c>
      <c r="Z235" s="21">
        <v>1</v>
      </c>
      <c r="AA235" s="72">
        <v>1</v>
      </c>
    </row>
    <row r="236" spans="1:27">
      <c r="A236" s="4">
        <v>235</v>
      </c>
      <c r="B236" s="5" t="s">
        <v>680</v>
      </c>
      <c r="C236" s="6" t="s">
        <v>681</v>
      </c>
      <c r="D236" s="5" t="str">
        <f t="shared" si="21"/>
        <v>Chathoth Prakash</v>
      </c>
      <c r="E236" s="5" t="s">
        <v>49</v>
      </c>
      <c r="F236" s="5" t="s">
        <v>40</v>
      </c>
      <c r="G236" s="5" t="s">
        <v>364</v>
      </c>
      <c r="H236" s="5" t="s">
        <v>1003</v>
      </c>
      <c r="I236" s="47" t="s">
        <v>1004</v>
      </c>
      <c r="J236" s="5" t="s">
        <v>1005</v>
      </c>
      <c r="K236" s="67"/>
      <c r="L236" s="67"/>
      <c r="M236" s="67"/>
      <c r="N236" s="67"/>
      <c r="O236" s="67"/>
      <c r="P236" s="67">
        <v>1</v>
      </c>
      <c r="Q236" s="5" t="s">
        <v>847</v>
      </c>
      <c r="R236" s="68" t="s">
        <v>1006</v>
      </c>
      <c r="S236" s="28"/>
      <c r="T236" s="28"/>
      <c r="U236" s="28"/>
      <c r="V236" s="28"/>
      <c r="W236" s="69">
        <v>1</v>
      </c>
      <c r="X236" s="67">
        <v>1</v>
      </c>
      <c r="Y236" s="67">
        <v>1</v>
      </c>
      <c r="Z236" s="67">
        <f>1/2</f>
        <v>0.5</v>
      </c>
      <c r="AA236" s="136">
        <f>1/2</f>
        <v>0.5</v>
      </c>
    </row>
    <row r="237" spans="1:27">
      <c r="A237" s="15">
        <v>236</v>
      </c>
      <c r="B237" s="18" t="s">
        <v>750</v>
      </c>
      <c r="C237" s="34" t="s">
        <v>751</v>
      </c>
      <c r="D237" s="16" t="str">
        <f t="shared" si="21"/>
        <v>Belhamadia Youssef</v>
      </c>
      <c r="E237" s="18" t="s">
        <v>39</v>
      </c>
      <c r="F237" s="18" t="s">
        <v>30</v>
      </c>
      <c r="G237" s="18" t="s">
        <v>62</v>
      </c>
      <c r="H237" s="18" t="s">
        <v>1007</v>
      </c>
      <c r="I237" s="19" t="s">
        <v>1008</v>
      </c>
      <c r="J237" s="18" t="s">
        <v>1009</v>
      </c>
      <c r="K237" s="21">
        <v>1</v>
      </c>
      <c r="L237" s="21"/>
      <c r="M237" s="21"/>
      <c r="N237" s="21"/>
      <c r="O237" s="21"/>
      <c r="P237" s="21"/>
      <c r="Q237" s="18" t="s">
        <v>66</v>
      </c>
      <c r="R237" s="29" t="s">
        <v>1010</v>
      </c>
      <c r="S237" s="23"/>
      <c r="T237" s="24">
        <v>1</v>
      </c>
      <c r="U237" s="23"/>
      <c r="V237" s="23"/>
      <c r="W237" s="23"/>
      <c r="X237" s="21">
        <v>1</v>
      </c>
      <c r="Y237" s="21">
        <v>1</v>
      </c>
      <c r="Z237" s="21">
        <f>1/3</f>
        <v>0.33333333333333331</v>
      </c>
      <c r="AA237" s="72">
        <f>1/3</f>
        <v>0.33333333333333331</v>
      </c>
    </row>
    <row r="238" spans="1:27">
      <c r="A238" s="4">
        <v>237</v>
      </c>
      <c r="B238" s="7" t="s">
        <v>1011</v>
      </c>
      <c r="C238" s="30" t="s">
        <v>1012</v>
      </c>
      <c r="D238" s="5" t="str">
        <f t="shared" si="21"/>
        <v>Kalogerakis Nicolas</v>
      </c>
      <c r="E238" s="5" t="s">
        <v>697</v>
      </c>
      <c r="F238" s="7" t="s">
        <v>53</v>
      </c>
      <c r="G238" s="7" t="s">
        <v>134</v>
      </c>
      <c r="H238" s="7" t="s">
        <v>1013</v>
      </c>
      <c r="I238" s="8" t="s">
        <v>1014</v>
      </c>
      <c r="J238" s="7" t="s">
        <v>1015</v>
      </c>
      <c r="K238" s="10">
        <v>1</v>
      </c>
      <c r="L238" s="10"/>
      <c r="M238" s="10"/>
      <c r="N238" s="10"/>
      <c r="O238" s="10"/>
      <c r="P238" s="10"/>
      <c r="Q238" s="7" t="s">
        <v>130</v>
      </c>
      <c r="R238" s="27" t="s">
        <v>1016</v>
      </c>
      <c r="S238" s="28"/>
      <c r="T238" s="13">
        <v>1</v>
      </c>
      <c r="U238" s="28"/>
      <c r="V238" s="28"/>
      <c r="W238" s="28"/>
      <c r="X238" s="10">
        <v>1</v>
      </c>
      <c r="Y238" s="10">
        <v>1</v>
      </c>
      <c r="Z238" s="10">
        <f>1/4</f>
        <v>0.25</v>
      </c>
      <c r="AA238" s="71">
        <f>1/4</f>
        <v>0.25</v>
      </c>
    </row>
    <row r="239" spans="1:27">
      <c r="A239" s="15">
        <v>238</v>
      </c>
      <c r="B239" s="18" t="s">
        <v>1017</v>
      </c>
      <c r="C239" s="34" t="s">
        <v>1018</v>
      </c>
      <c r="D239" s="16" t="str">
        <f t="shared" si="21"/>
        <v>Abu-Nabah Bassam</v>
      </c>
      <c r="E239" s="16" t="s">
        <v>70</v>
      </c>
      <c r="F239" s="18" t="s">
        <v>53</v>
      </c>
      <c r="G239" s="18" t="s">
        <v>54</v>
      </c>
      <c r="H239" s="18" t="s">
        <v>1019</v>
      </c>
      <c r="I239" s="19" t="s">
        <v>1020</v>
      </c>
      <c r="J239" s="18" t="s">
        <v>1021</v>
      </c>
      <c r="K239" s="21">
        <v>1</v>
      </c>
      <c r="L239" s="21"/>
      <c r="M239" s="21"/>
      <c r="N239" s="21"/>
      <c r="O239" s="21"/>
      <c r="P239" s="21"/>
      <c r="Q239" s="18" t="s">
        <v>1022</v>
      </c>
      <c r="R239" s="29" t="s">
        <v>1023</v>
      </c>
      <c r="S239" s="23"/>
      <c r="T239" s="24">
        <v>1</v>
      </c>
      <c r="U239" s="23"/>
      <c r="V239" s="23"/>
      <c r="W239" s="23"/>
      <c r="X239" s="21">
        <v>1</v>
      </c>
      <c r="Y239" s="21">
        <v>1</v>
      </c>
      <c r="Z239" s="21">
        <f>1/3</f>
        <v>0.33333333333333331</v>
      </c>
      <c r="AA239" s="72">
        <f>1/3</f>
        <v>0.33333333333333331</v>
      </c>
    </row>
    <row r="240" spans="1:27">
      <c r="A240" s="4">
        <v>239</v>
      </c>
      <c r="B240" s="7" t="s">
        <v>1024</v>
      </c>
      <c r="C240" s="30" t="s">
        <v>1025</v>
      </c>
      <c r="D240" s="5" t="str">
        <f t="shared" si="21"/>
        <v>Kallel Sadok</v>
      </c>
      <c r="E240" s="5" t="s">
        <v>49</v>
      </c>
      <c r="F240" s="7" t="s">
        <v>30</v>
      </c>
      <c r="G240" s="7" t="s">
        <v>62</v>
      </c>
      <c r="H240" s="7" t="s">
        <v>1026</v>
      </c>
      <c r="I240" s="8" t="s">
        <v>1027</v>
      </c>
      <c r="J240" s="7" t="s">
        <v>1028</v>
      </c>
      <c r="K240" s="10">
        <v>1</v>
      </c>
      <c r="L240" s="10"/>
      <c r="M240" s="10"/>
      <c r="N240" s="10"/>
      <c r="O240" s="10"/>
      <c r="P240" s="10"/>
      <c r="Q240" s="7" t="s">
        <v>1029</v>
      </c>
      <c r="R240" s="27" t="s">
        <v>1030</v>
      </c>
      <c r="S240" s="28"/>
      <c r="T240" s="13">
        <v>1</v>
      </c>
      <c r="U240" s="28"/>
      <c r="V240" s="28"/>
      <c r="W240" s="28"/>
      <c r="X240" s="10">
        <v>1</v>
      </c>
      <c r="Y240" s="10">
        <v>1</v>
      </c>
      <c r="Z240" s="10">
        <v>1</v>
      </c>
      <c r="AA240" s="71">
        <v>1</v>
      </c>
    </row>
    <row r="241" spans="1:27">
      <c r="A241" s="15">
        <v>240</v>
      </c>
      <c r="B241" s="18" t="s">
        <v>1011</v>
      </c>
      <c r="C241" s="34" t="s">
        <v>1012</v>
      </c>
      <c r="D241" s="16" t="str">
        <f t="shared" si="21"/>
        <v>Kalogerakis Nicolas</v>
      </c>
      <c r="E241" s="16" t="s">
        <v>697</v>
      </c>
      <c r="F241" s="18" t="s">
        <v>53</v>
      </c>
      <c r="G241" s="18" t="s">
        <v>134</v>
      </c>
      <c r="H241" s="18" t="s">
        <v>1031</v>
      </c>
      <c r="I241" s="19" t="s">
        <v>1032</v>
      </c>
      <c r="J241" s="18" t="s">
        <v>1033</v>
      </c>
      <c r="K241" s="21">
        <v>1</v>
      </c>
      <c r="L241" s="21"/>
      <c r="M241" s="21"/>
      <c r="N241" s="21"/>
      <c r="O241" s="21"/>
      <c r="P241" s="21"/>
      <c r="Q241" s="18" t="s">
        <v>120</v>
      </c>
      <c r="R241" s="29" t="s">
        <v>1034</v>
      </c>
      <c r="S241" s="24">
        <v>1</v>
      </c>
      <c r="T241" s="23"/>
      <c r="U241" s="23"/>
      <c r="V241" s="23"/>
      <c r="W241" s="23"/>
      <c r="X241" s="21">
        <v>1</v>
      </c>
      <c r="Y241" s="21">
        <v>1</v>
      </c>
      <c r="Z241" s="21">
        <f>1/9</f>
        <v>0.1111111111111111</v>
      </c>
      <c r="AA241" s="72">
        <f>1/9</f>
        <v>0.1111111111111111</v>
      </c>
    </row>
    <row r="242" spans="1:27">
      <c r="A242" s="4">
        <v>241</v>
      </c>
      <c r="B242" s="7" t="s">
        <v>639</v>
      </c>
      <c r="C242" s="30" t="s">
        <v>640</v>
      </c>
      <c r="D242" s="5" t="str">
        <f t="shared" si="21"/>
        <v>Ahmad Norita</v>
      </c>
      <c r="E242" s="7" t="s">
        <v>39</v>
      </c>
      <c r="F242" s="7" t="s">
        <v>40</v>
      </c>
      <c r="G242" s="7" t="s">
        <v>364</v>
      </c>
      <c r="H242" s="7" t="s">
        <v>1035</v>
      </c>
      <c r="I242" s="8" t="s">
        <v>1036</v>
      </c>
      <c r="J242" s="7" t="s">
        <v>1037</v>
      </c>
      <c r="K242" s="10"/>
      <c r="L242" s="10">
        <v>1</v>
      </c>
      <c r="M242" s="10"/>
      <c r="N242" s="10"/>
      <c r="O242" s="10"/>
      <c r="P242" s="10"/>
      <c r="Q242" s="7" t="s">
        <v>99</v>
      </c>
      <c r="R242" s="27" t="s">
        <v>1038</v>
      </c>
      <c r="S242" s="28"/>
      <c r="T242" s="28"/>
      <c r="U242" s="28"/>
      <c r="V242" s="13">
        <v>1</v>
      </c>
      <c r="W242" s="28"/>
      <c r="X242" s="10">
        <v>1</v>
      </c>
      <c r="Y242" s="10">
        <v>1</v>
      </c>
      <c r="Z242" s="10">
        <f>1/3</f>
        <v>0.33333333333333331</v>
      </c>
      <c r="AA242" s="71">
        <f>1/3</f>
        <v>0.33333333333333331</v>
      </c>
    </row>
    <row r="243" spans="1:27">
      <c r="A243" s="15">
        <v>242</v>
      </c>
      <c r="B243" s="18" t="s">
        <v>478</v>
      </c>
      <c r="C243" s="34" t="s">
        <v>1039</v>
      </c>
      <c r="D243" s="16" t="str">
        <f t="shared" si="21"/>
        <v>Salamin Yousef </v>
      </c>
      <c r="E243" s="16" t="s">
        <v>49</v>
      </c>
      <c r="F243" s="18" t="s">
        <v>30</v>
      </c>
      <c r="G243" s="18" t="s">
        <v>204</v>
      </c>
      <c r="H243" s="18" t="s">
        <v>1040</v>
      </c>
      <c r="I243" s="19" t="s">
        <v>1041</v>
      </c>
      <c r="J243" s="18" t="s">
        <v>1042</v>
      </c>
      <c r="K243" s="21">
        <v>1</v>
      </c>
      <c r="L243" s="21"/>
      <c r="M243" s="21"/>
      <c r="N243" s="21"/>
      <c r="O243" s="21"/>
      <c r="P243" s="21"/>
      <c r="Q243" s="18" t="s">
        <v>561</v>
      </c>
      <c r="R243" s="29" t="s">
        <v>1043</v>
      </c>
      <c r="S243" s="24">
        <v>1</v>
      </c>
      <c r="T243" s="23"/>
      <c r="U243" s="23"/>
      <c r="V243" s="23"/>
      <c r="W243" s="23"/>
      <c r="X243" s="21">
        <v>1</v>
      </c>
      <c r="Y243" s="21">
        <v>1</v>
      </c>
      <c r="Z243" s="21">
        <f>1/3</f>
        <v>0.33333333333333331</v>
      </c>
      <c r="AA243" s="72">
        <f>1/3</f>
        <v>0.33333333333333331</v>
      </c>
    </row>
    <row r="244" spans="1:27">
      <c r="A244" s="4">
        <v>243</v>
      </c>
      <c r="B244" s="7" t="s">
        <v>1044</v>
      </c>
      <c r="C244" s="30" t="s">
        <v>1045</v>
      </c>
      <c r="D244" s="5" t="str">
        <f t="shared" si="21"/>
        <v>Abuzaid Wael</v>
      </c>
      <c r="E244" s="5" t="s">
        <v>70</v>
      </c>
      <c r="F244" s="7" t="s">
        <v>53</v>
      </c>
      <c r="G244" s="7" t="s">
        <v>54</v>
      </c>
      <c r="H244" s="7" t="s">
        <v>1046</v>
      </c>
      <c r="I244" s="8" t="s">
        <v>1047</v>
      </c>
      <c r="J244" s="7" t="s">
        <v>1048</v>
      </c>
      <c r="K244" s="10">
        <v>1</v>
      </c>
      <c r="L244" s="10"/>
      <c r="M244" s="10"/>
      <c r="N244" s="10"/>
      <c r="O244" s="10"/>
      <c r="P244" s="10"/>
      <c r="Q244" s="7" t="s">
        <v>138</v>
      </c>
      <c r="R244" s="27" t="s">
        <v>1049</v>
      </c>
      <c r="S244" s="13">
        <v>1</v>
      </c>
      <c r="T244" s="28"/>
      <c r="U244" s="28"/>
      <c r="V244" s="28"/>
      <c r="W244" s="28"/>
      <c r="X244" s="10">
        <v>1</v>
      </c>
      <c r="Y244" s="10">
        <v>1</v>
      </c>
      <c r="Z244" s="10">
        <f>1/2</f>
        <v>0.5</v>
      </c>
      <c r="AA244" s="71">
        <f>1/2</f>
        <v>0.5</v>
      </c>
    </row>
    <row r="245" spans="1:27">
      <c r="A245" s="15">
        <v>244</v>
      </c>
      <c r="B245" s="18" t="s">
        <v>1050</v>
      </c>
      <c r="C245" s="34" t="s">
        <v>1051</v>
      </c>
      <c r="D245" s="16" t="str">
        <f t="shared" si="21"/>
        <v>Ghamri Lamyaa</v>
      </c>
      <c r="E245" s="16" t="s">
        <v>146</v>
      </c>
      <c r="F245" s="18" t="s">
        <v>53</v>
      </c>
      <c r="G245" s="18" t="s">
        <v>177</v>
      </c>
      <c r="H245" s="18" t="s">
        <v>1052</v>
      </c>
      <c r="I245" s="19" t="s">
        <v>1053</v>
      </c>
      <c r="J245" s="18" t="s">
        <v>1054</v>
      </c>
      <c r="K245" s="21"/>
      <c r="L245" s="21"/>
      <c r="M245" s="21"/>
      <c r="N245" s="21"/>
      <c r="O245" s="21"/>
      <c r="P245" s="21">
        <v>0</v>
      </c>
      <c r="Q245" s="18" t="s">
        <v>243</v>
      </c>
      <c r="R245" s="29" t="s">
        <v>1055</v>
      </c>
      <c r="S245" s="23"/>
      <c r="T245" s="23"/>
      <c r="U245" s="23"/>
      <c r="V245" s="23"/>
      <c r="W245" s="24">
        <v>0</v>
      </c>
      <c r="X245" s="21">
        <f t="shared" ref="X245:X250" si="25">1/6</f>
        <v>0.16666666666666666</v>
      </c>
      <c r="Y245" s="21">
        <v>0</v>
      </c>
      <c r="Z245" s="21">
        <f t="shared" ref="Z245:Z250" si="26">1/6</f>
        <v>0.16666666666666666</v>
      </c>
      <c r="AA245" s="74">
        <v>0</v>
      </c>
    </row>
    <row r="246" spans="1:27">
      <c r="A246" s="4">
        <v>245</v>
      </c>
      <c r="B246" s="7" t="s">
        <v>1056</v>
      </c>
      <c r="C246" s="30" t="s">
        <v>1057</v>
      </c>
      <c r="D246" s="5" t="str">
        <f t="shared" si="21"/>
        <v>Awadh Hamda</v>
      </c>
      <c r="E246" s="5" t="s">
        <v>146</v>
      </c>
      <c r="F246" s="7" t="s">
        <v>53</v>
      </c>
      <c r="G246" s="7" t="s">
        <v>177</v>
      </c>
      <c r="H246" s="7" t="s">
        <v>1052</v>
      </c>
      <c r="I246" s="8" t="s">
        <v>1053</v>
      </c>
      <c r="J246" s="7" t="s">
        <v>1054</v>
      </c>
      <c r="K246" s="10"/>
      <c r="L246" s="10"/>
      <c r="M246" s="10"/>
      <c r="N246" s="10"/>
      <c r="O246" s="10"/>
      <c r="P246" s="10">
        <v>0</v>
      </c>
      <c r="Q246" s="7" t="s">
        <v>243</v>
      </c>
      <c r="R246" s="27" t="s">
        <v>1055</v>
      </c>
      <c r="S246" s="28"/>
      <c r="T246" s="28"/>
      <c r="U246" s="28"/>
      <c r="V246" s="28"/>
      <c r="W246" s="13">
        <v>0</v>
      </c>
      <c r="X246" s="10">
        <f t="shared" si="25"/>
        <v>0.16666666666666666</v>
      </c>
      <c r="Y246" s="10">
        <v>0</v>
      </c>
      <c r="Z246" s="10">
        <f t="shared" si="26"/>
        <v>0.16666666666666666</v>
      </c>
      <c r="AA246" s="73">
        <v>0</v>
      </c>
    </row>
    <row r="247" spans="1:27">
      <c r="A247" s="15">
        <v>246</v>
      </c>
      <c r="B247" s="18" t="s">
        <v>1058</v>
      </c>
      <c r="C247" s="34" t="s">
        <v>1059</v>
      </c>
      <c r="D247" s="16" t="str">
        <f t="shared" si="21"/>
        <v>Al Shamsi Najla</v>
      </c>
      <c r="E247" s="16" t="s">
        <v>146</v>
      </c>
      <c r="F247" s="18" t="s">
        <v>53</v>
      </c>
      <c r="G247" s="18" t="s">
        <v>177</v>
      </c>
      <c r="H247" s="18" t="s">
        <v>1052</v>
      </c>
      <c r="I247" s="19" t="s">
        <v>1053</v>
      </c>
      <c r="J247" s="18" t="s">
        <v>1054</v>
      </c>
      <c r="K247" s="21"/>
      <c r="L247" s="21"/>
      <c r="M247" s="21"/>
      <c r="N247" s="21"/>
      <c r="O247" s="21"/>
      <c r="P247" s="21">
        <v>0</v>
      </c>
      <c r="Q247" s="18" t="s">
        <v>243</v>
      </c>
      <c r="R247" s="29" t="s">
        <v>1055</v>
      </c>
      <c r="S247" s="23"/>
      <c r="T247" s="23"/>
      <c r="U247" s="23"/>
      <c r="V247" s="23"/>
      <c r="W247" s="24">
        <v>0</v>
      </c>
      <c r="X247" s="21">
        <f t="shared" si="25"/>
        <v>0.16666666666666666</v>
      </c>
      <c r="Y247" s="21">
        <v>0</v>
      </c>
      <c r="Z247" s="21">
        <f t="shared" si="26"/>
        <v>0.16666666666666666</v>
      </c>
      <c r="AA247" s="74">
        <v>0</v>
      </c>
    </row>
    <row r="248" spans="1:27">
      <c r="A248" s="4">
        <v>247</v>
      </c>
      <c r="B248" s="7" t="s">
        <v>1060</v>
      </c>
      <c r="C248" s="30" t="s">
        <v>1061</v>
      </c>
      <c r="D248" s="5" t="str">
        <f t="shared" si="21"/>
        <v>AlKhateri Saeed</v>
      </c>
      <c r="E248" s="5" t="s">
        <v>146</v>
      </c>
      <c r="F248" s="7" t="s">
        <v>53</v>
      </c>
      <c r="G248" s="7" t="s">
        <v>177</v>
      </c>
      <c r="H248" s="7" t="s">
        <v>1052</v>
      </c>
      <c r="I248" s="8" t="s">
        <v>1053</v>
      </c>
      <c r="J248" s="7" t="s">
        <v>1054</v>
      </c>
      <c r="K248" s="10"/>
      <c r="L248" s="10"/>
      <c r="M248" s="10"/>
      <c r="N248" s="10"/>
      <c r="O248" s="10"/>
      <c r="P248" s="10">
        <v>0</v>
      </c>
      <c r="Q248" s="7" t="s">
        <v>243</v>
      </c>
      <c r="R248" s="27" t="s">
        <v>1055</v>
      </c>
      <c r="S248" s="28"/>
      <c r="T248" s="28"/>
      <c r="U248" s="28"/>
      <c r="V248" s="28"/>
      <c r="W248" s="13">
        <v>0</v>
      </c>
      <c r="X248" s="10">
        <f t="shared" si="25"/>
        <v>0.16666666666666666</v>
      </c>
      <c r="Y248" s="10">
        <v>0</v>
      </c>
      <c r="Z248" s="10">
        <f t="shared" si="26"/>
        <v>0.16666666666666666</v>
      </c>
      <c r="AA248" s="73">
        <v>0</v>
      </c>
    </row>
    <row r="249" spans="1:27">
      <c r="A249" s="35">
        <v>248</v>
      </c>
      <c r="B249" s="36" t="s">
        <v>1062</v>
      </c>
      <c r="C249" s="37" t="s">
        <v>155</v>
      </c>
      <c r="D249" s="38" t="str">
        <f t="shared" si="21"/>
        <v>Khurram Adil</v>
      </c>
      <c r="E249" s="137" t="s">
        <v>1063</v>
      </c>
      <c r="F249" s="36" t="s">
        <v>53</v>
      </c>
      <c r="G249" s="36" t="s">
        <v>177</v>
      </c>
      <c r="H249" s="36" t="s">
        <v>1052</v>
      </c>
      <c r="I249" s="97" t="s">
        <v>1053</v>
      </c>
      <c r="J249" s="36" t="s">
        <v>1054</v>
      </c>
      <c r="K249" s="40"/>
      <c r="L249" s="40"/>
      <c r="M249" s="40"/>
      <c r="N249" s="40"/>
      <c r="O249" s="40"/>
      <c r="P249" s="40">
        <v>0.5</v>
      </c>
      <c r="Q249" s="36" t="s">
        <v>243</v>
      </c>
      <c r="R249" s="41" t="s">
        <v>1055</v>
      </c>
      <c r="S249" s="42"/>
      <c r="T249" s="42"/>
      <c r="U249" s="42"/>
      <c r="V249" s="42"/>
      <c r="W249" s="51">
        <v>0.5</v>
      </c>
      <c r="X249" s="40">
        <f t="shared" si="25"/>
        <v>0.16666666666666666</v>
      </c>
      <c r="Y249" s="40">
        <v>0.5</v>
      </c>
      <c r="Z249" s="40">
        <f t="shared" si="26"/>
        <v>0.16666666666666666</v>
      </c>
      <c r="AA249" s="93">
        <v>0.5</v>
      </c>
    </row>
    <row r="250" spans="1:27" ht="15" customHeight="1">
      <c r="A250" s="53">
        <v>249</v>
      </c>
      <c r="B250" s="56" t="s">
        <v>614</v>
      </c>
      <c r="C250" s="76" t="s">
        <v>615</v>
      </c>
      <c r="D250" s="54" t="str">
        <f t="shared" si="21"/>
        <v>Rehman Habibur</v>
      </c>
      <c r="E250" s="138" t="s">
        <v>39</v>
      </c>
      <c r="F250" s="56" t="s">
        <v>53</v>
      </c>
      <c r="G250" s="56" t="s">
        <v>177</v>
      </c>
      <c r="H250" s="56" t="s">
        <v>1052</v>
      </c>
      <c r="I250" s="99" t="s">
        <v>1053</v>
      </c>
      <c r="J250" s="56" t="s">
        <v>1054</v>
      </c>
      <c r="K250" s="44"/>
      <c r="L250" s="44"/>
      <c r="M250" s="44"/>
      <c r="N250" s="44"/>
      <c r="O250" s="44"/>
      <c r="P250" s="44">
        <v>0.5</v>
      </c>
      <c r="Q250" s="56" t="s">
        <v>243</v>
      </c>
      <c r="R250" s="59" t="s">
        <v>1055</v>
      </c>
      <c r="S250" s="60"/>
      <c r="T250" s="60"/>
      <c r="U250" s="60"/>
      <c r="V250" s="60"/>
      <c r="W250" s="43">
        <v>0.5</v>
      </c>
      <c r="X250" s="44">
        <f t="shared" si="25"/>
        <v>0.16666666666666666</v>
      </c>
      <c r="Y250" s="44">
        <v>0.5</v>
      </c>
      <c r="Z250" s="44">
        <f t="shared" si="26"/>
        <v>0.16666666666666666</v>
      </c>
      <c r="AA250" s="78">
        <v>0.5</v>
      </c>
    </row>
    <row r="251" spans="1:27">
      <c r="A251" s="15">
        <v>250</v>
      </c>
      <c r="B251" s="18" t="s">
        <v>787</v>
      </c>
      <c r="C251" s="34" t="s">
        <v>788</v>
      </c>
      <c r="D251" s="16" t="str">
        <f t="shared" si="21"/>
        <v>Boubakri Narjess</v>
      </c>
      <c r="E251" s="16" t="s">
        <v>49</v>
      </c>
      <c r="F251" s="18" t="s">
        <v>40</v>
      </c>
      <c r="G251" s="18" t="s">
        <v>219</v>
      </c>
      <c r="H251" s="18" t="s">
        <v>1064</v>
      </c>
      <c r="I251" s="19" t="s">
        <v>1065</v>
      </c>
      <c r="J251" s="18" t="s">
        <v>1066</v>
      </c>
      <c r="K251" s="21"/>
      <c r="L251" s="21">
        <v>1</v>
      </c>
      <c r="M251" s="21"/>
      <c r="N251" s="21"/>
      <c r="O251" s="21"/>
      <c r="P251" s="21"/>
      <c r="Q251" s="18" t="s">
        <v>120</v>
      </c>
      <c r="R251" s="29" t="s">
        <v>1067</v>
      </c>
      <c r="S251" s="23">
        <v>1</v>
      </c>
      <c r="T251" s="23"/>
      <c r="U251" s="23"/>
      <c r="V251" s="23"/>
      <c r="W251" s="23"/>
      <c r="X251" s="21">
        <v>1</v>
      </c>
      <c r="Y251" s="21">
        <v>1</v>
      </c>
      <c r="Z251" s="21">
        <f>1/4</f>
        <v>0.25</v>
      </c>
      <c r="AA251" s="72">
        <f>1/4</f>
        <v>0.25</v>
      </c>
    </row>
    <row r="252" spans="1:27" ht="15" customHeight="1">
      <c r="A252" s="4">
        <v>251</v>
      </c>
      <c r="B252" s="7" t="s">
        <v>1068</v>
      </c>
      <c r="C252" s="30" t="s">
        <v>1069</v>
      </c>
      <c r="D252" s="5" t="str">
        <f t="shared" si="21"/>
        <v>Khatib Line</v>
      </c>
      <c r="E252" s="139" t="s">
        <v>39</v>
      </c>
      <c r="F252" s="7" t="s">
        <v>30</v>
      </c>
      <c r="G252" s="7" t="s">
        <v>1070</v>
      </c>
      <c r="H252" s="7" t="s">
        <v>1071</v>
      </c>
      <c r="I252" s="8" t="s">
        <v>1072</v>
      </c>
      <c r="J252" s="7" t="s">
        <v>1073</v>
      </c>
      <c r="K252" s="10"/>
      <c r="L252" s="10">
        <v>1</v>
      </c>
      <c r="M252" s="10"/>
      <c r="N252" s="10"/>
      <c r="O252" s="10"/>
      <c r="P252" s="10"/>
      <c r="Q252" s="7" t="s">
        <v>847</v>
      </c>
      <c r="R252" s="27" t="s">
        <v>1074</v>
      </c>
      <c r="S252" s="28"/>
      <c r="T252" s="28"/>
      <c r="U252" s="28">
        <v>1</v>
      </c>
      <c r="V252" s="28"/>
      <c r="W252" s="28"/>
      <c r="X252" s="10">
        <v>1</v>
      </c>
      <c r="Y252" s="10">
        <v>1</v>
      </c>
      <c r="Z252" s="10">
        <v>1</v>
      </c>
      <c r="AA252" s="71">
        <v>1</v>
      </c>
    </row>
    <row r="253" spans="1:27">
      <c r="A253" s="35">
        <v>252</v>
      </c>
      <c r="B253" s="36" t="s">
        <v>494</v>
      </c>
      <c r="C253" s="37" t="s">
        <v>495</v>
      </c>
      <c r="D253" s="38" t="str">
        <f t="shared" si="21"/>
        <v>Hariga Moncer</v>
      </c>
      <c r="E253" s="36" t="s">
        <v>49</v>
      </c>
      <c r="F253" s="36" t="s">
        <v>53</v>
      </c>
      <c r="G253" s="36" t="s">
        <v>378</v>
      </c>
      <c r="H253" s="36" t="s">
        <v>1075</v>
      </c>
      <c r="I253" s="97" t="s">
        <v>1076</v>
      </c>
      <c r="J253" s="36" t="s">
        <v>1077</v>
      </c>
      <c r="K253" s="40">
        <v>0.5</v>
      </c>
      <c r="L253" s="40"/>
      <c r="M253" s="40"/>
      <c r="N253" s="40"/>
      <c r="O253" s="40"/>
      <c r="P253" s="40"/>
      <c r="Q253" s="36" t="s">
        <v>109</v>
      </c>
      <c r="R253" s="41" t="s">
        <v>1078</v>
      </c>
      <c r="S253" s="51">
        <v>0.5</v>
      </c>
      <c r="T253" s="42"/>
      <c r="U253" s="42"/>
      <c r="V253" s="42"/>
      <c r="W253" s="42"/>
      <c r="X253" s="40">
        <f>1/3</f>
        <v>0.33333333333333331</v>
      </c>
      <c r="Y253" s="40">
        <v>0.5</v>
      </c>
      <c r="Z253" s="40">
        <f t="shared" ref="Z253:Z261" si="27">1/3</f>
        <v>0.33333333333333331</v>
      </c>
      <c r="AA253" s="130">
        <v>0.5</v>
      </c>
    </row>
    <row r="254" spans="1:27">
      <c r="A254" s="4">
        <v>253</v>
      </c>
      <c r="B254" s="7" t="s">
        <v>1079</v>
      </c>
      <c r="C254" s="30" t="s">
        <v>1080</v>
      </c>
      <c r="D254" s="5" t="str">
        <f t="shared" si="21"/>
        <v>Babekian Salbi</v>
      </c>
      <c r="E254" s="7" t="s">
        <v>103</v>
      </c>
      <c r="F254" s="7" t="s">
        <v>53</v>
      </c>
      <c r="G254" s="7" t="s">
        <v>378</v>
      </c>
      <c r="H254" s="7" t="s">
        <v>1075</v>
      </c>
      <c r="I254" s="8" t="s">
        <v>1076</v>
      </c>
      <c r="J254" s="7" t="s">
        <v>1077</v>
      </c>
      <c r="K254" s="10">
        <v>0</v>
      </c>
      <c r="L254" s="10"/>
      <c r="M254" s="10"/>
      <c r="N254" s="10"/>
      <c r="O254" s="10"/>
      <c r="P254" s="10"/>
      <c r="Q254" s="7" t="s">
        <v>109</v>
      </c>
      <c r="R254" s="27" t="s">
        <v>1078</v>
      </c>
      <c r="S254" s="13">
        <v>0</v>
      </c>
      <c r="T254" s="28"/>
      <c r="U254" s="28"/>
      <c r="V254" s="28"/>
      <c r="W254" s="28"/>
      <c r="X254" s="10">
        <f>1/3</f>
        <v>0.33333333333333331</v>
      </c>
      <c r="Y254" s="10">
        <v>0</v>
      </c>
      <c r="Z254" s="10">
        <f t="shared" si="27"/>
        <v>0.33333333333333331</v>
      </c>
      <c r="AA254" s="73">
        <v>0</v>
      </c>
    </row>
    <row r="255" spans="1:27" ht="15" customHeight="1">
      <c r="A255" s="35">
        <v>254</v>
      </c>
      <c r="B255" s="36" t="s">
        <v>958</v>
      </c>
      <c r="C255" s="37" t="s">
        <v>959</v>
      </c>
      <c r="D255" s="38" t="str">
        <f t="shared" si="21"/>
        <v>Bahroun Zied</v>
      </c>
      <c r="E255" s="36" t="s">
        <v>39</v>
      </c>
      <c r="F255" s="36" t="s">
        <v>53</v>
      </c>
      <c r="G255" s="36" t="s">
        <v>378</v>
      </c>
      <c r="H255" s="36" t="s">
        <v>1075</v>
      </c>
      <c r="I255" s="97" t="s">
        <v>1076</v>
      </c>
      <c r="J255" s="36" t="s">
        <v>1077</v>
      </c>
      <c r="K255" s="40">
        <v>0.5</v>
      </c>
      <c r="L255" s="40"/>
      <c r="M255" s="40"/>
      <c r="N255" s="40"/>
      <c r="O255" s="40"/>
      <c r="P255" s="40"/>
      <c r="Q255" s="36" t="s">
        <v>109</v>
      </c>
      <c r="R255" s="41" t="s">
        <v>1078</v>
      </c>
      <c r="S255" s="51">
        <v>0.5</v>
      </c>
      <c r="T255" s="42"/>
      <c r="U255" s="42"/>
      <c r="V255" s="42"/>
      <c r="W255" s="42"/>
      <c r="X255" s="40">
        <f>1/3</f>
        <v>0.33333333333333331</v>
      </c>
      <c r="Y255" s="40">
        <v>0.5</v>
      </c>
      <c r="Z255" s="40">
        <f t="shared" si="27"/>
        <v>0.33333333333333331</v>
      </c>
      <c r="AA255" s="130">
        <v>0.5</v>
      </c>
    </row>
    <row r="256" spans="1:27">
      <c r="A256" s="4">
        <v>255</v>
      </c>
      <c r="B256" s="5" t="s">
        <v>526</v>
      </c>
      <c r="C256" s="6" t="s">
        <v>527</v>
      </c>
      <c r="D256" s="5" t="str">
        <f t="shared" si="21"/>
        <v>Abdalla Jamal El-Din</v>
      </c>
      <c r="E256" s="5" t="s">
        <v>49</v>
      </c>
      <c r="F256" s="5" t="s">
        <v>53</v>
      </c>
      <c r="G256" s="5" t="s">
        <v>88</v>
      </c>
      <c r="H256" s="5" t="s">
        <v>1081</v>
      </c>
      <c r="I256" s="47" t="s">
        <v>1082</v>
      </c>
      <c r="J256" s="5" t="s">
        <v>1083</v>
      </c>
      <c r="K256" s="67">
        <v>0.5</v>
      </c>
      <c r="L256" s="67"/>
      <c r="M256" s="67"/>
      <c r="N256" s="67"/>
      <c r="O256" s="67"/>
      <c r="P256" s="67"/>
      <c r="Q256" s="5" t="s">
        <v>1084</v>
      </c>
      <c r="R256" s="68" t="s">
        <v>1085</v>
      </c>
      <c r="S256" s="28"/>
      <c r="T256" s="69">
        <v>0.5</v>
      </c>
      <c r="U256" s="28"/>
      <c r="V256" s="28"/>
      <c r="W256" s="28"/>
      <c r="X256" s="67">
        <f>1/2</f>
        <v>0.5</v>
      </c>
      <c r="Y256" s="67">
        <v>0.5</v>
      </c>
      <c r="Z256" s="67">
        <f t="shared" si="27"/>
        <v>0.33333333333333331</v>
      </c>
      <c r="AA256" s="136">
        <f>1/3</f>
        <v>0.33333333333333331</v>
      </c>
    </row>
    <row r="257" spans="1:27" ht="15" customHeight="1">
      <c r="A257" s="15">
        <v>256</v>
      </c>
      <c r="B257" s="18" t="s">
        <v>521</v>
      </c>
      <c r="C257" s="34" t="s">
        <v>497</v>
      </c>
      <c r="D257" s="16" t="str">
        <f t="shared" si="21"/>
        <v>Hawileh Rami</v>
      </c>
      <c r="E257" s="18" t="s">
        <v>49</v>
      </c>
      <c r="F257" s="16" t="s">
        <v>53</v>
      </c>
      <c r="G257" s="18" t="s">
        <v>88</v>
      </c>
      <c r="H257" s="18" t="s">
        <v>1081</v>
      </c>
      <c r="I257" s="19" t="s">
        <v>1082</v>
      </c>
      <c r="J257" s="18" t="s">
        <v>1083</v>
      </c>
      <c r="K257" s="21">
        <v>0.5</v>
      </c>
      <c r="L257" s="21"/>
      <c r="M257" s="21"/>
      <c r="N257" s="21"/>
      <c r="O257" s="21"/>
      <c r="P257" s="21"/>
      <c r="Q257" s="18" t="s">
        <v>1084</v>
      </c>
      <c r="R257" s="29" t="s">
        <v>1085</v>
      </c>
      <c r="S257" s="23"/>
      <c r="T257" s="24">
        <v>0.5</v>
      </c>
      <c r="U257" s="23"/>
      <c r="V257" s="23"/>
      <c r="W257" s="23"/>
      <c r="X257" s="21">
        <f>1/2</f>
        <v>0.5</v>
      </c>
      <c r="Y257" s="21">
        <v>0.5</v>
      </c>
      <c r="Z257" s="21">
        <f t="shared" si="27"/>
        <v>0.33333333333333331</v>
      </c>
      <c r="AA257" s="72">
        <f>1/3</f>
        <v>0.33333333333333331</v>
      </c>
    </row>
    <row r="258" spans="1:27">
      <c r="A258" s="4">
        <v>257</v>
      </c>
      <c r="B258" s="7" t="s">
        <v>395</v>
      </c>
      <c r="C258" s="30" t="s">
        <v>396</v>
      </c>
      <c r="D258" s="5" t="str">
        <f t="shared" ref="D258:D321" si="28">B258&amp;" "&amp;C258</f>
        <v xml:space="preserve">Abo Rahama Yousuf </v>
      </c>
      <c r="E258" s="7" t="s">
        <v>103</v>
      </c>
      <c r="F258" s="7" t="s">
        <v>53</v>
      </c>
      <c r="G258" s="7" t="s">
        <v>177</v>
      </c>
      <c r="H258" s="7" t="s">
        <v>1086</v>
      </c>
      <c r="I258" s="8" t="s">
        <v>1087</v>
      </c>
      <c r="J258" s="7" t="s">
        <v>1088</v>
      </c>
      <c r="K258" s="10">
        <v>0</v>
      </c>
      <c r="L258" s="10"/>
      <c r="M258" s="10"/>
      <c r="N258" s="10"/>
      <c r="O258" s="10"/>
      <c r="P258" s="10"/>
      <c r="Q258" s="7" t="s">
        <v>45</v>
      </c>
      <c r="R258" s="27" t="s">
        <v>1089</v>
      </c>
      <c r="S258" s="28"/>
      <c r="T258" s="28"/>
      <c r="U258" s="13">
        <v>0</v>
      </c>
      <c r="V258" s="28"/>
      <c r="W258" s="28"/>
      <c r="X258" s="10">
        <f>1/3</f>
        <v>0.33333333333333331</v>
      </c>
      <c r="Y258" s="10">
        <v>0</v>
      </c>
      <c r="Z258" s="10">
        <f t="shared" si="27"/>
        <v>0.33333333333333331</v>
      </c>
      <c r="AA258" s="73">
        <v>0</v>
      </c>
    </row>
    <row r="259" spans="1:27">
      <c r="A259" s="35">
        <v>258</v>
      </c>
      <c r="B259" s="36" t="s">
        <v>401</v>
      </c>
      <c r="C259" s="37" t="s">
        <v>275</v>
      </c>
      <c r="D259" s="38" t="str">
        <f t="shared" si="28"/>
        <v>Hassan Mohamed</v>
      </c>
      <c r="E259" s="36" t="s">
        <v>49</v>
      </c>
      <c r="F259" s="38" t="s">
        <v>53</v>
      </c>
      <c r="G259" s="36" t="s">
        <v>177</v>
      </c>
      <c r="H259" s="36" t="s">
        <v>1086</v>
      </c>
      <c r="I259" s="97" t="s">
        <v>1087</v>
      </c>
      <c r="J259" s="36" t="s">
        <v>1088</v>
      </c>
      <c r="K259" s="40">
        <v>0.5</v>
      </c>
      <c r="L259" s="40"/>
      <c r="M259" s="40"/>
      <c r="N259" s="40"/>
      <c r="O259" s="40"/>
      <c r="P259" s="40"/>
      <c r="Q259" s="36" t="s">
        <v>45</v>
      </c>
      <c r="R259" s="41" t="s">
        <v>1089</v>
      </c>
      <c r="S259" s="42"/>
      <c r="T259" s="42"/>
      <c r="U259" s="51">
        <v>0.5</v>
      </c>
      <c r="V259" s="42"/>
      <c r="W259" s="42"/>
      <c r="X259" s="40">
        <f>1/3</f>
        <v>0.33333333333333331</v>
      </c>
      <c r="Y259" s="40">
        <v>0.5</v>
      </c>
      <c r="Z259" s="40">
        <f t="shared" si="27"/>
        <v>0.33333333333333331</v>
      </c>
      <c r="AA259" s="130">
        <v>0.5</v>
      </c>
    </row>
    <row r="260" spans="1:27">
      <c r="A260" s="53">
        <v>259</v>
      </c>
      <c r="B260" s="56" t="s">
        <v>153</v>
      </c>
      <c r="C260" s="76" t="s">
        <v>402</v>
      </c>
      <c r="D260" s="54" t="str">
        <f t="shared" si="28"/>
        <v>Ismail Mahmoud</v>
      </c>
      <c r="E260" s="56" t="s">
        <v>39</v>
      </c>
      <c r="F260" s="56" t="s">
        <v>53</v>
      </c>
      <c r="G260" s="56" t="s">
        <v>177</v>
      </c>
      <c r="H260" s="56" t="s">
        <v>1086</v>
      </c>
      <c r="I260" s="99" t="s">
        <v>1087</v>
      </c>
      <c r="J260" s="56" t="s">
        <v>1088</v>
      </c>
      <c r="K260" s="44">
        <v>0.5</v>
      </c>
      <c r="L260" s="44"/>
      <c r="M260" s="44"/>
      <c r="N260" s="44"/>
      <c r="O260" s="44"/>
      <c r="P260" s="44"/>
      <c r="Q260" s="56" t="s">
        <v>45</v>
      </c>
      <c r="R260" s="59" t="s">
        <v>1089</v>
      </c>
      <c r="S260" s="60"/>
      <c r="T260" s="60"/>
      <c r="U260" s="43">
        <v>0.5</v>
      </c>
      <c r="V260" s="60"/>
      <c r="W260" s="60"/>
      <c r="X260" s="44">
        <f>1/3</f>
        <v>0.33333333333333331</v>
      </c>
      <c r="Y260" s="44">
        <v>0.5</v>
      </c>
      <c r="Z260" s="44">
        <f t="shared" si="27"/>
        <v>0.33333333333333331</v>
      </c>
      <c r="AA260" s="130">
        <v>0.5</v>
      </c>
    </row>
    <row r="261" spans="1:27">
      <c r="A261" s="15">
        <v>260</v>
      </c>
      <c r="B261" s="18" t="s">
        <v>125</v>
      </c>
      <c r="C261" s="34" t="s">
        <v>126</v>
      </c>
      <c r="D261" s="16" t="str">
        <f t="shared" si="28"/>
        <v>Chan Stephen</v>
      </c>
      <c r="E261" s="18" t="s">
        <v>70</v>
      </c>
      <c r="F261" s="18" t="s">
        <v>30</v>
      </c>
      <c r="G261" s="18" t="s">
        <v>62</v>
      </c>
      <c r="H261" s="18" t="s">
        <v>1090</v>
      </c>
      <c r="I261" s="19" t="s">
        <v>1091</v>
      </c>
      <c r="J261" s="18" t="s">
        <v>1092</v>
      </c>
      <c r="K261" s="21">
        <v>1</v>
      </c>
      <c r="L261" s="21"/>
      <c r="M261" s="21"/>
      <c r="N261" s="21"/>
      <c r="O261" s="21"/>
      <c r="P261" s="21"/>
      <c r="Q261" s="18" t="s">
        <v>66</v>
      </c>
      <c r="R261" s="29" t="s">
        <v>1093</v>
      </c>
      <c r="S261" s="23"/>
      <c r="T261" s="23"/>
      <c r="U261" s="23"/>
      <c r="V261" s="23">
        <v>1</v>
      </c>
      <c r="W261" s="23"/>
      <c r="X261" s="21">
        <v>1</v>
      </c>
      <c r="Y261" s="21">
        <v>1</v>
      </c>
      <c r="Z261" s="21">
        <f t="shared" si="27"/>
        <v>0.33333333333333331</v>
      </c>
      <c r="AA261" s="74">
        <f>1/3</f>
        <v>0.33333333333333331</v>
      </c>
    </row>
    <row r="262" spans="1:27">
      <c r="A262" s="4">
        <v>261</v>
      </c>
      <c r="B262" s="7" t="s">
        <v>1094</v>
      </c>
      <c r="C262" s="30" t="s">
        <v>1095</v>
      </c>
      <c r="D262" s="5" t="str">
        <f t="shared" si="28"/>
        <v>Alshraideh Hussam Ahmad</v>
      </c>
      <c r="E262" s="7" t="s">
        <v>39</v>
      </c>
      <c r="F262" s="7" t="s">
        <v>53</v>
      </c>
      <c r="G262" s="7" t="s">
        <v>378</v>
      </c>
      <c r="H262" s="7" t="s">
        <v>1096</v>
      </c>
      <c r="I262" s="8" t="s">
        <v>1097</v>
      </c>
      <c r="J262" s="7" t="s">
        <v>1098</v>
      </c>
      <c r="K262" s="10">
        <v>1</v>
      </c>
      <c r="L262" s="10"/>
      <c r="M262" s="10"/>
      <c r="N262" s="10"/>
      <c r="O262" s="10"/>
      <c r="P262" s="10"/>
      <c r="Q262" s="7" t="s">
        <v>1099</v>
      </c>
      <c r="R262" s="27" t="s">
        <v>1100</v>
      </c>
      <c r="S262" s="28">
        <v>1</v>
      </c>
      <c r="T262" s="28"/>
      <c r="U262" s="28"/>
      <c r="V262" s="28"/>
      <c r="W262" s="28"/>
      <c r="X262" s="10">
        <v>1</v>
      </c>
      <c r="Y262" s="10">
        <v>1</v>
      </c>
      <c r="Z262" s="10">
        <f>1/7</f>
        <v>0.14285714285714285</v>
      </c>
      <c r="AA262" s="71">
        <f>1/7</f>
        <v>0.14285714285714285</v>
      </c>
    </row>
    <row r="263" spans="1:27">
      <c r="A263" s="15">
        <v>262</v>
      </c>
      <c r="B263" s="18" t="s">
        <v>1011</v>
      </c>
      <c r="C263" s="34" t="s">
        <v>1012</v>
      </c>
      <c r="D263" s="16" t="str">
        <f t="shared" si="28"/>
        <v>Kalogerakis Nicolas</v>
      </c>
      <c r="E263" s="18" t="s">
        <v>697</v>
      </c>
      <c r="F263" s="18" t="s">
        <v>53</v>
      </c>
      <c r="G263" s="18" t="s">
        <v>134</v>
      </c>
      <c r="H263" s="18" t="s">
        <v>1101</v>
      </c>
      <c r="I263" s="19" t="s">
        <v>1102</v>
      </c>
      <c r="J263" s="18" t="s">
        <v>1103</v>
      </c>
      <c r="K263" s="21">
        <v>1</v>
      </c>
      <c r="L263" s="21"/>
      <c r="M263" s="21"/>
      <c r="N263" s="21"/>
      <c r="O263" s="21"/>
      <c r="P263" s="21"/>
      <c r="Q263" s="18" t="s">
        <v>120</v>
      </c>
      <c r="R263" s="29" t="s">
        <v>1104</v>
      </c>
      <c r="S263" s="23">
        <v>1</v>
      </c>
      <c r="T263" s="23"/>
      <c r="U263" s="23"/>
      <c r="V263" s="23"/>
      <c r="W263" s="23"/>
      <c r="X263" s="21">
        <v>1</v>
      </c>
      <c r="Y263" s="21">
        <v>1</v>
      </c>
      <c r="Z263" s="21">
        <f>1/6</f>
        <v>0.16666666666666666</v>
      </c>
      <c r="AA263" s="72">
        <f>1/6</f>
        <v>0.16666666666666666</v>
      </c>
    </row>
    <row r="264" spans="1:27">
      <c r="A264" s="140">
        <v>263</v>
      </c>
      <c r="B264" s="5" t="s">
        <v>183</v>
      </c>
      <c r="C264" s="6" t="s">
        <v>1105</v>
      </c>
      <c r="D264" s="5" t="str">
        <f t="shared" si="28"/>
        <v xml:space="preserve">Osman Mojahid </v>
      </c>
      <c r="E264" s="5" t="s">
        <v>70</v>
      </c>
      <c r="F264" s="5" t="s">
        <v>53</v>
      </c>
      <c r="G264" s="5" t="s">
        <v>378</v>
      </c>
      <c r="H264" s="5" t="s">
        <v>1106</v>
      </c>
      <c r="I264" s="47" t="s">
        <v>1107</v>
      </c>
      <c r="J264" s="5" t="s">
        <v>1108</v>
      </c>
      <c r="K264" s="67">
        <v>1</v>
      </c>
      <c r="L264" s="67"/>
      <c r="M264" s="67"/>
      <c r="N264" s="67"/>
      <c r="O264" s="67"/>
      <c r="P264" s="67"/>
      <c r="Q264" s="5" t="s">
        <v>109</v>
      </c>
      <c r="R264" s="68" t="s">
        <v>1109</v>
      </c>
      <c r="S264" s="28"/>
      <c r="T264" s="28"/>
      <c r="U264" s="28"/>
      <c r="V264" s="28">
        <v>1</v>
      </c>
      <c r="W264" s="28"/>
      <c r="X264" s="67">
        <v>1</v>
      </c>
      <c r="Y264" s="67">
        <v>1</v>
      </c>
      <c r="Z264" s="67">
        <v>1</v>
      </c>
      <c r="AA264" s="136">
        <v>1</v>
      </c>
    </row>
    <row r="265" spans="1:27">
      <c r="A265" s="15">
        <v>264</v>
      </c>
      <c r="B265" s="16" t="s">
        <v>1110</v>
      </c>
      <c r="C265" s="17" t="s">
        <v>1111</v>
      </c>
      <c r="D265" s="16" t="str">
        <f t="shared" si="28"/>
        <v>Badran Sammy</v>
      </c>
      <c r="E265" s="16" t="s">
        <v>70</v>
      </c>
      <c r="F265" s="16" t="s">
        <v>30</v>
      </c>
      <c r="G265" s="16" t="s">
        <v>1070</v>
      </c>
      <c r="H265" s="16" t="s">
        <v>1112</v>
      </c>
      <c r="I265" s="46" t="s">
        <v>1113</v>
      </c>
      <c r="J265" s="16" t="s">
        <v>1114</v>
      </c>
      <c r="K265" s="63"/>
      <c r="L265" s="63">
        <v>1</v>
      </c>
      <c r="M265" s="63"/>
      <c r="N265" s="63"/>
      <c r="O265" s="63"/>
      <c r="P265" s="63"/>
      <c r="Q265" s="16" t="s">
        <v>847</v>
      </c>
      <c r="R265" s="29" t="s">
        <v>1115</v>
      </c>
      <c r="S265" s="23"/>
      <c r="T265" s="23"/>
      <c r="U265" s="23">
        <v>1</v>
      </c>
      <c r="V265" s="23"/>
      <c r="W265" s="23"/>
      <c r="X265" s="63">
        <v>1</v>
      </c>
      <c r="Y265" s="63">
        <v>1</v>
      </c>
      <c r="Z265" s="63">
        <v>1</v>
      </c>
      <c r="AA265" s="141">
        <v>1</v>
      </c>
    </row>
    <row r="266" spans="1:27">
      <c r="A266" s="4">
        <v>265</v>
      </c>
      <c r="B266" s="7" t="s">
        <v>441</v>
      </c>
      <c r="C266" s="30" t="s">
        <v>442</v>
      </c>
      <c r="D266" s="5" t="str">
        <f t="shared" si="28"/>
        <v>Kumra Savita</v>
      </c>
      <c r="E266" s="7" t="s">
        <v>39</v>
      </c>
      <c r="F266" s="7" t="s">
        <v>40</v>
      </c>
      <c r="G266" s="7" t="s">
        <v>41</v>
      </c>
      <c r="H266" s="7" t="s">
        <v>1116</v>
      </c>
      <c r="I266" s="8" t="s">
        <v>1117</v>
      </c>
      <c r="J266" s="7" t="s">
        <v>1118</v>
      </c>
      <c r="K266" s="10"/>
      <c r="L266" s="10">
        <v>1</v>
      </c>
      <c r="M266" s="10"/>
      <c r="N266" s="10"/>
      <c r="O266" s="10"/>
      <c r="P266" s="10"/>
      <c r="Q266" s="7" t="s">
        <v>130</v>
      </c>
      <c r="R266" s="27" t="s">
        <v>1119</v>
      </c>
      <c r="S266" s="28">
        <v>1</v>
      </c>
      <c r="T266" s="28"/>
      <c r="U266" s="28"/>
      <c r="V266" s="28"/>
      <c r="W266" s="28"/>
      <c r="X266" s="10">
        <v>1</v>
      </c>
      <c r="Y266" s="10">
        <v>1</v>
      </c>
      <c r="Z266" s="10">
        <f>1/4</f>
        <v>0.25</v>
      </c>
      <c r="AA266" s="71">
        <f>1/4</f>
        <v>0.25</v>
      </c>
    </row>
    <row r="267" spans="1:27">
      <c r="A267" s="15">
        <v>266</v>
      </c>
      <c r="B267" s="18" t="s">
        <v>184</v>
      </c>
      <c r="C267" s="34" t="s">
        <v>1120</v>
      </c>
      <c r="D267" s="16" t="str">
        <f t="shared" si="28"/>
        <v>Ahmed Khawlah</v>
      </c>
      <c r="E267" s="18" t="s">
        <v>39</v>
      </c>
      <c r="F267" s="16" t="s">
        <v>30</v>
      </c>
      <c r="G267" s="18" t="s">
        <v>473</v>
      </c>
      <c r="H267" s="18" t="s">
        <v>1121</v>
      </c>
      <c r="I267" s="19" t="s">
        <v>1122</v>
      </c>
      <c r="J267" s="18" t="s">
        <v>1123</v>
      </c>
      <c r="K267" s="21">
        <v>1</v>
      </c>
      <c r="L267" s="21"/>
      <c r="M267" s="21"/>
      <c r="N267" s="21"/>
      <c r="O267" s="21"/>
      <c r="P267" s="21"/>
      <c r="Q267" s="18" t="s">
        <v>66</v>
      </c>
      <c r="R267" s="29" t="s">
        <v>1124</v>
      </c>
      <c r="S267" s="23"/>
      <c r="T267" s="23">
        <v>1</v>
      </c>
      <c r="U267" s="23"/>
      <c r="V267" s="23"/>
      <c r="W267" s="23"/>
      <c r="X267" s="21">
        <v>1</v>
      </c>
      <c r="Y267" s="21">
        <v>1</v>
      </c>
      <c r="Z267" s="21">
        <v>1</v>
      </c>
      <c r="AA267" s="25">
        <v>1</v>
      </c>
    </row>
    <row r="268" spans="1:27">
      <c r="A268" s="4">
        <v>267</v>
      </c>
      <c r="B268" s="7" t="s">
        <v>1125</v>
      </c>
      <c r="C268" s="30" t="s">
        <v>1126</v>
      </c>
      <c r="D268" s="5" t="str">
        <f t="shared" si="28"/>
        <v>Chazi Abdelaziz</v>
      </c>
      <c r="E268" s="7" t="s">
        <v>39</v>
      </c>
      <c r="F268" s="7" t="s">
        <v>40</v>
      </c>
      <c r="G268" s="7" t="s">
        <v>219</v>
      </c>
      <c r="H268" s="7" t="s">
        <v>1127</v>
      </c>
      <c r="I268" s="8" t="s">
        <v>1128</v>
      </c>
      <c r="J268" s="7" t="s">
        <v>1129</v>
      </c>
      <c r="K268" s="10"/>
      <c r="L268" s="10">
        <v>0.33333333333333331</v>
      </c>
      <c r="M268" s="10"/>
      <c r="N268" s="10"/>
      <c r="O268" s="10"/>
      <c r="P268" s="10"/>
      <c r="Q268" s="7" t="s">
        <v>847</v>
      </c>
      <c r="R268" s="27" t="s">
        <v>1130</v>
      </c>
      <c r="S268" s="28"/>
      <c r="T268" s="28"/>
      <c r="U268" s="13">
        <v>0.33333333333333331</v>
      </c>
      <c r="V268" s="28"/>
      <c r="W268" s="28"/>
      <c r="X268" s="10">
        <f>1/3</f>
        <v>0.33333333333333331</v>
      </c>
      <c r="Y268" s="10">
        <v>0.33333333333333331</v>
      </c>
      <c r="Z268" s="10">
        <f t="shared" ref="Z268:AA270" si="29">1/4</f>
        <v>0.25</v>
      </c>
      <c r="AA268" s="14">
        <f t="shared" si="29"/>
        <v>0.25</v>
      </c>
    </row>
    <row r="269" spans="1:27">
      <c r="A269" s="15">
        <v>268</v>
      </c>
      <c r="B269" s="18" t="s">
        <v>485</v>
      </c>
      <c r="C269" s="34" t="s">
        <v>104</v>
      </c>
      <c r="D269" s="16" t="str">
        <f t="shared" si="28"/>
        <v>Mirzaei Ali</v>
      </c>
      <c r="E269" s="16" t="s">
        <v>70</v>
      </c>
      <c r="F269" s="18" t="s">
        <v>40</v>
      </c>
      <c r="G269" s="18" t="s">
        <v>219</v>
      </c>
      <c r="H269" s="18" t="s">
        <v>1127</v>
      </c>
      <c r="I269" s="19" t="s">
        <v>1128</v>
      </c>
      <c r="J269" s="18" t="s">
        <v>1129</v>
      </c>
      <c r="K269" s="21"/>
      <c r="L269" s="21">
        <v>0.33333333333333331</v>
      </c>
      <c r="M269" s="21"/>
      <c r="N269" s="21"/>
      <c r="O269" s="21"/>
      <c r="P269" s="21"/>
      <c r="Q269" s="18" t="s">
        <v>847</v>
      </c>
      <c r="R269" s="29" t="s">
        <v>1130</v>
      </c>
      <c r="S269" s="23"/>
      <c r="T269" s="23"/>
      <c r="U269" s="24">
        <v>0.33333333333333331</v>
      </c>
      <c r="V269" s="23"/>
      <c r="W269" s="23"/>
      <c r="X269" s="21">
        <f>1/3</f>
        <v>0.33333333333333331</v>
      </c>
      <c r="Y269" s="21">
        <v>0.33333333333333331</v>
      </c>
      <c r="Z269" s="21">
        <f t="shared" si="29"/>
        <v>0.25</v>
      </c>
      <c r="AA269" s="25">
        <f t="shared" si="29"/>
        <v>0.25</v>
      </c>
    </row>
    <row r="270" spans="1:27">
      <c r="A270" s="4">
        <v>269</v>
      </c>
      <c r="B270" s="7" t="s">
        <v>1131</v>
      </c>
      <c r="C270" s="30" t="s">
        <v>1132</v>
      </c>
      <c r="D270" s="5" t="str">
        <f t="shared" si="28"/>
        <v>Zantout Zaher</v>
      </c>
      <c r="E270" s="7" t="s">
        <v>49</v>
      </c>
      <c r="F270" s="7" t="s">
        <v>40</v>
      </c>
      <c r="G270" s="7" t="s">
        <v>219</v>
      </c>
      <c r="H270" s="7" t="s">
        <v>1127</v>
      </c>
      <c r="I270" s="8" t="s">
        <v>1128</v>
      </c>
      <c r="J270" s="7" t="s">
        <v>1129</v>
      </c>
      <c r="K270" s="10"/>
      <c r="L270" s="10">
        <v>0.33333333333333331</v>
      </c>
      <c r="M270" s="10"/>
      <c r="N270" s="10"/>
      <c r="O270" s="10"/>
      <c r="P270" s="10"/>
      <c r="Q270" s="7" t="s">
        <v>847</v>
      </c>
      <c r="R270" s="27" t="s">
        <v>1130</v>
      </c>
      <c r="S270" s="28"/>
      <c r="T270" s="28"/>
      <c r="U270" s="13">
        <v>0.33333333333333331</v>
      </c>
      <c r="V270" s="28"/>
      <c r="W270" s="28"/>
      <c r="X270" s="10">
        <f>1/3</f>
        <v>0.33333333333333331</v>
      </c>
      <c r="Y270" s="10">
        <v>0.33333333333333331</v>
      </c>
      <c r="Z270" s="10">
        <f t="shared" si="29"/>
        <v>0.25</v>
      </c>
      <c r="AA270" s="14">
        <f t="shared" si="29"/>
        <v>0.25</v>
      </c>
    </row>
    <row r="271" spans="1:27">
      <c r="A271" s="15">
        <v>270</v>
      </c>
      <c r="B271" s="18" t="s">
        <v>1133</v>
      </c>
      <c r="C271" s="34" t="s">
        <v>1134</v>
      </c>
      <c r="D271" s="16" t="str">
        <f t="shared" si="28"/>
        <v>Enache Cristian</v>
      </c>
      <c r="E271" s="16" t="s">
        <v>70</v>
      </c>
      <c r="F271" s="16" t="s">
        <v>30</v>
      </c>
      <c r="G271" s="18" t="s">
        <v>62</v>
      </c>
      <c r="H271" s="18" t="s">
        <v>1135</v>
      </c>
      <c r="I271" s="19" t="s">
        <v>1136</v>
      </c>
      <c r="J271" s="18" t="s">
        <v>1137</v>
      </c>
      <c r="K271" s="21">
        <v>1</v>
      </c>
      <c r="L271" s="21"/>
      <c r="M271" s="21"/>
      <c r="N271" s="21"/>
      <c r="O271" s="21"/>
      <c r="P271" s="21"/>
      <c r="Q271" s="18" t="s">
        <v>82</v>
      </c>
      <c r="R271" s="29" t="s">
        <v>1138</v>
      </c>
      <c r="S271" s="23">
        <v>1</v>
      </c>
      <c r="T271" s="23"/>
      <c r="U271" s="23"/>
      <c r="V271" s="23"/>
      <c r="W271" s="23"/>
      <c r="X271" s="21">
        <v>1</v>
      </c>
      <c r="Y271" s="21">
        <v>1</v>
      </c>
      <c r="Z271" s="21">
        <f>1/2</f>
        <v>0.5</v>
      </c>
      <c r="AA271" s="25">
        <f>1/2</f>
        <v>0.5</v>
      </c>
    </row>
    <row r="272" spans="1:27">
      <c r="A272" s="4">
        <v>271</v>
      </c>
      <c r="B272" s="7" t="s">
        <v>1139</v>
      </c>
      <c r="C272" s="30" t="s">
        <v>275</v>
      </c>
      <c r="D272" s="5" t="str">
        <f t="shared" si="28"/>
        <v>Ben-Daya Mohamed</v>
      </c>
      <c r="E272" s="7" t="s">
        <v>49</v>
      </c>
      <c r="F272" s="7" t="s">
        <v>53</v>
      </c>
      <c r="G272" s="7" t="s">
        <v>378</v>
      </c>
      <c r="H272" s="7" t="s">
        <v>1140</v>
      </c>
      <c r="I272" s="8" t="s">
        <v>1141</v>
      </c>
      <c r="J272" s="7" t="s">
        <v>1142</v>
      </c>
      <c r="K272" s="10">
        <v>0.5</v>
      </c>
      <c r="L272" s="10"/>
      <c r="M272" s="10"/>
      <c r="N272" s="10"/>
      <c r="O272" s="10"/>
      <c r="P272" s="10"/>
      <c r="Q272" s="7" t="s">
        <v>109</v>
      </c>
      <c r="R272" s="27" t="s">
        <v>1143</v>
      </c>
      <c r="S272" s="13">
        <v>0.5</v>
      </c>
      <c r="T272" s="28"/>
      <c r="U272" s="28"/>
      <c r="V272" s="28"/>
      <c r="W272" s="28"/>
      <c r="X272" s="10">
        <f>1/2</f>
        <v>0.5</v>
      </c>
      <c r="Y272" s="10">
        <v>0.5</v>
      </c>
      <c r="Z272" s="10">
        <f t="shared" ref="Z272:AA275" si="30">1/3</f>
        <v>0.33333333333333331</v>
      </c>
      <c r="AA272" s="14">
        <f t="shared" si="30"/>
        <v>0.33333333333333331</v>
      </c>
    </row>
    <row r="273" spans="1:27">
      <c r="A273" s="15">
        <v>272</v>
      </c>
      <c r="B273" s="18" t="s">
        <v>958</v>
      </c>
      <c r="C273" s="34" t="s">
        <v>959</v>
      </c>
      <c r="D273" s="16" t="str">
        <f t="shared" si="28"/>
        <v>Bahroun Zied</v>
      </c>
      <c r="E273" s="18" t="s">
        <v>39</v>
      </c>
      <c r="F273" s="18" t="s">
        <v>53</v>
      </c>
      <c r="G273" s="18" t="s">
        <v>378</v>
      </c>
      <c r="H273" s="18" t="s">
        <v>1140</v>
      </c>
      <c r="I273" s="19" t="s">
        <v>1141</v>
      </c>
      <c r="J273" s="18" t="s">
        <v>1142</v>
      </c>
      <c r="K273" s="21">
        <v>0.5</v>
      </c>
      <c r="L273" s="21"/>
      <c r="M273" s="21"/>
      <c r="N273" s="21"/>
      <c r="O273" s="21"/>
      <c r="P273" s="21"/>
      <c r="Q273" s="18" t="s">
        <v>109</v>
      </c>
      <c r="R273" s="29" t="s">
        <v>1143</v>
      </c>
      <c r="S273" s="24">
        <v>0.5</v>
      </c>
      <c r="T273" s="23"/>
      <c r="U273" s="23"/>
      <c r="V273" s="23"/>
      <c r="W273" s="23"/>
      <c r="X273" s="21">
        <f>1/2</f>
        <v>0.5</v>
      </c>
      <c r="Y273" s="21">
        <v>0.5</v>
      </c>
      <c r="Z273" s="21">
        <f t="shared" si="30"/>
        <v>0.33333333333333331</v>
      </c>
      <c r="AA273" s="25">
        <f t="shared" si="30"/>
        <v>0.33333333333333331</v>
      </c>
    </row>
    <row r="274" spans="1:27">
      <c r="A274" s="4">
        <v>273</v>
      </c>
      <c r="B274" s="7" t="s">
        <v>1144</v>
      </c>
      <c r="C274" s="30" t="s">
        <v>1145</v>
      </c>
      <c r="D274" s="5" t="str">
        <f t="shared" si="28"/>
        <v>Abukhaled Marwan</v>
      </c>
      <c r="E274" s="7" t="s">
        <v>49</v>
      </c>
      <c r="F274" s="5" t="s">
        <v>30</v>
      </c>
      <c r="G274" s="7" t="s">
        <v>62</v>
      </c>
      <c r="H274" s="7" t="s">
        <v>1146</v>
      </c>
      <c r="I274" s="8" t="s">
        <v>1147</v>
      </c>
      <c r="J274" s="7" t="s">
        <v>1148</v>
      </c>
      <c r="K274" s="10">
        <v>0.5</v>
      </c>
      <c r="L274" s="10"/>
      <c r="M274" s="10"/>
      <c r="N274" s="10"/>
      <c r="O274" s="10"/>
      <c r="P274" s="10"/>
      <c r="Q274" s="7" t="s">
        <v>45</v>
      </c>
      <c r="R274" s="27" t="s">
        <v>1149</v>
      </c>
      <c r="S274" s="28"/>
      <c r="T274" s="28"/>
      <c r="U274" s="13">
        <v>0.5</v>
      </c>
      <c r="V274" s="28"/>
      <c r="W274" s="28"/>
      <c r="X274" s="10">
        <f>1/2</f>
        <v>0.5</v>
      </c>
      <c r="Y274" s="10">
        <v>0.5</v>
      </c>
      <c r="Z274" s="10">
        <f t="shared" si="30"/>
        <v>0.33333333333333331</v>
      </c>
      <c r="AA274" s="14">
        <f t="shared" si="30"/>
        <v>0.33333333333333331</v>
      </c>
    </row>
    <row r="275" spans="1:27">
      <c r="A275" s="15">
        <v>274</v>
      </c>
      <c r="B275" s="18" t="s">
        <v>1150</v>
      </c>
      <c r="C275" s="34" t="s">
        <v>1151</v>
      </c>
      <c r="D275" s="16" t="str">
        <f t="shared" si="28"/>
        <v>Guessoum Nidhal</v>
      </c>
      <c r="E275" s="18" t="s">
        <v>49</v>
      </c>
      <c r="F275" s="16" t="s">
        <v>30</v>
      </c>
      <c r="G275" s="18" t="s">
        <v>204</v>
      </c>
      <c r="H275" s="18" t="s">
        <v>1146</v>
      </c>
      <c r="I275" s="19" t="s">
        <v>1147</v>
      </c>
      <c r="J275" s="18" t="s">
        <v>1148</v>
      </c>
      <c r="K275" s="21">
        <v>0.5</v>
      </c>
      <c r="L275" s="21"/>
      <c r="M275" s="21"/>
      <c r="N275" s="21"/>
      <c r="O275" s="21"/>
      <c r="P275" s="21"/>
      <c r="Q275" s="18" t="s">
        <v>45</v>
      </c>
      <c r="R275" s="29" t="s">
        <v>1149</v>
      </c>
      <c r="S275" s="23"/>
      <c r="T275" s="23"/>
      <c r="U275" s="24">
        <v>0.5</v>
      </c>
      <c r="V275" s="23"/>
      <c r="W275" s="23"/>
      <c r="X275" s="21">
        <f>1/2</f>
        <v>0.5</v>
      </c>
      <c r="Y275" s="21">
        <v>0.5</v>
      </c>
      <c r="Z275" s="21">
        <f t="shared" si="30"/>
        <v>0.33333333333333331</v>
      </c>
      <c r="AA275" s="25">
        <f t="shared" si="30"/>
        <v>0.33333333333333331</v>
      </c>
    </row>
    <row r="276" spans="1:27">
      <c r="A276" s="4">
        <v>275</v>
      </c>
      <c r="B276" s="7" t="s">
        <v>1044</v>
      </c>
      <c r="C276" s="30" t="s">
        <v>1045</v>
      </c>
      <c r="D276" s="5" t="str">
        <f t="shared" si="28"/>
        <v>Abuzaid Wael</v>
      </c>
      <c r="E276" s="7" t="s">
        <v>70</v>
      </c>
      <c r="F276" s="7" t="s">
        <v>53</v>
      </c>
      <c r="G276" s="7" t="s">
        <v>54</v>
      </c>
      <c r="H276" s="7" t="s">
        <v>1152</v>
      </c>
      <c r="I276" s="8" t="s">
        <v>1153</v>
      </c>
      <c r="J276" s="7" t="s">
        <v>1154</v>
      </c>
      <c r="K276" s="10">
        <v>1</v>
      </c>
      <c r="L276" s="10"/>
      <c r="M276" s="10"/>
      <c r="N276" s="10"/>
      <c r="O276" s="10"/>
      <c r="P276" s="10"/>
      <c r="Q276" s="7" t="s">
        <v>138</v>
      </c>
      <c r="R276" s="27" t="s">
        <v>1155</v>
      </c>
      <c r="S276" s="28">
        <v>1</v>
      </c>
      <c r="T276" s="28"/>
      <c r="U276" s="28"/>
      <c r="V276" s="28"/>
      <c r="W276" s="28"/>
      <c r="X276" s="10">
        <v>1</v>
      </c>
      <c r="Y276" s="10">
        <v>1</v>
      </c>
      <c r="Z276" s="10">
        <f>1/5</f>
        <v>0.2</v>
      </c>
      <c r="AA276" s="71">
        <f>1/5</f>
        <v>0.2</v>
      </c>
    </row>
    <row r="277" spans="1:27">
      <c r="A277" s="15">
        <v>276</v>
      </c>
      <c r="B277" s="18" t="s">
        <v>762</v>
      </c>
      <c r="C277" s="34" t="s">
        <v>763</v>
      </c>
      <c r="D277" s="16" t="str">
        <f t="shared" si="28"/>
        <v>Campos Edmo</v>
      </c>
      <c r="E277" s="18" t="s">
        <v>764</v>
      </c>
      <c r="F277" s="16" t="s">
        <v>765</v>
      </c>
      <c r="G277" s="16" t="s">
        <v>766</v>
      </c>
      <c r="H277" s="18" t="s">
        <v>1156</v>
      </c>
      <c r="I277" s="19" t="s">
        <v>1157</v>
      </c>
      <c r="J277" s="18" t="s">
        <v>1158</v>
      </c>
      <c r="K277" s="21">
        <v>1</v>
      </c>
      <c r="L277" s="21"/>
      <c r="M277" s="21"/>
      <c r="N277" s="21"/>
      <c r="O277" s="21"/>
      <c r="P277" s="21"/>
      <c r="Q277" s="18" t="s">
        <v>483</v>
      </c>
      <c r="R277" s="29" t="s">
        <v>1159</v>
      </c>
      <c r="S277" s="23">
        <v>1</v>
      </c>
      <c r="T277" s="23"/>
      <c r="U277" s="23"/>
      <c r="V277" s="23"/>
      <c r="W277" s="23"/>
      <c r="X277" s="21">
        <v>1</v>
      </c>
      <c r="Y277" s="21">
        <v>1</v>
      </c>
      <c r="Z277" s="21">
        <f>1/27</f>
        <v>3.7037037037037035E-2</v>
      </c>
      <c r="AA277" s="72">
        <f>1/27</f>
        <v>3.7037037037037035E-2</v>
      </c>
    </row>
    <row r="278" spans="1:27">
      <c r="A278" s="4">
        <v>277</v>
      </c>
      <c r="B278" s="7" t="s">
        <v>362</v>
      </c>
      <c r="C278" s="30" t="s">
        <v>363</v>
      </c>
      <c r="D278" s="5" t="str">
        <f t="shared" si="28"/>
        <v>Christodoulides George</v>
      </c>
      <c r="E278" s="7" t="s">
        <v>49</v>
      </c>
      <c r="F278" s="7" t="s">
        <v>40</v>
      </c>
      <c r="G278" s="7" t="s">
        <v>364</v>
      </c>
      <c r="H278" s="7" t="s">
        <v>1160</v>
      </c>
      <c r="I278" s="8" t="s">
        <v>1161</v>
      </c>
      <c r="J278" s="7" t="s">
        <v>1162</v>
      </c>
      <c r="K278" s="10"/>
      <c r="L278" s="10">
        <v>1</v>
      </c>
      <c r="M278" s="10"/>
      <c r="N278" s="10"/>
      <c r="O278" s="10"/>
      <c r="P278" s="10"/>
      <c r="Q278" s="7" t="s">
        <v>161</v>
      </c>
      <c r="R278" s="27" t="s">
        <v>1163</v>
      </c>
      <c r="S278" s="28"/>
      <c r="T278" s="28">
        <v>1</v>
      </c>
      <c r="U278" s="28"/>
      <c r="V278" s="28"/>
      <c r="W278" s="28"/>
      <c r="X278" s="10">
        <v>1</v>
      </c>
      <c r="Y278" s="10">
        <v>1</v>
      </c>
      <c r="Z278" s="10">
        <f t="shared" ref="Z278:AA280" si="31">1/3</f>
        <v>0.33333333333333331</v>
      </c>
      <c r="AA278" s="71">
        <f t="shared" si="31"/>
        <v>0.33333333333333331</v>
      </c>
    </row>
    <row r="279" spans="1:27">
      <c r="A279" s="15">
        <v>278</v>
      </c>
      <c r="B279" s="18" t="s">
        <v>420</v>
      </c>
      <c r="C279" s="34" t="s">
        <v>421</v>
      </c>
      <c r="D279" s="16" t="str">
        <f t="shared" si="28"/>
        <v>Abed Farid</v>
      </c>
      <c r="E279" s="18" t="s">
        <v>49</v>
      </c>
      <c r="F279" s="18" t="s">
        <v>53</v>
      </c>
      <c r="G279" s="18" t="s">
        <v>88</v>
      </c>
      <c r="H279" s="18" t="s">
        <v>1164</v>
      </c>
      <c r="I279" s="19" t="s">
        <v>1165</v>
      </c>
      <c r="J279" s="18" t="s">
        <v>1166</v>
      </c>
      <c r="K279" s="21">
        <v>0.5</v>
      </c>
      <c r="L279" s="21"/>
      <c r="M279" s="21"/>
      <c r="N279" s="21"/>
      <c r="O279" s="21"/>
      <c r="P279" s="21"/>
      <c r="Q279" s="18" t="s">
        <v>82</v>
      </c>
      <c r="R279" s="29" t="s">
        <v>1167</v>
      </c>
      <c r="S279" s="23"/>
      <c r="T279" s="23"/>
      <c r="U279" s="24">
        <v>0.5</v>
      </c>
      <c r="V279" s="23"/>
      <c r="W279" s="23"/>
      <c r="X279" s="21">
        <f>1/2</f>
        <v>0.5</v>
      </c>
      <c r="Y279" s="21">
        <v>0.5</v>
      </c>
      <c r="Z279" s="21">
        <f t="shared" si="31"/>
        <v>0.33333333333333331</v>
      </c>
      <c r="AA279" s="72">
        <f t="shared" si="31"/>
        <v>0.33333333333333331</v>
      </c>
    </row>
    <row r="280" spans="1:27">
      <c r="A280" s="4">
        <v>279</v>
      </c>
      <c r="B280" s="5" t="s">
        <v>1168</v>
      </c>
      <c r="C280" s="6" t="s">
        <v>526</v>
      </c>
      <c r="D280" s="5" t="str">
        <f t="shared" si="28"/>
        <v>Suliman Abdalla</v>
      </c>
      <c r="E280" s="5" t="s">
        <v>1063</v>
      </c>
      <c r="F280" s="7" t="s">
        <v>53</v>
      </c>
      <c r="G280" s="7" t="s">
        <v>88</v>
      </c>
      <c r="H280" s="5" t="s">
        <v>1164</v>
      </c>
      <c r="I280" s="47" t="s">
        <v>1165</v>
      </c>
      <c r="J280" s="5" t="s">
        <v>1166</v>
      </c>
      <c r="K280" s="67">
        <v>0.5</v>
      </c>
      <c r="L280" s="67"/>
      <c r="M280" s="67"/>
      <c r="N280" s="67"/>
      <c r="O280" s="67"/>
      <c r="P280" s="67"/>
      <c r="Q280" s="5" t="s">
        <v>82</v>
      </c>
      <c r="R280" s="68" t="s">
        <v>1167</v>
      </c>
      <c r="S280" s="28"/>
      <c r="T280" s="28"/>
      <c r="U280" s="69">
        <v>0.5</v>
      </c>
      <c r="V280" s="28"/>
      <c r="W280" s="28"/>
      <c r="X280" s="67">
        <f>1/2</f>
        <v>0.5</v>
      </c>
      <c r="Y280" s="67">
        <v>0.5</v>
      </c>
      <c r="Z280" s="67">
        <f t="shared" si="31"/>
        <v>0.33333333333333331</v>
      </c>
      <c r="AA280" s="136">
        <f t="shared" si="31"/>
        <v>0.33333333333333331</v>
      </c>
    </row>
    <row r="281" spans="1:27" ht="15" customHeight="1">
      <c r="A281" s="15">
        <v>280</v>
      </c>
      <c r="B281" s="18" t="s">
        <v>614</v>
      </c>
      <c r="C281" s="34" t="s">
        <v>615</v>
      </c>
      <c r="D281" s="16" t="str">
        <f t="shared" si="28"/>
        <v>Rehman Habibur</v>
      </c>
      <c r="E281" s="142" t="s">
        <v>39</v>
      </c>
      <c r="F281" s="18" t="s">
        <v>53</v>
      </c>
      <c r="G281" s="18" t="s">
        <v>177</v>
      </c>
      <c r="H281" s="18" t="s">
        <v>1169</v>
      </c>
      <c r="I281" s="46" t="s">
        <v>1170</v>
      </c>
      <c r="J281" s="18" t="s">
        <v>1171</v>
      </c>
      <c r="K281" s="21">
        <v>1</v>
      </c>
      <c r="L281" s="21"/>
      <c r="M281" s="21"/>
      <c r="N281" s="21"/>
      <c r="O281" s="21"/>
      <c r="P281" s="21"/>
      <c r="Q281" s="18" t="s">
        <v>1172</v>
      </c>
      <c r="R281" s="29" t="s">
        <v>1173</v>
      </c>
      <c r="S281" s="23"/>
      <c r="T281" s="23"/>
      <c r="U281" s="23">
        <v>1</v>
      </c>
      <c r="V281" s="23"/>
      <c r="W281" s="23"/>
      <c r="X281" s="21">
        <v>1</v>
      </c>
      <c r="Y281" s="21">
        <v>1</v>
      </c>
      <c r="Z281" s="21">
        <f>1/4</f>
        <v>0.25</v>
      </c>
      <c r="AA281" s="72">
        <f>1/4</f>
        <v>0.25</v>
      </c>
    </row>
    <row r="282" spans="1:27" ht="15" customHeight="1">
      <c r="A282" s="4">
        <v>281</v>
      </c>
      <c r="B282" s="7" t="s">
        <v>1174</v>
      </c>
      <c r="C282" s="30" t="s">
        <v>1175</v>
      </c>
      <c r="D282" s="5" t="str">
        <f t="shared" si="28"/>
        <v>Kim Vyacheslav</v>
      </c>
      <c r="E282" s="7" t="s">
        <v>1176</v>
      </c>
      <c r="F282" s="7" t="s">
        <v>765</v>
      </c>
      <c r="G282" s="7" t="s">
        <v>920</v>
      </c>
      <c r="H282" s="7" t="s">
        <v>1177</v>
      </c>
      <c r="I282" s="47" t="s">
        <v>1178</v>
      </c>
      <c r="J282" s="7" t="s">
        <v>1179</v>
      </c>
      <c r="K282" s="10">
        <v>0.2</v>
      </c>
      <c r="L282" s="10"/>
      <c r="M282" s="10"/>
      <c r="N282" s="10"/>
      <c r="O282" s="10"/>
      <c r="P282" s="10"/>
      <c r="Q282" s="7" t="s">
        <v>561</v>
      </c>
      <c r="R282" s="27" t="s">
        <v>1180</v>
      </c>
      <c r="S282" s="13">
        <v>0.2</v>
      </c>
      <c r="T282" s="28"/>
      <c r="U282" s="28"/>
      <c r="V282" s="28"/>
      <c r="W282" s="28"/>
      <c r="X282" s="10">
        <f>1/5</f>
        <v>0.2</v>
      </c>
      <c r="Y282" s="10">
        <v>0.2</v>
      </c>
      <c r="Z282" s="10">
        <f t="shared" ref="Z282:AA286" si="32">1/5</f>
        <v>0.2</v>
      </c>
      <c r="AA282" s="73">
        <f t="shared" si="32"/>
        <v>0.2</v>
      </c>
    </row>
    <row r="283" spans="1:27">
      <c r="A283" s="15">
        <v>282</v>
      </c>
      <c r="B283" s="18" t="s">
        <v>918</v>
      </c>
      <c r="C283" s="34" t="s">
        <v>919</v>
      </c>
      <c r="D283" s="16" t="str">
        <f t="shared" si="28"/>
        <v>Ganeev Rashid</v>
      </c>
      <c r="E283" s="18" t="s">
        <v>764</v>
      </c>
      <c r="F283" s="18" t="s">
        <v>765</v>
      </c>
      <c r="G283" s="18" t="s">
        <v>920</v>
      </c>
      <c r="H283" s="18" t="s">
        <v>1177</v>
      </c>
      <c r="I283" s="46" t="s">
        <v>1178</v>
      </c>
      <c r="J283" s="18" t="s">
        <v>1179</v>
      </c>
      <c r="K283" s="21">
        <v>0.2</v>
      </c>
      <c r="L283" s="21"/>
      <c r="M283" s="21"/>
      <c r="N283" s="21"/>
      <c r="O283" s="21"/>
      <c r="P283" s="21"/>
      <c r="Q283" s="18" t="s">
        <v>561</v>
      </c>
      <c r="R283" s="29" t="s">
        <v>1180</v>
      </c>
      <c r="S283" s="24">
        <v>0.2</v>
      </c>
      <c r="T283" s="23"/>
      <c r="U283" s="23"/>
      <c r="V283" s="23"/>
      <c r="W283" s="23"/>
      <c r="X283" s="21">
        <f>1/5</f>
        <v>0.2</v>
      </c>
      <c r="Y283" s="21">
        <v>0.2</v>
      </c>
      <c r="Z283" s="21">
        <f t="shared" si="32"/>
        <v>0.2</v>
      </c>
      <c r="AA283" s="74">
        <f t="shared" si="32"/>
        <v>0.2</v>
      </c>
    </row>
    <row r="284" spans="1:27">
      <c r="A284" s="4">
        <v>283</v>
      </c>
      <c r="B284" s="7" t="s">
        <v>1181</v>
      </c>
      <c r="C284" s="30" t="s">
        <v>1182</v>
      </c>
      <c r="D284" s="5" t="str">
        <f t="shared" si="28"/>
        <v>Boltaev Ganjaboy</v>
      </c>
      <c r="E284" s="7" t="s">
        <v>1183</v>
      </c>
      <c r="F284" s="7" t="s">
        <v>765</v>
      </c>
      <c r="G284" s="7" t="s">
        <v>920</v>
      </c>
      <c r="H284" s="7" t="s">
        <v>1177</v>
      </c>
      <c r="I284" s="47" t="s">
        <v>1178</v>
      </c>
      <c r="J284" s="7" t="s">
        <v>1179</v>
      </c>
      <c r="K284" s="10">
        <v>0.2</v>
      </c>
      <c r="L284" s="10"/>
      <c r="M284" s="10"/>
      <c r="N284" s="10"/>
      <c r="O284" s="10"/>
      <c r="P284" s="10"/>
      <c r="Q284" s="7" t="s">
        <v>561</v>
      </c>
      <c r="R284" s="27" t="s">
        <v>1180</v>
      </c>
      <c r="S284" s="13">
        <v>0.2</v>
      </c>
      <c r="T284" s="28"/>
      <c r="U284" s="28"/>
      <c r="V284" s="28"/>
      <c r="W284" s="28"/>
      <c r="X284" s="10">
        <f>1/5</f>
        <v>0.2</v>
      </c>
      <c r="Y284" s="10">
        <v>0.2</v>
      </c>
      <c r="Z284" s="10">
        <f t="shared" si="32"/>
        <v>0.2</v>
      </c>
      <c r="AA284" s="73">
        <f t="shared" si="32"/>
        <v>0.2</v>
      </c>
    </row>
    <row r="285" spans="1:27">
      <c r="A285" s="15">
        <v>284</v>
      </c>
      <c r="B285" s="18" t="s">
        <v>1184</v>
      </c>
      <c r="C285" s="34" t="s">
        <v>1185</v>
      </c>
      <c r="D285" s="16" t="str">
        <f t="shared" si="28"/>
        <v>Iqbal Mazhar</v>
      </c>
      <c r="E285" s="18" t="s">
        <v>286</v>
      </c>
      <c r="F285" s="18" t="s">
        <v>30</v>
      </c>
      <c r="G285" s="18" t="s">
        <v>204</v>
      </c>
      <c r="H285" s="18" t="s">
        <v>1177</v>
      </c>
      <c r="I285" s="46" t="s">
        <v>1178</v>
      </c>
      <c r="J285" s="18" t="s">
        <v>1179</v>
      </c>
      <c r="K285" s="21">
        <v>0.2</v>
      </c>
      <c r="L285" s="21"/>
      <c r="M285" s="21"/>
      <c r="N285" s="21"/>
      <c r="O285" s="21"/>
      <c r="P285" s="21"/>
      <c r="Q285" s="18" t="s">
        <v>561</v>
      </c>
      <c r="R285" s="29" t="s">
        <v>1180</v>
      </c>
      <c r="S285" s="24">
        <v>0.2</v>
      </c>
      <c r="T285" s="23"/>
      <c r="U285" s="23"/>
      <c r="V285" s="23"/>
      <c r="W285" s="23"/>
      <c r="X285" s="21">
        <f>1/5</f>
        <v>0.2</v>
      </c>
      <c r="Y285" s="21">
        <v>0.2</v>
      </c>
      <c r="Z285" s="21">
        <f t="shared" si="32"/>
        <v>0.2</v>
      </c>
      <c r="AA285" s="74">
        <f t="shared" si="32"/>
        <v>0.2</v>
      </c>
    </row>
    <row r="286" spans="1:27" ht="15" customHeight="1">
      <c r="A286" s="4">
        <v>285</v>
      </c>
      <c r="B286" s="7" t="s">
        <v>925</v>
      </c>
      <c r="C286" s="30" t="s">
        <v>104</v>
      </c>
      <c r="D286" s="5" t="str">
        <f t="shared" si="28"/>
        <v>Alnaser Ali</v>
      </c>
      <c r="E286" s="7" t="s">
        <v>49</v>
      </c>
      <c r="F286" s="7" t="s">
        <v>30</v>
      </c>
      <c r="G286" s="7" t="s">
        <v>204</v>
      </c>
      <c r="H286" s="7" t="s">
        <v>1177</v>
      </c>
      <c r="I286" s="47" t="s">
        <v>1178</v>
      </c>
      <c r="J286" s="7" t="s">
        <v>1179</v>
      </c>
      <c r="K286" s="10">
        <v>0.2</v>
      </c>
      <c r="L286" s="10"/>
      <c r="M286" s="10"/>
      <c r="N286" s="10"/>
      <c r="O286" s="10"/>
      <c r="P286" s="10"/>
      <c r="Q286" s="7" t="s">
        <v>561</v>
      </c>
      <c r="R286" s="27" t="s">
        <v>1180</v>
      </c>
      <c r="S286" s="13">
        <v>0.2</v>
      </c>
      <c r="T286" s="28"/>
      <c r="U286" s="28"/>
      <c r="V286" s="28"/>
      <c r="W286" s="28"/>
      <c r="X286" s="10">
        <f>1/5</f>
        <v>0.2</v>
      </c>
      <c r="Y286" s="10">
        <v>0.2</v>
      </c>
      <c r="Z286" s="10">
        <f t="shared" si="32"/>
        <v>0.2</v>
      </c>
      <c r="AA286" s="73">
        <f t="shared" si="32"/>
        <v>0.2</v>
      </c>
    </row>
    <row r="287" spans="1:27">
      <c r="A287" s="15">
        <v>286</v>
      </c>
      <c r="B287" s="18" t="s">
        <v>762</v>
      </c>
      <c r="C287" s="34" t="s">
        <v>763</v>
      </c>
      <c r="D287" s="16" t="str">
        <f t="shared" si="28"/>
        <v>Campos Edmo</v>
      </c>
      <c r="E287" s="18" t="s">
        <v>764</v>
      </c>
      <c r="F287" s="16" t="s">
        <v>765</v>
      </c>
      <c r="G287" s="16" t="s">
        <v>766</v>
      </c>
      <c r="H287" s="18" t="s">
        <v>1186</v>
      </c>
      <c r="I287" s="46" t="s">
        <v>1187</v>
      </c>
      <c r="J287" s="18" t="s">
        <v>1188</v>
      </c>
      <c r="K287" s="21">
        <v>1</v>
      </c>
      <c r="L287" s="21"/>
      <c r="M287" s="21"/>
      <c r="N287" s="21"/>
      <c r="O287" s="21"/>
      <c r="P287" s="21"/>
      <c r="Q287" s="18" t="s">
        <v>770</v>
      </c>
      <c r="R287" s="29" t="s">
        <v>1189</v>
      </c>
      <c r="S287" s="23">
        <v>1</v>
      </c>
      <c r="T287" s="23"/>
      <c r="U287" s="23"/>
      <c r="V287" s="23"/>
      <c r="W287" s="23"/>
      <c r="X287" s="21">
        <v>1</v>
      </c>
      <c r="Y287" s="21">
        <v>1</v>
      </c>
      <c r="Z287" s="21">
        <f>1/4</f>
        <v>0.25</v>
      </c>
      <c r="AA287" s="72">
        <f>1/4</f>
        <v>0.25</v>
      </c>
    </row>
    <row r="288" spans="1:27" ht="15" customHeight="1">
      <c r="A288" s="4">
        <v>287</v>
      </c>
      <c r="B288" s="7" t="s">
        <v>1133</v>
      </c>
      <c r="C288" s="30" t="s">
        <v>1134</v>
      </c>
      <c r="D288" s="5" t="str">
        <f t="shared" si="28"/>
        <v>Enache Cristian</v>
      </c>
      <c r="E288" s="5" t="s">
        <v>70</v>
      </c>
      <c r="F288" s="5" t="s">
        <v>30</v>
      </c>
      <c r="G288" s="7" t="s">
        <v>62</v>
      </c>
      <c r="H288" s="7" t="s">
        <v>1190</v>
      </c>
      <c r="I288" s="47" t="s">
        <v>1191</v>
      </c>
      <c r="J288" s="7" t="s">
        <v>1192</v>
      </c>
      <c r="K288" s="10">
        <v>1</v>
      </c>
      <c r="L288" s="10"/>
      <c r="M288" s="10"/>
      <c r="N288" s="10"/>
      <c r="O288" s="10"/>
      <c r="P288" s="10"/>
      <c r="Q288" s="7" t="s">
        <v>138</v>
      </c>
      <c r="R288" s="27" t="s">
        <v>1193</v>
      </c>
      <c r="S288" s="28">
        <v>1</v>
      </c>
      <c r="T288" s="28"/>
      <c r="U288" s="28"/>
      <c r="V288" s="28"/>
      <c r="W288" s="28"/>
      <c r="X288" s="10">
        <v>1</v>
      </c>
      <c r="Y288" s="10">
        <v>1</v>
      </c>
      <c r="Z288" s="10">
        <f>1/2</f>
        <v>0.5</v>
      </c>
      <c r="AA288" s="71">
        <f>1/2</f>
        <v>0.5</v>
      </c>
    </row>
    <row r="289" spans="1:27">
      <c r="A289" s="35">
        <v>288</v>
      </c>
      <c r="B289" s="36" t="s">
        <v>639</v>
      </c>
      <c r="C289" s="37" t="s">
        <v>640</v>
      </c>
      <c r="D289" s="38" t="str">
        <f t="shared" si="28"/>
        <v>Ahmad Norita</v>
      </c>
      <c r="E289" s="36" t="s">
        <v>39</v>
      </c>
      <c r="F289" s="36" t="s">
        <v>40</v>
      </c>
      <c r="G289" s="36" t="s">
        <v>364</v>
      </c>
      <c r="H289" s="36" t="s">
        <v>1194</v>
      </c>
      <c r="I289" s="39" t="s">
        <v>1195</v>
      </c>
      <c r="J289" s="36" t="s">
        <v>1196</v>
      </c>
      <c r="K289" s="40">
        <v>1</v>
      </c>
      <c r="L289" s="40"/>
      <c r="M289" s="40"/>
      <c r="N289" s="40"/>
      <c r="O289" s="40"/>
      <c r="P289" s="40"/>
      <c r="Q289" s="36" t="s">
        <v>66</v>
      </c>
      <c r="R289" s="41" t="s">
        <v>1197</v>
      </c>
      <c r="S289" s="42"/>
      <c r="T289" s="42"/>
      <c r="U289" s="42">
        <v>1</v>
      </c>
      <c r="V289" s="42"/>
      <c r="W289" s="42"/>
      <c r="X289" s="40">
        <f>1/2</f>
        <v>0.5</v>
      </c>
      <c r="Y289" s="40">
        <v>1</v>
      </c>
      <c r="Z289" s="40">
        <f>1/2</f>
        <v>0.5</v>
      </c>
      <c r="AA289" s="52">
        <v>1</v>
      </c>
    </row>
    <row r="290" spans="1:27">
      <c r="A290" s="4">
        <v>289</v>
      </c>
      <c r="B290" s="5" t="s">
        <v>1198</v>
      </c>
      <c r="C290" s="6" t="s">
        <v>1057</v>
      </c>
      <c r="D290" s="5" t="str">
        <f t="shared" si="28"/>
        <v>Abdulkarim Hamda</v>
      </c>
      <c r="E290" s="5" t="s">
        <v>103</v>
      </c>
      <c r="F290" s="7" t="s">
        <v>40</v>
      </c>
      <c r="G290" s="7" t="s">
        <v>364</v>
      </c>
      <c r="H290" s="5" t="s">
        <v>1194</v>
      </c>
      <c r="I290" s="47" t="s">
        <v>1195</v>
      </c>
      <c r="J290" s="5" t="s">
        <v>1196</v>
      </c>
      <c r="K290" s="67">
        <v>0</v>
      </c>
      <c r="L290" s="67"/>
      <c r="M290" s="67"/>
      <c r="N290" s="67"/>
      <c r="O290" s="67"/>
      <c r="P290" s="67"/>
      <c r="Q290" s="5" t="s">
        <v>66</v>
      </c>
      <c r="R290" s="68" t="s">
        <v>1197</v>
      </c>
      <c r="S290" s="28"/>
      <c r="T290" s="28"/>
      <c r="U290" s="69">
        <v>0</v>
      </c>
      <c r="V290" s="28"/>
      <c r="W290" s="28"/>
      <c r="X290" s="67">
        <f>1/2</f>
        <v>0.5</v>
      </c>
      <c r="Y290" s="67">
        <v>0</v>
      </c>
      <c r="Z290" s="67">
        <f>1/2</f>
        <v>0.5</v>
      </c>
      <c r="AA290" s="70">
        <v>0</v>
      </c>
    </row>
    <row r="291" spans="1:27">
      <c r="A291" s="15">
        <v>290</v>
      </c>
      <c r="B291" s="18" t="s">
        <v>104</v>
      </c>
      <c r="C291" s="34" t="s">
        <v>105</v>
      </c>
      <c r="D291" s="16" t="str">
        <f t="shared" si="28"/>
        <v>Ali Tarig</v>
      </c>
      <c r="E291" s="18" t="s">
        <v>39</v>
      </c>
      <c r="F291" s="18" t="s">
        <v>53</v>
      </c>
      <c r="G291" s="18" t="s">
        <v>88</v>
      </c>
      <c r="H291" s="18" t="s">
        <v>1199</v>
      </c>
      <c r="I291" s="46" t="s">
        <v>1200</v>
      </c>
      <c r="J291" s="18" t="s">
        <v>1201</v>
      </c>
      <c r="K291" s="21">
        <v>1</v>
      </c>
      <c r="L291" s="21"/>
      <c r="M291" s="21"/>
      <c r="N291" s="21"/>
      <c r="O291" s="21"/>
      <c r="P291" s="21"/>
      <c r="Q291" s="18" t="s">
        <v>66</v>
      </c>
      <c r="R291" s="29" t="s">
        <v>1202</v>
      </c>
      <c r="S291" s="23"/>
      <c r="T291" s="23"/>
      <c r="U291" s="23">
        <v>1</v>
      </c>
      <c r="V291" s="23"/>
      <c r="W291" s="23"/>
      <c r="X291" s="21">
        <v>1</v>
      </c>
      <c r="Y291" s="21">
        <v>1</v>
      </c>
      <c r="Z291" s="21">
        <f>1/10</f>
        <v>0.1</v>
      </c>
      <c r="AA291" s="72">
        <f>1/10</f>
        <v>0.1</v>
      </c>
    </row>
    <row r="292" spans="1:27" ht="15" customHeight="1">
      <c r="A292" s="4">
        <v>291</v>
      </c>
      <c r="B292" s="7" t="s">
        <v>395</v>
      </c>
      <c r="C292" s="30" t="s">
        <v>396</v>
      </c>
      <c r="D292" s="5" t="str">
        <f t="shared" si="28"/>
        <v xml:space="preserve">Abo Rahama Yousuf </v>
      </c>
      <c r="E292" s="7" t="s">
        <v>103</v>
      </c>
      <c r="F292" s="7" t="s">
        <v>53</v>
      </c>
      <c r="G292" s="7" t="s">
        <v>177</v>
      </c>
      <c r="H292" s="7" t="s">
        <v>1203</v>
      </c>
      <c r="I292" s="47" t="s">
        <v>1204</v>
      </c>
      <c r="J292" s="7" t="s">
        <v>1205</v>
      </c>
      <c r="K292" s="10">
        <v>0</v>
      </c>
      <c r="L292" s="10"/>
      <c r="M292" s="10"/>
      <c r="N292" s="10"/>
      <c r="O292" s="10"/>
      <c r="P292" s="10"/>
      <c r="Q292" s="7" t="s">
        <v>181</v>
      </c>
      <c r="R292" s="27" t="s">
        <v>1206</v>
      </c>
      <c r="S292" s="69">
        <v>0</v>
      </c>
      <c r="T292" s="28"/>
      <c r="U292" s="28"/>
      <c r="V292" s="28"/>
      <c r="W292" s="28"/>
      <c r="X292" s="10">
        <f>1/3</f>
        <v>0.33333333333333331</v>
      </c>
      <c r="Y292" s="10">
        <v>0</v>
      </c>
      <c r="Z292" s="10">
        <f>1/3</f>
        <v>0.33333333333333331</v>
      </c>
      <c r="AA292" s="73">
        <v>0</v>
      </c>
    </row>
    <row r="293" spans="1:27">
      <c r="A293" s="35">
        <v>292</v>
      </c>
      <c r="B293" s="36" t="s">
        <v>153</v>
      </c>
      <c r="C293" s="37" t="s">
        <v>402</v>
      </c>
      <c r="D293" s="38" t="str">
        <f t="shared" si="28"/>
        <v>Ismail Mahmoud</v>
      </c>
      <c r="E293" s="36" t="s">
        <v>39</v>
      </c>
      <c r="F293" s="36" t="s">
        <v>53</v>
      </c>
      <c r="G293" s="36" t="s">
        <v>177</v>
      </c>
      <c r="H293" s="36" t="s">
        <v>1203</v>
      </c>
      <c r="I293" s="39" t="s">
        <v>1204</v>
      </c>
      <c r="J293" s="36" t="s">
        <v>1205</v>
      </c>
      <c r="K293" s="40">
        <v>0.5</v>
      </c>
      <c r="L293" s="40"/>
      <c r="M293" s="40"/>
      <c r="N293" s="40"/>
      <c r="O293" s="40"/>
      <c r="P293" s="40"/>
      <c r="Q293" s="36" t="s">
        <v>181</v>
      </c>
      <c r="R293" s="41" t="s">
        <v>1206</v>
      </c>
      <c r="S293" s="51">
        <v>0.5</v>
      </c>
      <c r="T293" s="42"/>
      <c r="U293" s="42"/>
      <c r="V293" s="42"/>
      <c r="W293" s="42"/>
      <c r="X293" s="40">
        <f>1/3</f>
        <v>0.33333333333333331</v>
      </c>
      <c r="Y293" s="40">
        <v>0.5</v>
      </c>
      <c r="Z293" s="40">
        <f>1/3</f>
        <v>0.33333333333333331</v>
      </c>
      <c r="AA293" s="130">
        <v>0.5</v>
      </c>
    </row>
    <row r="294" spans="1:27">
      <c r="A294" s="53">
        <v>293</v>
      </c>
      <c r="B294" s="56" t="s">
        <v>401</v>
      </c>
      <c r="C294" s="76" t="s">
        <v>275</v>
      </c>
      <c r="D294" s="54" t="str">
        <f t="shared" si="28"/>
        <v>Hassan Mohamed</v>
      </c>
      <c r="E294" s="56" t="s">
        <v>49</v>
      </c>
      <c r="F294" s="56" t="s">
        <v>53</v>
      </c>
      <c r="G294" s="56" t="s">
        <v>177</v>
      </c>
      <c r="H294" s="56" t="s">
        <v>1203</v>
      </c>
      <c r="I294" s="57" t="s">
        <v>1204</v>
      </c>
      <c r="J294" s="56" t="s">
        <v>1205</v>
      </c>
      <c r="K294" s="44">
        <v>0.5</v>
      </c>
      <c r="L294" s="44"/>
      <c r="M294" s="44"/>
      <c r="N294" s="44"/>
      <c r="O294" s="44"/>
      <c r="P294" s="44"/>
      <c r="Q294" s="56" t="s">
        <v>181</v>
      </c>
      <c r="R294" s="59" t="s">
        <v>1206</v>
      </c>
      <c r="S294" s="51">
        <v>0.5</v>
      </c>
      <c r="T294" s="60"/>
      <c r="U294" s="60"/>
      <c r="V294" s="60"/>
      <c r="W294" s="60"/>
      <c r="X294" s="44">
        <f>1/3</f>
        <v>0.33333333333333331</v>
      </c>
      <c r="Y294" s="44">
        <v>0.5</v>
      </c>
      <c r="Z294" s="44">
        <f>1/3</f>
        <v>0.33333333333333331</v>
      </c>
      <c r="AA294" s="130">
        <v>0.5</v>
      </c>
    </row>
    <row r="295" spans="1:27">
      <c r="A295" s="15">
        <v>294</v>
      </c>
      <c r="B295" s="18" t="s">
        <v>1207</v>
      </c>
      <c r="C295" s="34" t="s">
        <v>275</v>
      </c>
      <c r="D295" s="16" t="str">
        <f t="shared" si="28"/>
        <v>El-Tarhuni Mohamed</v>
      </c>
      <c r="E295" s="18" t="s">
        <v>1208</v>
      </c>
      <c r="F295" s="18" t="s">
        <v>53</v>
      </c>
      <c r="G295" s="18" t="s">
        <v>177</v>
      </c>
      <c r="H295" s="18" t="s">
        <v>1209</v>
      </c>
      <c r="I295" s="46" t="s">
        <v>1210</v>
      </c>
      <c r="J295" s="18" t="s">
        <v>1211</v>
      </c>
      <c r="K295" s="21">
        <v>1</v>
      </c>
      <c r="L295" s="21"/>
      <c r="M295" s="21"/>
      <c r="N295" s="21"/>
      <c r="O295" s="21"/>
      <c r="P295" s="21"/>
      <c r="Q295" s="18" t="s">
        <v>1212</v>
      </c>
      <c r="R295" s="29" t="s">
        <v>1213</v>
      </c>
      <c r="S295" s="23"/>
      <c r="T295" s="23"/>
      <c r="U295" s="23">
        <v>1</v>
      </c>
      <c r="V295" s="23"/>
      <c r="W295" s="23"/>
      <c r="X295" s="21">
        <v>1</v>
      </c>
      <c r="Y295" s="21">
        <v>1</v>
      </c>
      <c r="Z295" s="21">
        <v>0.5</v>
      </c>
      <c r="AA295" s="72">
        <v>0.5</v>
      </c>
    </row>
    <row r="296" spans="1:27">
      <c r="A296" s="4">
        <v>295</v>
      </c>
      <c r="B296" s="5" t="s">
        <v>1214</v>
      </c>
      <c r="C296" s="6" t="s">
        <v>1215</v>
      </c>
      <c r="D296" s="5" t="str">
        <f t="shared" si="28"/>
        <v>Omer Ala Eldin</v>
      </c>
      <c r="E296" s="5" t="s">
        <v>103</v>
      </c>
      <c r="F296" s="5" t="s">
        <v>53</v>
      </c>
      <c r="G296" s="5" t="s">
        <v>177</v>
      </c>
      <c r="H296" s="5" t="s">
        <v>1216</v>
      </c>
      <c r="I296" s="47" t="s">
        <v>1217</v>
      </c>
      <c r="J296" s="5" t="s">
        <v>1218</v>
      </c>
      <c r="K296" s="67">
        <v>0</v>
      </c>
      <c r="L296" s="67"/>
      <c r="M296" s="67"/>
      <c r="N296" s="67"/>
      <c r="O296" s="67"/>
      <c r="P296" s="67"/>
      <c r="Q296" s="5" t="s">
        <v>1212</v>
      </c>
      <c r="R296" s="27" t="s">
        <v>1219</v>
      </c>
      <c r="S296" s="28"/>
      <c r="T296" s="28"/>
      <c r="U296" s="69">
        <v>0</v>
      </c>
      <c r="V296" s="28"/>
      <c r="W296" s="28"/>
      <c r="X296" s="67">
        <f>1/3</f>
        <v>0.33333333333333331</v>
      </c>
      <c r="Y296" s="67">
        <v>0</v>
      </c>
      <c r="Z296" s="67">
        <f>1/3</f>
        <v>0.33333333333333331</v>
      </c>
      <c r="AA296" s="143">
        <v>0</v>
      </c>
    </row>
    <row r="297" spans="1:27">
      <c r="A297" s="35">
        <v>296</v>
      </c>
      <c r="B297" s="36" t="s">
        <v>401</v>
      </c>
      <c r="C297" s="37" t="s">
        <v>275</v>
      </c>
      <c r="D297" s="38" t="str">
        <f t="shared" si="28"/>
        <v>Hassan Mohamed</v>
      </c>
      <c r="E297" s="36" t="s">
        <v>49</v>
      </c>
      <c r="F297" s="36" t="s">
        <v>53</v>
      </c>
      <c r="G297" s="36" t="s">
        <v>177</v>
      </c>
      <c r="H297" s="38" t="s">
        <v>1216</v>
      </c>
      <c r="I297" s="39" t="s">
        <v>1217</v>
      </c>
      <c r="J297" s="38" t="s">
        <v>1218</v>
      </c>
      <c r="K297" s="144">
        <v>0.5</v>
      </c>
      <c r="L297" s="40"/>
      <c r="M297" s="40"/>
      <c r="N297" s="40"/>
      <c r="O297" s="40"/>
      <c r="P297" s="40"/>
      <c r="Q297" s="36" t="s">
        <v>1212</v>
      </c>
      <c r="R297" s="41" t="s">
        <v>1219</v>
      </c>
      <c r="S297" s="42"/>
      <c r="T297" s="42"/>
      <c r="U297" s="51">
        <v>0.5</v>
      </c>
      <c r="V297" s="42"/>
      <c r="W297" s="42"/>
      <c r="X297" s="144">
        <f>1/3</f>
        <v>0.33333333333333331</v>
      </c>
      <c r="Y297" s="144">
        <v>0.5</v>
      </c>
      <c r="Z297" s="144">
        <f>1/3</f>
        <v>0.33333333333333331</v>
      </c>
      <c r="AA297" s="130">
        <v>0.5</v>
      </c>
    </row>
    <row r="298" spans="1:27">
      <c r="A298" s="53">
        <v>297</v>
      </c>
      <c r="B298" s="56" t="s">
        <v>1207</v>
      </c>
      <c r="C298" s="76" t="s">
        <v>275</v>
      </c>
      <c r="D298" s="54" t="str">
        <f t="shared" si="28"/>
        <v>El-Tarhuni Mohamed</v>
      </c>
      <c r="E298" s="56" t="s">
        <v>1208</v>
      </c>
      <c r="F298" s="56" t="s">
        <v>53</v>
      </c>
      <c r="G298" s="56" t="s">
        <v>177</v>
      </c>
      <c r="H298" s="54" t="s">
        <v>1216</v>
      </c>
      <c r="I298" s="57" t="s">
        <v>1217</v>
      </c>
      <c r="J298" s="54" t="s">
        <v>1218</v>
      </c>
      <c r="K298" s="145">
        <v>0.5</v>
      </c>
      <c r="L298" s="44"/>
      <c r="M298" s="44"/>
      <c r="N298" s="44"/>
      <c r="O298" s="44"/>
      <c r="P298" s="44"/>
      <c r="Q298" s="56" t="s">
        <v>1212</v>
      </c>
      <c r="R298" s="59" t="s">
        <v>1219</v>
      </c>
      <c r="S298" s="60"/>
      <c r="T298" s="60"/>
      <c r="U298" s="51">
        <v>0.5</v>
      </c>
      <c r="V298" s="60"/>
      <c r="W298" s="60"/>
      <c r="X298" s="145">
        <f>1/3</f>
        <v>0.33333333333333331</v>
      </c>
      <c r="Y298" s="145">
        <v>0.5</v>
      </c>
      <c r="Z298" s="145">
        <f>1/3</f>
        <v>0.33333333333333331</v>
      </c>
      <c r="AA298" s="130">
        <v>0.5</v>
      </c>
    </row>
    <row r="299" spans="1:27">
      <c r="A299" s="15">
        <v>298</v>
      </c>
      <c r="B299" s="18" t="s">
        <v>853</v>
      </c>
      <c r="C299" s="34" t="s">
        <v>854</v>
      </c>
      <c r="D299" s="16" t="str">
        <f t="shared" si="28"/>
        <v>Semaan Rania</v>
      </c>
      <c r="E299" s="18" t="s">
        <v>70</v>
      </c>
      <c r="F299" s="16" t="s">
        <v>40</v>
      </c>
      <c r="G299" s="18" t="s">
        <v>364</v>
      </c>
      <c r="H299" s="18" t="s">
        <v>1220</v>
      </c>
      <c r="I299" s="46" t="s">
        <v>1221</v>
      </c>
      <c r="J299" s="18" t="s">
        <v>1222</v>
      </c>
      <c r="K299" s="21"/>
      <c r="L299" s="21">
        <v>1</v>
      </c>
      <c r="M299" s="21"/>
      <c r="N299" s="21"/>
      <c r="O299" s="21"/>
      <c r="P299" s="21"/>
      <c r="Q299" s="18" t="s">
        <v>99</v>
      </c>
      <c r="R299" s="29" t="s">
        <v>1223</v>
      </c>
      <c r="S299" s="23"/>
      <c r="T299" s="23"/>
      <c r="U299" s="23">
        <v>1</v>
      </c>
      <c r="V299" s="23"/>
      <c r="W299" s="23"/>
      <c r="X299" s="21">
        <v>1</v>
      </c>
      <c r="Y299" s="21">
        <v>1</v>
      </c>
      <c r="Z299" s="21">
        <f>1/4</f>
        <v>0.25</v>
      </c>
      <c r="AA299" s="72">
        <f>1/4</f>
        <v>0.25</v>
      </c>
    </row>
    <row r="300" spans="1:27">
      <c r="A300" s="4">
        <v>299</v>
      </c>
      <c r="B300" s="7" t="s">
        <v>478</v>
      </c>
      <c r="C300" s="30" t="s">
        <v>479</v>
      </c>
      <c r="D300" s="5" t="str">
        <f t="shared" si="28"/>
        <v>Salamin Yousef</v>
      </c>
      <c r="E300" s="7" t="s">
        <v>49</v>
      </c>
      <c r="F300" s="5" t="s">
        <v>30</v>
      </c>
      <c r="G300" s="7" t="s">
        <v>204</v>
      </c>
      <c r="H300" s="7" t="s">
        <v>1224</v>
      </c>
      <c r="I300" s="47" t="s">
        <v>1225</v>
      </c>
      <c r="J300" s="7" t="s">
        <v>1226</v>
      </c>
      <c r="K300" s="10"/>
      <c r="L300" s="10"/>
      <c r="M300" s="10"/>
      <c r="N300" s="10"/>
      <c r="O300" s="10"/>
      <c r="P300" s="10">
        <v>1</v>
      </c>
      <c r="Q300" s="7" t="s">
        <v>561</v>
      </c>
      <c r="R300" s="27" t="s">
        <v>1227</v>
      </c>
      <c r="S300" s="28"/>
      <c r="T300" s="28"/>
      <c r="U300" s="28"/>
      <c r="V300" s="28"/>
      <c r="W300" s="28">
        <v>1</v>
      </c>
      <c r="X300" s="10">
        <v>1</v>
      </c>
      <c r="Y300" s="10">
        <v>1</v>
      </c>
      <c r="Z300" s="10">
        <v>1</v>
      </c>
      <c r="AA300" s="71">
        <v>1</v>
      </c>
    </row>
    <row r="301" spans="1:27">
      <c r="A301" s="35">
        <v>300</v>
      </c>
      <c r="B301" s="36" t="s">
        <v>1228</v>
      </c>
      <c r="C301" s="37" t="s">
        <v>1229</v>
      </c>
      <c r="D301" s="38" t="str">
        <f t="shared" si="28"/>
        <v>Makkawi Yassir</v>
      </c>
      <c r="E301" s="36" t="s">
        <v>39</v>
      </c>
      <c r="F301" s="36" t="s">
        <v>53</v>
      </c>
      <c r="G301" s="36" t="s">
        <v>134</v>
      </c>
      <c r="H301" s="36" t="s">
        <v>1230</v>
      </c>
      <c r="I301" s="39" t="s">
        <v>1231</v>
      </c>
      <c r="J301" s="36" t="s">
        <v>1232</v>
      </c>
      <c r="K301" s="40">
        <v>0.33333333333333331</v>
      </c>
      <c r="L301" s="40"/>
      <c r="M301" s="40"/>
      <c r="N301" s="40"/>
      <c r="O301" s="40"/>
      <c r="P301" s="40"/>
      <c r="Q301" s="36" t="s">
        <v>138</v>
      </c>
      <c r="R301" s="41" t="s">
        <v>1233</v>
      </c>
      <c r="S301" s="51">
        <v>0.33333333333333331</v>
      </c>
      <c r="T301" s="42"/>
      <c r="U301" s="42"/>
      <c r="V301" s="42"/>
      <c r="W301" s="42"/>
      <c r="X301" s="40">
        <f>1/4</f>
        <v>0.25</v>
      </c>
      <c r="Y301" s="40">
        <v>0.33333333333333331</v>
      </c>
      <c r="Z301" s="40">
        <f t="shared" ref="Z301:Z310" si="33">1/6</f>
        <v>0.16666666666666666</v>
      </c>
      <c r="AA301" s="146">
        <f>(1+(1/3))/6</f>
        <v>0.22222222222222221</v>
      </c>
    </row>
    <row r="302" spans="1:27" ht="15" customHeight="1">
      <c r="A302" s="53">
        <v>301</v>
      </c>
      <c r="B302" s="56" t="s">
        <v>756</v>
      </c>
      <c r="C302" s="76" t="s">
        <v>757</v>
      </c>
      <c r="D302" s="54" t="str">
        <f t="shared" si="28"/>
        <v>El Sayed Yehya</v>
      </c>
      <c r="E302" s="56" t="s">
        <v>39</v>
      </c>
      <c r="F302" s="54" t="s">
        <v>30</v>
      </c>
      <c r="G302" s="56" t="s">
        <v>31</v>
      </c>
      <c r="H302" s="56" t="s">
        <v>1230</v>
      </c>
      <c r="I302" s="57" t="s">
        <v>1231</v>
      </c>
      <c r="J302" s="56" t="s">
        <v>1232</v>
      </c>
      <c r="K302" s="44">
        <v>0.33333333333333331</v>
      </c>
      <c r="L302" s="44"/>
      <c r="M302" s="44"/>
      <c r="N302" s="44"/>
      <c r="O302" s="44"/>
      <c r="P302" s="44"/>
      <c r="Q302" s="56" t="s">
        <v>138</v>
      </c>
      <c r="R302" s="59" t="s">
        <v>1233</v>
      </c>
      <c r="S302" s="43">
        <v>0.33333333333333331</v>
      </c>
      <c r="T302" s="60"/>
      <c r="U302" s="60"/>
      <c r="V302" s="60"/>
      <c r="W302" s="60"/>
      <c r="X302" s="44">
        <f>1/4</f>
        <v>0.25</v>
      </c>
      <c r="Y302" s="44">
        <v>0.33333333333333331</v>
      </c>
      <c r="Z302" s="44">
        <f t="shared" si="33"/>
        <v>0.16666666666666666</v>
      </c>
      <c r="AA302" s="146">
        <f>(1+(1/3))/6</f>
        <v>0.22222222222222221</v>
      </c>
    </row>
    <row r="303" spans="1:27">
      <c r="A303" s="15">
        <v>302</v>
      </c>
      <c r="B303" s="18" t="s">
        <v>1234</v>
      </c>
      <c r="C303" s="34" t="s">
        <v>1235</v>
      </c>
      <c r="D303" s="16" t="str">
        <f t="shared" si="28"/>
        <v>Salih Mubarak</v>
      </c>
      <c r="E303" s="18" t="s">
        <v>103</v>
      </c>
      <c r="F303" s="18" t="s">
        <v>53</v>
      </c>
      <c r="G303" s="18" t="s">
        <v>134</v>
      </c>
      <c r="H303" s="18" t="s">
        <v>1230</v>
      </c>
      <c r="I303" s="46" t="s">
        <v>1231</v>
      </c>
      <c r="J303" s="18" t="s">
        <v>1232</v>
      </c>
      <c r="K303" s="21">
        <v>0</v>
      </c>
      <c r="L303" s="21"/>
      <c r="M303" s="21"/>
      <c r="N303" s="21"/>
      <c r="O303" s="21"/>
      <c r="P303" s="21"/>
      <c r="Q303" s="18" t="s">
        <v>138</v>
      </c>
      <c r="R303" s="29" t="s">
        <v>1233</v>
      </c>
      <c r="S303" s="24">
        <v>0</v>
      </c>
      <c r="T303" s="23"/>
      <c r="U303" s="23"/>
      <c r="V303" s="23"/>
      <c r="W303" s="23"/>
      <c r="X303" s="21">
        <f>1/4</f>
        <v>0.25</v>
      </c>
      <c r="Y303" s="21">
        <v>0</v>
      </c>
      <c r="Z303" s="21">
        <f t="shared" si="33"/>
        <v>0.16666666666666666</v>
      </c>
      <c r="AA303" s="72">
        <v>0</v>
      </c>
    </row>
    <row r="304" spans="1:27">
      <c r="A304" s="53">
        <v>303</v>
      </c>
      <c r="B304" s="56" t="s">
        <v>142</v>
      </c>
      <c r="C304" s="76" t="s">
        <v>143</v>
      </c>
      <c r="D304" s="54" t="str">
        <f t="shared" si="28"/>
        <v>Nancarrow Paul</v>
      </c>
      <c r="E304" s="56" t="s">
        <v>39</v>
      </c>
      <c r="F304" s="56" t="s">
        <v>53</v>
      </c>
      <c r="G304" s="56" t="s">
        <v>134</v>
      </c>
      <c r="H304" s="56" t="s">
        <v>1230</v>
      </c>
      <c r="I304" s="57" t="s">
        <v>1231</v>
      </c>
      <c r="J304" s="56" t="s">
        <v>1232</v>
      </c>
      <c r="K304" s="44">
        <v>0.33333333333333331</v>
      </c>
      <c r="L304" s="44"/>
      <c r="M304" s="44"/>
      <c r="N304" s="44"/>
      <c r="O304" s="44"/>
      <c r="P304" s="44"/>
      <c r="Q304" s="56" t="s">
        <v>138</v>
      </c>
      <c r="R304" s="59" t="s">
        <v>1233</v>
      </c>
      <c r="S304" s="43">
        <v>0.33333333333333331</v>
      </c>
      <c r="T304" s="60"/>
      <c r="U304" s="60"/>
      <c r="V304" s="60"/>
      <c r="W304" s="60"/>
      <c r="X304" s="44">
        <f>1/4</f>
        <v>0.25</v>
      </c>
      <c r="Y304" s="44">
        <v>0.33333333333333331</v>
      </c>
      <c r="Z304" s="44">
        <f t="shared" si="33"/>
        <v>0.16666666666666666</v>
      </c>
      <c r="AA304" s="146">
        <f>(1+(1/3))/6</f>
        <v>0.22222222222222221</v>
      </c>
    </row>
    <row r="305" spans="1:27">
      <c r="A305" s="15">
        <v>304</v>
      </c>
      <c r="B305" s="16" t="s">
        <v>1236</v>
      </c>
      <c r="C305" s="17" t="s">
        <v>1237</v>
      </c>
      <c r="D305" s="16" t="str">
        <f t="shared" si="28"/>
        <v>Helal Sherin</v>
      </c>
      <c r="E305" s="16" t="s">
        <v>146</v>
      </c>
      <c r="F305" s="18" t="s">
        <v>53</v>
      </c>
      <c r="G305" s="18" t="s">
        <v>177</v>
      </c>
      <c r="H305" s="16" t="s">
        <v>1238</v>
      </c>
      <c r="I305" s="46" t="s">
        <v>1239</v>
      </c>
      <c r="J305" s="16" t="s">
        <v>1240</v>
      </c>
      <c r="K305" s="63">
        <v>0</v>
      </c>
      <c r="L305" s="63"/>
      <c r="M305" s="63"/>
      <c r="N305" s="63"/>
      <c r="O305" s="63"/>
      <c r="P305" s="63"/>
      <c r="Q305" s="16" t="s">
        <v>66</v>
      </c>
      <c r="R305" s="64" t="s">
        <v>1241</v>
      </c>
      <c r="S305" s="23"/>
      <c r="T305" s="23"/>
      <c r="U305" s="23"/>
      <c r="V305" s="65">
        <v>0</v>
      </c>
      <c r="W305" s="23"/>
      <c r="X305" s="63">
        <f t="shared" ref="X305:X310" si="34">1/6</f>
        <v>0.16666666666666666</v>
      </c>
      <c r="Y305" s="63">
        <v>0</v>
      </c>
      <c r="Z305" s="63">
        <f t="shared" si="33"/>
        <v>0.16666666666666666</v>
      </c>
      <c r="AA305" s="66">
        <v>0</v>
      </c>
    </row>
    <row r="306" spans="1:27">
      <c r="A306" s="4">
        <v>305</v>
      </c>
      <c r="B306" s="5" t="s">
        <v>1242</v>
      </c>
      <c r="C306" s="6" t="s">
        <v>1243</v>
      </c>
      <c r="D306" s="5" t="str">
        <f t="shared" si="28"/>
        <v>Hanna Maria Ossama</v>
      </c>
      <c r="E306" s="5" t="s">
        <v>146</v>
      </c>
      <c r="F306" s="7" t="s">
        <v>53</v>
      </c>
      <c r="G306" s="7" t="s">
        <v>177</v>
      </c>
      <c r="H306" s="5" t="s">
        <v>1238</v>
      </c>
      <c r="I306" s="47" t="s">
        <v>1239</v>
      </c>
      <c r="J306" s="5" t="s">
        <v>1240</v>
      </c>
      <c r="K306" s="67">
        <v>0</v>
      </c>
      <c r="L306" s="67"/>
      <c r="M306" s="67"/>
      <c r="N306" s="67"/>
      <c r="O306" s="67"/>
      <c r="P306" s="67"/>
      <c r="Q306" s="5" t="s">
        <v>66</v>
      </c>
      <c r="R306" s="68" t="s">
        <v>1241</v>
      </c>
      <c r="S306" s="28"/>
      <c r="T306" s="28"/>
      <c r="U306" s="28"/>
      <c r="V306" s="69">
        <v>0</v>
      </c>
      <c r="W306" s="28"/>
      <c r="X306" s="67">
        <f t="shared" si="34"/>
        <v>0.16666666666666666</v>
      </c>
      <c r="Y306" s="67">
        <v>0</v>
      </c>
      <c r="Z306" s="67">
        <f t="shared" si="33"/>
        <v>0.16666666666666666</v>
      </c>
      <c r="AA306" s="70">
        <v>0</v>
      </c>
    </row>
    <row r="307" spans="1:27">
      <c r="A307" s="15">
        <v>306</v>
      </c>
      <c r="B307" s="16" t="s">
        <v>1244</v>
      </c>
      <c r="C307" s="17" t="s">
        <v>1245</v>
      </c>
      <c r="D307" s="16" t="str">
        <f t="shared" si="28"/>
        <v>Najee Rawan Jamil</v>
      </c>
      <c r="E307" s="16" t="s">
        <v>146</v>
      </c>
      <c r="F307" s="18" t="s">
        <v>53</v>
      </c>
      <c r="G307" s="18" t="s">
        <v>177</v>
      </c>
      <c r="H307" s="16" t="s">
        <v>1238</v>
      </c>
      <c r="I307" s="46" t="s">
        <v>1239</v>
      </c>
      <c r="J307" s="16" t="s">
        <v>1240</v>
      </c>
      <c r="K307" s="63">
        <v>0</v>
      </c>
      <c r="L307" s="63"/>
      <c r="M307" s="63"/>
      <c r="N307" s="63"/>
      <c r="O307" s="63"/>
      <c r="P307" s="63"/>
      <c r="Q307" s="16" t="s">
        <v>66</v>
      </c>
      <c r="R307" s="64" t="s">
        <v>1241</v>
      </c>
      <c r="S307" s="23"/>
      <c r="T307" s="23"/>
      <c r="U307" s="23"/>
      <c r="V307" s="65">
        <v>0</v>
      </c>
      <c r="W307" s="23"/>
      <c r="X307" s="63">
        <f t="shared" si="34"/>
        <v>0.16666666666666666</v>
      </c>
      <c r="Y307" s="63">
        <v>0</v>
      </c>
      <c r="Z307" s="63">
        <f t="shared" si="33"/>
        <v>0.16666666666666666</v>
      </c>
      <c r="AA307" s="66">
        <v>0</v>
      </c>
    </row>
    <row r="308" spans="1:27">
      <c r="A308" s="53">
        <v>307</v>
      </c>
      <c r="B308" s="56" t="s">
        <v>175</v>
      </c>
      <c r="C308" s="76" t="s">
        <v>176</v>
      </c>
      <c r="D308" s="54" t="str">
        <f t="shared" si="28"/>
        <v>Shaaban Mostafa</v>
      </c>
      <c r="E308" s="56" t="s">
        <v>70</v>
      </c>
      <c r="F308" s="56" t="s">
        <v>53</v>
      </c>
      <c r="G308" s="56" t="s">
        <v>177</v>
      </c>
      <c r="H308" s="56" t="s">
        <v>1238</v>
      </c>
      <c r="I308" s="57" t="s">
        <v>1239</v>
      </c>
      <c r="J308" s="56" t="s">
        <v>1240</v>
      </c>
      <c r="K308" s="44">
        <v>0.33333333333333331</v>
      </c>
      <c r="L308" s="44"/>
      <c r="M308" s="44"/>
      <c r="N308" s="44"/>
      <c r="O308" s="44"/>
      <c r="P308" s="44"/>
      <c r="Q308" s="56" t="s">
        <v>66</v>
      </c>
      <c r="R308" s="59" t="s">
        <v>1241</v>
      </c>
      <c r="S308" s="60"/>
      <c r="T308" s="60"/>
      <c r="U308" s="60"/>
      <c r="V308" s="43">
        <v>0.33333333333333331</v>
      </c>
      <c r="W308" s="60"/>
      <c r="X308" s="44">
        <f t="shared" si="34"/>
        <v>0.16666666666666666</v>
      </c>
      <c r="Y308" s="44">
        <v>0.33333333333333331</v>
      </c>
      <c r="Z308" s="44">
        <f t="shared" si="33"/>
        <v>0.16666666666666666</v>
      </c>
      <c r="AA308" s="45">
        <f>1/3</f>
        <v>0.33333333333333331</v>
      </c>
    </row>
    <row r="309" spans="1:27">
      <c r="A309" s="35">
        <v>308</v>
      </c>
      <c r="B309" s="36" t="s">
        <v>183</v>
      </c>
      <c r="C309" s="37" t="s">
        <v>184</v>
      </c>
      <c r="D309" s="38" t="str">
        <f t="shared" si="28"/>
        <v>Osman Ahmed</v>
      </c>
      <c r="E309" s="36" t="s">
        <v>39</v>
      </c>
      <c r="F309" s="36" t="s">
        <v>53</v>
      </c>
      <c r="G309" s="36" t="s">
        <v>177</v>
      </c>
      <c r="H309" s="36" t="s">
        <v>1238</v>
      </c>
      <c r="I309" s="39" t="s">
        <v>1239</v>
      </c>
      <c r="J309" s="36" t="s">
        <v>1240</v>
      </c>
      <c r="K309" s="40">
        <v>0.33333333333333331</v>
      </c>
      <c r="L309" s="40"/>
      <c r="M309" s="40"/>
      <c r="N309" s="40"/>
      <c r="O309" s="40"/>
      <c r="P309" s="40"/>
      <c r="Q309" s="36" t="s">
        <v>66</v>
      </c>
      <c r="R309" s="41" t="s">
        <v>1241</v>
      </c>
      <c r="S309" s="42"/>
      <c r="T309" s="42"/>
      <c r="U309" s="42"/>
      <c r="V309" s="51">
        <v>0.33333333333333331</v>
      </c>
      <c r="W309" s="42"/>
      <c r="X309" s="40">
        <f t="shared" si="34"/>
        <v>0.16666666666666666</v>
      </c>
      <c r="Y309" s="40">
        <v>0.33333333333333331</v>
      </c>
      <c r="Z309" s="40">
        <f t="shared" si="33"/>
        <v>0.16666666666666666</v>
      </c>
      <c r="AA309" s="45">
        <f>1/3</f>
        <v>0.33333333333333331</v>
      </c>
    </row>
    <row r="310" spans="1:27">
      <c r="A310" s="53">
        <v>309</v>
      </c>
      <c r="B310" s="56" t="s">
        <v>401</v>
      </c>
      <c r="C310" s="76" t="s">
        <v>275</v>
      </c>
      <c r="D310" s="54" t="str">
        <f t="shared" si="28"/>
        <v>Hassan Mohamed</v>
      </c>
      <c r="E310" s="56" t="s">
        <v>49</v>
      </c>
      <c r="F310" s="56" t="s">
        <v>53</v>
      </c>
      <c r="G310" s="56" t="s">
        <v>177</v>
      </c>
      <c r="H310" s="56" t="s">
        <v>1238</v>
      </c>
      <c r="I310" s="57" t="s">
        <v>1239</v>
      </c>
      <c r="J310" s="56" t="s">
        <v>1240</v>
      </c>
      <c r="K310" s="44">
        <v>0.33333333333333331</v>
      </c>
      <c r="L310" s="44"/>
      <c r="M310" s="44"/>
      <c r="N310" s="44"/>
      <c r="O310" s="44"/>
      <c r="P310" s="44"/>
      <c r="Q310" s="56" t="s">
        <v>66</v>
      </c>
      <c r="R310" s="59" t="s">
        <v>1241</v>
      </c>
      <c r="S310" s="60"/>
      <c r="T310" s="60"/>
      <c r="U310" s="60"/>
      <c r="V310" s="43">
        <v>0.33333333333333331</v>
      </c>
      <c r="W310" s="60"/>
      <c r="X310" s="44">
        <f t="shared" si="34"/>
        <v>0.16666666666666666</v>
      </c>
      <c r="Y310" s="44">
        <v>0.33333333333333331</v>
      </c>
      <c r="Z310" s="44">
        <f t="shared" si="33"/>
        <v>0.16666666666666666</v>
      </c>
      <c r="AA310" s="45">
        <f>1/3</f>
        <v>0.33333333333333331</v>
      </c>
    </row>
    <row r="311" spans="1:27">
      <c r="A311" s="15">
        <v>310</v>
      </c>
      <c r="B311" s="18" t="s">
        <v>750</v>
      </c>
      <c r="C311" s="34" t="s">
        <v>751</v>
      </c>
      <c r="D311" s="16" t="str">
        <f t="shared" si="28"/>
        <v>Belhamadia Youssef</v>
      </c>
      <c r="E311" s="18" t="s">
        <v>39</v>
      </c>
      <c r="F311" s="16" t="s">
        <v>30</v>
      </c>
      <c r="G311" s="18" t="s">
        <v>62</v>
      </c>
      <c r="H311" s="18" t="s">
        <v>1246</v>
      </c>
      <c r="I311" s="46" t="s">
        <v>1247</v>
      </c>
      <c r="J311" s="18" t="s">
        <v>1248</v>
      </c>
      <c r="K311" s="21">
        <v>1</v>
      </c>
      <c r="L311" s="21"/>
      <c r="M311" s="21"/>
      <c r="N311" s="21"/>
      <c r="O311" s="21"/>
      <c r="P311" s="21"/>
      <c r="Q311" s="18" t="s">
        <v>1249</v>
      </c>
      <c r="R311" s="29" t="s">
        <v>1250</v>
      </c>
      <c r="S311" s="23">
        <v>1</v>
      </c>
      <c r="T311" s="23"/>
      <c r="U311" s="23"/>
      <c r="V311" s="23"/>
      <c r="W311" s="23"/>
      <c r="X311" s="21">
        <v>1</v>
      </c>
      <c r="Y311" s="21">
        <v>1</v>
      </c>
      <c r="Z311" s="21">
        <f>1/3</f>
        <v>0.33333333333333331</v>
      </c>
      <c r="AA311" s="72">
        <f>1/3</f>
        <v>0.33333333333333331</v>
      </c>
    </row>
    <row r="312" spans="1:27">
      <c r="A312" s="4">
        <v>311</v>
      </c>
      <c r="B312" s="5" t="s">
        <v>184</v>
      </c>
      <c r="C312" s="6" t="s">
        <v>1251</v>
      </c>
      <c r="D312" s="5" t="str">
        <f t="shared" si="28"/>
        <v>Ahmed  Salma </v>
      </c>
      <c r="E312" s="5" t="s">
        <v>103</v>
      </c>
      <c r="F312" s="5" t="s">
        <v>53</v>
      </c>
      <c r="G312" s="5" t="s">
        <v>134</v>
      </c>
      <c r="H312" s="5" t="s">
        <v>1252</v>
      </c>
      <c r="I312" s="47" t="s">
        <v>1253</v>
      </c>
      <c r="J312" s="5" t="s">
        <v>1254</v>
      </c>
      <c r="K312" s="67">
        <v>0</v>
      </c>
      <c r="L312" s="67"/>
      <c r="M312" s="67"/>
      <c r="N312" s="67"/>
      <c r="O312" s="67"/>
      <c r="P312" s="67"/>
      <c r="Q312" s="5" t="s">
        <v>718</v>
      </c>
      <c r="R312" s="68" t="s">
        <v>1255</v>
      </c>
      <c r="S312" s="28"/>
      <c r="T312" s="28"/>
      <c r="U312" s="28"/>
      <c r="V312" s="69">
        <v>0</v>
      </c>
      <c r="W312" s="28"/>
      <c r="X312" s="67">
        <f t="shared" ref="X312:X317" si="35">1/6</f>
        <v>0.16666666666666666</v>
      </c>
      <c r="Y312" s="67">
        <v>0</v>
      </c>
      <c r="Z312" s="67">
        <f t="shared" ref="Z312:Z317" si="36">1/6</f>
        <v>0.16666666666666666</v>
      </c>
      <c r="AA312" s="70">
        <v>0</v>
      </c>
    </row>
    <row r="313" spans="1:27">
      <c r="A313" s="15">
        <v>312</v>
      </c>
      <c r="B313" s="16" t="s">
        <v>1256</v>
      </c>
      <c r="C313" s="17" t="s">
        <v>1257</v>
      </c>
      <c r="D313" s="16" t="str">
        <f t="shared" si="28"/>
        <v>Moussa Hesham</v>
      </c>
      <c r="E313" s="16" t="s">
        <v>103</v>
      </c>
      <c r="F313" s="16" t="s">
        <v>53</v>
      </c>
      <c r="G313" s="16" t="s">
        <v>134</v>
      </c>
      <c r="H313" s="16" t="s">
        <v>1252</v>
      </c>
      <c r="I313" s="46" t="s">
        <v>1253</v>
      </c>
      <c r="J313" s="16" t="s">
        <v>1254</v>
      </c>
      <c r="K313" s="63">
        <v>0</v>
      </c>
      <c r="L313" s="63"/>
      <c r="M313" s="63"/>
      <c r="N313" s="63"/>
      <c r="O313" s="63"/>
      <c r="P313" s="63"/>
      <c r="Q313" s="16" t="s">
        <v>718</v>
      </c>
      <c r="R313" s="64" t="s">
        <v>1255</v>
      </c>
      <c r="S313" s="23"/>
      <c r="T313" s="23"/>
      <c r="U313" s="23"/>
      <c r="V313" s="65">
        <v>0</v>
      </c>
      <c r="W313" s="23"/>
      <c r="X313" s="63">
        <f t="shared" si="35"/>
        <v>0.16666666666666666</v>
      </c>
      <c r="Y313" s="63">
        <v>0</v>
      </c>
      <c r="Z313" s="63">
        <f t="shared" si="36"/>
        <v>0.16666666666666666</v>
      </c>
      <c r="AA313" s="66">
        <v>0</v>
      </c>
    </row>
    <row r="314" spans="1:27">
      <c r="A314" s="53">
        <v>313</v>
      </c>
      <c r="B314" s="54" t="s">
        <v>1258</v>
      </c>
      <c r="C314" s="55" t="s">
        <v>1259</v>
      </c>
      <c r="D314" s="54" t="str">
        <f t="shared" si="28"/>
        <v>Martins Ana</v>
      </c>
      <c r="E314" s="54" t="s">
        <v>187</v>
      </c>
      <c r="F314" s="54" t="s">
        <v>53</v>
      </c>
      <c r="G314" s="54" t="s">
        <v>134</v>
      </c>
      <c r="H314" s="54" t="s">
        <v>1252</v>
      </c>
      <c r="I314" s="57" t="s">
        <v>1253</v>
      </c>
      <c r="J314" s="54" t="s">
        <v>1254</v>
      </c>
      <c r="K314" s="145">
        <v>0.25</v>
      </c>
      <c r="L314" s="145"/>
      <c r="M314" s="145"/>
      <c r="N314" s="145"/>
      <c r="O314" s="145"/>
      <c r="P314" s="145"/>
      <c r="Q314" s="54" t="s">
        <v>718</v>
      </c>
      <c r="R314" s="147" t="s">
        <v>1255</v>
      </c>
      <c r="S314" s="60"/>
      <c r="T314" s="60"/>
      <c r="U314" s="60"/>
      <c r="V314" s="126">
        <v>0.25</v>
      </c>
      <c r="W314" s="60"/>
      <c r="X314" s="145">
        <f t="shared" si="35"/>
        <v>0.16666666666666666</v>
      </c>
      <c r="Y314" s="145">
        <v>0.25</v>
      </c>
      <c r="Z314" s="145">
        <f t="shared" si="36"/>
        <v>0.16666666666666666</v>
      </c>
      <c r="AA314" s="148">
        <v>0.25</v>
      </c>
    </row>
    <row r="315" spans="1:27">
      <c r="A315" s="35">
        <v>314</v>
      </c>
      <c r="B315" s="38" t="s">
        <v>1260</v>
      </c>
      <c r="C315" s="96" t="s">
        <v>1261</v>
      </c>
      <c r="D315" s="38" t="str">
        <f t="shared" si="28"/>
        <v>Abbas Yassmine</v>
      </c>
      <c r="E315" s="38" t="s">
        <v>1063</v>
      </c>
      <c r="F315" s="38" t="s">
        <v>53</v>
      </c>
      <c r="G315" s="38" t="s">
        <v>134</v>
      </c>
      <c r="H315" s="38" t="s">
        <v>1252</v>
      </c>
      <c r="I315" s="39" t="s">
        <v>1253</v>
      </c>
      <c r="J315" s="38" t="s">
        <v>1254</v>
      </c>
      <c r="K315" s="144">
        <v>0.25</v>
      </c>
      <c r="L315" s="144"/>
      <c r="M315" s="144"/>
      <c r="N315" s="144"/>
      <c r="O315" s="144"/>
      <c r="P315" s="144"/>
      <c r="Q315" s="38" t="s">
        <v>718</v>
      </c>
      <c r="R315" s="149" t="s">
        <v>1255</v>
      </c>
      <c r="S315" s="42"/>
      <c r="T315" s="42"/>
      <c r="U315" s="42"/>
      <c r="V315" s="126">
        <v>0.25</v>
      </c>
      <c r="W315" s="42"/>
      <c r="X315" s="144">
        <f t="shared" si="35"/>
        <v>0.16666666666666666</v>
      </c>
      <c r="Y315" s="145">
        <v>0.25</v>
      </c>
      <c r="Z315" s="144">
        <f t="shared" si="36"/>
        <v>0.16666666666666666</v>
      </c>
      <c r="AA315" s="148">
        <v>0.25</v>
      </c>
    </row>
    <row r="316" spans="1:27">
      <c r="A316" s="53">
        <v>315</v>
      </c>
      <c r="B316" s="56" t="s">
        <v>295</v>
      </c>
      <c r="C316" s="76" t="s">
        <v>87</v>
      </c>
      <c r="D316" s="54" t="str">
        <f t="shared" si="28"/>
        <v>Al-Sayah Mohammad</v>
      </c>
      <c r="E316" s="56" t="s">
        <v>49</v>
      </c>
      <c r="F316" s="54" t="s">
        <v>30</v>
      </c>
      <c r="G316" s="56" t="s">
        <v>31</v>
      </c>
      <c r="H316" s="56" t="s">
        <v>1252</v>
      </c>
      <c r="I316" s="57" t="s">
        <v>1253</v>
      </c>
      <c r="J316" s="56" t="s">
        <v>1254</v>
      </c>
      <c r="K316" s="145">
        <v>0.25</v>
      </c>
      <c r="L316" s="44"/>
      <c r="M316" s="44"/>
      <c r="N316" s="44"/>
      <c r="O316" s="44"/>
      <c r="P316" s="44"/>
      <c r="Q316" s="54" t="s">
        <v>718</v>
      </c>
      <c r="R316" s="59" t="s">
        <v>1255</v>
      </c>
      <c r="S316" s="60"/>
      <c r="T316" s="60"/>
      <c r="U316" s="60"/>
      <c r="V316" s="126">
        <v>0.25</v>
      </c>
      <c r="W316" s="60"/>
      <c r="X316" s="145">
        <f t="shared" si="35"/>
        <v>0.16666666666666666</v>
      </c>
      <c r="Y316" s="145">
        <v>0.25</v>
      </c>
      <c r="Z316" s="145">
        <f t="shared" si="36"/>
        <v>0.16666666666666666</v>
      </c>
      <c r="AA316" s="148">
        <v>0.25</v>
      </c>
    </row>
    <row r="317" spans="1:27">
      <c r="A317" s="35">
        <v>316</v>
      </c>
      <c r="B317" s="36" t="s">
        <v>296</v>
      </c>
      <c r="C317" s="37" t="s">
        <v>297</v>
      </c>
      <c r="D317" s="38" t="str">
        <f t="shared" si="28"/>
        <v>Husseini Ghaleb</v>
      </c>
      <c r="E317" s="36" t="s">
        <v>49</v>
      </c>
      <c r="F317" s="36" t="s">
        <v>53</v>
      </c>
      <c r="G317" s="36" t="s">
        <v>134</v>
      </c>
      <c r="H317" s="36" t="s">
        <v>1252</v>
      </c>
      <c r="I317" s="39" t="s">
        <v>1253</v>
      </c>
      <c r="J317" s="36" t="s">
        <v>1254</v>
      </c>
      <c r="K317" s="144">
        <v>0.25</v>
      </c>
      <c r="L317" s="40"/>
      <c r="M317" s="40"/>
      <c r="N317" s="40"/>
      <c r="O317" s="40"/>
      <c r="P317" s="40"/>
      <c r="Q317" s="38" t="s">
        <v>718</v>
      </c>
      <c r="R317" s="41" t="s">
        <v>1255</v>
      </c>
      <c r="S317" s="42"/>
      <c r="T317" s="42"/>
      <c r="U317" s="42"/>
      <c r="V317" s="126">
        <v>0.25</v>
      </c>
      <c r="W317" s="42"/>
      <c r="X317" s="144">
        <f t="shared" si="35"/>
        <v>0.16666666666666666</v>
      </c>
      <c r="Y317" s="145">
        <v>0.25</v>
      </c>
      <c r="Z317" s="144">
        <f t="shared" si="36"/>
        <v>0.16666666666666666</v>
      </c>
      <c r="AA317" s="148">
        <v>0.25</v>
      </c>
    </row>
    <row r="318" spans="1:27">
      <c r="A318" s="4">
        <v>317</v>
      </c>
      <c r="B318" s="7" t="s">
        <v>521</v>
      </c>
      <c r="C318" s="30" t="s">
        <v>497</v>
      </c>
      <c r="D318" s="5" t="str">
        <f t="shared" si="28"/>
        <v>Hawileh Rami</v>
      </c>
      <c r="E318" s="7" t="s">
        <v>49</v>
      </c>
      <c r="F318" s="7" t="s">
        <v>53</v>
      </c>
      <c r="G318" s="7" t="s">
        <v>88</v>
      </c>
      <c r="H318" s="33" t="s">
        <v>1262</v>
      </c>
      <c r="I318" s="47" t="s">
        <v>1263</v>
      </c>
      <c r="J318" s="7" t="s">
        <v>1264</v>
      </c>
      <c r="K318" s="10">
        <v>0.5</v>
      </c>
      <c r="L318" s="10"/>
      <c r="M318" s="10"/>
      <c r="N318" s="10"/>
      <c r="O318" s="10"/>
      <c r="P318" s="10"/>
      <c r="Q318" s="7" t="s">
        <v>66</v>
      </c>
      <c r="R318" s="27" t="s">
        <v>1265</v>
      </c>
      <c r="S318" s="13">
        <v>0.5</v>
      </c>
      <c r="T318" s="28"/>
      <c r="U318" s="28"/>
      <c r="V318" s="28"/>
      <c r="W318" s="28"/>
      <c r="X318" s="10">
        <f>1/2</f>
        <v>0.5</v>
      </c>
      <c r="Y318" s="10">
        <v>0.5</v>
      </c>
      <c r="Z318" s="10">
        <f>1/2</f>
        <v>0.5</v>
      </c>
      <c r="AA318" s="14">
        <f>1/2</f>
        <v>0.5</v>
      </c>
    </row>
    <row r="319" spans="1:27">
      <c r="A319" s="15">
        <v>318</v>
      </c>
      <c r="B319" s="18" t="s">
        <v>526</v>
      </c>
      <c r="C319" s="17" t="s">
        <v>527</v>
      </c>
      <c r="D319" s="16" t="str">
        <f t="shared" si="28"/>
        <v>Abdalla Jamal El-Din</v>
      </c>
      <c r="E319" s="16" t="s">
        <v>49</v>
      </c>
      <c r="F319" s="16" t="s">
        <v>53</v>
      </c>
      <c r="G319" s="16" t="s">
        <v>88</v>
      </c>
      <c r="H319" s="31" t="s">
        <v>1262</v>
      </c>
      <c r="I319" s="46" t="s">
        <v>1263</v>
      </c>
      <c r="J319" s="18" t="s">
        <v>1264</v>
      </c>
      <c r="K319" s="21">
        <v>0.5</v>
      </c>
      <c r="L319" s="21"/>
      <c r="M319" s="21"/>
      <c r="N319" s="21"/>
      <c r="O319" s="21"/>
      <c r="P319" s="21"/>
      <c r="Q319" s="18" t="s">
        <v>66</v>
      </c>
      <c r="R319" s="29" t="s">
        <v>1265</v>
      </c>
      <c r="S319" s="24">
        <v>0.5</v>
      </c>
      <c r="T319" s="23"/>
      <c r="U319" s="23"/>
      <c r="V319" s="23"/>
      <c r="W319" s="23"/>
      <c r="X319" s="21">
        <f>1/2</f>
        <v>0.5</v>
      </c>
      <c r="Y319" s="21">
        <v>0.5</v>
      </c>
      <c r="Z319" s="21">
        <f>1/2</f>
        <v>0.5</v>
      </c>
      <c r="AA319" s="25">
        <f>1/2</f>
        <v>0.5</v>
      </c>
    </row>
    <row r="320" spans="1:27">
      <c r="A320" s="4">
        <v>319</v>
      </c>
      <c r="B320" s="5" t="s">
        <v>1266</v>
      </c>
      <c r="C320" s="6" t="s">
        <v>1267</v>
      </c>
      <c r="D320" s="5" t="str">
        <f t="shared" si="28"/>
        <v>Ben Abdelaziz Fouad</v>
      </c>
      <c r="E320" s="5"/>
      <c r="F320" s="5" t="s">
        <v>765</v>
      </c>
      <c r="G320" s="5" t="s">
        <v>1268</v>
      </c>
      <c r="H320" s="5" t="s">
        <v>1269</v>
      </c>
      <c r="I320" s="47" t="s">
        <v>1270</v>
      </c>
      <c r="J320" s="5" t="s">
        <v>1271</v>
      </c>
      <c r="K320" s="67">
        <v>1</v>
      </c>
      <c r="L320" s="67"/>
      <c r="M320" s="67"/>
      <c r="N320" s="67"/>
      <c r="O320" s="67"/>
      <c r="P320" s="67"/>
      <c r="Q320" s="5" t="s">
        <v>66</v>
      </c>
      <c r="R320" s="68" t="s">
        <v>1272</v>
      </c>
      <c r="S320" s="28"/>
      <c r="T320" s="28"/>
      <c r="U320" s="28"/>
      <c r="V320" s="28">
        <v>1</v>
      </c>
      <c r="W320" s="28"/>
      <c r="X320" s="67">
        <v>1</v>
      </c>
      <c r="Y320" s="67">
        <v>1</v>
      </c>
      <c r="Z320" s="67">
        <f>1/3</f>
        <v>0.33333333333333331</v>
      </c>
      <c r="AA320" s="136">
        <f>1/3</f>
        <v>0.33333333333333331</v>
      </c>
    </row>
    <row r="321" spans="1:27">
      <c r="A321" s="15">
        <v>320</v>
      </c>
      <c r="B321" s="18" t="s">
        <v>1273</v>
      </c>
      <c r="C321" s="34" t="s">
        <v>669</v>
      </c>
      <c r="D321" s="16" t="str">
        <f t="shared" si="28"/>
        <v>Al Basha Sara</v>
      </c>
      <c r="E321" s="18" t="s">
        <v>146</v>
      </c>
      <c r="F321" s="16" t="s">
        <v>30</v>
      </c>
      <c r="G321" s="18" t="s">
        <v>31</v>
      </c>
      <c r="H321" s="18" t="s">
        <v>1274</v>
      </c>
      <c r="I321" s="46" t="s">
        <v>1275</v>
      </c>
      <c r="J321" s="18" t="s">
        <v>1276</v>
      </c>
      <c r="K321" s="21">
        <v>0</v>
      </c>
      <c r="L321" s="21"/>
      <c r="M321" s="21"/>
      <c r="N321" s="21"/>
      <c r="O321" s="21"/>
      <c r="P321" s="21"/>
      <c r="Q321" s="18" t="s">
        <v>1277</v>
      </c>
      <c r="R321" s="29" t="s">
        <v>1278</v>
      </c>
      <c r="S321" s="23"/>
      <c r="T321" s="24">
        <v>0</v>
      </c>
      <c r="U321" s="23"/>
      <c r="V321" s="23"/>
      <c r="W321" s="23"/>
      <c r="X321" s="21">
        <f>1/4</f>
        <v>0.25</v>
      </c>
      <c r="Y321" s="21">
        <v>0</v>
      </c>
      <c r="Z321" s="21">
        <f>1/4</f>
        <v>0.25</v>
      </c>
      <c r="AA321" s="25">
        <v>0</v>
      </c>
    </row>
    <row r="322" spans="1:27">
      <c r="A322" s="53">
        <v>321</v>
      </c>
      <c r="B322" s="56" t="s">
        <v>1279</v>
      </c>
      <c r="C322" s="76" t="s">
        <v>1059</v>
      </c>
      <c r="D322" s="54" t="str">
        <f t="shared" ref="D322:D385" si="37">B322&amp;" "&amp;C322</f>
        <v>Salkho Najla</v>
      </c>
      <c r="E322" s="56" t="s">
        <v>311</v>
      </c>
      <c r="F322" s="56" t="s">
        <v>53</v>
      </c>
      <c r="G322" s="56" t="s">
        <v>134</v>
      </c>
      <c r="H322" s="56" t="s">
        <v>1274</v>
      </c>
      <c r="I322" s="57" t="s">
        <v>1275</v>
      </c>
      <c r="J322" s="56" t="s">
        <v>1276</v>
      </c>
      <c r="K322" s="44">
        <v>0.33333333333333331</v>
      </c>
      <c r="L322" s="44"/>
      <c r="M322" s="44"/>
      <c r="N322" s="44"/>
      <c r="O322" s="44"/>
      <c r="P322" s="44"/>
      <c r="Q322" s="56" t="s">
        <v>1277</v>
      </c>
      <c r="R322" s="59" t="s">
        <v>1278</v>
      </c>
      <c r="S322" s="60"/>
      <c r="T322" s="43">
        <v>0.33333333333333331</v>
      </c>
      <c r="U322" s="60"/>
      <c r="V322" s="60"/>
      <c r="W322" s="60"/>
      <c r="X322" s="44">
        <f>1/4</f>
        <v>0.25</v>
      </c>
      <c r="Y322" s="44">
        <v>0.33333333333333331</v>
      </c>
      <c r="Z322" s="44">
        <f>1/4</f>
        <v>0.25</v>
      </c>
      <c r="AA322" s="45">
        <v>0.33333333333333331</v>
      </c>
    </row>
    <row r="323" spans="1:27">
      <c r="A323" s="35">
        <v>322</v>
      </c>
      <c r="B323" s="36" t="s">
        <v>1280</v>
      </c>
      <c r="C323" s="37" t="s">
        <v>1281</v>
      </c>
      <c r="D323" s="38" t="str">
        <f t="shared" si="37"/>
        <v>Dalibalta Sarah</v>
      </c>
      <c r="E323" s="36" t="s">
        <v>39</v>
      </c>
      <c r="F323" s="38" t="s">
        <v>30</v>
      </c>
      <c r="G323" s="36" t="s">
        <v>31</v>
      </c>
      <c r="H323" s="36" t="s">
        <v>1274</v>
      </c>
      <c r="I323" s="39" t="s">
        <v>1275</v>
      </c>
      <c r="J323" s="36" t="s">
        <v>1276</v>
      </c>
      <c r="K323" s="40">
        <v>0.33333333333333331</v>
      </c>
      <c r="L323" s="40"/>
      <c r="M323" s="40"/>
      <c r="N323" s="40"/>
      <c r="O323" s="40"/>
      <c r="P323" s="40"/>
      <c r="Q323" s="36" t="s">
        <v>1277</v>
      </c>
      <c r="R323" s="41" t="s">
        <v>1278</v>
      </c>
      <c r="S323" s="42"/>
      <c r="T323" s="43">
        <v>0.33333333333333331</v>
      </c>
      <c r="U323" s="42"/>
      <c r="V323" s="42"/>
      <c r="W323" s="42"/>
      <c r="X323" s="40">
        <f>1/4</f>
        <v>0.25</v>
      </c>
      <c r="Y323" s="44">
        <v>0.33333333333333331</v>
      </c>
      <c r="Z323" s="40">
        <f>1/4</f>
        <v>0.25</v>
      </c>
      <c r="AA323" s="45">
        <v>0.33333333333333331</v>
      </c>
    </row>
    <row r="324" spans="1:27">
      <c r="A324" s="53">
        <v>323</v>
      </c>
      <c r="B324" s="56" t="s">
        <v>296</v>
      </c>
      <c r="C324" s="76" t="s">
        <v>297</v>
      </c>
      <c r="D324" s="54" t="str">
        <f t="shared" si="37"/>
        <v>Husseini Ghaleb</v>
      </c>
      <c r="E324" s="56" t="s">
        <v>49</v>
      </c>
      <c r="F324" s="56" t="s">
        <v>53</v>
      </c>
      <c r="G324" s="56" t="s">
        <v>134</v>
      </c>
      <c r="H324" s="56" t="s">
        <v>1274</v>
      </c>
      <c r="I324" s="57" t="s">
        <v>1275</v>
      </c>
      <c r="J324" s="56" t="s">
        <v>1276</v>
      </c>
      <c r="K324" s="44">
        <v>0.33333333333333331</v>
      </c>
      <c r="L324" s="44"/>
      <c r="M324" s="44"/>
      <c r="N324" s="44"/>
      <c r="O324" s="44"/>
      <c r="P324" s="44"/>
      <c r="Q324" s="56" t="s">
        <v>1277</v>
      </c>
      <c r="R324" s="59" t="s">
        <v>1278</v>
      </c>
      <c r="S324" s="60"/>
      <c r="T324" s="43">
        <v>0.33333333333333331</v>
      </c>
      <c r="U324" s="60"/>
      <c r="V324" s="60"/>
      <c r="W324" s="60"/>
      <c r="X324" s="44">
        <f>1/4</f>
        <v>0.25</v>
      </c>
      <c r="Y324" s="44">
        <v>0.33333333333333331</v>
      </c>
      <c r="Z324" s="44">
        <f>1/4</f>
        <v>0.25</v>
      </c>
      <c r="AA324" s="45">
        <v>0.33333333333333331</v>
      </c>
    </row>
    <row r="325" spans="1:27">
      <c r="A325" s="15">
        <v>324</v>
      </c>
      <c r="B325" s="18" t="s">
        <v>1282</v>
      </c>
      <c r="C325" s="34" t="s">
        <v>1283</v>
      </c>
      <c r="D325" s="16" t="str">
        <f t="shared" si="37"/>
        <v>Khallaf Ashraf</v>
      </c>
      <c r="E325" s="18" t="s">
        <v>39</v>
      </c>
      <c r="F325" s="18" t="s">
        <v>40</v>
      </c>
      <c r="G325" s="18" t="s">
        <v>212</v>
      </c>
      <c r="H325" s="18" t="s">
        <v>1284</v>
      </c>
      <c r="I325" s="46" t="s">
        <v>1285</v>
      </c>
      <c r="J325" s="18" t="s">
        <v>1286</v>
      </c>
      <c r="K325" s="21"/>
      <c r="L325" s="21">
        <v>0.5</v>
      </c>
      <c r="M325" s="21"/>
      <c r="N325" s="21"/>
      <c r="O325" s="21"/>
      <c r="P325" s="21"/>
      <c r="Q325" s="18" t="s">
        <v>847</v>
      </c>
      <c r="R325" s="29" t="s">
        <v>1287</v>
      </c>
      <c r="S325" s="23"/>
      <c r="T325" s="23"/>
      <c r="U325" s="24">
        <v>0.5</v>
      </c>
      <c r="V325" s="23"/>
      <c r="W325" s="23"/>
      <c r="X325" s="21">
        <f>1/2</f>
        <v>0.5</v>
      </c>
      <c r="Y325" s="21">
        <v>0.5</v>
      </c>
      <c r="Z325" s="21">
        <f>1/2</f>
        <v>0.5</v>
      </c>
      <c r="AA325" s="72">
        <f>1/2</f>
        <v>0.5</v>
      </c>
    </row>
    <row r="326" spans="1:27">
      <c r="A326" s="4">
        <v>325</v>
      </c>
      <c r="B326" s="7" t="s">
        <v>1288</v>
      </c>
      <c r="C326" s="30" t="s">
        <v>1289</v>
      </c>
      <c r="D326" s="5" t="str">
        <f t="shared" si="37"/>
        <v>Gleason Kimberly</v>
      </c>
      <c r="E326" s="7" t="s">
        <v>39</v>
      </c>
      <c r="F326" s="7" t="s">
        <v>40</v>
      </c>
      <c r="G326" s="7" t="s">
        <v>219</v>
      </c>
      <c r="H326" s="7" t="s">
        <v>1284</v>
      </c>
      <c r="I326" s="47" t="s">
        <v>1285</v>
      </c>
      <c r="J326" s="7" t="s">
        <v>1286</v>
      </c>
      <c r="K326" s="10"/>
      <c r="L326" s="10">
        <v>0.5</v>
      </c>
      <c r="M326" s="10"/>
      <c r="N326" s="10"/>
      <c r="O326" s="10"/>
      <c r="P326" s="10"/>
      <c r="Q326" s="7" t="s">
        <v>847</v>
      </c>
      <c r="R326" s="27" t="s">
        <v>1287</v>
      </c>
      <c r="S326" s="28"/>
      <c r="T326" s="28"/>
      <c r="U326" s="13">
        <v>0.5</v>
      </c>
      <c r="V326" s="28"/>
      <c r="W326" s="28"/>
      <c r="X326" s="10">
        <f>1/2</f>
        <v>0.5</v>
      </c>
      <c r="Y326" s="10">
        <v>0.5</v>
      </c>
      <c r="Z326" s="10">
        <f>1/2</f>
        <v>0.5</v>
      </c>
      <c r="AA326" s="71">
        <f>1/2</f>
        <v>0.5</v>
      </c>
    </row>
    <row r="327" spans="1:27">
      <c r="A327" s="15">
        <v>326</v>
      </c>
      <c r="B327" s="18" t="s">
        <v>1290</v>
      </c>
      <c r="C327" s="34" t="s">
        <v>218</v>
      </c>
      <c r="D327" s="16" t="str">
        <f t="shared" si="37"/>
        <v>Simonet Daniel</v>
      </c>
      <c r="E327" s="18" t="s">
        <v>49</v>
      </c>
      <c r="F327" s="18" t="s">
        <v>40</v>
      </c>
      <c r="G327" s="18" t="s">
        <v>41</v>
      </c>
      <c r="H327" s="18" t="s">
        <v>1291</v>
      </c>
      <c r="I327" s="46" t="s">
        <v>1292</v>
      </c>
      <c r="J327" s="18" t="s">
        <v>1293</v>
      </c>
      <c r="K327" s="21"/>
      <c r="L327" s="21">
        <v>1</v>
      </c>
      <c r="M327" s="21"/>
      <c r="N327" s="21"/>
      <c r="O327" s="21"/>
      <c r="P327" s="21"/>
      <c r="Q327" s="18" t="s">
        <v>130</v>
      </c>
      <c r="R327" s="29" t="s">
        <v>1294</v>
      </c>
      <c r="S327" s="23"/>
      <c r="T327" s="23"/>
      <c r="U327" s="23">
        <v>1</v>
      </c>
      <c r="V327" s="23"/>
      <c r="W327" s="23"/>
      <c r="X327" s="21">
        <v>1</v>
      </c>
      <c r="Y327" s="21">
        <v>1</v>
      </c>
      <c r="Z327" s="21">
        <v>1</v>
      </c>
      <c r="AA327" s="72">
        <v>1</v>
      </c>
    </row>
    <row r="328" spans="1:27">
      <c r="A328" s="4">
        <v>327</v>
      </c>
      <c r="B328" s="7" t="s">
        <v>690</v>
      </c>
      <c r="C328" s="30" t="s">
        <v>691</v>
      </c>
      <c r="D328" s="5" t="str">
        <f t="shared" si="37"/>
        <v>Griffin James</v>
      </c>
      <c r="E328" s="7" t="s">
        <v>39</v>
      </c>
      <c r="F328" s="5" t="s">
        <v>30</v>
      </c>
      <c r="G328" s="7" t="s">
        <v>62</v>
      </c>
      <c r="H328" s="7" t="s">
        <v>1295</v>
      </c>
      <c r="I328" s="47" t="s">
        <v>1296</v>
      </c>
      <c r="J328" s="7" t="s">
        <v>1297</v>
      </c>
      <c r="K328" s="10">
        <v>1</v>
      </c>
      <c r="L328" s="10"/>
      <c r="M328" s="10"/>
      <c r="N328" s="10"/>
      <c r="O328" s="10"/>
      <c r="P328" s="10"/>
      <c r="Q328" s="7" t="s">
        <v>120</v>
      </c>
      <c r="R328" s="27" t="s">
        <v>1298</v>
      </c>
      <c r="S328" s="28"/>
      <c r="T328" s="28">
        <v>1</v>
      </c>
      <c r="U328" s="28"/>
      <c r="V328" s="28"/>
      <c r="W328" s="28"/>
      <c r="X328" s="10">
        <v>1</v>
      </c>
      <c r="Y328" s="10">
        <v>1</v>
      </c>
      <c r="Z328" s="10">
        <v>1</v>
      </c>
      <c r="AA328" s="71">
        <v>1</v>
      </c>
    </row>
    <row r="329" spans="1:27">
      <c r="A329" s="15">
        <v>328</v>
      </c>
      <c r="B329" s="18" t="s">
        <v>1299</v>
      </c>
      <c r="C329" s="34" t="s">
        <v>275</v>
      </c>
      <c r="D329" s="16" t="str">
        <f t="shared" si="37"/>
        <v>Abdelgawad Mohamed</v>
      </c>
      <c r="E329" s="18" t="s">
        <v>39</v>
      </c>
      <c r="F329" s="18" t="s">
        <v>53</v>
      </c>
      <c r="G329" s="18" t="s">
        <v>54</v>
      </c>
      <c r="H329" s="18" t="s">
        <v>1300</v>
      </c>
      <c r="I329" s="46" t="s">
        <v>1301</v>
      </c>
      <c r="J329" s="18" t="s">
        <v>1302</v>
      </c>
      <c r="K329" s="21">
        <v>1</v>
      </c>
      <c r="L329" s="21"/>
      <c r="M329" s="21"/>
      <c r="N329" s="21"/>
      <c r="O329" s="21"/>
      <c r="P329" s="21"/>
      <c r="Q329" s="18" t="s">
        <v>45</v>
      </c>
      <c r="R329" s="29" t="s">
        <v>1303</v>
      </c>
      <c r="S329" s="23"/>
      <c r="T329" s="23">
        <v>1</v>
      </c>
      <c r="U329" s="23"/>
      <c r="V329" s="23"/>
      <c r="W329" s="23"/>
      <c r="X329" s="21">
        <v>1</v>
      </c>
      <c r="Y329" s="21">
        <v>1</v>
      </c>
      <c r="Z329" s="21">
        <f>1/3</f>
        <v>0.33333333333333331</v>
      </c>
      <c r="AA329" s="72">
        <f>1/3</f>
        <v>0.33333333333333331</v>
      </c>
    </row>
    <row r="330" spans="1:27">
      <c r="A330" s="4">
        <v>329</v>
      </c>
      <c r="B330" s="7" t="s">
        <v>125</v>
      </c>
      <c r="C330" s="30" t="s">
        <v>126</v>
      </c>
      <c r="D330" s="5" t="str">
        <f t="shared" si="37"/>
        <v>Chan Stephen</v>
      </c>
      <c r="E330" s="7" t="s">
        <v>70</v>
      </c>
      <c r="F330" s="7" t="s">
        <v>30</v>
      </c>
      <c r="G330" s="7" t="s">
        <v>62</v>
      </c>
      <c r="H330" s="7" t="s">
        <v>1304</v>
      </c>
      <c r="I330" s="47" t="s">
        <v>1305</v>
      </c>
      <c r="J330" s="7" t="s">
        <v>1306</v>
      </c>
      <c r="K330" s="10">
        <v>1</v>
      </c>
      <c r="L330" s="10"/>
      <c r="M330" s="10"/>
      <c r="N330" s="10"/>
      <c r="O330" s="10"/>
      <c r="P330" s="10"/>
      <c r="Q330" s="7" t="s">
        <v>120</v>
      </c>
      <c r="R330" s="27" t="s">
        <v>1307</v>
      </c>
      <c r="S330" s="28"/>
      <c r="T330" s="28">
        <v>1</v>
      </c>
      <c r="U330" s="28"/>
      <c r="V330" s="28"/>
      <c r="W330" s="28"/>
      <c r="X330" s="10">
        <v>1</v>
      </c>
      <c r="Y330" s="10">
        <v>1</v>
      </c>
      <c r="Z330" s="10">
        <f>1/4</f>
        <v>0.25</v>
      </c>
      <c r="AA330" s="71">
        <f>1/4</f>
        <v>0.25</v>
      </c>
    </row>
    <row r="331" spans="1:27">
      <c r="A331" s="15">
        <v>330</v>
      </c>
      <c r="B331" s="18" t="s">
        <v>125</v>
      </c>
      <c r="C331" s="34" t="s">
        <v>126</v>
      </c>
      <c r="D331" s="16" t="str">
        <f t="shared" si="37"/>
        <v>Chan Stephen</v>
      </c>
      <c r="E331" s="18" t="s">
        <v>70</v>
      </c>
      <c r="F331" s="18" t="s">
        <v>30</v>
      </c>
      <c r="G331" s="18" t="s">
        <v>62</v>
      </c>
      <c r="H331" s="18" t="s">
        <v>1308</v>
      </c>
      <c r="I331" s="46" t="s">
        <v>1309</v>
      </c>
      <c r="J331" s="18" t="s">
        <v>1310</v>
      </c>
      <c r="K331" s="21"/>
      <c r="L331" s="21">
        <v>1</v>
      </c>
      <c r="M331" s="21"/>
      <c r="N331" s="21"/>
      <c r="O331" s="21"/>
      <c r="P331" s="21"/>
      <c r="Q331" s="18" t="s">
        <v>120</v>
      </c>
      <c r="R331" s="29" t="s">
        <v>1311</v>
      </c>
      <c r="S331" s="23"/>
      <c r="T331" s="23">
        <v>1</v>
      </c>
      <c r="U331" s="23"/>
      <c r="V331" s="23"/>
      <c r="W331" s="23"/>
      <c r="X331" s="21">
        <v>1</v>
      </c>
      <c r="Y331" s="21">
        <v>1</v>
      </c>
      <c r="Z331" s="21">
        <f>1/3</f>
        <v>0.33333333333333331</v>
      </c>
      <c r="AA331" s="72">
        <f>1/3</f>
        <v>0.33333333333333331</v>
      </c>
    </row>
    <row r="332" spans="1:27">
      <c r="A332" s="4">
        <v>331</v>
      </c>
      <c r="B332" s="7" t="s">
        <v>1312</v>
      </c>
      <c r="C332" s="30" t="s">
        <v>757</v>
      </c>
      <c r="D332" s="5" t="str">
        <f t="shared" si="37"/>
        <v>Elsayed Yehya</v>
      </c>
      <c r="E332" s="7" t="s">
        <v>39</v>
      </c>
      <c r="F332" s="7" t="s">
        <v>30</v>
      </c>
      <c r="G332" s="7" t="s">
        <v>31</v>
      </c>
      <c r="H332" s="7" t="s">
        <v>1313</v>
      </c>
      <c r="I332" s="47" t="s">
        <v>1314</v>
      </c>
      <c r="J332" s="7" t="s">
        <v>1315</v>
      </c>
      <c r="K332" s="10"/>
      <c r="L332" s="10"/>
      <c r="M332" s="10"/>
      <c r="N332" s="10"/>
      <c r="O332" s="10"/>
      <c r="P332" s="10">
        <v>0.5</v>
      </c>
      <c r="Q332" s="7" t="s">
        <v>82</v>
      </c>
      <c r="R332" s="27" t="s">
        <v>1316</v>
      </c>
      <c r="S332" s="28"/>
      <c r="T332" s="28"/>
      <c r="U332" s="28"/>
      <c r="V332" s="28"/>
      <c r="W332" s="13">
        <v>0.5</v>
      </c>
      <c r="X332" s="10">
        <f>1/2</f>
        <v>0.5</v>
      </c>
      <c r="Y332" s="10">
        <v>0.5</v>
      </c>
      <c r="Z332" s="10">
        <f>1/5</f>
        <v>0.2</v>
      </c>
      <c r="AA332" s="71">
        <f>1/5</f>
        <v>0.2</v>
      </c>
    </row>
    <row r="333" spans="1:27">
      <c r="A333" s="15">
        <v>332</v>
      </c>
      <c r="B333" s="18" t="s">
        <v>986</v>
      </c>
      <c r="C333" s="34" t="s">
        <v>987</v>
      </c>
      <c r="D333" s="16" t="str">
        <f t="shared" si="37"/>
        <v>Kanan Sofian</v>
      </c>
      <c r="E333" s="18" t="s">
        <v>49</v>
      </c>
      <c r="F333" s="18" t="s">
        <v>30</v>
      </c>
      <c r="G333" s="18" t="s">
        <v>31</v>
      </c>
      <c r="H333" s="18" t="s">
        <v>1313</v>
      </c>
      <c r="I333" s="46" t="s">
        <v>1314</v>
      </c>
      <c r="J333" s="18" t="s">
        <v>1315</v>
      </c>
      <c r="K333" s="21"/>
      <c r="L333" s="21"/>
      <c r="M333" s="21"/>
      <c r="N333" s="21"/>
      <c r="O333" s="21"/>
      <c r="P333" s="21">
        <v>0.5</v>
      </c>
      <c r="Q333" s="18" t="s">
        <v>82</v>
      </c>
      <c r="R333" s="29" t="s">
        <v>1316</v>
      </c>
      <c r="S333" s="23"/>
      <c r="T333" s="23"/>
      <c r="U333" s="23"/>
      <c r="V333" s="23"/>
      <c r="W333" s="24">
        <v>0.5</v>
      </c>
      <c r="X333" s="21">
        <f>1/2</f>
        <v>0.5</v>
      </c>
      <c r="Y333" s="21">
        <v>0.5</v>
      </c>
      <c r="Z333" s="21">
        <f>1/5</f>
        <v>0.2</v>
      </c>
      <c r="AA333" s="72">
        <f>1/5</f>
        <v>0.2</v>
      </c>
    </row>
    <row r="334" spans="1:27" ht="15" customHeight="1">
      <c r="A334" s="4">
        <v>333</v>
      </c>
      <c r="B334" s="7" t="s">
        <v>47</v>
      </c>
      <c r="C334" s="30" t="s">
        <v>48</v>
      </c>
      <c r="D334" s="5" t="str">
        <f t="shared" si="37"/>
        <v>Bartholomew Aaron</v>
      </c>
      <c r="E334" s="7" t="s">
        <v>49</v>
      </c>
      <c r="F334" s="7" t="s">
        <v>30</v>
      </c>
      <c r="G334" s="7" t="s">
        <v>31</v>
      </c>
      <c r="H334" s="7" t="s">
        <v>1317</v>
      </c>
      <c r="I334" s="47" t="s">
        <v>1318</v>
      </c>
      <c r="J334" s="7" t="s">
        <v>1319</v>
      </c>
      <c r="K334" s="10">
        <v>1</v>
      </c>
      <c r="L334" s="10"/>
      <c r="M334" s="10"/>
      <c r="N334" s="10"/>
      <c r="O334" s="10"/>
      <c r="P334" s="10"/>
      <c r="Q334" s="7" t="s">
        <v>138</v>
      </c>
      <c r="R334" s="27" t="s">
        <v>1320</v>
      </c>
      <c r="S334" s="28">
        <v>1</v>
      </c>
      <c r="T334" s="28"/>
      <c r="U334" s="28"/>
      <c r="V334" s="28"/>
      <c r="W334" s="28"/>
      <c r="X334" s="10">
        <v>1</v>
      </c>
      <c r="Y334" s="10">
        <v>1</v>
      </c>
      <c r="Z334" s="10">
        <f>1/2</f>
        <v>0.5</v>
      </c>
      <c r="AA334" s="71">
        <f>1/2</f>
        <v>0.5</v>
      </c>
    </row>
    <row r="335" spans="1:27">
      <c r="A335" s="15">
        <v>334</v>
      </c>
      <c r="B335" s="18" t="s">
        <v>1321</v>
      </c>
      <c r="C335" s="34" t="s">
        <v>1322</v>
      </c>
      <c r="D335" s="16" t="str">
        <f t="shared" si="37"/>
        <v>Mahmood Mobeen</v>
      </c>
      <c r="E335" s="18" t="s">
        <v>103</v>
      </c>
      <c r="F335" s="18" t="s">
        <v>53</v>
      </c>
      <c r="G335" s="18" t="s">
        <v>177</v>
      </c>
      <c r="H335" s="18" t="s">
        <v>1323</v>
      </c>
      <c r="I335" s="46" t="s">
        <v>1324</v>
      </c>
      <c r="J335" s="18" t="s">
        <v>1325</v>
      </c>
      <c r="K335" s="21">
        <v>0</v>
      </c>
      <c r="L335" s="21"/>
      <c r="M335" s="21"/>
      <c r="N335" s="21"/>
      <c r="O335" s="21"/>
      <c r="P335" s="21"/>
      <c r="Q335" s="18" t="s">
        <v>243</v>
      </c>
      <c r="R335" s="29" t="s">
        <v>1326</v>
      </c>
      <c r="S335" s="23"/>
      <c r="T335" s="23"/>
      <c r="U335" s="24">
        <v>0</v>
      </c>
      <c r="V335" s="23"/>
      <c r="W335" s="23"/>
      <c r="X335" s="21">
        <f>1/2</f>
        <v>0.5</v>
      </c>
      <c r="Y335" s="21">
        <v>0</v>
      </c>
      <c r="Z335" s="21">
        <f>1/2</f>
        <v>0.5</v>
      </c>
      <c r="AA335" s="25">
        <v>0</v>
      </c>
    </row>
    <row r="336" spans="1:27">
      <c r="A336" s="53">
        <v>335</v>
      </c>
      <c r="B336" s="56" t="s">
        <v>231</v>
      </c>
      <c r="C336" s="76" t="s">
        <v>232</v>
      </c>
      <c r="D336" s="54" t="str">
        <f t="shared" si="37"/>
        <v>Mir Hasan</v>
      </c>
      <c r="E336" s="56" t="s">
        <v>49</v>
      </c>
      <c r="F336" s="56" t="s">
        <v>53</v>
      </c>
      <c r="G336" s="56" t="s">
        <v>177</v>
      </c>
      <c r="H336" s="56" t="s">
        <v>1323</v>
      </c>
      <c r="I336" s="57" t="s">
        <v>1324</v>
      </c>
      <c r="J336" s="56" t="s">
        <v>1325</v>
      </c>
      <c r="K336" s="44">
        <v>1</v>
      </c>
      <c r="L336" s="44"/>
      <c r="M336" s="44"/>
      <c r="N336" s="44"/>
      <c r="O336" s="44"/>
      <c r="P336" s="44"/>
      <c r="Q336" s="56" t="s">
        <v>243</v>
      </c>
      <c r="R336" s="59" t="s">
        <v>1326</v>
      </c>
      <c r="S336" s="60"/>
      <c r="T336" s="60"/>
      <c r="U336" s="60">
        <v>1</v>
      </c>
      <c r="V336" s="60"/>
      <c r="W336" s="60"/>
      <c r="X336" s="44">
        <f>1/2</f>
        <v>0.5</v>
      </c>
      <c r="Y336" s="44">
        <v>1</v>
      </c>
      <c r="Z336" s="44">
        <f>1/2</f>
        <v>0.5</v>
      </c>
      <c r="AA336" s="45">
        <v>1</v>
      </c>
    </row>
    <row r="337" spans="1:27">
      <c r="A337" s="15">
        <v>336</v>
      </c>
      <c r="B337" s="18" t="s">
        <v>1327</v>
      </c>
      <c r="C337" s="34" t="s">
        <v>61</v>
      </c>
      <c r="D337" s="16" t="str">
        <f t="shared" si="37"/>
        <v>Badawi Ayman</v>
      </c>
      <c r="E337" s="18" t="s">
        <v>49</v>
      </c>
      <c r="F337" s="18" t="s">
        <v>30</v>
      </c>
      <c r="G337" s="18" t="s">
        <v>62</v>
      </c>
      <c r="H337" s="18" t="s">
        <v>1328</v>
      </c>
      <c r="I337" s="46" t="s">
        <v>1329</v>
      </c>
      <c r="J337" s="18" t="s">
        <v>1330</v>
      </c>
      <c r="K337" s="21">
        <v>1</v>
      </c>
      <c r="L337" s="21"/>
      <c r="M337" s="21"/>
      <c r="N337" s="21"/>
      <c r="O337" s="21"/>
      <c r="P337" s="21"/>
      <c r="Q337" s="18" t="s">
        <v>172</v>
      </c>
      <c r="R337" s="29" t="s">
        <v>1331</v>
      </c>
      <c r="S337" s="23"/>
      <c r="T337" s="23"/>
      <c r="U337" s="23">
        <v>1</v>
      </c>
      <c r="V337" s="23"/>
      <c r="W337" s="23"/>
      <c r="X337" s="21">
        <v>1</v>
      </c>
      <c r="Y337" s="21">
        <v>1</v>
      </c>
      <c r="Z337" s="21">
        <f>1/3</f>
        <v>0.33333333333333331</v>
      </c>
      <c r="AA337" s="72">
        <f>1/3</f>
        <v>0.33333333333333331</v>
      </c>
    </row>
    <row r="338" spans="1:27">
      <c r="A338" s="4">
        <v>337</v>
      </c>
      <c r="B338" s="7" t="s">
        <v>77</v>
      </c>
      <c r="C338" s="30" t="s">
        <v>78</v>
      </c>
      <c r="D338" s="5" t="str">
        <f t="shared" si="37"/>
        <v>Baghestani Hamid</v>
      </c>
      <c r="E338" s="7" t="s">
        <v>49</v>
      </c>
      <c r="F338" s="5" t="s">
        <v>40</v>
      </c>
      <c r="G338" s="5" t="s">
        <v>71</v>
      </c>
      <c r="H338" s="7" t="s">
        <v>1332</v>
      </c>
      <c r="I338" s="47" t="s">
        <v>1333</v>
      </c>
      <c r="J338" s="7" t="s">
        <v>1334</v>
      </c>
      <c r="K338" s="10"/>
      <c r="L338" s="10">
        <v>1</v>
      </c>
      <c r="M338" s="10"/>
      <c r="N338" s="10"/>
      <c r="O338" s="10"/>
      <c r="P338" s="10"/>
      <c r="Q338" s="7" t="s">
        <v>161</v>
      </c>
      <c r="R338" s="27" t="s">
        <v>1335</v>
      </c>
      <c r="S338" s="28"/>
      <c r="T338" s="28">
        <v>1</v>
      </c>
      <c r="U338" s="28"/>
      <c r="V338" s="28"/>
      <c r="W338" s="28"/>
      <c r="X338" s="10">
        <v>1</v>
      </c>
      <c r="Y338" s="10">
        <v>1</v>
      </c>
      <c r="Z338" s="10">
        <v>1</v>
      </c>
      <c r="AA338" s="71">
        <v>1</v>
      </c>
    </row>
    <row r="339" spans="1:27">
      <c r="A339" s="15">
        <v>338</v>
      </c>
      <c r="B339" s="18" t="s">
        <v>245</v>
      </c>
      <c r="C339" s="34" t="s">
        <v>246</v>
      </c>
      <c r="D339" s="16" t="str">
        <f t="shared" si="37"/>
        <v>Romdhane Lotfi</v>
      </c>
      <c r="E339" s="18" t="s">
        <v>49</v>
      </c>
      <c r="F339" s="18" t="s">
        <v>53</v>
      </c>
      <c r="G339" s="18" t="s">
        <v>54</v>
      </c>
      <c r="H339" s="18" t="s">
        <v>1336</v>
      </c>
      <c r="I339" s="46" t="s">
        <v>1337</v>
      </c>
      <c r="J339" s="18" t="s">
        <v>1338</v>
      </c>
      <c r="K339" s="21">
        <v>1</v>
      </c>
      <c r="L339" s="21"/>
      <c r="M339" s="21"/>
      <c r="N339" s="21"/>
      <c r="O339" s="21"/>
      <c r="P339" s="21"/>
      <c r="Q339" s="18" t="s">
        <v>45</v>
      </c>
      <c r="R339" s="29" t="s">
        <v>1339</v>
      </c>
      <c r="S339" s="23"/>
      <c r="T339" s="23">
        <v>1</v>
      </c>
      <c r="U339" s="23"/>
      <c r="V339" s="23"/>
      <c r="W339" s="23"/>
      <c r="X339" s="21">
        <v>1</v>
      </c>
      <c r="Y339" s="21">
        <v>1</v>
      </c>
      <c r="Z339" s="21">
        <f>1/4</f>
        <v>0.25</v>
      </c>
      <c r="AA339" s="72">
        <f>1/4</f>
        <v>0.25</v>
      </c>
    </row>
    <row r="340" spans="1:27">
      <c r="A340" s="4">
        <v>339</v>
      </c>
      <c r="B340" s="7" t="s">
        <v>1340</v>
      </c>
      <c r="C340" s="30" t="s">
        <v>1341</v>
      </c>
      <c r="D340" s="5" t="str">
        <f t="shared" si="37"/>
        <v>Kabbani Mohammed </v>
      </c>
      <c r="E340" s="7" t="s">
        <v>146</v>
      </c>
      <c r="F340" s="7" t="s">
        <v>53</v>
      </c>
      <c r="G340" s="7" t="s">
        <v>54</v>
      </c>
      <c r="H340" s="7" t="s">
        <v>1342</v>
      </c>
      <c r="I340" s="47" t="s">
        <v>1343</v>
      </c>
      <c r="J340" s="7" t="s">
        <v>1344</v>
      </c>
      <c r="K340" s="10">
        <v>0</v>
      </c>
      <c r="L340" s="10"/>
      <c r="M340" s="10"/>
      <c r="N340" s="10"/>
      <c r="O340" s="10"/>
      <c r="P340" s="10"/>
      <c r="Q340" s="7" t="s">
        <v>250</v>
      </c>
      <c r="R340" s="27" t="s">
        <v>1345</v>
      </c>
      <c r="S340" s="28"/>
      <c r="T340" s="28"/>
      <c r="U340" s="13">
        <v>0</v>
      </c>
      <c r="V340" s="28"/>
      <c r="W340" s="28"/>
      <c r="X340" s="10">
        <f>1/2</f>
        <v>0.5</v>
      </c>
      <c r="Y340" s="10">
        <v>0</v>
      </c>
      <c r="Z340" s="10">
        <f>1/2</f>
        <v>0.5</v>
      </c>
      <c r="AA340" s="73">
        <v>0</v>
      </c>
    </row>
    <row r="341" spans="1:27">
      <c r="A341" s="35">
        <v>340</v>
      </c>
      <c r="B341" s="36" t="s">
        <v>1346</v>
      </c>
      <c r="C341" s="37" t="s">
        <v>1347</v>
      </c>
      <c r="D341" s="38" t="str">
        <f t="shared" si="37"/>
        <v>El Kadi Hany</v>
      </c>
      <c r="E341" s="36" t="s">
        <v>49</v>
      </c>
      <c r="F341" s="36" t="s">
        <v>53</v>
      </c>
      <c r="G341" s="36" t="s">
        <v>54</v>
      </c>
      <c r="H341" s="36" t="s">
        <v>1342</v>
      </c>
      <c r="I341" s="39" t="s">
        <v>1343</v>
      </c>
      <c r="J341" s="36" t="s">
        <v>1344</v>
      </c>
      <c r="K341" s="40">
        <v>1</v>
      </c>
      <c r="L341" s="40"/>
      <c r="M341" s="40"/>
      <c r="N341" s="40"/>
      <c r="O341" s="40"/>
      <c r="P341" s="40"/>
      <c r="Q341" s="36" t="s">
        <v>250</v>
      </c>
      <c r="R341" s="41" t="s">
        <v>1345</v>
      </c>
      <c r="S341" s="42"/>
      <c r="T341" s="42"/>
      <c r="U341" s="42">
        <v>1</v>
      </c>
      <c r="V341" s="42"/>
      <c r="W341" s="42"/>
      <c r="X341" s="40">
        <f>1/2</f>
        <v>0.5</v>
      </c>
      <c r="Y341" s="40">
        <v>1</v>
      </c>
      <c r="Z341" s="40">
        <f>1/2</f>
        <v>0.5</v>
      </c>
      <c r="AA341" s="93">
        <v>1</v>
      </c>
    </row>
    <row r="342" spans="1:27">
      <c r="A342" s="4">
        <v>341</v>
      </c>
      <c r="B342" s="7" t="s">
        <v>1348</v>
      </c>
      <c r="C342" s="30" t="s">
        <v>1349</v>
      </c>
      <c r="D342" s="5" t="str">
        <f t="shared" si="37"/>
        <v>Noorzai Roshan</v>
      </c>
      <c r="E342" s="7" t="s">
        <v>70</v>
      </c>
      <c r="F342" s="7" t="s">
        <v>30</v>
      </c>
      <c r="G342" s="7" t="s">
        <v>843</v>
      </c>
      <c r="H342" s="7" t="s">
        <v>1350</v>
      </c>
      <c r="I342" s="47" t="s">
        <v>1351</v>
      </c>
      <c r="J342" s="7" t="s">
        <v>1352</v>
      </c>
      <c r="K342" s="10"/>
      <c r="L342" s="10"/>
      <c r="M342" s="10">
        <v>1</v>
      </c>
      <c r="N342" s="10"/>
      <c r="O342" s="10"/>
      <c r="P342" s="10"/>
      <c r="Q342" s="7" t="s">
        <v>1353</v>
      </c>
      <c r="R342" s="27" t="s">
        <v>1354</v>
      </c>
      <c r="S342" s="28"/>
      <c r="T342" s="28"/>
      <c r="U342" s="28"/>
      <c r="V342" s="28"/>
      <c r="W342" s="28">
        <v>1</v>
      </c>
      <c r="X342" s="10">
        <v>1</v>
      </c>
      <c r="Y342" s="10">
        <v>1</v>
      </c>
      <c r="Z342" s="10">
        <v>1</v>
      </c>
      <c r="AA342" s="71">
        <v>1</v>
      </c>
    </row>
    <row r="343" spans="1:27" ht="15" customHeight="1">
      <c r="A343" s="15">
        <v>342</v>
      </c>
      <c r="B343" s="18" t="s">
        <v>1288</v>
      </c>
      <c r="C343" s="34" t="s">
        <v>1355</v>
      </c>
      <c r="D343" s="16" t="str">
        <f t="shared" si="37"/>
        <v>Gleason Kimberley Catherine</v>
      </c>
      <c r="E343" s="18" t="s">
        <v>39</v>
      </c>
      <c r="F343" s="18" t="s">
        <v>40</v>
      </c>
      <c r="G343" s="18" t="s">
        <v>219</v>
      </c>
      <c r="H343" s="18" t="s">
        <v>1356</v>
      </c>
      <c r="I343" s="46" t="s">
        <v>1357</v>
      </c>
      <c r="J343" s="18" t="s">
        <v>1358</v>
      </c>
      <c r="K343" s="21"/>
      <c r="L343" s="21"/>
      <c r="M343" s="21"/>
      <c r="N343" s="21"/>
      <c r="O343" s="21"/>
      <c r="P343" s="21">
        <v>1</v>
      </c>
      <c r="Q343" s="18" t="s">
        <v>99</v>
      </c>
      <c r="R343" s="29" t="s">
        <v>1359</v>
      </c>
      <c r="S343" s="23"/>
      <c r="T343" s="23"/>
      <c r="U343" s="23"/>
      <c r="V343" s="23"/>
      <c r="W343" s="23">
        <v>1</v>
      </c>
      <c r="X343" s="21">
        <v>1</v>
      </c>
      <c r="Y343" s="21">
        <v>1</v>
      </c>
      <c r="Z343" s="21">
        <f t="shared" ref="Z343:AA348" si="38">1/6</f>
        <v>0.16666666666666666</v>
      </c>
      <c r="AA343" s="72">
        <f t="shared" si="38"/>
        <v>0.16666666666666666</v>
      </c>
    </row>
    <row r="344" spans="1:27">
      <c r="A344" s="4">
        <v>343</v>
      </c>
      <c r="B344" s="7" t="s">
        <v>1044</v>
      </c>
      <c r="C344" s="30" t="s">
        <v>1045</v>
      </c>
      <c r="D344" s="5" t="str">
        <f t="shared" si="37"/>
        <v>Abuzaid Wael</v>
      </c>
      <c r="E344" s="7" t="s">
        <v>70</v>
      </c>
      <c r="F344" s="7" t="s">
        <v>53</v>
      </c>
      <c r="G344" s="7" t="s">
        <v>54</v>
      </c>
      <c r="H344" s="7" t="s">
        <v>1360</v>
      </c>
      <c r="I344" s="47" t="s">
        <v>1361</v>
      </c>
      <c r="J344" s="7" t="s">
        <v>1362</v>
      </c>
      <c r="K344" s="10">
        <v>1</v>
      </c>
      <c r="L344" s="10"/>
      <c r="M344" s="10"/>
      <c r="N344" s="10"/>
      <c r="O344" s="10"/>
      <c r="P344" s="10"/>
      <c r="Q344" s="7" t="s">
        <v>138</v>
      </c>
      <c r="R344" s="27" t="s">
        <v>1363</v>
      </c>
      <c r="S344" s="28">
        <v>1</v>
      </c>
      <c r="T344" s="28"/>
      <c r="U344" s="28"/>
      <c r="V344" s="28"/>
      <c r="W344" s="28"/>
      <c r="X344" s="10">
        <v>1</v>
      </c>
      <c r="Y344" s="10">
        <v>1</v>
      </c>
      <c r="Z344" s="10">
        <f t="shared" si="38"/>
        <v>0.16666666666666666</v>
      </c>
      <c r="AA344" s="71">
        <f t="shared" si="38"/>
        <v>0.16666666666666666</v>
      </c>
    </row>
    <row r="345" spans="1:27">
      <c r="A345" s="15">
        <v>344</v>
      </c>
      <c r="B345" s="18" t="s">
        <v>1364</v>
      </c>
      <c r="C345" s="34" t="s">
        <v>1365</v>
      </c>
      <c r="D345" s="16" t="str">
        <f t="shared" si="37"/>
        <v>Al-Shargie Fares</v>
      </c>
      <c r="E345" s="18" t="s">
        <v>1366</v>
      </c>
      <c r="F345" s="18" t="s">
        <v>53</v>
      </c>
      <c r="G345" s="18" t="s">
        <v>177</v>
      </c>
      <c r="H345" s="18" t="s">
        <v>1367</v>
      </c>
      <c r="I345" s="46" t="s">
        <v>1368</v>
      </c>
      <c r="J345" s="18" t="s">
        <v>1369</v>
      </c>
      <c r="K345" s="21">
        <v>0.25</v>
      </c>
      <c r="L345" s="21"/>
      <c r="M345" s="21"/>
      <c r="N345" s="21"/>
      <c r="O345" s="21"/>
      <c r="P345" s="21"/>
      <c r="Q345" s="18" t="s">
        <v>150</v>
      </c>
      <c r="R345" s="29" t="s">
        <v>1370</v>
      </c>
      <c r="S345" s="23"/>
      <c r="T345" s="23"/>
      <c r="U345" s="24">
        <v>0.25</v>
      </c>
      <c r="V345" s="23"/>
      <c r="W345" s="23"/>
      <c r="X345" s="21">
        <f>1/4</f>
        <v>0.25</v>
      </c>
      <c r="Y345" s="21">
        <v>0.25</v>
      </c>
      <c r="Z345" s="21">
        <f t="shared" si="38"/>
        <v>0.16666666666666666</v>
      </c>
      <c r="AA345" s="25">
        <f t="shared" si="38"/>
        <v>0.16666666666666666</v>
      </c>
    </row>
    <row r="346" spans="1:27">
      <c r="A346" s="4">
        <v>345</v>
      </c>
      <c r="B346" s="7" t="s">
        <v>413</v>
      </c>
      <c r="C346" s="30" t="s">
        <v>414</v>
      </c>
      <c r="D346" s="5" t="str">
        <f t="shared" si="37"/>
        <v>Tariq Usman</v>
      </c>
      <c r="E346" s="7" t="s">
        <v>70</v>
      </c>
      <c r="F346" s="7" t="s">
        <v>53</v>
      </c>
      <c r="G346" s="7" t="s">
        <v>177</v>
      </c>
      <c r="H346" s="7" t="s">
        <v>1367</v>
      </c>
      <c r="I346" s="47" t="s">
        <v>1368</v>
      </c>
      <c r="J346" s="7" t="s">
        <v>1369</v>
      </c>
      <c r="K346" s="10">
        <v>0.25</v>
      </c>
      <c r="L346" s="10"/>
      <c r="M346" s="10"/>
      <c r="N346" s="10"/>
      <c r="O346" s="10"/>
      <c r="P346" s="10"/>
      <c r="Q346" s="7" t="s">
        <v>150</v>
      </c>
      <c r="R346" s="27" t="s">
        <v>1370</v>
      </c>
      <c r="S346" s="28"/>
      <c r="T346" s="28"/>
      <c r="U346" s="13">
        <v>0.25</v>
      </c>
      <c r="V346" s="28"/>
      <c r="W346" s="28"/>
      <c r="X346" s="10">
        <f>1/4</f>
        <v>0.25</v>
      </c>
      <c r="Y346" s="10">
        <v>0.25</v>
      </c>
      <c r="Z346" s="10">
        <f t="shared" si="38"/>
        <v>0.16666666666666666</v>
      </c>
      <c r="AA346" s="14">
        <f t="shared" si="38"/>
        <v>0.16666666666666666</v>
      </c>
    </row>
    <row r="347" spans="1:27">
      <c r="A347" s="15">
        <v>346</v>
      </c>
      <c r="B347" s="18" t="s">
        <v>231</v>
      </c>
      <c r="C347" s="34" t="s">
        <v>232</v>
      </c>
      <c r="D347" s="16" t="str">
        <f t="shared" si="37"/>
        <v>Mir Hasan</v>
      </c>
      <c r="E347" s="18" t="s">
        <v>49</v>
      </c>
      <c r="F347" s="18" t="s">
        <v>53</v>
      </c>
      <c r="G347" s="18" t="s">
        <v>177</v>
      </c>
      <c r="H347" s="18" t="s">
        <v>1367</v>
      </c>
      <c r="I347" s="46" t="s">
        <v>1368</v>
      </c>
      <c r="J347" s="18" t="s">
        <v>1369</v>
      </c>
      <c r="K347" s="21">
        <v>0.25</v>
      </c>
      <c r="L347" s="21"/>
      <c r="M347" s="21"/>
      <c r="N347" s="21"/>
      <c r="O347" s="21"/>
      <c r="P347" s="21"/>
      <c r="Q347" s="18" t="s">
        <v>150</v>
      </c>
      <c r="R347" s="29" t="s">
        <v>1370</v>
      </c>
      <c r="S347" s="23"/>
      <c r="T347" s="23"/>
      <c r="U347" s="24">
        <v>0.25</v>
      </c>
      <c r="V347" s="23"/>
      <c r="W347" s="23"/>
      <c r="X347" s="21">
        <f>1/4</f>
        <v>0.25</v>
      </c>
      <c r="Y347" s="21">
        <v>0.25</v>
      </c>
      <c r="Z347" s="21">
        <f t="shared" si="38"/>
        <v>0.16666666666666666</v>
      </c>
      <c r="AA347" s="25">
        <f t="shared" si="38"/>
        <v>0.16666666666666666</v>
      </c>
    </row>
    <row r="348" spans="1:27">
      <c r="A348" s="4">
        <v>347</v>
      </c>
      <c r="B348" s="7" t="s">
        <v>312</v>
      </c>
      <c r="C348" s="30" t="s">
        <v>232</v>
      </c>
      <c r="D348" s="5" t="str">
        <f t="shared" si="37"/>
        <v>Al-Nashash Hasan</v>
      </c>
      <c r="E348" s="7" t="s">
        <v>49</v>
      </c>
      <c r="F348" s="7" t="s">
        <v>53</v>
      </c>
      <c r="G348" s="7" t="s">
        <v>177</v>
      </c>
      <c r="H348" s="7" t="s">
        <v>1367</v>
      </c>
      <c r="I348" s="47" t="s">
        <v>1368</v>
      </c>
      <c r="J348" s="7" t="s">
        <v>1369</v>
      </c>
      <c r="K348" s="10">
        <v>0.25</v>
      </c>
      <c r="L348" s="10"/>
      <c r="M348" s="10"/>
      <c r="N348" s="10"/>
      <c r="O348" s="10"/>
      <c r="P348" s="10"/>
      <c r="Q348" s="7" t="s">
        <v>150</v>
      </c>
      <c r="R348" s="27" t="s">
        <v>1370</v>
      </c>
      <c r="S348" s="28"/>
      <c r="T348" s="28"/>
      <c r="U348" s="13">
        <v>0.25</v>
      </c>
      <c r="V348" s="28"/>
      <c r="W348" s="28"/>
      <c r="X348" s="10">
        <f>1/4</f>
        <v>0.25</v>
      </c>
      <c r="Y348" s="10">
        <v>0.25</v>
      </c>
      <c r="Z348" s="10">
        <f t="shared" si="38"/>
        <v>0.16666666666666666</v>
      </c>
      <c r="AA348" s="14">
        <f t="shared" si="38"/>
        <v>0.16666666666666666</v>
      </c>
    </row>
    <row r="349" spans="1:27">
      <c r="A349" s="15">
        <v>348</v>
      </c>
      <c r="B349" s="18" t="s">
        <v>184</v>
      </c>
      <c r="C349" s="34" t="s">
        <v>1371</v>
      </c>
      <c r="D349" s="16" t="str">
        <f t="shared" si="37"/>
        <v>Ahmed Vian</v>
      </c>
      <c r="E349" s="18" t="s">
        <v>49</v>
      </c>
      <c r="F349" s="18" t="s">
        <v>53</v>
      </c>
      <c r="G349" s="18" t="s">
        <v>378</v>
      </c>
      <c r="H349" s="18" t="s">
        <v>1372</v>
      </c>
      <c r="I349" s="46" t="s">
        <v>1373</v>
      </c>
      <c r="J349" s="18" t="s">
        <v>1374</v>
      </c>
      <c r="K349" s="21"/>
      <c r="L349" s="21"/>
      <c r="M349" s="21"/>
      <c r="N349" s="21"/>
      <c r="O349" s="21"/>
      <c r="P349" s="21">
        <v>1</v>
      </c>
      <c r="Q349" s="18" t="s">
        <v>99</v>
      </c>
      <c r="R349" s="29" t="s">
        <v>1375</v>
      </c>
      <c r="S349" s="23"/>
      <c r="T349" s="23"/>
      <c r="U349" s="23"/>
      <c r="V349" s="23"/>
      <c r="W349" s="23">
        <v>1</v>
      </c>
      <c r="X349" s="21">
        <v>1</v>
      </c>
      <c r="Y349" s="21">
        <v>1</v>
      </c>
      <c r="Z349" s="21">
        <f>1/3</f>
        <v>0.33333333333333331</v>
      </c>
      <c r="AA349" s="72">
        <f>1/3</f>
        <v>0.33333333333333331</v>
      </c>
    </row>
    <row r="350" spans="1:27">
      <c r="A350" s="4">
        <v>349</v>
      </c>
      <c r="B350" s="7" t="s">
        <v>175</v>
      </c>
      <c r="C350" s="30" t="s">
        <v>176</v>
      </c>
      <c r="D350" s="5" t="str">
        <f t="shared" si="37"/>
        <v>Shaaban Mostafa</v>
      </c>
      <c r="E350" s="7" t="s">
        <v>70</v>
      </c>
      <c r="F350" s="7" t="s">
        <v>53</v>
      </c>
      <c r="G350" s="7" t="s">
        <v>177</v>
      </c>
      <c r="H350" s="7" t="s">
        <v>1376</v>
      </c>
      <c r="I350" s="47" t="s">
        <v>1377</v>
      </c>
      <c r="J350" s="7" t="s">
        <v>1378</v>
      </c>
      <c r="K350" s="10">
        <v>1</v>
      </c>
      <c r="L350" s="10"/>
      <c r="M350" s="10"/>
      <c r="N350" s="10"/>
      <c r="O350" s="10"/>
      <c r="P350" s="10"/>
      <c r="Q350" s="7" t="s">
        <v>181</v>
      </c>
      <c r="R350" s="27" t="s">
        <v>1379</v>
      </c>
      <c r="S350" s="28">
        <v>1</v>
      </c>
      <c r="T350" s="28"/>
      <c r="U350" s="28"/>
      <c r="V350" s="28"/>
      <c r="W350" s="28"/>
      <c r="X350" s="10">
        <v>1</v>
      </c>
      <c r="Y350" s="10">
        <v>1</v>
      </c>
      <c r="Z350" s="10">
        <f>1/5</f>
        <v>0.2</v>
      </c>
      <c r="AA350" s="71">
        <f>1/5</f>
        <v>0.2</v>
      </c>
    </row>
    <row r="351" spans="1:27" ht="15" customHeight="1">
      <c r="A351" s="15">
        <v>350</v>
      </c>
      <c r="B351" s="16" t="s">
        <v>1144</v>
      </c>
      <c r="C351" s="17" t="s">
        <v>1145</v>
      </c>
      <c r="D351" s="16" t="str">
        <f t="shared" si="37"/>
        <v>Abukhaled Marwan</v>
      </c>
      <c r="E351" s="16" t="s">
        <v>49</v>
      </c>
      <c r="F351" s="16" t="s">
        <v>30</v>
      </c>
      <c r="G351" s="16" t="s">
        <v>62</v>
      </c>
      <c r="H351" s="16" t="s">
        <v>1380</v>
      </c>
      <c r="I351" s="46" t="s">
        <v>1381</v>
      </c>
      <c r="J351" s="16" t="s">
        <v>1382</v>
      </c>
      <c r="K351" s="63"/>
      <c r="L351" s="63"/>
      <c r="M351" s="63"/>
      <c r="N351" s="63"/>
      <c r="O351" s="63"/>
      <c r="P351" s="63">
        <v>0.5</v>
      </c>
      <c r="Q351" s="16" t="s">
        <v>150</v>
      </c>
      <c r="R351" s="150" t="s">
        <v>1383</v>
      </c>
      <c r="S351" s="128"/>
      <c r="T351" s="128"/>
      <c r="U351" s="128"/>
      <c r="V351" s="128"/>
      <c r="W351" s="65">
        <v>0.5</v>
      </c>
      <c r="X351" s="63">
        <v>0.5</v>
      </c>
      <c r="Y351" s="63">
        <v>0.5</v>
      </c>
      <c r="Z351" s="63">
        <v>0.5</v>
      </c>
      <c r="AA351" s="66">
        <v>0.5</v>
      </c>
    </row>
    <row r="352" spans="1:27" ht="15" customHeight="1">
      <c r="A352" s="4">
        <v>351</v>
      </c>
      <c r="B352" s="7" t="s">
        <v>878</v>
      </c>
      <c r="C352" s="30" t="s">
        <v>879</v>
      </c>
      <c r="D352" s="5" t="str">
        <f t="shared" si="37"/>
        <v>Khoury Suheil</v>
      </c>
      <c r="E352" s="7" t="s">
        <v>49</v>
      </c>
      <c r="F352" s="7" t="s">
        <v>30</v>
      </c>
      <c r="G352" s="7" t="s">
        <v>62</v>
      </c>
      <c r="H352" s="7" t="s">
        <v>1380</v>
      </c>
      <c r="I352" s="47" t="s">
        <v>1381</v>
      </c>
      <c r="J352" s="7" t="s">
        <v>1382</v>
      </c>
      <c r="K352" s="10"/>
      <c r="L352" s="10"/>
      <c r="M352" s="10"/>
      <c r="N352" s="10"/>
      <c r="O352" s="10"/>
      <c r="P352" s="10">
        <v>0.5</v>
      </c>
      <c r="Q352" s="7" t="s">
        <v>150</v>
      </c>
      <c r="R352" s="151" t="s">
        <v>1383</v>
      </c>
      <c r="S352" s="12"/>
      <c r="T352" s="12"/>
      <c r="U352" s="12"/>
      <c r="V352" s="12"/>
      <c r="W352" s="13">
        <v>0.5</v>
      </c>
      <c r="X352" s="10">
        <f>1/2</f>
        <v>0.5</v>
      </c>
      <c r="Y352" s="10">
        <v>0.5</v>
      </c>
      <c r="Z352" s="10">
        <f>1/2</f>
        <v>0.5</v>
      </c>
      <c r="AA352" s="14">
        <f>1/2</f>
        <v>0.5</v>
      </c>
    </row>
    <row r="353" spans="1:27" ht="15" customHeight="1">
      <c r="A353" s="15">
        <v>352</v>
      </c>
      <c r="B353" s="18" t="s">
        <v>1384</v>
      </c>
      <c r="C353" s="34" t="s">
        <v>1385</v>
      </c>
      <c r="D353" s="16" t="str">
        <f t="shared" si="37"/>
        <v>Dhou Salam</v>
      </c>
      <c r="E353" s="18" t="s">
        <v>70</v>
      </c>
      <c r="F353" s="18" t="s">
        <v>53</v>
      </c>
      <c r="G353" s="18" t="s">
        <v>345</v>
      </c>
      <c r="H353" s="18" t="s">
        <v>1386</v>
      </c>
      <c r="I353" s="46" t="s">
        <v>1387</v>
      </c>
      <c r="J353" s="18" t="s">
        <v>1388</v>
      </c>
      <c r="K353" s="21">
        <v>1</v>
      </c>
      <c r="L353" s="21"/>
      <c r="M353" s="21"/>
      <c r="N353" s="21"/>
      <c r="O353" s="21"/>
      <c r="P353" s="21"/>
      <c r="Q353" s="18" t="s">
        <v>130</v>
      </c>
      <c r="R353" s="150" t="s">
        <v>1389</v>
      </c>
      <c r="S353" s="128"/>
      <c r="T353" s="128">
        <v>1</v>
      </c>
      <c r="U353" s="128"/>
      <c r="V353" s="128"/>
      <c r="W353" s="128"/>
      <c r="X353" s="21">
        <v>1</v>
      </c>
      <c r="Y353" s="21">
        <v>1</v>
      </c>
      <c r="Z353" s="21">
        <f>1/12</f>
        <v>8.3333333333333329E-2</v>
      </c>
      <c r="AA353" s="72">
        <f>1/12</f>
        <v>8.3333333333333329E-2</v>
      </c>
    </row>
    <row r="354" spans="1:27" ht="15" customHeight="1">
      <c r="A354" s="53">
        <v>353</v>
      </c>
      <c r="B354" s="56" t="s">
        <v>1390</v>
      </c>
      <c r="C354" s="76" t="s">
        <v>1391</v>
      </c>
      <c r="D354" s="54" t="str">
        <f t="shared" si="37"/>
        <v>Ibrahim Taleb Hassan</v>
      </c>
      <c r="E354" s="56" t="s">
        <v>49</v>
      </c>
      <c r="F354" s="56" t="s">
        <v>53</v>
      </c>
      <c r="G354" s="56" t="s">
        <v>134</v>
      </c>
      <c r="H354" s="56" t="s">
        <v>1392</v>
      </c>
      <c r="I354" s="57" t="s">
        <v>1393</v>
      </c>
      <c r="J354" s="56" t="s">
        <v>1394</v>
      </c>
      <c r="K354" s="44">
        <v>0.33333333333333331</v>
      </c>
      <c r="L354" s="44"/>
      <c r="M354" s="44"/>
      <c r="N354" s="44"/>
      <c r="O354" s="44"/>
      <c r="P354" s="44"/>
      <c r="Q354" s="56" t="s">
        <v>1395</v>
      </c>
      <c r="R354" s="152" t="s">
        <v>1396</v>
      </c>
      <c r="S354" s="153"/>
      <c r="T354" s="153"/>
      <c r="U354" s="153"/>
      <c r="V354" s="43">
        <v>0.33333333333333331</v>
      </c>
      <c r="W354" s="153"/>
      <c r="X354" s="44">
        <f>1/5</f>
        <v>0.2</v>
      </c>
      <c r="Y354" s="44">
        <v>0.33333333333333331</v>
      </c>
      <c r="Z354" s="44">
        <f>1/6</f>
        <v>0.16666666666666666</v>
      </c>
      <c r="AA354" s="45">
        <f>(1+(2/3))/6</f>
        <v>0.27777777777777773</v>
      </c>
    </row>
    <row r="355" spans="1:27">
      <c r="A355" s="15">
        <v>354</v>
      </c>
      <c r="B355" s="18" t="s">
        <v>1397</v>
      </c>
      <c r="C355" s="34" t="s">
        <v>497</v>
      </c>
      <c r="D355" s="16" t="str">
        <f t="shared" si="37"/>
        <v>Alhasan Rami</v>
      </c>
      <c r="E355" s="18" t="s">
        <v>103</v>
      </c>
      <c r="F355" s="18" t="s">
        <v>53</v>
      </c>
      <c r="G355" s="18" t="s">
        <v>134</v>
      </c>
      <c r="H355" s="18" t="s">
        <v>1392</v>
      </c>
      <c r="I355" s="46" t="s">
        <v>1393</v>
      </c>
      <c r="J355" s="18" t="s">
        <v>1394</v>
      </c>
      <c r="K355" s="21">
        <v>0</v>
      </c>
      <c r="L355" s="21"/>
      <c r="M355" s="21"/>
      <c r="N355" s="21"/>
      <c r="O355" s="21"/>
      <c r="P355" s="21"/>
      <c r="Q355" s="18" t="s">
        <v>1395</v>
      </c>
      <c r="R355" s="150" t="s">
        <v>1396</v>
      </c>
      <c r="S355" s="128"/>
      <c r="T355" s="128"/>
      <c r="U355" s="128"/>
      <c r="V355" s="24">
        <v>0</v>
      </c>
      <c r="W355" s="128"/>
      <c r="X355" s="21">
        <f>1/5</f>
        <v>0.2</v>
      </c>
      <c r="Y355" s="21">
        <v>0</v>
      </c>
      <c r="Z355" s="21">
        <f>1/6</f>
        <v>0.16666666666666666</v>
      </c>
      <c r="AA355" s="25">
        <v>0</v>
      </c>
    </row>
    <row r="356" spans="1:27" ht="15" customHeight="1">
      <c r="A356" s="53">
        <v>355</v>
      </c>
      <c r="B356" s="56" t="s">
        <v>798</v>
      </c>
      <c r="C356" s="76" t="s">
        <v>275</v>
      </c>
      <c r="D356" s="54" t="str">
        <f t="shared" si="37"/>
        <v>Badrelzaman Mohamed</v>
      </c>
      <c r="E356" s="56" t="s">
        <v>311</v>
      </c>
      <c r="F356" s="56" t="s">
        <v>53</v>
      </c>
      <c r="G356" s="56" t="s">
        <v>134</v>
      </c>
      <c r="H356" s="56" t="s">
        <v>1392</v>
      </c>
      <c r="I356" s="57" t="s">
        <v>1393</v>
      </c>
      <c r="J356" s="56" t="s">
        <v>1394</v>
      </c>
      <c r="K356" s="44">
        <v>0.33333333333333331</v>
      </c>
      <c r="L356" s="44"/>
      <c r="M356" s="44"/>
      <c r="N356" s="44"/>
      <c r="O356" s="44"/>
      <c r="P356" s="44"/>
      <c r="Q356" s="56" t="s">
        <v>1395</v>
      </c>
      <c r="R356" s="152" t="s">
        <v>1396</v>
      </c>
      <c r="S356" s="153"/>
      <c r="T356" s="153"/>
      <c r="U356" s="153"/>
      <c r="V356" s="43">
        <v>0.33333333333333331</v>
      </c>
      <c r="W356" s="153"/>
      <c r="X356" s="44">
        <f>1/5</f>
        <v>0.2</v>
      </c>
      <c r="Y356" s="44">
        <v>0.33333333333333331</v>
      </c>
      <c r="Z356" s="44">
        <f>1/6</f>
        <v>0.16666666666666666</v>
      </c>
      <c r="AA356" s="45">
        <f>(1+(2/3))/6</f>
        <v>0.27777777777777773</v>
      </c>
    </row>
    <row r="357" spans="1:27" ht="15" customHeight="1">
      <c r="A357" s="15">
        <v>356</v>
      </c>
      <c r="B357" s="18" t="s">
        <v>1398</v>
      </c>
      <c r="C357" s="34" t="s">
        <v>1399</v>
      </c>
      <c r="D357" s="16" t="str">
        <f t="shared" si="37"/>
        <v>Sabri Muhammad Ashraf</v>
      </c>
      <c r="E357" s="154" t="s">
        <v>103</v>
      </c>
      <c r="F357" s="154" t="s">
        <v>1400</v>
      </c>
      <c r="G357" s="18" t="s">
        <v>31</v>
      </c>
      <c r="H357" s="18" t="s">
        <v>1392</v>
      </c>
      <c r="I357" s="46" t="s">
        <v>1393</v>
      </c>
      <c r="J357" s="18" t="s">
        <v>1394</v>
      </c>
      <c r="K357" s="21">
        <v>0</v>
      </c>
      <c r="L357" s="21"/>
      <c r="M357" s="21"/>
      <c r="N357" s="21"/>
      <c r="O357" s="21"/>
      <c r="P357" s="21"/>
      <c r="Q357" s="18" t="s">
        <v>1395</v>
      </c>
      <c r="R357" s="150" t="s">
        <v>1396</v>
      </c>
      <c r="S357" s="128"/>
      <c r="T357" s="128"/>
      <c r="U357" s="128"/>
      <c r="V357" s="24">
        <v>0</v>
      </c>
      <c r="W357" s="128"/>
      <c r="X357" s="21">
        <f>1/5</f>
        <v>0.2</v>
      </c>
      <c r="Y357" s="21">
        <v>0</v>
      </c>
      <c r="Z357" s="21">
        <f>1/6</f>
        <v>0.16666666666666666</v>
      </c>
      <c r="AA357" s="25">
        <v>0</v>
      </c>
    </row>
    <row r="358" spans="1:27" ht="15" customHeight="1">
      <c r="A358" s="53">
        <v>357</v>
      </c>
      <c r="B358" s="56" t="s">
        <v>674</v>
      </c>
      <c r="C358" s="76" t="s">
        <v>1401</v>
      </c>
      <c r="D358" s="54" t="str">
        <f t="shared" si="37"/>
        <v xml:space="preserve">Abdel Jabbar Nabil </v>
      </c>
      <c r="E358" s="56" t="s">
        <v>49</v>
      </c>
      <c r="F358" s="56" t="s">
        <v>53</v>
      </c>
      <c r="G358" s="56" t="s">
        <v>134</v>
      </c>
      <c r="H358" s="56" t="s">
        <v>1392</v>
      </c>
      <c r="I358" s="57" t="s">
        <v>1393</v>
      </c>
      <c r="J358" s="56" t="s">
        <v>1394</v>
      </c>
      <c r="K358" s="44">
        <v>0.33333333333333331</v>
      </c>
      <c r="L358" s="44"/>
      <c r="M358" s="44"/>
      <c r="N358" s="44"/>
      <c r="O358" s="44"/>
      <c r="P358" s="44"/>
      <c r="Q358" s="56" t="s">
        <v>1395</v>
      </c>
      <c r="R358" s="152" t="s">
        <v>1396</v>
      </c>
      <c r="S358" s="153"/>
      <c r="T358" s="153"/>
      <c r="U358" s="153"/>
      <c r="V358" s="43">
        <v>0.33333333333333331</v>
      </c>
      <c r="W358" s="153"/>
      <c r="X358" s="44">
        <f>1/5</f>
        <v>0.2</v>
      </c>
      <c r="Y358" s="44">
        <v>0.33333333333333331</v>
      </c>
      <c r="Z358" s="44">
        <f>1/6</f>
        <v>0.16666666666666666</v>
      </c>
      <c r="AA358" s="45">
        <f>(1+(2/3))/6</f>
        <v>0.27777777777777773</v>
      </c>
    </row>
    <row r="359" spans="1:27" ht="15" customHeight="1">
      <c r="A359" s="15">
        <v>358</v>
      </c>
      <c r="B359" s="18" t="s">
        <v>1402</v>
      </c>
      <c r="C359" s="34" t="s">
        <v>1403</v>
      </c>
      <c r="D359" s="16" t="str">
        <f t="shared" si="37"/>
        <v>Squalli Jay</v>
      </c>
      <c r="E359" s="18" t="s">
        <v>49</v>
      </c>
      <c r="F359" s="18" t="s">
        <v>40</v>
      </c>
      <c r="G359" s="18" t="s">
        <v>71</v>
      </c>
      <c r="H359" s="18" t="s">
        <v>1404</v>
      </c>
      <c r="I359" s="46" t="s">
        <v>1405</v>
      </c>
      <c r="J359" s="18" t="s">
        <v>1406</v>
      </c>
      <c r="K359" s="21"/>
      <c r="L359" s="21">
        <v>1</v>
      </c>
      <c r="M359" s="21"/>
      <c r="N359" s="21"/>
      <c r="O359" s="21"/>
      <c r="P359" s="21"/>
      <c r="Q359" s="18" t="s">
        <v>1212</v>
      </c>
      <c r="R359" s="150" t="s">
        <v>1407</v>
      </c>
      <c r="S359" s="128"/>
      <c r="T359" s="128"/>
      <c r="U359" s="128"/>
      <c r="V359" s="128"/>
      <c r="W359" s="128">
        <v>1</v>
      </c>
      <c r="X359" s="21">
        <v>1</v>
      </c>
      <c r="Y359" s="21">
        <v>1</v>
      </c>
      <c r="Z359" s="21">
        <v>1</v>
      </c>
      <c r="AA359" s="72">
        <v>1</v>
      </c>
    </row>
    <row r="360" spans="1:27" ht="15" customHeight="1">
      <c r="A360" s="4">
        <v>359</v>
      </c>
      <c r="B360" s="7" t="s">
        <v>1228</v>
      </c>
      <c r="C360" s="30" t="s">
        <v>1229</v>
      </c>
      <c r="D360" s="5" t="str">
        <f t="shared" si="37"/>
        <v>Makkawi Yassir</v>
      </c>
      <c r="E360" s="7" t="s">
        <v>49</v>
      </c>
      <c r="F360" s="7" t="s">
        <v>53</v>
      </c>
      <c r="G360" s="7" t="s">
        <v>134</v>
      </c>
      <c r="H360" s="7" t="s">
        <v>1408</v>
      </c>
      <c r="I360" s="47" t="s">
        <v>1409</v>
      </c>
      <c r="J360" s="7" t="s">
        <v>1410</v>
      </c>
      <c r="K360" s="10">
        <v>1</v>
      </c>
      <c r="L360" s="10"/>
      <c r="M360" s="10"/>
      <c r="N360" s="10"/>
      <c r="O360" s="10"/>
      <c r="P360" s="10"/>
      <c r="Q360" s="7" t="s">
        <v>138</v>
      </c>
      <c r="R360" s="151" t="s">
        <v>1411</v>
      </c>
      <c r="S360" s="12">
        <v>1</v>
      </c>
      <c r="T360" s="12"/>
      <c r="U360" s="12"/>
      <c r="V360" s="12"/>
      <c r="W360" s="12"/>
      <c r="X360" s="10">
        <v>1</v>
      </c>
      <c r="Y360" s="10">
        <v>1</v>
      </c>
      <c r="Z360" s="10">
        <f>1/3</f>
        <v>0.33333333333333331</v>
      </c>
      <c r="AA360" s="71">
        <f>1/3</f>
        <v>0.33333333333333331</v>
      </c>
    </row>
    <row r="361" spans="1:27">
      <c r="A361" s="155">
        <v>360</v>
      </c>
      <c r="B361" s="16" t="s">
        <v>60</v>
      </c>
      <c r="C361" s="17" t="s">
        <v>61</v>
      </c>
      <c r="D361" s="16" t="str">
        <f t="shared" si="37"/>
        <v>Alzaatreh Ayman</v>
      </c>
      <c r="E361" s="16" t="s">
        <v>39</v>
      </c>
      <c r="F361" s="156" t="s">
        <v>1400</v>
      </c>
      <c r="G361" s="16" t="s">
        <v>62</v>
      </c>
      <c r="H361" s="16" t="s">
        <v>1412</v>
      </c>
      <c r="I361" s="46" t="s">
        <v>1413</v>
      </c>
      <c r="J361" s="16" t="s">
        <v>1414</v>
      </c>
      <c r="K361" s="63">
        <v>1</v>
      </c>
      <c r="L361" s="63"/>
      <c r="M361" s="63"/>
      <c r="N361" s="63"/>
      <c r="O361" s="63"/>
      <c r="P361" s="63"/>
      <c r="Q361" s="16" t="s">
        <v>1415</v>
      </c>
      <c r="R361" s="157" t="s">
        <v>1416</v>
      </c>
      <c r="S361" s="23"/>
      <c r="T361" s="23"/>
      <c r="U361" s="23"/>
      <c r="V361" s="23">
        <v>1</v>
      </c>
      <c r="W361" s="23"/>
      <c r="X361" s="63">
        <v>1</v>
      </c>
      <c r="Y361" s="63">
        <v>1</v>
      </c>
      <c r="Z361" s="63">
        <f>1/3</f>
        <v>0.33333333333333331</v>
      </c>
      <c r="AA361" s="141">
        <f>1/3</f>
        <v>0.33333333333333331</v>
      </c>
    </row>
    <row r="362" spans="1:27">
      <c r="A362" s="80">
        <v>361</v>
      </c>
      <c r="B362" s="81" t="s">
        <v>414</v>
      </c>
      <c r="C362" s="82" t="s">
        <v>1417</v>
      </c>
      <c r="D362" s="83" t="str">
        <f t="shared" si="37"/>
        <v>Usman Hafiz</v>
      </c>
      <c r="E362" s="158" t="s">
        <v>269</v>
      </c>
      <c r="F362" s="81" t="s">
        <v>53</v>
      </c>
      <c r="G362" s="158" t="s">
        <v>177</v>
      </c>
      <c r="H362" s="81" t="s">
        <v>1418</v>
      </c>
      <c r="I362" s="85" t="s">
        <v>1419</v>
      </c>
      <c r="J362" s="81" t="s">
        <v>1420</v>
      </c>
      <c r="K362" s="87">
        <v>0</v>
      </c>
      <c r="L362" s="87"/>
      <c r="M362" s="87"/>
      <c r="N362" s="87"/>
      <c r="O362" s="87"/>
      <c r="P362" s="87"/>
      <c r="Q362" s="81" t="s">
        <v>138</v>
      </c>
      <c r="R362" s="88" t="s">
        <v>1421</v>
      </c>
      <c r="S362" s="90"/>
      <c r="T362" s="89">
        <v>0</v>
      </c>
      <c r="U362" s="90"/>
      <c r="V362" s="90"/>
      <c r="W362" s="90"/>
      <c r="X362" s="91">
        <f>1/3</f>
        <v>0.33333333333333331</v>
      </c>
      <c r="Y362" s="87">
        <v>0</v>
      </c>
      <c r="Z362" s="91">
        <f>1/3</f>
        <v>0.33333333333333331</v>
      </c>
      <c r="AA362" s="92">
        <v>0</v>
      </c>
    </row>
    <row r="363" spans="1:27">
      <c r="A363" s="35">
        <v>362</v>
      </c>
      <c r="B363" s="36" t="s">
        <v>600</v>
      </c>
      <c r="C363" s="37" t="s">
        <v>601</v>
      </c>
      <c r="D363" s="38" t="str">
        <f t="shared" si="37"/>
        <v>Mukhopadhyay Shayok</v>
      </c>
      <c r="E363" s="36" t="s">
        <v>70</v>
      </c>
      <c r="F363" s="36" t="s">
        <v>53</v>
      </c>
      <c r="G363" s="159" t="s">
        <v>177</v>
      </c>
      <c r="H363" s="36" t="s">
        <v>1418</v>
      </c>
      <c r="I363" s="39" t="s">
        <v>1419</v>
      </c>
      <c r="J363" s="36" t="s">
        <v>1420</v>
      </c>
      <c r="K363" s="40">
        <v>0.5</v>
      </c>
      <c r="L363" s="40"/>
      <c r="M363" s="40"/>
      <c r="N363" s="40"/>
      <c r="O363" s="40"/>
      <c r="P363" s="40"/>
      <c r="Q363" s="36" t="s">
        <v>138</v>
      </c>
      <c r="R363" s="41" t="s">
        <v>1421</v>
      </c>
      <c r="S363" s="42"/>
      <c r="T363" s="51">
        <v>0.5</v>
      </c>
      <c r="U363" s="42"/>
      <c r="V363" s="42"/>
      <c r="W363" s="42"/>
      <c r="X363" s="40">
        <f>1/3</f>
        <v>0.33333333333333331</v>
      </c>
      <c r="Y363" s="40">
        <v>0.5</v>
      </c>
      <c r="Z363" s="40">
        <f>1/3</f>
        <v>0.33333333333333331</v>
      </c>
      <c r="AA363" s="52">
        <v>0.5</v>
      </c>
    </row>
    <row r="364" spans="1:27">
      <c r="A364" s="53">
        <v>363</v>
      </c>
      <c r="B364" s="56" t="s">
        <v>614</v>
      </c>
      <c r="C364" s="76" t="s">
        <v>615</v>
      </c>
      <c r="D364" s="54" t="str">
        <f t="shared" si="37"/>
        <v>Rehman Habibur</v>
      </c>
      <c r="E364" s="56" t="s">
        <v>39</v>
      </c>
      <c r="F364" s="56" t="s">
        <v>53</v>
      </c>
      <c r="G364" s="160" t="s">
        <v>177</v>
      </c>
      <c r="H364" s="56" t="s">
        <v>1418</v>
      </c>
      <c r="I364" s="57" t="s">
        <v>1419</v>
      </c>
      <c r="J364" s="56" t="s">
        <v>1420</v>
      </c>
      <c r="K364" s="44">
        <v>0.5</v>
      </c>
      <c r="L364" s="44"/>
      <c r="M364" s="44"/>
      <c r="N364" s="44"/>
      <c r="O364" s="44"/>
      <c r="P364" s="44"/>
      <c r="Q364" s="56" t="s">
        <v>138</v>
      </c>
      <c r="R364" s="59" t="s">
        <v>1421</v>
      </c>
      <c r="S364" s="60"/>
      <c r="T364" s="43">
        <v>0.5</v>
      </c>
      <c r="U364" s="60"/>
      <c r="V364" s="60"/>
      <c r="W364" s="60"/>
      <c r="X364" s="44">
        <f>1/3</f>
        <v>0.33333333333333331</v>
      </c>
      <c r="Y364" s="44">
        <v>0.5</v>
      </c>
      <c r="Z364" s="44">
        <f>1/3</f>
        <v>0.33333333333333331</v>
      </c>
      <c r="AA364" s="52">
        <v>0.5</v>
      </c>
    </row>
    <row r="365" spans="1:27">
      <c r="A365" s="35">
        <v>364</v>
      </c>
      <c r="B365" s="36" t="s">
        <v>1422</v>
      </c>
      <c r="C365" s="37" t="s">
        <v>1423</v>
      </c>
      <c r="D365" s="38" t="str">
        <f t="shared" si="37"/>
        <v>El-Fakih Khaled</v>
      </c>
      <c r="E365" s="36" t="s">
        <v>49</v>
      </c>
      <c r="F365" s="36" t="s">
        <v>53</v>
      </c>
      <c r="G365" s="36" t="s">
        <v>345</v>
      </c>
      <c r="H365" s="36" t="s">
        <v>1424</v>
      </c>
      <c r="I365" s="39" t="s">
        <v>1425</v>
      </c>
      <c r="J365" s="36" t="s">
        <v>1426</v>
      </c>
      <c r="K365" s="40">
        <v>1</v>
      </c>
      <c r="L365" s="40"/>
      <c r="M365" s="40"/>
      <c r="N365" s="40"/>
      <c r="O365" s="40"/>
      <c r="P365" s="40"/>
      <c r="Q365" s="36" t="s">
        <v>1427</v>
      </c>
      <c r="R365" s="41" t="s">
        <v>1428</v>
      </c>
      <c r="S365" s="42"/>
      <c r="T365" s="42"/>
      <c r="U365" s="42">
        <v>1</v>
      </c>
      <c r="V365" s="42"/>
      <c r="W365" s="42"/>
      <c r="X365" s="40">
        <f>1/2</f>
        <v>0.5</v>
      </c>
      <c r="Y365" s="40">
        <v>1</v>
      </c>
      <c r="Z365" s="40">
        <f>1/3</f>
        <v>0.33333333333333331</v>
      </c>
      <c r="AA365" s="52">
        <f>2/3</f>
        <v>0.66666666666666663</v>
      </c>
    </row>
    <row r="366" spans="1:27">
      <c r="A366" s="4">
        <v>365</v>
      </c>
      <c r="B366" s="7" t="s">
        <v>1429</v>
      </c>
      <c r="C366" s="30" t="s">
        <v>1430</v>
      </c>
      <c r="D366" s="5" t="str">
        <f t="shared" si="37"/>
        <v>Saleh Ayat</v>
      </c>
      <c r="E366" s="7" t="s">
        <v>103</v>
      </c>
      <c r="F366" s="7" t="s">
        <v>53</v>
      </c>
      <c r="G366" s="7" t="s">
        <v>345</v>
      </c>
      <c r="H366" s="7" t="s">
        <v>1424</v>
      </c>
      <c r="I366" s="47" t="s">
        <v>1425</v>
      </c>
      <c r="J366" s="7" t="s">
        <v>1426</v>
      </c>
      <c r="K366" s="10">
        <v>0</v>
      </c>
      <c r="L366" s="10"/>
      <c r="M366" s="10"/>
      <c r="N366" s="10"/>
      <c r="O366" s="10"/>
      <c r="P366" s="10"/>
      <c r="Q366" s="7" t="s">
        <v>1427</v>
      </c>
      <c r="R366" s="27" t="s">
        <v>1428</v>
      </c>
      <c r="S366" s="28"/>
      <c r="T366" s="28"/>
      <c r="U366" s="13">
        <v>0</v>
      </c>
      <c r="V366" s="28"/>
      <c r="W366" s="28"/>
      <c r="X366" s="10">
        <f>1/2</f>
        <v>0.5</v>
      </c>
      <c r="Y366" s="10">
        <v>0</v>
      </c>
      <c r="Z366" s="10">
        <f>1/3</f>
        <v>0.33333333333333331</v>
      </c>
      <c r="AA366" s="14">
        <v>0</v>
      </c>
    </row>
    <row r="367" spans="1:27">
      <c r="A367" s="15">
        <v>366</v>
      </c>
      <c r="B367" s="18" t="s">
        <v>1431</v>
      </c>
      <c r="C367" s="34" t="s">
        <v>1432</v>
      </c>
      <c r="D367" s="16" t="str">
        <f t="shared" si="37"/>
        <v>Aveyard Mark</v>
      </c>
      <c r="E367" s="18" t="s">
        <v>39</v>
      </c>
      <c r="F367" s="154" t="s">
        <v>1400</v>
      </c>
      <c r="G367" s="18" t="s">
        <v>1070</v>
      </c>
      <c r="H367" s="18" t="s">
        <v>1433</v>
      </c>
      <c r="I367" s="46" t="s">
        <v>1434</v>
      </c>
      <c r="J367" s="18" t="s">
        <v>1435</v>
      </c>
      <c r="K367" s="21"/>
      <c r="L367" s="21">
        <v>1</v>
      </c>
      <c r="M367" s="21"/>
      <c r="N367" s="21"/>
      <c r="O367" s="21"/>
      <c r="P367" s="21"/>
      <c r="Q367" s="18" t="s">
        <v>250</v>
      </c>
      <c r="R367" s="29" t="s">
        <v>1436</v>
      </c>
      <c r="S367" s="23">
        <v>1</v>
      </c>
      <c r="T367" s="23"/>
      <c r="U367" s="23"/>
      <c r="V367" s="23"/>
      <c r="W367" s="23"/>
      <c r="X367" s="21">
        <v>1</v>
      </c>
      <c r="Y367" s="21">
        <v>1</v>
      </c>
      <c r="Z367" s="21">
        <f>1/2</f>
        <v>0.5</v>
      </c>
      <c r="AA367" s="72">
        <f>1/2</f>
        <v>0.5</v>
      </c>
    </row>
    <row r="368" spans="1:27">
      <c r="A368" s="4">
        <v>367</v>
      </c>
      <c r="B368" s="7" t="s">
        <v>1437</v>
      </c>
      <c r="C368" s="30" t="s">
        <v>1438</v>
      </c>
      <c r="D368" s="5" t="str">
        <f t="shared" si="37"/>
        <v>Al-Khamaiseh Belal</v>
      </c>
      <c r="E368" s="7" t="s">
        <v>1439</v>
      </c>
      <c r="F368" s="161" t="s">
        <v>1400</v>
      </c>
      <c r="G368" s="7" t="s">
        <v>62</v>
      </c>
      <c r="H368" s="7" t="s">
        <v>1440</v>
      </c>
      <c r="I368" s="47" t="s">
        <v>1441</v>
      </c>
      <c r="J368" s="7" t="s">
        <v>1442</v>
      </c>
      <c r="K368" s="10">
        <v>1</v>
      </c>
      <c r="L368" s="10"/>
      <c r="M368" s="10"/>
      <c r="N368" s="10"/>
      <c r="O368" s="10"/>
      <c r="P368" s="10"/>
      <c r="Q368" s="7" t="s">
        <v>181</v>
      </c>
      <c r="R368" s="27" t="s">
        <v>1443</v>
      </c>
      <c r="S368" s="28"/>
      <c r="T368" s="28"/>
      <c r="U368" s="28">
        <v>1</v>
      </c>
      <c r="V368" s="28"/>
      <c r="W368" s="28"/>
      <c r="X368" s="10">
        <v>1</v>
      </c>
      <c r="Y368" s="10">
        <v>1</v>
      </c>
      <c r="Z368" s="10">
        <f>1/3</f>
        <v>0.33333333333333331</v>
      </c>
      <c r="AA368" s="71">
        <f>1/3</f>
        <v>0.33333333333333331</v>
      </c>
    </row>
    <row r="369" spans="1:27">
      <c r="A369" s="15">
        <v>368</v>
      </c>
      <c r="B369" s="18" t="s">
        <v>1444</v>
      </c>
      <c r="C369" s="34" t="s">
        <v>1445</v>
      </c>
      <c r="D369" s="16" t="str">
        <f t="shared" si="37"/>
        <v>Basco Rodrigo</v>
      </c>
      <c r="E369" s="18" t="s">
        <v>39</v>
      </c>
      <c r="F369" s="18" t="s">
        <v>40</v>
      </c>
      <c r="G369" s="18" t="s">
        <v>41</v>
      </c>
      <c r="H369" s="18" t="s">
        <v>1446</v>
      </c>
      <c r="I369" s="46" t="s">
        <v>1447</v>
      </c>
      <c r="J369" s="18" t="s">
        <v>1448</v>
      </c>
      <c r="K369" s="21"/>
      <c r="L369" s="21">
        <v>1</v>
      </c>
      <c r="M369" s="21"/>
      <c r="N369" s="21"/>
      <c r="O369" s="21"/>
      <c r="P369" s="21"/>
      <c r="Q369" s="18" t="s">
        <v>82</v>
      </c>
      <c r="R369" s="29" t="s">
        <v>1449</v>
      </c>
      <c r="S369" s="23">
        <v>1</v>
      </c>
      <c r="T369" s="23"/>
      <c r="U369" s="23"/>
      <c r="V369" s="23"/>
      <c r="W369" s="23"/>
      <c r="X369" s="21">
        <v>1</v>
      </c>
      <c r="Y369" s="21">
        <v>1</v>
      </c>
      <c r="Z369" s="21">
        <f>1/3</f>
        <v>0.33333333333333331</v>
      </c>
      <c r="AA369" s="72">
        <f>1/3</f>
        <v>0.33333333333333331</v>
      </c>
    </row>
    <row r="370" spans="1:27">
      <c r="A370" s="53">
        <v>369</v>
      </c>
      <c r="B370" s="56" t="s">
        <v>521</v>
      </c>
      <c r="C370" s="76" t="s">
        <v>497</v>
      </c>
      <c r="D370" s="54" t="str">
        <f t="shared" si="37"/>
        <v>Hawileh Rami</v>
      </c>
      <c r="E370" s="56" t="s">
        <v>49</v>
      </c>
      <c r="F370" s="56" t="s">
        <v>53</v>
      </c>
      <c r="G370" s="56" t="s">
        <v>88</v>
      </c>
      <c r="H370" s="56" t="s">
        <v>1450</v>
      </c>
      <c r="I370" s="57" t="s">
        <v>1451</v>
      </c>
      <c r="J370" s="56" t="s">
        <v>1452</v>
      </c>
      <c r="K370" s="44">
        <v>0.5</v>
      </c>
      <c r="L370" s="44"/>
      <c r="M370" s="44"/>
      <c r="N370" s="44"/>
      <c r="O370" s="44"/>
      <c r="P370" s="44"/>
      <c r="Q370" s="56" t="s">
        <v>161</v>
      </c>
      <c r="R370" s="59" t="s">
        <v>1453</v>
      </c>
      <c r="S370" s="43">
        <v>0.5</v>
      </c>
      <c r="T370" s="60"/>
      <c r="U370" s="60"/>
      <c r="V370" s="60"/>
      <c r="W370" s="60"/>
      <c r="X370" s="44">
        <f>1/3</f>
        <v>0.33333333333333331</v>
      </c>
      <c r="Y370" s="44">
        <v>0.5</v>
      </c>
      <c r="Z370" s="44">
        <f>1/4</f>
        <v>0.25</v>
      </c>
      <c r="AA370" s="45">
        <f>(1+(1/2))/4</f>
        <v>0.375</v>
      </c>
    </row>
    <row r="371" spans="1:27">
      <c r="A371" s="15">
        <v>370</v>
      </c>
      <c r="B371" s="18" t="s">
        <v>1454</v>
      </c>
      <c r="C371" s="34" t="s">
        <v>1455</v>
      </c>
      <c r="D371" s="16" t="str">
        <f t="shared" si="37"/>
        <v>Musto Hazem</v>
      </c>
      <c r="E371" s="18" t="s">
        <v>103</v>
      </c>
      <c r="F371" s="18" t="s">
        <v>53</v>
      </c>
      <c r="G371" s="18" t="s">
        <v>88</v>
      </c>
      <c r="H371" s="18" t="s">
        <v>1450</v>
      </c>
      <c r="I371" s="46" t="s">
        <v>1451</v>
      </c>
      <c r="J371" s="18" t="s">
        <v>1452</v>
      </c>
      <c r="K371" s="21">
        <v>0</v>
      </c>
      <c r="L371" s="21"/>
      <c r="M371" s="21"/>
      <c r="N371" s="21"/>
      <c r="O371" s="21"/>
      <c r="P371" s="21"/>
      <c r="Q371" s="18" t="s">
        <v>161</v>
      </c>
      <c r="R371" s="29" t="s">
        <v>1453</v>
      </c>
      <c r="S371" s="24">
        <v>0</v>
      </c>
      <c r="T371" s="23"/>
      <c r="U371" s="23"/>
      <c r="V371" s="23"/>
      <c r="W371" s="23"/>
      <c r="X371" s="21">
        <f>1/3</f>
        <v>0.33333333333333331</v>
      </c>
      <c r="Y371" s="21">
        <v>0</v>
      </c>
      <c r="Z371" s="21">
        <f>1/4</f>
        <v>0.25</v>
      </c>
      <c r="AA371" s="25">
        <v>0</v>
      </c>
    </row>
    <row r="372" spans="1:27">
      <c r="A372" s="53">
        <v>371</v>
      </c>
      <c r="B372" s="56" t="s">
        <v>526</v>
      </c>
      <c r="C372" s="55" t="s">
        <v>527</v>
      </c>
      <c r="D372" s="54" t="str">
        <f t="shared" si="37"/>
        <v>Abdalla Jamal El-Din</v>
      </c>
      <c r="E372" s="54" t="s">
        <v>49</v>
      </c>
      <c r="F372" s="54" t="s">
        <v>53</v>
      </c>
      <c r="G372" s="54" t="s">
        <v>88</v>
      </c>
      <c r="H372" s="56" t="s">
        <v>1450</v>
      </c>
      <c r="I372" s="57" t="s">
        <v>1451</v>
      </c>
      <c r="J372" s="56" t="s">
        <v>1452</v>
      </c>
      <c r="K372" s="44">
        <v>0.5</v>
      </c>
      <c r="L372" s="44"/>
      <c r="M372" s="44"/>
      <c r="N372" s="44"/>
      <c r="O372" s="44"/>
      <c r="P372" s="44"/>
      <c r="Q372" s="56" t="s">
        <v>161</v>
      </c>
      <c r="R372" s="59" t="s">
        <v>1453</v>
      </c>
      <c r="S372" s="43">
        <v>0.5</v>
      </c>
      <c r="T372" s="60"/>
      <c r="U372" s="60"/>
      <c r="V372" s="60"/>
      <c r="W372" s="60"/>
      <c r="X372" s="44">
        <f>1/3</f>
        <v>0.33333333333333331</v>
      </c>
      <c r="Y372" s="44">
        <v>0.5</v>
      </c>
      <c r="Z372" s="44">
        <f>1/4</f>
        <v>0.25</v>
      </c>
      <c r="AA372" s="45">
        <f>(1+(1/2))/4</f>
        <v>0.375</v>
      </c>
    </row>
    <row r="373" spans="1:27">
      <c r="A373" s="155">
        <v>372</v>
      </c>
      <c r="B373" s="16" t="s">
        <v>1299</v>
      </c>
      <c r="C373" s="17" t="s">
        <v>275</v>
      </c>
      <c r="D373" s="16" t="str">
        <f t="shared" si="37"/>
        <v>Abdelgawad Mohamed</v>
      </c>
      <c r="E373" s="16" t="s">
        <v>39</v>
      </c>
      <c r="F373" s="16" t="s">
        <v>53</v>
      </c>
      <c r="G373" s="16" t="s">
        <v>54</v>
      </c>
      <c r="H373" s="16" t="s">
        <v>1456</v>
      </c>
      <c r="I373" s="46" t="s">
        <v>1457</v>
      </c>
      <c r="J373" s="16" t="s">
        <v>1458</v>
      </c>
      <c r="K373" s="63">
        <v>1</v>
      </c>
      <c r="L373" s="63"/>
      <c r="M373" s="63"/>
      <c r="N373" s="63"/>
      <c r="O373" s="63"/>
      <c r="P373" s="63"/>
      <c r="Q373" s="16" t="s">
        <v>243</v>
      </c>
      <c r="R373" s="64" t="s">
        <v>1459</v>
      </c>
      <c r="S373" s="23"/>
      <c r="T373" s="23"/>
      <c r="U373" s="23"/>
      <c r="V373" s="23">
        <v>1</v>
      </c>
      <c r="W373" s="23"/>
      <c r="X373" s="63">
        <v>1</v>
      </c>
      <c r="Y373" s="63">
        <v>1</v>
      </c>
      <c r="Z373" s="63">
        <f>1/3</f>
        <v>0.33333333333333331</v>
      </c>
      <c r="AA373" s="141">
        <f>1/3</f>
        <v>0.33333333333333331</v>
      </c>
    </row>
    <row r="374" spans="1:27">
      <c r="A374" s="53">
        <v>373</v>
      </c>
      <c r="B374" s="56" t="s">
        <v>122</v>
      </c>
      <c r="C374" s="55" t="s">
        <v>87</v>
      </c>
      <c r="D374" s="54" t="str">
        <f t="shared" si="37"/>
        <v>Nazzal Mohammad</v>
      </c>
      <c r="E374" s="54" t="s">
        <v>39</v>
      </c>
      <c r="F374" s="54" t="s">
        <v>53</v>
      </c>
      <c r="G374" s="54" t="s">
        <v>54</v>
      </c>
      <c r="H374" s="56" t="s">
        <v>1460</v>
      </c>
      <c r="I374" s="57" t="s">
        <v>1461</v>
      </c>
      <c r="J374" s="56" t="s">
        <v>1462</v>
      </c>
      <c r="K374" s="44">
        <v>1</v>
      </c>
      <c r="L374" s="44"/>
      <c r="M374" s="44"/>
      <c r="N374" s="44"/>
      <c r="O374" s="44"/>
      <c r="P374" s="44"/>
      <c r="Q374" s="56" t="s">
        <v>1463</v>
      </c>
      <c r="R374" s="59" t="s">
        <v>1464</v>
      </c>
      <c r="S374" s="60"/>
      <c r="T374" s="60">
        <v>1</v>
      </c>
      <c r="U374" s="60"/>
      <c r="V374" s="60"/>
      <c r="W374" s="60"/>
      <c r="X374" s="44">
        <f>1/2</f>
        <v>0.5</v>
      </c>
      <c r="Y374" s="44">
        <v>1</v>
      </c>
      <c r="Z374" s="44">
        <f>1/2</f>
        <v>0.5</v>
      </c>
      <c r="AA374" s="78">
        <v>1</v>
      </c>
    </row>
    <row r="375" spans="1:27">
      <c r="A375" s="15">
        <v>374</v>
      </c>
      <c r="B375" s="18" t="s">
        <v>1465</v>
      </c>
      <c r="C375" s="17" t="s">
        <v>1466</v>
      </c>
      <c r="D375" s="16" t="str">
        <f t="shared" si="37"/>
        <v>Al Sabouni Abdul Ghani</v>
      </c>
      <c r="E375" s="16" t="s">
        <v>146</v>
      </c>
      <c r="F375" s="16" t="s">
        <v>53</v>
      </c>
      <c r="G375" s="16" t="s">
        <v>54</v>
      </c>
      <c r="H375" s="18" t="s">
        <v>1460</v>
      </c>
      <c r="I375" s="46" t="s">
        <v>1461</v>
      </c>
      <c r="J375" s="18" t="s">
        <v>1462</v>
      </c>
      <c r="K375" s="21">
        <v>0</v>
      </c>
      <c r="L375" s="21"/>
      <c r="M375" s="21"/>
      <c r="N375" s="21"/>
      <c r="O375" s="21"/>
      <c r="P375" s="21"/>
      <c r="Q375" s="18" t="s">
        <v>1463</v>
      </c>
      <c r="R375" s="29" t="s">
        <v>1464</v>
      </c>
      <c r="S375" s="23"/>
      <c r="T375" s="24">
        <v>0</v>
      </c>
      <c r="U375" s="23"/>
      <c r="V375" s="23"/>
      <c r="W375" s="23"/>
      <c r="X375" s="21">
        <f>1/2</f>
        <v>0.5</v>
      </c>
      <c r="Y375" s="21">
        <v>0</v>
      </c>
      <c r="Z375" s="21">
        <f>1/2</f>
        <v>0.5</v>
      </c>
      <c r="AA375" s="74">
        <v>0</v>
      </c>
    </row>
    <row r="376" spans="1:27">
      <c r="A376" s="4">
        <v>375</v>
      </c>
      <c r="B376" s="7" t="s">
        <v>47</v>
      </c>
      <c r="C376" s="6" t="s">
        <v>48</v>
      </c>
      <c r="D376" s="5" t="str">
        <f t="shared" si="37"/>
        <v>Bartholomew Aaron</v>
      </c>
      <c r="E376" s="5" t="s">
        <v>49</v>
      </c>
      <c r="F376" s="161" t="s">
        <v>1400</v>
      </c>
      <c r="G376" s="7" t="s">
        <v>31</v>
      </c>
      <c r="H376" s="7" t="s">
        <v>1467</v>
      </c>
      <c r="I376" s="47" t="s">
        <v>1468</v>
      </c>
      <c r="J376" s="7" t="s">
        <v>1469</v>
      </c>
      <c r="K376" s="10">
        <v>1</v>
      </c>
      <c r="L376" s="10"/>
      <c r="M376" s="10"/>
      <c r="N376" s="10"/>
      <c r="O376" s="10"/>
      <c r="P376" s="10"/>
      <c r="Q376" s="7" t="s">
        <v>1470</v>
      </c>
      <c r="R376" s="27" t="s">
        <v>1471</v>
      </c>
      <c r="S376" s="28">
        <v>1</v>
      </c>
      <c r="T376" s="28"/>
      <c r="U376" s="28"/>
      <c r="V376" s="28"/>
      <c r="W376" s="28"/>
      <c r="X376" s="10">
        <v>1</v>
      </c>
      <c r="Y376" s="10">
        <v>1</v>
      </c>
      <c r="Z376" s="10">
        <f>1/14</f>
        <v>7.1428571428571425E-2</v>
      </c>
      <c r="AA376" s="71">
        <f>1/14</f>
        <v>7.1428571428571425E-2</v>
      </c>
    </row>
    <row r="377" spans="1:27">
      <c r="A377" s="155">
        <v>376</v>
      </c>
      <c r="B377" s="18" t="s">
        <v>1472</v>
      </c>
      <c r="C377" s="17" t="s">
        <v>116</v>
      </c>
      <c r="D377" s="16" t="str">
        <f t="shared" si="37"/>
        <v>Elnawawy Mohammed</v>
      </c>
      <c r="E377" s="16" t="s">
        <v>103</v>
      </c>
      <c r="F377" s="16" t="s">
        <v>53</v>
      </c>
      <c r="G377" s="16" t="s">
        <v>345</v>
      </c>
      <c r="H377" s="18" t="s">
        <v>1473</v>
      </c>
      <c r="I377" s="46" t="s">
        <v>1474</v>
      </c>
      <c r="J377" s="18" t="s">
        <v>1475</v>
      </c>
      <c r="K377" s="21">
        <v>0</v>
      </c>
      <c r="L377" s="21"/>
      <c r="M377" s="21"/>
      <c r="N377" s="21"/>
      <c r="O377" s="21"/>
      <c r="P377" s="21"/>
      <c r="Q377" s="18" t="s">
        <v>1476</v>
      </c>
      <c r="R377" s="29" t="s">
        <v>1477</v>
      </c>
      <c r="S377" s="23"/>
      <c r="T377" s="23"/>
      <c r="U377" s="24">
        <v>0</v>
      </c>
      <c r="V377" s="23"/>
      <c r="W377" s="23"/>
      <c r="X377" s="21">
        <f>1/4</f>
        <v>0.25</v>
      </c>
      <c r="Y377" s="21">
        <v>0</v>
      </c>
      <c r="Z377" s="21">
        <f>1/9</f>
        <v>0.1111111111111111</v>
      </c>
      <c r="AA377" s="25">
        <v>0</v>
      </c>
    </row>
    <row r="378" spans="1:27">
      <c r="A378" s="53">
        <v>377</v>
      </c>
      <c r="B378" s="56" t="s">
        <v>1478</v>
      </c>
      <c r="C378" s="55" t="s">
        <v>1479</v>
      </c>
      <c r="D378" s="54" t="str">
        <f t="shared" si="37"/>
        <v>Orabi Hammam</v>
      </c>
      <c r="E378" s="54" t="s">
        <v>311</v>
      </c>
      <c r="F378" s="54" t="s">
        <v>53</v>
      </c>
      <c r="G378" s="54" t="s">
        <v>345</v>
      </c>
      <c r="H378" s="56" t="s">
        <v>1473</v>
      </c>
      <c r="I378" s="57" t="s">
        <v>1474</v>
      </c>
      <c r="J378" s="56" t="s">
        <v>1475</v>
      </c>
      <c r="K378" s="44">
        <v>0.33333333333333331</v>
      </c>
      <c r="L378" s="44"/>
      <c r="M378" s="44"/>
      <c r="N378" s="44"/>
      <c r="O378" s="44"/>
      <c r="P378" s="44"/>
      <c r="Q378" s="56" t="s">
        <v>1476</v>
      </c>
      <c r="R378" s="59" t="s">
        <v>1477</v>
      </c>
      <c r="S378" s="60"/>
      <c r="T378" s="60"/>
      <c r="U378" s="43">
        <v>0.33333333333333331</v>
      </c>
      <c r="V378" s="60"/>
      <c r="W378" s="60"/>
      <c r="X378" s="44">
        <f>1/4</f>
        <v>0.25</v>
      </c>
      <c r="Y378" s="44">
        <v>0.33333333333333331</v>
      </c>
      <c r="Z378" s="44">
        <f>1/9</f>
        <v>0.1111111111111111</v>
      </c>
      <c r="AA378" s="45">
        <f>(1+(1/3))/9</f>
        <v>0.14814814814814814</v>
      </c>
    </row>
    <row r="379" spans="1:27" ht="15" customHeight="1">
      <c r="A379" s="162">
        <v>378</v>
      </c>
      <c r="B379" s="36" t="s">
        <v>1480</v>
      </c>
      <c r="C379" s="96" t="s">
        <v>1481</v>
      </c>
      <c r="D379" s="38" t="str">
        <f t="shared" si="37"/>
        <v>Sagahyroon Assim</v>
      </c>
      <c r="E379" s="38" t="s">
        <v>49</v>
      </c>
      <c r="F379" s="38" t="s">
        <v>53</v>
      </c>
      <c r="G379" s="38" t="s">
        <v>345</v>
      </c>
      <c r="H379" s="36" t="s">
        <v>1473</v>
      </c>
      <c r="I379" s="39" t="s">
        <v>1474</v>
      </c>
      <c r="J379" s="36" t="s">
        <v>1475</v>
      </c>
      <c r="K379" s="40">
        <v>0.33333333333333331</v>
      </c>
      <c r="L379" s="40"/>
      <c r="M379" s="40"/>
      <c r="N379" s="40"/>
      <c r="O379" s="40"/>
      <c r="P379" s="40"/>
      <c r="Q379" s="36" t="s">
        <v>1476</v>
      </c>
      <c r="R379" s="41" t="s">
        <v>1477</v>
      </c>
      <c r="S379" s="42"/>
      <c r="T379" s="42"/>
      <c r="U379" s="43">
        <v>0.33333333333333331</v>
      </c>
      <c r="V379" s="42"/>
      <c r="W379" s="42"/>
      <c r="X379" s="40">
        <f>1/4</f>
        <v>0.25</v>
      </c>
      <c r="Y379" s="44">
        <v>0.33333333333333331</v>
      </c>
      <c r="Z379" s="40">
        <f>1/9</f>
        <v>0.1111111111111111</v>
      </c>
      <c r="AA379" s="45">
        <f>(1+(1/3))/9</f>
        <v>0.14814814814814814</v>
      </c>
    </row>
    <row r="380" spans="1:27">
      <c r="A380" s="53">
        <v>379</v>
      </c>
      <c r="B380" s="56" t="s">
        <v>1482</v>
      </c>
      <c r="C380" s="55" t="s">
        <v>1483</v>
      </c>
      <c r="D380" s="54" t="str">
        <f t="shared" si="37"/>
        <v>Aloul Fadi</v>
      </c>
      <c r="E380" s="54" t="s">
        <v>49</v>
      </c>
      <c r="F380" s="54" t="s">
        <v>53</v>
      </c>
      <c r="G380" s="54" t="s">
        <v>345</v>
      </c>
      <c r="H380" s="56" t="s">
        <v>1473</v>
      </c>
      <c r="I380" s="57" t="s">
        <v>1474</v>
      </c>
      <c r="J380" s="56" t="s">
        <v>1475</v>
      </c>
      <c r="K380" s="44">
        <v>0.33333333333333331</v>
      </c>
      <c r="L380" s="44"/>
      <c r="M380" s="44"/>
      <c r="N380" s="44"/>
      <c r="O380" s="44"/>
      <c r="P380" s="44"/>
      <c r="Q380" s="56" t="s">
        <v>1476</v>
      </c>
      <c r="R380" s="59" t="s">
        <v>1477</v>
      </c>
      <c r="S380" s="60"/>
      <c r="T380" s="60"/>
      <c r="U380" s="43">
        <v>0.33333333333333331</v>
      </c>
      <c r="V380" s="60"/>
      <c r="W380" s="60"/>
      <c r="X380" s="44">
        <f>1/4</f>
        <v>0.25</v>
      </c>
      <c r="Y380" s="44">
        <v>0.33333333333333331</v>
      </c>
      <c r="Z380" s="44">
        <f>1/9</f>
        <v>0.1111111111111111</v>
      </c>
      <c r="AA380" s="45">
        <f>(1+(1/3))/9</f>
        <v>0.14814814814814814</v>
      </c>
    </row>
    <row r="381" spans="1:27" ht="15" customHeight="1">
      <c r="A381" s="155">
        <v>380</v>
      </c>
      <c r="B381" s="18" t="s">
        <v>167</v>
      </c>
      <c r="C381" s="17" t="s">
        <v>168</v>
      </c>
      <c r="D381" s="16" t="str">
        <f t="shared" si="37"/>
        <v>Kaya Ozgur</v>
      </c>
      <c r="E381" s="18" t="s">
        <v>70</v>
      </c>
      <c r="F381" s="16" t="s">
        <v>40</v>
      </c>
      <c r="G381" s="18" t="s">
        <v>71</v>
      </c>
      <c r="H381" s="18" t="s">
        <v>1484</v>
      </c>
      <c r="I381" s="46" t="s">
        <v>1485</v>
      </c>
      <c r="J381" s="18" t="s">
        <v>1486</v>
      </c>
      <c r="K381" s="21">
        <v>1</v>
      </c>
      <c r="L381" s="21"/>
      <c r="M381" s="21"/>
      <c r="N381" s="21"/>
      <c r="O381" s="21"/>
      <c r="P381" s="21"/>
      <c r="Q381" s="18" t="s">
        <v>1487</v>
      </c>
      <c r="R381" s="29" t="s">
        <v>1488</v>
      </c>
      <c r="S381" s="23">
        <v>1</v>
      </c>
      <c r="T381" s="23"/>
      <c r="U381" s="23"/>
      <c r="V381" s="23"/>
      <c r="W381" s="23"/>
      <c r="X381" s="21">
        <v>1</v>
      </c>
      <c r="Y381" s="21">
        <v>1</v>
      </c>
      <c r="Z381" s="21">
        <f>1/3</f>
        <v>0.33333333333333331</v>
      </c>
      <c r="AA381" s="72">
        <f>1/3</f>
        <v>0.33333333333333331</v>
      </c>
    </row>
    <row r="382" spans="1:27">
      <c r="A382" s="4">
        <v>381</v>
      </c>
      <c r="B382" s="7" t="s">
        <v>296</v>
      </c>
      <c r="C382" s="6" t="s">
        <v>297</v>
      </c>
      <c r="D382" s="5" t="str">
        <f t="shared" si="37"/>
        <v>Husseini Ghaleb</v>
      </c>
      <c r="E382" s="7" t="s">
        <v>49</v>
      </c>
      <c r="F382" s="7" t="s">
        <v>53</v>
      </c>
      <c r="G382" s="7" t="s">
        <v>134</v>
      </c>
      <c r="H382" s="7" t="s">
        <v>1489</v>
      </c>
      <c r="I382" s="47" t="s">
        <v>1490</v>
      </c>
      <c r="J382" s="7" t="s">
        <v>1491</v>
      </c>
      <c r="K382" s="10">
        <v>1</v>
      </c>
      <c r="L382" s="10"/>
      <c r="M382" s="10"/>
      <c r="N382" s="10"/>
      <c r="O382" s="10"/>
      <c r="P382" s="10"/>
      <c r="Q382" s="7" t="s">
        <v>130</v>
      </c>
      <c r="R382" s="27" t="s">
        <v>1492</v>
      </c>
      <c r="S382" s="28"/>
      <c r="T382" s="28">
        <v>1</v>
      </c>
      <c r="U382" s="28"/>
      <c r="V382" s="28"/>
      <c r="W382" s="28"/>
      <c r="X382" s="10">
        <v>1</v>
      </c>
      <c r="Y382" s="10">
        <v>1</v>
      </c>
      <c r="Z382" s="10">
        <f>1/18</f>
        <v>5.5555555555555552E-2</v>
      </c>
      <c r="AA382" s="71">
        <f>1/18</f>
        <v>5.5555555555555552E-2</v>
      </c>
    </row>
    <row r="383" spans="1:27">
      <c r="A383" s="155">
        <v>382</v>
      </c>
      <c r="B383" s="18" t="s">
        <v>1493</v>
      </c>
      <c r="C383" s="17" t="s">
        <v>1494</v>
      </c>
      <c r="D383" s="16" t="str">
        <f t="shared" si="37"/>
        <v>Mortula Md Maruf</v>
      </c>
      <c r="E383" s="16" t="s">
        <v>49</v>
      </c>
      <c r="F383" s="16" t="s">
        <v>53</v>
      </c>
      <c r="G383" s="16" t="s">
        <v>88</v>
      </c>
      <c r="H383" s="18" t="s">
        <v>1495</v>
      </c>
      <c r="I383" s="46" t="s">
        <v>1496</v>
      </c>
      <c r="J383" s="18" t="s">
        <v>1497</v>
      </c>
      <c r="K383" s="21">
        <v>0.5</v>
      </c>
      <c r="L383" s="21"/>
      <c r="M383" s="21"/>
      <c r="N383" s="21"/>
      <c r="O383" s="21"/>
      <c r="P383" s="21"/>
      <c r="Q383" s="18" t="s">
        <v>130</v>
      </c>
      <c r="R383" s="29" t="s">
        <v>1498</v>
      </c>
      <c r="S383" s="23"/>
      <c r="T383" s="23"/>
      <c r="U383" s="24">
        <v>0.5</v>
      </c>
      <c r="V383" s="23"/>
      <c r="W383" s="23"/>
      <c r="X383" s="21">
        <f>1/2</f>
        <v>0.5</v>
      </c>
      <c r="Y383" s="21">
        <v>0.5</v>
      </c>
      <c r="Z383" s="21">
        <f>1/5</f>
        <v>0.2</v>
      </c>
      <c r="AA383" s="25">
        <f>1/5</f>
        <v>0.2</v>
      </c>
    </row>
    <row r="384" spans="1:27">
      <c r="A384" s="4">
        <v>383</v>
      </c>
      <c r="B384" s="7" t="s">
        <v>104</v>
      </c>
      <c r="C384" s="6" t="s">
        <v>1499</v>
      </c>
      <c r="D384" s="5" t="str">
        <f t="shared" si="37"/>
        <v>Ali Tarig </v>
      </c>
      <c r="E384" s="7" t="s">
        <v>39</v>
      </c>
      <c r="F384" s="7" t="s">
        <v>53</v>
      </c>
      <c r="G384" s="7" t="s">
        <v>88</v>
      </c>
      <c r="H384" s="7" t="s">
        <v>1495</v>
      </c>
      <c r="I384" s="47" t="s">
        <v>1496</v>
      </c>
      <c r="J384" s="7" t="s">
        <v>1497</v>
      </c>
      <c r="K384" s="10">
        <v>0.5</v>
      </c>
      <c r="L384" s="10"/>
      <c r="M384" s="10"/>
      <c r="N384" s="10"/>
      <c r="O384" s="10"/>
      <c r="P384" s="10"/>
      <c r="Q384" s="7" t="s">
        <v>130</v>
      </c>
      <c r="R384" s="27" t="s">
        <v>1498</v>
      </c>
      <c r="S384" s="28"/>
      <c r="T384" s="28"/>
      <c r="U384" s="13">
        <v>0.5</v>
      </c>
      <c r="V384" s="28"/>
      <c r="W384" s="28"/>
      <c r="X384" s="10">
        <f>1/2</f>
        <v>0.5</v>
      </c>
      <c r="Y384" s="10">
        <v>0.5</v>
      </c>
      <c r="Z384" s="10">
        <f>1/5</f>
        <v>0.2</v>
      </c>
      <c r="AA384" s="14">
        <f>1/5</f>
        <v>0.2</v>
      </c>
    </row>
    <row r="385" spans="1:27">
      <c r="A385" s="155">
        <v>384</v>
      </c>
      <c r="B385" s="18" t="s">
        <v>274</v>
      </c>
      <c r="C385" s="17" t="s">
        <v>275</v>
      </c>
      <c r="D385" s="16" t="str">
        <f t="shared" si="37"/>
        <v>Gadalla Mohamed</v>
      </c>
      <c r="E385" s="16" t="s">
        <v>49</v>
      </c>
      <c r="F385" s="16" t="s">
        <v>53</v>
      </c>
      <c r="G385" s="16" t="s">
        <v>54</v>
      </c>
      <c r="H385" s="18" t="s">
        <v>1500</v>
      </c>
      <c r="I385" s="46" t="s">
        <v>1501</v>
      </c>
      <c r="J385" s="18" t="s">
        <v>1502</v>
      </c>
      <c r="K385" s="21">
        <v>1</v>
      </c>
      <c r="L385" s="21"/>
      <c r="M385" s="21"/>
      <c r="N385" s="21"/>
      <c r="O385" s="21"/>
      <c r="P385" s="21"/>
      <c r="Q385" s="18" t="s">
        <v>550</v>
      </c>
      <c r="R385" s="29" t="s">
        <v>1503</v>
      </c>
      <c r="S385" s="23"/>
      <c r="T385" s="23"/>
      <c r="U385" s="23">
        <v>1</v>
      </c>
      <c r="V385" s="23"/>
      <c r="W385" s="23"/>
      <c r="X385" s="21">
        <v>1</v>
      </c>
      <c r="Y385" s="21">
        <v>1</v>
      </c>
      <c r="Z385" s="21">
        <f>1/3</f>
        <v>0.33333333333333331</v>
      </c>
      <c r="AA385" s="72">
        <f>1/3</f>
        <v>0.33333333333333331</v>
      </c>
    </row>
    <row r="386" spans="1:27">
      <c r="A386" s="4">
        <v>385</v>
      </c>
      <c r="B386" s="7" t="s">
        <v>899</v>
      </c>
      <c r="C386" s="6" t="s">
        <v>900</v>
      </c>
      <c r="D386" s="5" t="str">
        <f t="shared" ref="D386:D449" si="39">B386&amp;" "&amp;C386</f>
        <v>Mariano Stefania</v>
      </c>
      <c r="E386" s="7" t="s">
        <v>39</v>
      </c>
      <c r="F386" s="5" t="s">
        <v>40</v>
      </c>
      <c r="G386" s="5" t="s">
        <v>41</v>
      </c>
      <c r="H386" s="7" t="s">
        <v>1504</v>
      </c>
      <c r="I386" s="47" t="s">
        <v>1505</v>
      </c>
      <c r="J386" s="7" t="s">
        <v>1506</v>
      </c>
      <c r="K386" s="10"/>
      <c r="L386" s="10"/>
      <c r="M386" s="10"/>
      <c r="N386" s="10"/>
      <c r="O386" s="10"/>
      <c r="P386" s="10">
        <v>1</v>
      </c>
      <c r="Q386" s="7" t="s">
        <v>99</v>
      </c>
      <c r="R386" s="27" t="s">
        <v>1507</v>
      </c>
      <c r="S386" s="28"/>
      <c r="T386" s="28"/>
      <c r="U386" s="28"/>
      <c r="V386" s="28"/>
      <c r="W386" s="28">
        <v>1</v>
      </c>
      <c r="X386" s="10">
        <v>1</v>
      </c>
      <c r="Y386" s="10">
        <v>1</v>
      </c>
      <c r="Z386" s="10">
        <f>1/3</f>
        <v>0.33333333333333331</v>
      </c>
      <c r="AA386" s="71">
        <f>1/3</f>
        <v>0.33333333333333331</v>
      </c>
    </row>
    <row r="387" spans="1:27">
      <c r="A387" s="155">
        <v>386</v>
      </c>
      <c r="B387" s="18" t="s">
        <v>918</v>
      </c>
      <c r="C387" s="34" t="s">
        <v>919</v>
      </c>
      <c r="D387" s="16" t="str">
        <f t="shared" si="39"/>
        <v>Ganeev Rashid</v>
      </c>
      <c r="E387" s="18" t="s">
        <v>764</v>
      </c>
      <c r="F387" s="18" t="s">
        <v>765</v>
      </c>
      <c r="G387" s="18" t="s">
        <v>920</v>
      </c>
      <c r="H387" s="18" t="s">
        <v>1508</v>
      </c>
      <c r="I387" s="46" t="s">
        <v>1509</v>
      </c>
      <c r="J387" s="18" t="s">
        <v>1510</v>
      </c>
      <c r="K387" s="21">
        <v>0.5</v>
      </c>
      <c r="L387" s="21"/>
      <c r="M387" s="21"/>
      <c r="N387" s="21"/>
      <c r="O387" s="21"/>
      <c r="P387" s="21"/>
      <c r="Q387" s="18" t="s">
        <v>324</v>
      </c>
      <c r="R387" s="29" t="s">
        <v>1511</v>
      </c>
      <c r="S387" s="23"/>
      <c r="T387" s="23"/>
      <c r="U387" s="24">
        <v>0.5</v>
      </c>
      <c r="V387" s="23"/>
      <c r="W387" s="23"/>
      <c r="X387" s="21">
        <f>1/2</f>
        <v>0.5</v>
      </c>
      <c r="Y387" s="21">
        <v>0.5</v>
      </c>
      <c r="Z387" s="21">
        <f>1/4</f>
        <v>0.25</v>
      </c>
      <c r="AA387" s="25">
        <f>1/4</f>
        <v>0.25</v>
      </c>
    </row>
    <row r="388" spans="1:27">
      <c r="A388" s="4">
        <v>387</v>
      </c>
      <c r="B388" s="7" t="s">
        <v>1181</v>
      </c>
      <c r="C388" s="30" t="s">
        <v>1182</v>
      </c>
      <c r="D388" s="5" t="str">
        <f t="shared" si="39"/>
        <v>Boltaev Ganjaboy</v>
      </c>
      <c r="E388" s="7" t="s">
        <v>1183</v>
      </c>
      <c r="F388" s="7" t="s">
        <v>765</v>
      </c>
      <c r="G388" s="7" t="s">
        <v>920</v>
      </c>
      <c r="H388" s="7" t="s">
        <v>1508</v>
      </c>
      <c r="I388" s="47" t="s">
        <v>1509</v>
      </c>
      <c r="J388" s="7" t="s">
        <v>1510</v>
      </c>
      <c r="K388" s="10">
        <v>0.5</v>
      </c>
      <c r="L388" s="10"/>
      <c r="M388" s="10"/>
      <c r="N388" s="10"/>
      <c r="O388" s="10"/>
      <c r="P388" s="10"/>
      <c r="Q388" s="7" t="s">
        <v>324</v>
      </c>
      <c r="R388" s="27" t="s">
        <v>1511</v>
      </c>
      <c r="S388" s="28"/>
      <c r="T388" s="28"/>
      <c r="U388" s="13">
        <v>0.5</v>
      </c>
      <c r="V388" s="28"/>
      <c r="W388" s="28"/>
      <c r="X388" s="10">
        <f>1/2</f>
        <v>0.5</v>
      </c>
      <c r="Y388" s="10">
        <v>0.5</v>
      </c>
      <c r="Z388" s="10">
        <f>1/4</f>
        <v>0.25</v>
      </c>
      <c r="AA388" s="14">
        <f>1/4</f>
        <v>0.25</v>
      </c>
    </row>
    <row r="389" spans="1:27">
      <c r="A389" s="155">
        <v>388</v>
      </c>
      <c r="B389" s="16" t="s">
        <v>362</v>
      </c>
      <c r="C389" s="17" t="s">
        <v>363</v>
      </c>
      <c r="D389" s="16" t="str">
        <f t="shared" si="39"/>
        <v>Christodoulides George</v>
      </c>
      <c r="E389" s="16" t="s">
        <v>49</v>
      </c>
      <c r="F389" s="16" t="s">
        <v>40</v>
      </c>
      <c r="G389" s="16" t="s">
        <v>364</v>
      </c>
      <c r="H389" s="16" t="s">
        <v>1512</v>
      </c>
      <c r="I389" s="46" t="s">
        <v>1513</v>
      </c>
      <c r="J389" s="16" t="s">
        <v>1514</v>
      </c>
      <c r="K389" s="63"/>
      <c r="L389" s="63">
        <v>1</v>
      </c>
      <c r="M389" s="63"/>
      <c r="N389" s="63"/>
      <c r="O389" s="63"/>
      <c r="P389" s="63"/>
      <c r="Q389" s="16" t="s">
        <v>82</v>
      </c>
      <c r="R389" s="64" t="s">
        <v>1515</v>
      </c>
      <c r="S389" s="23">
        <v>1</v>
      </c>
      <c r="T389" s="23"/>
      <c r="U389" s="23"/>
      <c r="V389" s="23"/>
      <c r="W389" s="23"/>
      <c r="X389" s="63">
        <v>1</v>
      </c>
      <c r="Y389" s="63">
        <v>1</v>
      </c>
      <c r="Z389" s="63">
        <f>1/3</f>
        <v>0.33333333333333331</v>
      </c>
      <c r="AA389" s="141">
        <f>1/3</f>
        <v>0.33333333333333331</v>
      </c>
    </row>
    <row r="390" spans="1:27">
      <c r="A390" s="4">
        <v>389</v>
      </c>
      <c r="B390" s="7" t="s">
        <v>1516</v>
      </c>
      <c r="C390" s="30" t="s">
        <v>1517</v>
      </c>
      <c r="D390" s="5" t="str">
        <f t="shared" si="39"/>
        <v>Abualrub Taher</v>
      </c>
      <c r="E390" s="7" t="s">
        <v>49</v>
      </c>
      <c r="F390" s="161" t="s">
        <v>1400</v>
      </c>
      <c r="G390" s="7" t="s">
        <v>62</v>
      </c>
      <c r="H390" s="7" t="s">
        <v>1518</v>
      </c>
      <c r="I390" s="47" t="s">
        <v>1519</v>
      </c>
      <c r="J390" s="7" t="s">
        <v>1520</v>
      </c>
      <c r="K390" s="10"/>
      <c r="L390" s="10"/>
      <c r="M390" s="10"/>
      <c r="N390" s="10"/>
      <c r="O390" s="10"/>
      <c r="P390" s="10">
        <v>1</v>
      </c>
      <c r="Q390" s="7" t="s">
        <v>172</v>
      </c>
      <c r="R390" s="27" t="s">
        <v>1521</v>
      </c>
      <c r="S390" s="28"/>
      <c r="T390" s="28"/>
      <c r="U390" s="28"/>
      <c r="V390" s="28"/>
      <c r="W390" s="28">
        <v>1</v>
      </c>
      <c r="X390" s="10">
        <v>1</v>
      </c>
      <c r="Y390" s="10">
        <v>1</v>
      </c>
      <c r="Z390" s="10">
        <f>1/2</f>
        <v>0.5</v>
      </c>
      <c r="AA390" s="71">
        <f>1/2</f>
        <v>0.5</v>
      </c>
    </row>
    <row r="391" spans="1:27">
      <c r="A391" s="155">
        <v>390</v>
      </c>
      <c r="B391" s="18" t="s">
        <v>184</v>
      </c>
      <c r="C391" s="34" t="s">
        <v>1522</v>
      </c>
      <c r="D391" s="16" t="str">
        <f t="shared" si="39"/>
        <v>Ahmed Ammar</v>
      </c>
      <c r="E391" s="18" t="s">
        <v>103</v>
      </c>
      <c r="F391" s="16" t="s">
        <v>53</v>
      </c>
      <c r="G391" s="16" t="s">
        <v>54</v>
      </c>
      <c r="H391" s="18" t="s">
        <v>1523</v>
      </c>
      <c r="I391" s="46" t="s">
        <v>1524</v>
      </c>
      <c r="J391" s="18" t="s">
        <v>1525</v>
      </c>
      <c r="K391" s="21">
        <v>0</v>
      </c>
      <c r="L391" s="21"/>
      <c r="M391" s="21"/>
      <c r="N391" s="21"/>
      <c r="O391" s="21"/>
      <c r="P391" s="21"/>
      <c r="Q391" s="18" t="s">
        <v>250</v>
      </c>
      <c r="R391" s="29" t="s">
        <v>1526</v>
      </c>
      <c r="S391" s="24">
        <v>0</v>
      </c>
      <c r="T391" s="23"/>
      <c r="U391" s="23"/>
      <c r="V391" s="23"/>
      <c r="W391" s="23"/>
      <c r="X391" s="21">
        <v>0.33333333333333331</v>
      </c>
      <c r="Y391" s="21">
        <v>0</v>
      </c>
      <c r="Z391" s="21">
        <v>0.33333333333333331</v>
      </c>
      <c r="AA391" s="25">
        <v>0</v>
      </c>
    </row>
    <row r="392" spans="1:27">
      <c r="A392" s="53">
        <v>391</v>
      </c>
      <c r="B392" s="56" t="s">
        <v>905</v>
      </c>
      <c r="C392" s="76" t="s">
        <v>906</v>
      </c>
      <c r="D392" s="54" t="str">
        <f t="shared" si="39"/>
        <v>Alkhader Maen</v>
      </c>
      <c r="E392" s="56" t="s">
        <v>39</v>
      </c>
      <c r="F392" s="54" t="s">
        <v>53</v>
      </c>
      <c r="G392" s="54" t="s">
        <v>54</v>
      </c>
      <c r="H392" s="56" t="s">
        <v>1523</v>
      </c>
      <c r="I392" s="57" t="s">
        <v>1524</v>
      </c>
      <c r="J392" s="56" t="s">
        <v>1525</v>
      </c>
      <c r="K392" s="44">
        <v>0.5</v>
      </c>
      <c r="L392" s="44"/>
      <c r="M392" s="44"/>
      <c r="N392" s="44"/>
      <c r="O392" s="44"/>
      <c r="P392" s="44"/>
      <c r="Q392" s="56" t="s">
        <v>250</v>
      </c>
      <c r="R392" s="59" t="s">
        <v>1526</v>
      </c>
      <c r="S392" s="43">
        <v>0.5</v>
      </c>
      <c r="T392" s="60"/>
      <c r="U392" s="60"/>
      <c r="V392" s="60"/>
      <c r="W392" s="60"/>
      <c r="X392" s="44">
        <v>0.33333333333333331</v>
      </c>
      <c r="Y392" s="44">
        <v>0.5</v>
      </c>
      <c r="Z392" s="44">
        <v>0.33333333333333331</v>
      </c>
      <c r="AA392" s="45">
        <v>0.5</v>
      </c>
    </row>
    <row r="393" spans="1:27">
      <c r="A393" s="162">
        <v>392</v>
      </c>
      <c r="B393" s="36" t="s">
        <v>1017</v>
      </c>
      <c r="C393" s="37" t="s">
        <v>1018</v>
      </c>
      <c r="D393" s="38" t="str">
        <f t="shared" si="39"/>
        <v>Abu-Nabah Bassam</v>
      </c>
      <c r="E393" s="36" t="s">
        <v>39</v>
      </c>
      <c r="F393" s="38" t="s">
        <v>53</v>
      </c>
      <c r="G393" s="38" t="s">
        <v>54</v>
      </c>
      <c r="H393" s="36" t="s">
        <v>1523</v>
      </c>
      <c r="I393" s="39" t="s">
        <v>1524</v>
      </c>
      <c r="J393" s="36" t="s">
        <v>1525</v>
      </c>
      <c r="K393" s="40">
        <v>0.5</v>
      </c>
      <c r="L393" s="40"/>
      <c r="M393" s="40"/>
      <c r="N393" s="40"/>
      <c r="O393" s="40"/>
      <c r="P393" s="40"/>
      <c r="Q393" s="36" t="s">
        <v>250</v>
      </c>
      <c r="R393" s="41" t="s">
        <v>1526</v>
      </c>
      <c r="S393" s="51">
        <v>0.5</v>
      </c>
      <c r="T393" s="42"/>
      <c r="U393" s="42"/>
      <c r="V393" s="42"/>
      <c r="W393" s="42"/>
      <c r="X393" s="40">
        <v>0.33333333333333331</v>
      </c>
      <c r="Y393" s="40">
        <v>0.5</v>
      </c>
      <c r="Z393" s="40">
        <v>0.33333333333333331</v>
      </c>
      <c r="AA393" s="52">
        <v>0.5</v>
      </c>
    </row>
    <row r="394" spans="1:27" ht="15" customHeight="1">
      <c r="A394" s="4">
        <v>393</v>
      </c>
      <c r="B394" s="7" t="s">
        <v>77</v>
      </c>
      <c r="C394" s="30" t="s">
        <v>78</v>
      </c>
      <c r="D394" s="5" t="str">
        <f t="shared" si="39"/>
        <v>Baghestani Hamid</v>
      </c>
      <c r="E394" s="7" t="s">
        <v>49</v>
      </c>
      <c r="F394" s="7" t="s">
        <v>40</v>
      </c>
      <c r="G394" s="7" t="s">
        <v>71</v>
      </c>
      <c r="H394" s="7" t="s">
        <v>1527</v>
      </c>
      <c r="I394" s="47" t="s">
        <v>1528</v>
      </c>
      <c r="J394" s="7" t="s">
        <v>1529</v>
      </c>
      <c r="K394" s="10"/>
      <c r="L394" s="10"/>
      <c r="M394" s="10"/>
      <c r="N394" s="10"/>
      <c r="O394" s="10"/>
      <c r="P394" s="10">
        <v>0.5</v>
      </c>
      <c r="Q394" s="7" t="s">
        <v>99</v>
      </c>
      <c r="R394" s="27" t="s">
        <v>1530</v>
      </c>
      <c r="S394" s="28"/>
      <c r="T394" s="28"/>
      <c r="U394" s="28"/>
      <c r="V394" s="28"/>
      <c r="W394" s="13">
        <v>0.5</v>
      </c>
      <c r="X394" s="10">
        <f>1/2</f>
        <v>0.5</v>
      </c>
      <c r="Y394" s="10">
        <v>0.5</v>
      </c>
      <c r="Z394" s="10">
        <f>1/2</f>
        <v>0.5</v>
      </c>
      <c r="AA394" s="14">
        <f>1/2</f>
        <v>0.5</v>
      </c>
    </row>
    <row r="395" spans="1:27">
      <c r="A395" s="155">
        <v>394</v>
      </c>
      <c r="B395" s="18" t="s">
        <v>1531</v>
      </c>
      <c r="C395" s="34" t="s">
        <v>1532</v>
      </c>
      <c r="D395" s="16" t="str">
        <f t="shared" si="39"/>
        <v>Viriyavipart Ajalavat</v>
      </c>
      <c r="E395" s="18" t="s">
        <v>70</v>
      </c>
      <c r="F395" s="18" t="s">
        <v>40</v>
      </c>
      <c r="G395" s="18" t="s">
        <v>71</v>
      </c>
      <c r="H395" s="18" t="s">
        <v>1527</v>
      </c>
      <c r="I395" s="46" t="s">
        <v>1528</v>
      </c>
      <c r="J395" s="18" t="s">
        <v>1529</v>
      </c>
      <c r="K395" s="21"/>
      <c r="L395" s="21"/>
      <c r="M395" s="21"/>
      <c r="N395" s="21"/>
      <c r="O395" s="21"/>
      <c r="P395" s="21">
        <v>0.5</v>
      </c>
      <c r="Q395" s="18" t="s">
        <v>99</v>
      </c>
      <c r="R395" s="29" t="s">
        <v>1530</v>
      </c>
      <c r="S395" s="23"/>
      <c r="T395" s="23"/>
      <c r="U395" s="23"/>
      <c r="V395" s="23"/>
      <c r="W395" s="24">
        <v>0.5</v>
      </c>
      <c r="X395" s="21">
        <f>1/2</f>
        <v>0.5</v>
      </c>
      <c r="Y395" s="21">
        <v>0.5</v>
      </c>
      <c r="Z395" s="21">
        <f>1/2</f>
        <v>0.5</v>
      </c>
      <c r="AA395" s="25">
        <f>1/2</f>
        <v>0.5</v>
      </c>
    </row>
    <row r="396" spans="1:27">
      <c r="A396" s="4">
        <v>395</v>
      </c>
      <c r="B396" s="7" t="s">
        <v>1044</v>
      </c>
      <c r="C396" s="30" t="s">
        <v>1045</v>
      </c>
      <c r="D396" s="5" t="str">
        <f t="shared" si="39"/>
        <v>Abuzaid Wael</v>
      </c>
      <c r="E396" s="7" t="s">
        <v>70</v>
      </c>
      <c r="F396" s="7" t="s">
        <v>53</v>
      </c>
      <c r="G396" s="7" t="s">
        <v>54</v>
      </c>
      <c r="H396" s="7" t="s">
        <v>1533</v>
      </c>
      <c r="I396" s="47" t="s">
        <v>1534</v>
      </c>
      <c r="J396" s="7" t="s">
        <v>1535</v>
      </c>
      <c r="K396" s="10"/>
      <c r="L396" s="10"/>
      <c r="M396" s="10"/>
      <c r="N396" s="10"/>
      <c r="O396" s="10"/>
      <c r="P396" s="10">
        <v>1</v>
      </c>
      <c r="Q396" s="7" t="s">
        <v>1536</v>
      </c>
      <c r="R396" s="27" t="s">
        <v>1537</v>
      </c>
      <c r="S396" s="28"/>
      <c r="T396" s="28"/>
      <c r="U396" s="28"/>
      <c r="V396" s="28"/>
      <c r="W396" s="13">
        <v>1</v>
      </c>
      <c r="X396" s="10">
        <v>1</v>
      </c>
      <c r="Y396" s="10">
        <v>1</v>
      </c>
      <c r="Z396" s="10">
        <f>1/9</f>
        <v>0.1111111111111111</v>
      </c>
      <c r="AA396" s="71">
        <f>1/9</f>
        <v>0.1111111111111111</v>
      </c>
    </row>
    <row r="397" spans="1:27">
      <c r="A397" s="155">
        <v>396</v>
      </c>
      <c r="B397" s="18" t="s">
        <v>94</v>
      </c>
      <c r="C397" s="34" t="s">
        <v>95</v>
      </c>
      <c r="D397" s="16" t="str">
        <f t="shared" si="39"/>
        <v>Kemp Linzi</v>
      </c>
      <c r="E397" s="18" t="s">
        <v>39</v>
      </c>
      <c r="F397" s="18" t="s">
        <v>40</v>
      </c>
      <c r="G397" s="18" t="s">
        <v>41</v>
      </c>
      <c r="H397" s="18" t="s">
        <v>1538</v>
      </c>
      <c r="I397" s="46" t="s">
        <v>1539</v>
      </c>
      <c r="J397" s="18" t="s">
        <v>1540</v>
      </c>
      <c r="K397" s="21"/>
      <c r="L397" s="21"/>
      <c r="M397" s="21"/>
      <c r="N397" s="21"/>
      <c r="O397" s="21"/>
      <c r="P397" s="21">
        <v>0.5</v>
      </c>
      <c r="Q397" s="18" t="s">
        <v>99</v>
      </c>
      <c r="R397" s="29" t="s">
        <v>1541</v>
      </c>
      <c r="S397" s="23"/>
      <c r="T397" s="23"/>
      <c r="U397" s="23"/>
      <c r="V397" s="23"/>
      <c r="W397" s="24">
        <v>0.5</v>
      </c>
      <c r="X397" s="21">
        <f>1/2</f>
        <v>0.5</v>
      </c>
      <c r="Y397" s="21">
        <v>0.5</v>
      </c>
      <c r="Z397" s="21">
        <f>1/2</f>
        <v>0.5</v>
      </c>
      <c r="AA397" s="72">
        <f>1/2</f>
        <v>0.5</v>
      </c>
    </row>
    <row r="398" spans="1:27">
      <c r="A398" s="4">
        <v>397</v>
      </c>
      <c r="B398" s="7" t="s">
        <v>441</v>
      </c>
      <c r="C398" s="30" t="s">
        <v>442</v>
      </c>
      <c r="D398" s="5" t="str">
        <f t="shared" si="39"/>
        <v>Kumra Savita</v>
      </c>
      <c r="E398" s="7" t="s">
        <v>39</v>
      </c>
      <c r="F398" s="7" t="s">
        <v>40</v>
      </c>
      <c r="G398" s="7" t="s">
        <v>41</v>
      </c>
      <c r="H398" s="7" t="s">
        <v>1538</v>
      </c>
      <c r="I398" s="47" t="s">
        <v>1539</v>
      </c>
      <c r="J398" s="7" t="s">
        <v>1540</v>
      </c>
      <c r="K398" s="10"/>
      <c r="L398" s="10"/>
      <c r="M398" s="10"/>
      <c r="N398" s="10"/>
      <c r="O398" s="10"/>
      <c r="P398" s="10">
        <v>0.5</v>
      </c>
      <c r="Q398" s="7" t="s">
        <v>99</v>
      </c>
      <c r="R398" s="27" t="s">
        <v>1541</v>
      </c>
      <c r="S398" s="28"/>
      <c r="T398" s="28"/>
      <c r="U398" s="28"/>
      <c r="V398" s="28"/>
      <c r="W398" s="13">
        <v>0.5</v>
      </c>
      <c r="X398" s="10">
        <f>1/2</f>
        <v>0.5</v>
      </c>
      <c r="Y398" s="10">
        <v>0.5</v>
      </c>
      <c r="Z398" s="10">
        <f>1/2</f>
        <v>0.5</v>
      </c>
      <c r="AA398" s="71">
        <f>1/2</f>
        <v>0.5</v>
      </c>
    </row>
    <row r="399" spans="1:27">
      <c r="A399" s="155">
        <v>398</v>
      </c>
      <c r="B399" s="18" t="s">
        <v>184</v>
      </c>
      <c r="C399" s="34" t="s">
        <v>1542</v>
      </c>
      <c r="D399" s="16" t="str">
        <f t="shared" si="39"/>
        <v>Ahmed Ibtihal</v>
      </c>
      <c r="E399" s="18" t="s">
        <v>103</v>
      </c>
      <c r="F399" s="18" t="s">
        <v>53</v>
      </c>
      <c r="G399" s="18" t="s">
        <v>177</v>
      </c>
      <c r="H399" s="18" t="s">
        <v>1543</v>
      </c>
      <c r="I399" s="46" t="s">
        <v>1544</v>
      </c>
      <c r="J399" s="18" t="s">
        <v>1545</v>
      </c>
      <c r="K399" s="21">
        <v>0</v>
      </c>
      <c r="L399" s="21"/>
      <c r="M399" s="21"/>
      <c r="N399" s="21"/>
      <c r="O399" s="21"/>
      <c r="P399" s="21"/>
      <c r="Q399" s="18" t="s">
        <v>181</v>
      </c>
      <c r="R399" s="29" t="s">
        <v>1546</v>
      </c>
      <c r="S399" s="24">
        <v>0</v>
      </c>
      <c r="T399" s="23"/>
      <c r="U399" s="23"/>
      <c r="V399" s="23"/>
      <c r="W399" s="23"/>
      <c r="X399" s="21">
        <f>1/3</f>
        <v>0.33333333333333331</v>
      </c>
      <c r="Y399" s="21">
        <v>0</v>
      </c>
      <c r="Z399" s="21">
        <f>1/3</f>
        <v>0.33333333333333331</v>
      </c>
      <c r="AA399" s="74">
        <v>0</v>
      </c>
    </row>
    <row r="400" spans="1:27">
      <c r="A400" s="53">
        <v>399</v>
      </c>
      <c r="B400" s="56" t="s">
        <v>153</v>
      </c>
      <c r="C400" s="76" t="s">
        <v>402</v>
      </c>
      <c r="D400" s="54" t="str">
        <f t="shared" si="39"/>
        <v>Ismail Mahmoud</v>
      </c>
      <c r="E400" s="56" t="s">
        <v>39</v>
      </c>
      <c r="F400" s="56" t="s">
        <v>53</v>
      </c>
      <c r="G400" s="56" t="s">
        <v>177</v>
      </c>
      <c r="H400" s="56" t="s">
        <v>1543</v>
      </c>
      <c r="I400" s="57" t="s">
        <v>1544</v>
      </c>
      <c r="J400" s="56" t="s">
        <v>1545</v>
      </c>
      <c r="K400" s="44">
        <v>0.5</v>
      </c>
      <c r="L400" s="44"/>
      <c r="M400" s="44"/>
      <c r="N400" s="44"/>
      <c r="O400" s="44"/>
      <c r="P400" s="44"/>
      <c r="Q400" s="56" t="s">
        <v>181</v>
      </c>
      <c r="R400" s="59" t="s">
        <v>1546</v>
      </c>
      <c r="S400" s="43">
        <v>0.5</v>
      </c>
      <c r="T400" s="60"/>
      <c r="U400" s="60"/>
      <c r="V400" s="60"/>
      <c r="W400" s="60"/>
      <c r="X400" s="44">
        <f>1/3</f>
        <v>0.33333333333333331</v>
      </c>
      <c r="Y400" s="44">
        <v>0.5</v>
      </c>
      <c r="Z400" s="44">
        <f>1/3</f>
        <v>0.33333333333333331</v>
      </c>
      <c r="AA400" s="78">
        <v>0.5</v>
      </c>
    </row>
    <row r="401" spans="1:27">
      <c r="A401" s="162">
        <v>400</v>
      </c>
      <c r="B401" s="36" t="s">
        <v>401</v>
      </c>
      <c r="C401" s="37" t="s">
        <v>275</v>
      </c>
      <c r="D401" s="38" t="str">
        <f t="shared" si="39"/>
        <v>Hassan Mohamed</v>
      </c>
      <c r="E401" s="36" t="s">
        <v>49</v>
      </c>
      <c r="F401" s="36" t="s">
        <v>53</v>
      </c>
      <c r="G401" s="36" t="s">
        <v>177</v>
      </c>
      <c r="H401" s="36" t="s">
        <v>1543</v>
      </c>
      <c r="I401" s="39" t="s">
        <v>1544</v>
      </c>
      <c r="J401" s="36" t="s">
        <v>1545</v>
      </c>
      <c r="K401" s="40">
        <v>0.5</v>
      </c>
      <c r="L401" s="40"/>
      <c r="M401" s="40"/>
      <c r="N401" s="40"/>
      <c r="O401" s="40"/>
      <c r="P401" s="40"/>
      <c r="Q401" s="36" t="s">
        <v>181</v>
      </c>
      <c r="R401" s="41" t="s">
        <v>1546</v>
      </c>
      <c r="S401" s="51">
        <v>0.5</v>
      </c>
      <c r="T401" s="42"/>
      <c r="U401" s="42"/>
      <c r="V401" s="42"/>
      <c r="W401" s="42"/>
      <c r="X401" s="40">
        <f>1/3</f>
        <v>0.33333333333333331</v>
      </c>
      <c r="Y401" s="40">
        <v>0.5</v>
      </c>
      <c r="Z401" s="40">
        <f>1/3</f>
        <v>0.33333333333333331</v>
      </c>
      <c r="AA401" s="93">
        <v>0.5</v>
      </c>
    </row>
    <row r="402" spans="1:27">
      <c r="A402" s="4">
        <v>401</v>
      </c>
      <c r="B402" s="7" t="s">
        <v>1547</v>
      </c>
      <c r="C402" s="30" t="s">
        <v>1548</v>
      </c>
      <c r="D402" s="5" t="str">
        <f t="shared" si="39"/>
        <v>Reiff Marija</v>
      </c>
      <c r="E402" s="7" t="s">
        <v>70</v>
      </c>
      <c r="F402" s="161" t="s">
        <v>1400</v>
      </c>
      <c r="G402" s="7" t="s">
        <v>473</v>
      </c>
      <c r="H402" s="7" t="s">
        <v>1549</v>
      </c>
      <c r="I402" s="47" t="s">
        <v>1550</v>
      </c>
      <c r="J402" s="7" t="s">
        <v>1551</v>
      </c>
      <c r="K402" s="10"/>
      <c r="L402" s="10"/>
      <c r="M402" s="10"/>
      <c r="N402" s="10"/>
      <c r="O402" s="10"/>
      <c r="P402" s="10">
        <v>1</v>
      </c>
      <c r="Q402" s="7" t="s">
        <v>1552</v>
      </c>
      <c r="R402" s="27" t="s">
        <v>1553</v>
      </c>
      <c r="S402" s="28"/>
      <c r="T402" s="28"/>
      <c r="U402" s="28"/>
      <c r="V402" s="28"/>
      <c r="W402" s="28">
        <v>1</v>
      </c>
      <c r="X402" s="10">
        <v>1</v>
      </c>
      <c r="Y402" s="10">
        <v>1</v>
      </c>
      <c r="Z402" s="10">
        <v>1</v>
      </c>
      <c r="AA402" s="71">
        <v>1</v>
      </c>
    </row>
    <row r="403" spans="1:27">
      <c r="A403" s="155">
        <v>402</v>
      </c>
      <c r="B403" s="18" t="s">
        <v>1554</v>
      </c>
      <c r="C403" s="34" t="s">
        <v>1555</v>
      </c>
      <c r="D403" s="16" t="str">
        <f t="shared" si="39"/>
        <v>Leduc Guillaume</v>
      </c>
      <c r="E403" s="18" t="s">
        <v>39</v>
      </c>
      <c r="F403" s="154" t="s">
        <v>1400</v>
      </c>
      <c r="G403" s="18" t="s">
        <v>62</v>
      </c>
      <c r="H403" s="18" t="s">
        <v>1556</v>
      </c>
      <c r="I403" s="46" t="s">
        <v>1557</v>
      </c>
      <c r="J403" s="18" t="s">
        <v>1558</v>
      </c>
      <c r="K403" s="21"/>
      <c r="L403" s="21">
        <v>1</v>
      </c>
      <c r="M403" s="21"/>
      <c r="N403" s="21"/>
      <c r="O403" s="21"/>
      <c r="P403" s="21"/>
      <c r="Q403" s="18" t="s">
        <v>1559</v>
      </c>
      <c r="R403" s="29" t="s">
        <v>1560</v>
      </c>
      <c r="S403" s="23"/>
      <c r="T403" s="23"/>
      <c r="U403" s="23"/>
      <c r="V403" s="23">
        <v>1</v>
      </c>
      <c r="W403" s="23"/>
      <c r="X403" s="21">
        <v>1</v>
      </c>
      <c r="Y403" s="21">
        <v>1</v>
      </c>
      <c r="Z403" s="21">
        <f>1/2</f>
        <v>0.5</v>
      </c>
      <c r="AA403" s="72">
        <f>1/2</f>
        <v>0.5</v>
      </c>
    </row>
    <row r="404" spans="1:27">
      <c r="A404" s="4">
        <v>403</v>
      </c>
      <c r="B404" s="7" t="s">
        <v>714</v>
      </c>
      <c r="C404" s="30" t="s">
        <v>104</v>
      </c>
      <c r="D404" s="5" t="str">
        <f t="shared" si="39"/>
        <v>Wadi Ali</v>
      </c>
      <c r="E404" s="7" t="s">
        <v>311</v>
      </c>
      <c r="F404" s="7" t="s">
        <v>53</v>
      </c>
      <c r="G404" s="7" t="s">
        <v>54</v>
      </c>
      <c r="H404" s="7" t="s">
        <v>1561</v>
      </c>
      <c r="I404" s="47" t="s">
        <v>1562</v>
      </c>
      <c r="J404" s="7" t="s">
        <v>1563</v>
      </c>
      <c r="K404" s="10">
        <v>0.5</v>
      </c>
      <c r="L404" s="10"/>
      <c r="M404" s="10"/>
      <c r="N404" s="10"/>
      <c r="O404" s="10"/>
      <c r="P404" s="10"/>
      <c r="Q404" s="7" t="s">
        <v>181</v>
      </c>
      <c r="R404" s="27" t="s">
        <v>1564</v>
      </c>
      <c r="S404" s="13">
        <v>0.5</v>
      </c>
      <c r="T404" s="28"/>
      <c r="U404" s="28"/>
      <c r="V404" s="28"/>
      <c r="W404" s="28"/>
      <c r="X404" s="10">
        <f>1/2</f>
        <v>0.5</v>
      </c>
      <c r="Y404" s="10">
        <v>0.5</v>
      </c>
      <c r="Z404" s="10">
        <f t="shared" ref="Z404:AA406" si="40">1/3</f>
        <v>0.33333333333333331</v>
      </c>
      <c r="AA404" s="14">
        <f t="shared" si="40"/>
        <v>0.33333333333333331</v>
      </c>
    </row>
    <row r="405" spans="1:27">
      <c r="A405" s="155">
        <v>404</v>
      </c>
      <c r="B405" s="18" t="s">
        <v>545</v>
      </c>
      <c r="C405" s="34" t="s">
        <v>1565</v>
      </c>
      <c r="D405" s="16" t="str">
        <f t="shared" si="39"/>
        <v>Abdel-Hafez Mamoun </v>
      </c>
      <c r="E405" s="18" t="s">
        <v>49</v>
      </c>
      <c r="F405" s="18" t="s">
        <v>53</v>
      </c>
      <c r="G405" s="18" t="s">
        <v>54</v>
      </c>
      <c r="H405" s="18" t="s">
        <v>1561</v>
      </c>
      <c r="I405" s="46" t="s">
        <v>1562</v>
      </c>
      <c r="J405" s="18" t="s">
        <v>1563</v>
      </c>
      <c r="K405" s="21">
        <v>0.5</v>
      </c>
      <c r="L405" s="21"/>
      <c r="M405" s="21"/>
      <c r="N405" s="21"/>
      <c r="O405" s="21"/>
      <c r="P405" s="21"/>
      <c r="Q405" s="18" t="s">
        <v>181</v>
      </c>
      <c r="R405" s="29" t="s">
        <v>1564</v>
      </c>
      <c r="S405" s="24">
        <v>0.5</v>
      </c>
      <c r="T405" s="23"/>
      <c r="U405" s="23"/>
      <c r="V405" s="23"/>
      <c r="W405" s="23"/>
      <c r="X405" s="21">
        <f>1/2</f>
        <v>0.5</v>
      </c>
      <c r="Y405" s="21">
        <v>0.5</v>
      </c>
      <c r="Z405" s="21">
        <f t="shared" si="40"/>
        <v>0.33333333333333331</v>
      </c>
      <c r="AA405" s="25">
        <f t="shared" si="40"/>
        <v>0.33333333333333331</v>
      </c>
    </row>
    <row r="406" spans="1:27">
      <c r="A406" s="4">
        <v>405</v>
      </c>
      <c r="B406" s="7" t="s">
        <v>1566</v>
      </c>
      <c r="C406" s="30" t="s">
        <v>1567</v>
      </c>
      <c r="D406" s="5" t="str">
        <f t="shared" si="39"/>
        <v>Marzbani Fatemeh</v>
      </c>
      <c r="E406" s="7" t="s">
        <v>103</v>
      </c>
      <c r="F406" s="7" t="s">
        <v>53</v>
      </c>
      <c r="G406" s="7" t="s">
        <v>177</v>
      </c>
      <c r="H406" s="7" t="s">
        <v>1568</v>
      </c>
      <c r="I406" s="47" t="s">
        <v>1569</v>
      </c>
      <c r="J406" s="7" t="s">
        <v>1570</v>
      </c>
      <c r="K406" s="10">
        <v>1</v>
      </c>
      <c r="L406" s="10"/>
      <c r="M406" s="10"/>
      <c r="N406" s="10"/>
      <c r="O406" s="10"/>
      <c r="P406" s="10"/>
      <c r="Q406" s="7" t="s">
        <v>138</v>
      </c>
      <c r="R406" s="27" t="s">
        <v>1571</v>
      </c>
      <c r="S406" s="28"/>
      <c r="T406" s="28">
        <v>1</v>
      </c>
      <c r="U406" s="28"/>
      <c r="V406" s="28"/>
      <c r="W406" s="28"/>
      <c r="X406" s="10">
        <v>1</v>
      </c>
      <c r="Y406" s="10">
        <v>1</v>
      </c>
      <c r="Z406" s="10">
        <f t="shared" si="40"/>
        <v>0.33333333333333331</v>
      </c>
      <c r="AA406" s="71">
        <f t="shared" si="40"/>
        <v>0.33333333333333331</v>
      </c>
    </row>
    <row r="407" spans="1:27" ht="15" customHeight="1">
      <c r="A407" s="155">
        <v>406</v>
      </c>
      <c r="B407" s="18" t="s">
        <v>586</v>
      </c>
      <c r="C407" s="34" t="s">
        <v>587</v>
      </c>
      <c r="D407" s="16" t="str">
        <f t="shared" si="39"/>
        <v>Shanableh Tamer</v>
      </c>
      <c r="E407" s="18" t="s">
        <v>49</v>
      </c>
      <c r="F407" s="18" t="s">
        <v>53</v>
      </c>
      <c r="G407" s="18" t="s">
        <v>345</v>
      </c>
      <c r="H407" s="18" t="s">
        <v>1572</v>
      </c>
      <c r="I407" s="46" t="s">
        <v>1573</v>
      </c>
      <c r="J407" s="18" t="s">
        <v>1574</v>
      </c>
      <c r="K407" s="21">
        <v>1</v>
      </c>
      <c r="L407" s="21"/>
      <c r="M407" s="21"/>
      <c r="N407" s="21"/>
      <c r="O407" s="21"/>
      <c r="P407" s="21"/>
      <c r="Q407" s="18" t="s">
        <v>243</v>
      </c>
      <c r="R407" s="29" t="s">
        <v>1575</v>
      </c>
      <c r="S407" s="23"/>
      <c r="T407" s="23"/>
      <c r="U407" s="23">
        <v>1</v>
      </c>
      <c r="V407" s="23"/>
      <c r="W407" s="23"/>
      <c r="X407" s="21">
        <v>1</v>
      </c>
      <c r="Y407" s="21">
        <v>1</v>
      </c>
      <c r="Z407" s="21">
        <v>1</v>
      </c>
      <c r="AA407" s="72">
        <v>1</v>
      </c>
    </row>
    <row r="408" spans="1:27">
      <c r="A408" s="4">
        <v>407</v>
      </c>
      <c r="B408" s="7" t="s">
        <v>552</v>
      </c>
      <c r="C408" s="30" t="s">
        <v>1576</v>
      </c>
      <c r="D408" s="5" t="str">
        <f t="shared" si="39"/>
        <v>Abu-Yousef Imad</v>
      </c>
      <c r="E408" s="7" t="s">
        <v>49</v>
      </c>
      <c r="F408" s="161" t="s">
        <v>1400</v>
      </c>
      <c r="G408" s="7" t="s">
        <v>31</v>
      </c>
      <c r="H408" s="7" t="s">
        <v>1577</v>
      </c>
      <c r="I408" s="47" t="s">
        <v>1578</v>
      </c>
      <c r="J408" s="7" t="s">
        <v>1579</v>
      </c>
      <c r="K408" s="10">
        <v>1</v>
      </c>
      <c r="L408" s="10"/>
      <c r="M408" s="10"/>
      <c r="N408" s="10"/>
      <c r="O408" s="10"/>
      <c r="P408" s="10"/>
      <c r="Q408" s="7" t="s">
        <v>460</v>
      </c>
      <c r="R408" s="27" t="s">
        <v>1580</v>
      </c>
      <c r="S408" s="28">
        <v>1</v>
      </c>
      <c r="T408" s="28"/>
      <c r="U408" s="28"/>
      <c r="V408" s="28"/>
      <c r="W408" s="28"/>
      <c r="X408" s="10">
        <v>1</v>
      </c>
      <c r="Y408" s="10">
        <v>1</v>
      </c>
      <c r="Z408" s="10">
        <f>1/5</f>
        <v>0.2</v>
      </c>
      <c r="AA408" s="71">
        <f>1/5</f>
        <v>0.2</v>
      </c>
    </row>
    <row r="409" spans="1:27">
      <c r="A409" s="155">
        <v>408</v>
      </c>
      <c r="B409" s="18" t="s">
        <v>1581</v>
      </c>
      <c r="C409" s="34" t="s">
        <v>1582</v>
      </c>
      <c r="D409" s="16" t="str">
        <f t="shared" si="39"/>
        <v>Wunderli Thomas</v>
      </c>
      <c r="E409" s="18" t="s">
        <v>39</v>
      </c>
      <c r="F409" s="154" t="s">
        <v>1400</v>
      </c>
      <c r="G409" s="18" t="s">
        <v>62</v>
      </c>
      <c r="H409" s="18" t="s">
        <v>1583</v>
      </c>
      <c r="I409" s="46" t="s">
        <v>1584</v>
      </c>
      <c r="J409" s="18" t="s">
        <v>1585</v>
      </c>
      <c r="K409" s="21">
        <v>1</v>
      </c>
      <c r="L409" s="21"/>
      <c r="M409" s="21"/>
      <c r="N409" s="21"/>
      <c r="O409" s="21"/>
      <c r="P409" s="21"/>
      <c r="Q409" s="18" t="s">
        <v>138</v>
      </c>
      <c r="R409" s="29" t="s">
        <v>1586</v>
      </c>
      <c r="S409" s="23">
        <v>1</v>
      </c>
      <c r="T409" s="23"/>
      <c r="U409" s="23"/>
      <c r="V409" s="23"/>
      <c r="W409" s="23"/>
      <c r="X409" s="21">
        <v>1</v>
      </c>
      <c r="Y409" s="21">
        <v>1</v>
      </c>
      <c r="Z409" s="21">
        <v>1</v>
      </c>
      <c r="AA409" s="72">
        <v>1</v>
      </c>
    </row>
    <row r="410" spans="1:27" ht="15" customHeight="1">
      <c r="A410" s="4">
        <v>409</v>
      </c>
      <c r="B410" s="7" t="s">
        <v>104</v>
      </c>
      <c r="C410" s="30" t="s">
        <v>105</v>
      </c>
      <c r="D410" s="5" t="str">
        <f t="shared" si="39"/>
        <v>Ali Tarig</v>
      </c>
      <c r="E410" s="7" t="s">
        <v>39</v>
      </c>
      <c r="F410" s="7" t="s">
        <v>53</v>
      </c>
      <c r="G410" s="7" t="s">
        <v>88</v>
      </c>
      <c r="H410" s="7" t="s">
        <v>1587</v>
      </c>
      <c r="I410" s="47" t="s">
        <v>1588</v>
      </c>
      <c r="J410" s="7" t="s">
        <v>1589</v>
      </c>
      <c r="K410" s="10">
        <v>1</v>
      </c>
      <c r="L410" s="10"/>
      <c r="M410" s="10"/>
      <c r="N410" s="10"/>
      <c r="O410" s="10"/>
      <c r="P410" s="10"/>
      <c r="Q410" s="7" t="s">
        <v>1212</v>
      </c>
      <c r="R410" s="151" t="s">
        <v>1590</v>
      </c>
      <c r="S410" s="12">
        <v>1</v>
      </c>
      <c r="T410" s="12"/>
      <c r="U410" s="12"/>
      <c r="V410" s="12"/>
      <c r="W410" s="12"/>
      <c r="X410" s="10">
        <v>1</v>
      </c>
      <c r="Y410" s="10">
        <v>1</v>
      </c>
      <c r="Z410" s="10">
        <f>1/6</f>
        <v>0.16666666666666666</v>
      </c>
      <c r="AA410" s="71">
        <f>1/6</f>
        <v>0.16666666666666666</v>
      </c>
    </row>
    <row r="411" spans="1:27" ht="15" customHeight="1">
      <c r="A411" s="155">
        <v>410</v>
      </c>
      <c r="B411" s="18" t="s">
        <v>1591</v>
      </c>
      <c r="C411" s="34" t="s">
        <v>1592</v>
      </c>
      <c r="D411" s="16" t="str">
        <f t="shared" si="39"/>
        <v>Choobbor Sahar</v>
      </c>
      <c r="E411" s="18" t="s">
        <v>103</v>
      </c>
      <c r="F411" s="18" t="s">
        <v>53</v>
      </c>
      <c r="G411" s="18" t="s">
        <v>88</v>
      </c>
      <c r="H411" s="18" t="s">
        <v>1593</v>
      </c>
      <c r="I411" s="46" t="s">
        <v>1594</v>
      </c>
      <c r="J411" s="18" t="s">
        <v>1595</v>
      </c>
      <c r="K411" s="21">
        <v>0</v>
      </c>
      <c r="L411" s="21"/>
      <c r="M411" s="21"/>
      <c r="N411" s="21"/>
      <c r="O411" s="21"/>
      <c r="P411" s="21"/>
      <c r="Q411" s="18" t="s">
        <v>161</v>
      </c>
      <c r="R411" s="142" t="s">
        <v>1596</v>
      </c>
      <c r="S411" s="24">
        <v>0</v>
      </c>
      <c r="T411" s="163"/>
      <c r="U411" s="163"/>
      <c r="V411" s="163"/>
      <c r="W411" s="163"/>
      <c r="X411" s="21">
        <f>1/3</f>
        <v>0.33333333333333331</v>
      </c>
      <c r="Y411" s="21">
        <v>0</v>
      </c>
      <c r="Z411" s="21">
        <f>1/4</f>
        <v>0.25</v>
      </c>
      <c r="AA411" s="25">
        <v>0</v>
      </c>
    </row>
    <row r="412" spans="1:27" ht="15" customHeight="1">
      <c r="A412" s="53">
        <v>411</v>
      </c>
      <c r="B412" s="56" t="s">
        <v>521</v>
      </c>
      <c r="C412" s="76" t="s">
        <v>497</v>
      </c>
      <c r="D412" s="54" t="str">
        <f t="shared" si="39"/>
        <v>Hawileh Rami</v>
      </c>
      <c r="E412" s="56" t="s">
        <v>49</v>
      </c>
      <c r="F412" s="56" t="s">
        <v>53</v>
      </c>
      <c r="G412" s="56" t="s">
        <v>88</v>
      </c>
      <c r="H412" s="56" t="s">
        <v>1593</v>
      </c>
      <c r="I412" s="57" t="s">
        <v>1594</v>
      </c>
      <c r="J412" s="56" t="s">
        <v>1595</v>
      </c>
      <c r="K412" s="44">
        <v>0.5</v>
      </c>
      <c r="L412" s="44"/>
      <c r="M412" s="44"/>
      <c r="N412" s="44"/>
      <c r="O412" s="44"/>
      <c r="P412" s="44"/>
      <c r="Q412" s="56" t="s">
        <v>161</v>
      </c>
      <c r="R412" s="138" t="s">
        <v>1596</v>
      </c>
      <c r="S412" s="43">
        <v>0.5</v>
      </c>
      <c r="T412" s="164"/>
      <c r="U412" s="164"/>
      <c r="V412" s="164"/>
      <c r="W412" s="164"/>
      <c r="X412" s="44">
        <f>1/3</f>
        <v>0.33333333333333331</v>
      </c>
      <c r="Y412" s="44">
        <v>0.5</v>
      </c>
      <c r="Z412" s="44">
        <f>1/4</f>
        <v>0.25</v>
      </c>
      <c r="AA412" s="45">
        <f>(1+(1/2))/4</f>
        <v>0.375</v>
      </c>
    </row>
    <row r="413" spans="1:27" ht="15" customHeight="1">
      <c r="A413" s="162">
        <v>412</v>
      </c>
      <c r="B413" s="36" t="s">
        <v>526</v>
      </c>
      <c r="C413" s="37" t="s">
        <v>527</v>
      </c>
      <c r="D413" s="38" t="str">
        <f t="shared" si="39"/>
        <v>Abdalla Jamal El-Din</v>
      </c>
      <c r="E413" s="36" t="s">
        <v>49</v>
      </c>
      <c r="F413" s="36" t="s">
        <v>53</v>
      </c>
      <c r="G413" s="36" t="s">
        <v>88</v>
      </c>
      <c r="H413" s="36" t="s">
        <v>1593</v>
      </c>
      <c r="I413" s="39" t="s">
        <v>1594</v>
      </c>
      <c r="J413" s="36" t="s">
        <v>1595</v>
      </c>
      <c r="K413" s="40">
        <v>0.5</v>
      </c>
      <c r="L413" s="40"/>
      <c r="M413" s="40"/>
      <c r="N413" s="40"/>
      <c r="O413" s="40"/>
      <c r="P413" s="40"/>
      <c r="Q413" s="36" t="s">
        <v>161</v>
      </c>
      <c r="R413" s="165" t="s">
        <v>1596</v>
      </c>
      <c r="S413" s="51">
        <v>0.5</v>
      </c>
      <c r="T413" s="166"/>
      <c r="U413" s="166"/>
      <c r="V413" s="166"/>
      <c r="W413" s="166"/>
      <c r="X413" s="40">
        <f>1/3</f>
        <v>0.33333333333333331</v>
      </c>
      <c r="Y413" s="40">
        <v>0.5</v>
      </c>
      <c r="Z413" s="40">
        <f>1/4</f>
        <v>0.25</v>
      </c>
      <c r="AA413" s="45">
        <f>(1+(1/2))/4</f>
        <v>0.375</v>
      </c>
    </row>
    <row r="414" spans="1:27" ht="15" customHeight="1">
      <c r="A414" s="4">
        <v>413</v>
      </c>
      <c r="B414" s="7" t="s">
        <v>1597</v>
      </c>
      <c r="C414" s="30" t="s">
        <v>1598</v>
      </c>
      <c r="D414" s="5" t="str">
        <f t="shared" si="39"/>
        <v>Cavalcante Georgenes</v>
      </c>
      <c r="E414" s="7" t="s">
        <v>1599</v>
      </c>
      <c r="F414" s="161" t="s">
        <v>1400</v>
      </c>
      <c r="G414" s="7" t="s">
        <v>31</v>
      </c>
      <c r="H414" s="7" t="s">
        <v>1600</v>
      </c>
      <c r="I414" s="47" t="s">
        <v>1601</v>
      </c>
      <c r="J414" s="7" t="s">
        <v>1602</v>
      </c>
      <c r="K414" s="10"/>
      <c r="L414" s="10"/>
      <c r="M414" s="10"/>
      <c r="N414" s="10"/>
      <c r="O414" s="10"/>
      <c r="P414" s="10">
        <v>1</v>
      </c>
      <c r="Q414" s="167" t="s">
        <v>130</v>
      </c>
      <c r="R414" s="5" t="s">
        <v>1603</v>
      </c>
      <c r="S414" s="69"/>
      <c r="T414" s="69"/>
      <c r="U414" s="69"/>
      <c r="V414" s="69"/>
      <c r="W414" s="69">
        <v>1</v>
      </c>
      <c r="X414" s="10">
        <v>1</v>
      </c>
      <c r="Y414" s="10">
        <v>1</v>
      </c>
      <c r="Z414" s="10">
        <f>1/3</f>
        <v>0.33333333333333331</v>
      </c>
      <c r="AA414" s="71">
        <f>1/3</f>
        <v>0.33333333333333331</v>
      </c>
    </row>
    <row r="415" spans="1:27">
      <c r="A415" s="155">
        <v>414</v>
      </c>
      <c r="B415" s="18" t="s">
        <v>1604</v>
      </c>
      <c r="C415" s="34" t="s">
        <v>1605</v>
      </c>
      <c r="D415" s="16" t="str">
        <f t="shared" si="39"/>
        <v>Al-Huniti Naser</v>
      </c>
      <c r="E415" s="18" t="s">
        <v>697</v>
      </c>
      <c r="F415" s="18" t="s">
        <v>53</v>
      </c>
      <c r="G415" s="18" t="s">
        <v>54</v>
      </c>
      <c r="H415" s="18" t="s">
        <v>1606</v>
      </c>
      <c r="I415" s="46" t="s">
        <v>1607</v>
      </c>
      <c r="J415" s="18" t="s">
        <v>1608</v>
      </c>
      <c r="K415" s="21">
        <v>1</v>
      </c>
      <c r="L415" s="21"/>
      <c r="M415" s="21"/>
      <c r="N415" s="21"/>
      <c r="O415" s="21"/>
      <c r="P415" s="21"/>
      <c r="Q415" s="18" t="s">
        <v>208</v>
      </c>
      <c r="R415" s="22" t="s">
        <v>1609</v>
      </c>
      <c r="S415" s="23"/>
      <c r="T415" s="23"/>
      <c r="U415" s="23">
        <v>1</v>
      </c>
      <c r="V415" s="23"/>
      <c r="W415" s="23"/>
      <c r="X415" s="21">
        <v>1</v>
      </c>
      <c r="Y415" s="21">
        <v>1</v>
      </c>
      <c r="Z415" s="21">
        <v>1</v>
      </c>
      <c r="AA415" s="72">
        <v>1</v>
      </c>
    </row>
    <row r="416" spans="1:27" ht="15" customHeight="1">
      <c r="A416" s="4">
        <v>415</v>
      </c>
      <c r="B416" s="7" t="s">
        <v>1610</v>
      </c>
      <c r="C416" s="30" t="s">
        <v>267</v>
      </c>
      <c r="D416" s="5" t="str">
        <f t="shared" si="39"/>
        <v>Egilmez Mehmet</v>
      </c>
      <c r="E416" s="7" t="s">
        <v>39</v>
      </c>
      <c r="F416" s="161" t="s">
        <v>1400</v>
      </c>
      <c r="G416" s="7" t="s">
        <v>204</v>
      </c>
      <c r="H416" s="7" t="s">
        <v>1611</v>
      </c>
      <c r="I416" s="47" t="s">
        <v>1612</v>
      </c>
      <c r="J416" s="7" t="s">
        <v>1613</v>
      </c>
      <c r="K416" s="10"/>
      <c r="L416" s="10"/>
      <c r="M416" s="10"/>
      <c r="N416" s="10"/>
      <c r="O416" s="10"/>
      <c r="P416" s="10">
        <v>0.5</v>
      </c>
      <c r="Q416" s="7" t="s">
        <v>150</v>
      </c>
      <c r="R416" s="47" t="s">
        <v>1614</v>
      </c>
      <c r="S416" s="69"/>
      <c r="T416" s="69"/>
      <c r="U416" s="69"/>
      <c r="V416" s="69"/>
      <c r="W416" s="13">
        <v>0.5</v>
      </c>
      <c r="X416" s="10">
        <f>1/2</f>
        <v>0.5</v>
      </c>
      <c r="Y416" s="10">
        <v>0.5</v>
      </c>
      <c r="Z416" s="10">
        <f>1/7</f>
        <v>0.14285714285714285</v>
      </c>
      <c r="AA416" s="71">
        <f>1/7</f>
        <v>0.14285714285714285</v>
      </c>
    </row>
    <row r="417" spans="1:27" ht="15" customHeight="1">
      <c r="A417" s="15">
        <v>416</v>
      </c>
      <c r="B417" s="18" t="s">
        <v>925</v>
      </c>
      <c r="C417" s="34" t="s">
        <v>104</v>
      </c>
      <c r="D417" s="16" t="str">
        <f t="shared" si="39"/>
        <v>Alnaser Ali</v>
      </c>
      <c r="E417" s="18" t="s">
        <v>49</v>
      </c>
      <c r="F417" s="154" t="s">
        <v>1400</v>
      </c>
      <c r="G417" s="18" t="s">
        <v>204</v>
      </c>
      <c r="H417" s="18" t="s">
        <v>1611</v>
      </c>
      <c r="I417" s="46" t="s">
        <v>1612</v>
      </c>
      <c r="J417" s="18" t="s">
        <v>1613</v>
      </c>
      <c r="K417" s="21"/>
      <c r="L417" s="21"/>
      <c r="M417" s="21"/>
      <c r="N417" s="21"/>
      <c r="O417" s="21"/>
      <c r="P417" s="21">
        <v>0.5</v>
      </c>
      <c r="Q417" s="18" t="s">
        <v>150</v>
      </c>
      <c r="R417" s="46" t="s">
        <v>1614</v>
      </c>
      <c r="S417" s="65"/>
      <c r="T417" s="65"/>
      <c r="U417" s="65"/>
      <c r="V417" s="65"/>
      <c r="W417" s="24">
        <v>0.5</v>
      </c>
      <c r="X417" s="21">
        <f>1/2</f>
        <v>0.5</v>
      </c>
      <c r="Y417" s="21">
        <v>0.5</v>
      </c>
      <c r="Z417" s="21">
        <f>1/7</f>
        <v>0.14285714285714285</v>
      </c>
      <c r="AA417" s="72">
        <f>1/7</f>
        <v>0.14285714285714285</v>
      </c>
    </row>
    <row r="418" spans="1:27" ht="15" customHeight="1">
      <c r="A418" s="4">
        <v>417</v>
      </c>
      <c r="B418" s="7" t="s">
        <v>1615</v>
      </c>
      <c r="C418" s="30" t="s">
        <v>1616</v>
      </c>
      <c r="D418" s="5" t="str">
        <f t="shared" si="39"/>
        <v>Rodriguez Ivonne</v>
      </c>
      <c r="E418" s="7" t="s">
        <v>70</v>
      </c>
      <c r="F418" s="161" t="s">
        <v>1400</v>
      </c>
      <c r="G418" s="7" t="s">
        <v>31</v>
      </c>
      <c r="H418" s="7" t="s">
        <v>1617</v>
      </c>
      <c r="I418" s="47" t="s">
        <v>1618</v>
      </c>
      <c r="J418" s="7" t="s">
        <v>1619</v>
      </c>
      <c r="K418" s="10"/>
      <c r="L418" s="10"/>
      <c r="M418" s="10"/>
      <c r="N418" s="10">
        <v>1</v>
      </c>
      <c r="O418" s="10"/>
      <c r="P418" s="10"/>
      <c r="Q418" s="7" t="s">
        <v>1536</v>
      </c>
      <c r="R418" s="47" t="s">
        <v>1620</v>
      </c>
      <c r="S418" s="69"/>
      <c r="T418" s="69"/>
      <c r="U418" s="69"/>
      <c r="V418" s="69"/>
      <c r="W418" s="13">
        <v>1</v>
      </c>
      <c r="X418" s="10">
        <v>1</v>
      </c>
      <c r="Y418" s="10">
        <v>1</v>
      </c>
      <c r="Z418" s="10">
        <f>1/9</f>
        <v>0.1111111111111111</v>
      </c>
      <c r="AA418" s="71">
        <f>1/9</f>
        <v>0.1111111111111111</v>
      </c>
    </row>
    <row r="419" spans="1:27">
      <c r="A419" s="15">
        <v>418</v>
      </c>
      <c r="B419" s="18" t="s">
        <v>787</v>
      </c>
      <c r="C419" s="34" t="s">
        <v>788</v>
      </c>
      <c r="D419" s="16" t="str">
        <f t="shared" si="39"/>
        <v>Boubakri Narjess</v>
      </c>
      <c r="E419" s="18" t="s">
        <v>49</v>
      </c>
      <c r="F419" s="18" t="s">
        <v>40</v>
      </c>
      <c r="G419" s="18" t="s">
        <v>219</v>
      </c>
      <c r="H419" s="18" t="s">
        <v>1621</v>
      </c>
      <c r="I419" s="46" t="s">
        <v>1622</v>
      </c>
      <c r="J419" s="18" t="s">
        <v>1623</v>
      </c>
      <c r="K419" s="21"/>
      <c r="L419" s="21">
        <v>1</v>
      </c>
      <c r="M419" s="21"/>
      <c r="N419" s="21"/>
      <c r="O419" s="21"/>
      <c r="P419" s="21"/>
      <c r="Q419" s="18" t="s">
        <v>82</v>
      </c>
      <c r="R419" s="22" t="s">
        <v>1624</v>
      </c>
      <c r="S419" s="23">
        <v>1</v>
      </c>
      <c r="T419" s="23"/>
      <c r="U419" s="23"/>
      <c r="V419" s="23"/>
      <c r="W419" s="23"/>
      <c r="X419" s="21">
        <v>1</v>
      </c>
      <c r="Y419" s="21">
        <v>1</v>
      </c>
      <c r="Z419" s="21">
        <v>0.25</v>
      </c>
      <c r="AA419" s="72">
        <v>0.25</v>
      </c>
    </row>
    <row r="420" spans="1:27">
      <c r="A420" s="4">
        <v>419</v>
      </c>
      <c r="B420" s="7" t="s">
        <v>1431</v>
      </c>
      <c r="C420" s="30" t="s">
        <v>1432</v>
      </c>
      <c r="D420" s="5" t="str">
        <f t="shared" si="39"/>
        <v>Aveyard Mark</v>
      </c>
      <c r="E420" s="7" t="s">
        <v>39</v>
      </c>
      <c r="F420" s="161" t="s">
        <v>1400</v>
      </c>
      <c r="G420" s="7" t="s">
        <v>1070</v>
      </c>
      <c r="H420" s="7" t="s">
        <v>1625</v>
      </c>
      <c r="I420" s="47" t="s">
        <v>1626</v>
      </c>
      <c r="J420" s="7" t="s">
        <v>1627</v>
      </c>
      <c r="K420" s="10"/>
      <c r="L420" s="10">
        <v>1</v>
      </c>
      <c r="M420" s="10"/>
      <c r="N420" s="10"/>
      <c r="O420" s="10"/>
      <c r="P420" s="10"/>
      <c r="Q420" s="7" t="s">
        <v>1628</v>
      </c>
      <c r="R420" s="27" t="s">
        <v>1629</v>
      </c>
      <c r="S420" s="28">
        <v>1</v>
      </c>
      <c r="T420" s="28"/>
      <c r="U420" s="28"/>
      <c r="V420" s="28"/>
      <c r="W420" s="28"/>
      <c r="X420" s="10">
        <v>1</v>
      </c>
      <c r="Y420" s="10">
        <v>1</v>
      </c>
      <c r="Z420" s="10">
        <f>1/30</f>
        <v>3.3333333333333333E-2</v>
      </c>
      <c r="AA420" s="71">
        <f>1/30</f>
        <v>3.3333333333333333E-2</v>
      </c>
    </row>
    <row r="421" spans="1:27">
      <c r="A421" s="35">
        <v>420</v>
      </c>
      <c r="B421" s="36" t="s">
        <v>1390</v>
      </c>
      <c r="C421" s="37" t="s">
        <v>1391</v>
      </c>
      <c r="D421" s="38" t="str">
        <f t="shared" si="39"/>
        <v>Ibrahim Taleb Hassan</v>
      </c>
      <c r="E421" s="36" t="s">
        <v>49</v>
      </c>
      <c r="F421" s="36" t="s">
        <v>53</v>
      </c>
      <c r="G421" s="36" t="s">
        <v>134</v>
      </c>
      <c r="H421" s="36" t="s">
        <v>1630</v>
      </c>
      <c r="I421" s="39" t="s">
        <v>1631</v>
      </c>
      <c r="J421" s="36" t="s">
        <v>1632</v>
      </c>
      <c r="K421" s="40">
        <v>0.5</v>
      </c>
      <c r="L421" s="40"/>
      <c r="M421" s="40"/>
      <c r="N421" s="40"/>
      <c r="O421" s="40"/>
      <c r="P421" s="40"/>
      <c r="Q421" s="36" t="s">
        <v>109</v>
      </c>
      <c r="R421" s="41" t="s">
        <v>1633</v>
      </c>
      <c r="S421" s="42"/>
      <c r="T421" s="42"/>
      <c r="U421" s="51">
        <v>0.5</v>
      </c>
      <c r="V421" s="42"/>
      <c r="W421" s="42"/>
      <c r="X421" s="40">
        <f>1/3</f>
        <v>0.33333333333333331</v>
      </c>
      <c r="Y421" s="40">
        <v>0.5</v>
      </c>
      <c r="Z421" s="40">
        <f>1/3</f>
        <v>0.33333333333333331</v>
      </c>
      <c r="AA421" s="52">
        <v>0.5</v>
      </c>
    </row>
    <row r="422" spans="1:27">
      <c r="A422" s="4">
        <v>421</v>
      </c>
      <c r="B422" s="7" t="s">
        <v>1398</v>
      </c>
      <c r="C422" s="30" t="s">
        <v>1399</v>
      </c>
      <c r="D422" s="5" t="str">
        <f t="shared" si="39"/>
        <v>Sabri Muhammad Ashraf</v>
      </c>
      <c r="E422" s="161" t="s">
        <v>103</v>
      </c>
      <c r="F422" s="161" t="s">
        <v>1400</v>
      </c>
      <c r="G422" s="7" t="s">
        <v>31</v>
      </c>
      <c r="H422" s="7" t="s">
        <v>1630</v>
      </c>
      <c r="I422" s="47" t="s">
        <v>1631</v>
      </c>
      <c r="J422" s="7" t="s">
        <v>1632</v>
      </c>
      <c r="K422" s="10">
        <v>0</v>
      </c>
      <c r="L422" s="10"/>
      <c r="M422" s="10"/>
      <c r="N422" s="10"/>
      <c r="O422" s="10"/>
      <c r="P422" s="10"/>
      <c r="Q422" s="7" t="s">
        <v>109</v>
      </c>
      <c r="R422" s="27" t="s">
        <v>1633</v>
      </c>
      <c r="S422" s="28"/>
      <c r="T422" s="28"/>
      <c r="U422" s="13">
        <v>0</v>
      </c>
      <c r="V422" s="28"/>
      <c r="W422" s="28"/>
      <c r="X422" s="10">
        <f>1/3</f>
        <v>0.33333333333333331</v>
      </c>
      <c r="Y422" s="10">
        <v>0</v>
      </c>
      <c r="Z422" s="10">
        <f>1/3</f>
        <v>0.33333333333333331</v>
      </c>
      <c r="AA422" s="14">
        <v>0</v>
      </c>
    </row>
    <row r="423" spans="1:27">
      <c r="A423" s="35">
        <v>422</v>
      </c>
      <c r="B423" s="36" t="s">
        <v>535</v>
      </c>
      <c r="C423" s="37" t="s">
        <v>536</v>
      </c>
      <c r="D423" s="38" t="str">
        <f t="shared" si="39"/>
        <v>Khamis Mustafa</v>
      </c>
      <c r="E423" s="36" t="s">
        <v>49</v>
      </c>
      <c r="F423" s="168" t="s">
        <v>1400</v>
      </c>
      <c r="G423" s="36" t="s">
        <v>31</v>
      </c>
      <c r="H423" s="36" t="s">
        <v>1630</v>
      </c>
      <c r="I423" s="39" t="s">
        <v>1631</v>
      </c>
      <c r="J423" s="36" t="s">
        <v>1634</v>
      </c>
      <c r="K423" s="40">
        <v>0.5</v>
      </c>
      <c r="L423" s="40"/>
      <c r="M423" s="40"/>
      <c r="N423" s="40"/>
      <c r="O423" s="40"/>
      <c r="P423" s="40"/>
      <c r="Q423" s="36" t="s">
        <v>109</v>
      </c>
      <c r="R423" s="41" t="s">
        <v>1633</v>
      </c>
      <c r="S423" s="42"/>
      <c r="T423" s="42"/>
      <c r="U423" s="51">
        <v>0.5</v>
      </c>
      <c r="V423" s="42"/>
      <c r="W423" s="42"/>
      <c r="X423" s="40">
        <f>1/3</f>
        <v>0.33333333333333331</v>
      </c>
      <c r="Y423" s="40">
        <v>0.5</v>
      </c>
      <c r="Z423" s="40">
        <f>1/3</f>
        <v>0.33333333333333331</v>
      </c>
      <c r="AA423" s="52">
        <v>0.5</v>
      </c>
    </row>
    <row r="424" spans="1:27">
      <c r="A424" s="4">
        <v>423</v>
      </c>
      <c r="B424" s="7" t="s">
        <v>1635</v>
      </c>
      <c r="C424" s="30" t="s">
        <v>1636</v>
      </c>
      <c r="D424" s="5" t="str">
        <f t="shared" si="39"/>
        <v>Milic Nash</v>
      </c>
      <c r="E424" s="7" t="s">
        <v>70</v>
      </c>
      <c r="F424" s="7" t="s">
        <v>40</v>
      </c>
      <c r="G424" s="7" t="s">
        <v>364</v>
      </c>
      <c r="H424" s="7" t="s">
        <v>1637</v>
      </c>
      <c r="I424" s="47" t="s">
        <v>1638</v>
      </c>
      <c r="J424" s="7" t="s">
        <v>1639</v>
      </c>
      <c r="K424" s="10">
        <v>1</v>
      </c>
      <c r="L424" s="10"/>
      <c r="M424" s="10"/>
      <c r="N424" s="10"/>
      <c r="O424" s="10"/>
      <c r="P424" s="10"/>
      <c r="Q424" s="7" t="s">
        <v>1640</v>
      </c>
      <c r="R424" s="27" t="s">
        <v>1641</v>
      </c>
      <c r="S424" s="28"/>
      <c r="T424" s="28"/>
      <c r="U424" s="28">
        <v>1</v>
      </c>
      <c r="V424" s="28"/>
      <c r="W424" s="28"/>
      <c r="X424" s="10">
        <v>1</v>
      </c>
      <c r="Y424" s="10">
        <v>1</v>
      </c>
      <c r="Z424" s="10">
        <f>1/5</f>
        <v>0.2</v>
      </c>
      <c r="AA424" s="71">
        <f>1/5</f>
        <v>0.2</v>
      </c>
    </row>
    <row r="425" spans="1:27">
      <c r="A425" s="15">
        <v>424</v>
      </c>
      <c r="B425" s="18" t="s">
        <v>94</v>
      </c>
      <c r="C425" s="34" t="s">
        <v>95</v>
      </c>
      <c r="D425" s="16" t="str">
        <f t="shared" si="39"/>
        <v>Kemp Linzi</v>
      </c>
      <c r="E425" s="18" t="s">
        <v>39</v>
      </c>
      <c r="F425" s="18" t="s">
        <v>40</v>
      </c>
      <c r="G425" s="18" t="s">
        <v>41</v>
      </c>
      <c r="H425" s="18" t="s">
        <v>1642</v>
      </c>
      <c r="I425" s="46" t="s">
        <v>1643</v>
      </c>
      <c r="J425" s="18" t="s">
        <v>1644</v>
      </c>
      <c r="K425" s="21"/>
      <c r="L425" s="21">
        <v>1</v>
      </c>
      <c r="M425" s="21"/>
      <c r="N425" s="21"/>
      <c r="O425" s="21"/>
      <c r="P425" s="21"/>
      <c r="Q425" s="18" t="s">
        <v>99</v>
      </c>
      <c r="R425" s="29" t="s">
        <v>1645</v>
      </c>
      <c r="S425" s="23"/>
      <c r="T425" s="23">
        <v>1</v>
      </c>
      <c r="U425" s="23"/>
      <c r="V425" s="23"/>
      <c r="W425" s="23"/>
      <c r="X425" s="21">
        <v>1</v>
      </c>
      <c r="Y425" s="21">
        <v>1</v>
      </c>
      <c r="Z425" s="21">
        <f t="shared" ref="Z425:AA428" si="41">1/3</f>
        <v>0.33333333333333331</v>
      </c>
      <c r="AA425" s="72">
        <f t="shared" si="41"/>
        <v>0.33333333333333331</v>
      </c>
    </row>
    <row r="426" spans="1:27">
      <c r="A426" s="4">
        <v>425</v>
      </c>
      <c r="B426" s="7" t="s">
        <v>714</v>
      </c>
      <c r="C426" s="30" t="s">
        <v>104</v>
      </c>
      <c r="D426" s="5" t="str">
        <f t="shared" si="39"/>
        <v>Wadi Ali</v>
      </c>
      <c r="E426" s="7" t="s">
        <v>311</v>
      </c>
      <c r="F426" s="7" t="s">
        <v>53</v>
      </c>
      <c r="G426" s="7" t="s">
        <v>54</v>
      </c>
      <c r="H426" s="7" t="s">
        <v>1646</v>
      </c>
      <c r="I426" s="47" t="s">
        <v>1647</v>
      </c>
      <c r="J426" s="7" t="s">
        <v>1648</v>
      </c>
      <c r="K426" s="10">
        <v>0.33333333333333331</v>
      </c>
      <c r="L426" s="10"/>
      <c r="M426" s="10"/>
      <c r="N426" s="10"/>
      <c r="O426" s="10"/>
      <c r="P426" s="10"/>
      <c r="Q426" s="7" t="s">
        <v>138</v>
      </c>
      <c r="R426" s="27" t="s">
        <v>1649</v>
      </c>
      <c r="S426" s="13">
        <v>0.33333333333333331</v>
      </c>
      <c r="T426" s="28"/>
      <c r="U426" s="28"/>
      <c r="V426" s="28"/>
      <c r="W426" s="28"/>
      <c r="X426" s="10">
        <f>1/3</f>
        <v>0.33333333333333331</v>
      </c>
      <c r="Y426" s="10">
        <v>0.33333333333333331</v>
      </c>
      <c r="Z426" s="10">
        <f t="shared" si="41"/>
        <v>0.33333333333333331</v>
      </c>
      <c r="AA426" s="73">
        <f t="shared" si="41"/>
        <v>0.33333333333333331</v>
      </c>
    </row>
    <row r="427" spans="1:27">
      <c r="A427" s="15">
        <v>426</v>
      </c>
      <c r="B427" s="18" t="s">
        <v>600</v>
      </c>
      <c r="C427" s="34" t="s">
        <v>601</v>
      </c>
      <c r="D427" s="16" t="str">
        <f t="shared" si="39"/>
        <v>Mukhopadhyay Shayok</v>
      </c>
      <c r="E427" s="18" t="s">
        <v>70</v>
      </c>
      <c r="F427" s="18" t="s">
        <v>53</v>
      </c>
      <c r="G427" s="18" t="s">
        <v>177</v>
      </c>
      <c r="H427" s="18" t="s">
        <v>1646</v>
      </c>
      <c r="I427" s="46" t="s">
        <v>1647</v>
      </c>
      <c r="J427" s="18" t="s">
        <v>1648</v>
      </c>
      <c r="K427" s="21">
        <v>0.33333333333333331</v>
      </c>
      <c r="L427" s="21"/>
      <c r="M427" s="21"/>
      <c r="N427" s="21"/>
      <c r="O427" s="21"/>
      <c r="P427" s="21"/>
      <c r="Q427" s="18" t="s">
        <v>138</v>
      </c>
      <c r="R427" s="29" t="s">
        <v>1649</v>
      </c>
      <c r="S427" s="24">
        <v>0.33333333333333331</v>
      </c>
      <c r="T427" s="23"/>
      <c r="U427" s="23"/>
      <c r="V427" s="23"/>
      <c r="W427" s="23"/>
      <c r="X427" s="21">
        <f>1/3</f>
        <v>0.33333333333333331</v>
      </c>
      <c r="Y427" s="21">
        <v>0.33333333333333331</v>
      </c>
      <c r="Z427" s="21">
        <f t="shared" si="41"/>
        <v>0.33333333333333331</v>
      </c>
      <c r="AA427" s="74">
        <f t="shared" si="41"/>
        <v>0.33333333333333331</v>
      </c>
    </row>
    <row r="428" spans="1:27">
      <c r="A428" s="4">
        <v>427</v>
      </c>
      <c r="B428" s="7" t="s">
        <v>1650</v>
      </c>
      <c r="C428" s="30" t="s">
        <v>1651</v>
      </c>
      <c r="D428" s="5" t="str">
        <f t="shared" si="39"/>
        <v>Lee Jin-Hyuk</v>
      </c>
      <c r="E428" s="161" t="s">
        <v>70</v>
      </c>
      <c r="F428" s="7" t="s">
        <v>53</v>
      </c>
      <c r="G428" s="7" t="s">
        <v>54</v>
      </c>
      <c r="H428" s="7" t="s">
        <v>1646</v>
      </c>
      <c r="I428" s="47" t="s">
        <v>1647</v>
      </c>
      <c r="J428" s="7" t="s">
        <v>1648</v>
      </c>
      <c r="K428" s="10">
        <v>0.33333333333333331</v>
      </c>
      <c r="L428" s="10"/>
      <c r="M428" s="10"/>
      <c r="N428" s="10"/>
      <c r="O428" s="10"/>
      <c r="P428" s="10"/>
      <c r="Q428" s="7" t="s">
        <v>138</v>
      </c>
      <c r="R428" s="27" t="s">
        <v>1649</v>
      </c>
      <c r="S428" s="13">
        <v>0.33333333333333331</v>
      </c>
      <c r="T428" s="28"/>
      <c r="U428" s="28"/>
      <c r="V428" s="28"/>
      <c r="W428" s="28"/>
      <c r="X428" s="10">
        <f>1/3</f>
        <v>0.33333333333333331</v>
      </c>
      <c r="Y428" s="10">
        <v>0.33333333333333331</v>
      </c>
      <c r="Z428" s="10">
        <f t="shared" si="41"/>
        <v>0.33333333333333331</v>
      </c>
      <c r="AA428" s="73">
        <f t="shared" si="41"/>
        <v>0.33333333333333331</v>
      </c>
    </row>
    <row r="429" spans="1:27" ht="15" customHeight="1">
      <c r="A429" s="15">
        <v>428</v>
      </c>
      <c r="B429" s="18" t="s">
        <v>818</v>
      </c>
      <c r="C429" s="34" t="s">
        <v>1652</v>
      </c>
      <c r="D429" s="16" t="str">
        <f t="shared" si="39"/>
        <v>Emam Samir</v>
      </c>
      <c r="E429" s="18" t="s">
        <v>49</v>
      </c>
      <c r="F429" s="18" t="s">
        <v>53</v>
      </c>
      <c r="G429" s="18" t="s">
        <v>54</v>
      </c>
      <c r="H429" s="18" t="s">
        <v>1653</v>
      </c>
      <c r="I429" s="46" t="s">
        <v>1654</v>
      </c>
      <c r="J429" s="18" t="s">
        <v>1655</v>
      </c>
      <c r="K429" s="21">
        <v>1</v>
      </c>
      <c r="L429" s="21"/>
      <c r="M429" s="21"/>
      <c r="N429" s="21"/>
      <c r="O429" s="21"/>
      <c r="P429" s="21"/>
      <c r="Q429" s="18" t="s">
        <v>45</v>
      </c>
      <c r="R429" s="29" t="s">
        <v>1656</v>
      </c>
      <c r="S429" s="23"/>
      <c r="T429" s="23">
        <v>1</v>
      </c>
      <c r="U429" s="23"/>
      <c r="V429" s="23"/>
      <c r="W429" s="23"/>
      <c r="X429" s="21">
        <v>1</v>
      </c>
      <c r="Y429" s="21">
        <v>1</v>
      </c>
      <c r="Z429" s="21">
        <v>1</v>
      </c>
      <c r="AA429" s="72">
        <v>1</v>
      </c>
    </row>
    <row r="430" spans="1:27">
      <c r="A430" s="4">
        <v>429</v>
      </c>
      <c r="B430" s="7" t="s">
        <v>434</v>
      </c>
      <c r="C430" s="30" t="s">
        <v>435</v>
      </c>
      <c r="D430" s="5" t="str">
        <f t="shared" si="39"/>
        <v>AlKafaji Yass</v>
      </c>
      <c r="E430" s="7" t="s">
        <v>39</v>
      </c>
      <c r="F430" s="7" t="s">
        <v>40</v>
      </c>
      <c r="G430" s="7" t="s">
        <v>212</v>
      </c>
      <c r="H430" s="7" t="s">
        <v>1657</v>
      </c>
      <c r="I430" s="47" t="s">
        <v>1658</v>
      </c>
      <c r="J430" s="7" t="s">
        <v>1659</v>
      </c>
      <c r="K430" s="10"/>
      <c r="L430" s="10">
        <v>1</v>
      </c>
      <c r="M430" s="10"/>
      <c r="N430" s="10"/>
      <c r="O430" s="10"/>
      <c r="P430" s="10"/>
      <c r="Q430" s="7" t="s">
        <v>847</v>
      </c>
      <c r="R430" s="27" t="s">
        <v>1660</v>
      </c>
      <c r="S430" s="28"/>
      <c r="T430" s="28"/>
      <c r="U430" s="28">
        <v>1</v>
      </c>
      <c r="V430" s="28"/>
      <c r="W430" s="28"/>
      <c r="X430" s="10">
        <v>1</v>
      </c>
      <c r="Y430" s="10">
        <v>1</v>
      </c>
      <c r="Z430" s="10">
        <f>1/2</f>
        <v>0.5</v>
      </c>
      <c r="AA430" s="14">
        <f>1/2</f>
        <v>0.5</v>
      </c>
    </row>
    <row r="431" spans="1:27">
      <c r="A431" s="15">
        <v>430</v>
      </c>
      <c r="B431" s="18" t="s">
        <v>925</v>
      </c>
      <c r="C431" s="34" t="s">
        <v>104</v>
      </c>
      <c r="D431" s="16" t="str">
        <f t="shared" si="39"/>
        <v>Alnaser Ali</v>
      </c>
      <c r="E431" s="18" t="s">
        <v>49</v>
      </c>
      <c r="F431" s="154" t="s">
        <v>1400</v>
      </c>
      <c r="G431" s="18" t="s">
        <v>204</v>
      </c>
      <c r="H431" s="18" t="s">
        <v>1661</v>
      </c>
      <c r="I431" s="46" t="s">
        <v>1662</v>
      </c>
      <c r="J431" s="18" t="s">
        <v>1663</v>
      </c>
      <c r="K431" s="21">
        <v>1</v>
      </c>
      <c r="L431" s="21"/>
      <c r="M431" s="21"/>
      <c r="N431" s="21"/>
      <c r="O431" s="21"/>
      <c r="P431" s="21"/>
      <c r="Q431" s="18" t="s">
        <v>1664</v>
      </c>
      <c r="R431" s="29" t="s">
        <v>1665</v>
      </c>
      <c r="S431" s="23">
        <v>1</v>
      </c>
      <c r="T431" s="23"/>
      <c r="U431" s="23"/>
      <c r="V431" s="23"/>
      <c r="W431" s="23"/>
      <c r="X431" s="21">
        <v>1</v>
      </c>
      <c r="Y431" s="21">
        <v>1</v>
      </c>
      <c r="Z431" s="21">
        <f>1/18</f>
        <v>5.5555555555555552E-2</v>
      </c>
      <c r="AA431" s="72">
        <f>1/18</f>
        <v>5.5555555555555552E-2</v>
      </c>
    </row>
    <row r="432" spans="1:27">
      <c r="A432" s="4">
        <v>431</v>
      </c>
      <c r="B432" s="7" t="s">
        <v>1666</v>
      </c>
      <c r="C432" s="30" t="s">
        <v>1667</v>
      </c>
      <c r="D432" s="5" t="str">
        <f t="shared" si="39"/>
        <v>Alqassimi Khalid</v>
      </c>
      <c r="E432" s="7" t="s">
        <v>146</v>
      </c>
      <c r="F432" s="161" t="s">
        <v>1400</v>
      </c>
      <c r="G432" s="7" t="s">
        <v>204</v>
      </c>
      <c r="H432" s="7" t="s">
        <v>1668</v>
      </c>
      <c r="I432" s="47" t="s">
        <v>1669</v>
      </c>
      <c r="J432" s="7" t="s">
        <v>1670</v>
      </c>
      <c r="K432" s="10">
        <v>0</v>
      </c>
      <c r="L432" s="10"/>
      <c r="M432" s="10"/>
      <c r="N432" s="10"/>
      <c r="O432" s="10"/>
      <c r="P432" s="10"/>
      <c r="Q432" s="7" t="s">
        <v>1427</v>
      </c>
      <c r="R432" s="27" t="s">
        <v>1671</v>
      </c>
      <c r="S432" s="13">
        <v>0</v>
      </c>
      <c r="T432" s="28"/>
      <c r="U432" s="28"/>
      <c r="V432" s="28"/>
      <c r="W432" s="28"/>
      <c r="X432" s="10">
        <f t="shared" ref="X432:X437" si="42">1/3</f>
        <v>0.33333333333333331</v>
      </c>
      <c r="Y432" s="10">
        <v>0</v>
      </c>
      <c r="Z432" s="10">
        <f>1/13</f>
        <v>7.6923076923076927E-2</v>
      </c>
      <c r="AA432" s="71">
        <v>0</v>
      </c>
    </row>
    <row r="433" spans="1:27">
      <c r="A433" s="35">
        <v>432</v>
      </c>
      <c r="B433" s="36" t="s">
        <v>1150</v>
      </c>
      <c r="C433" s="37" t="s">
        <v>1151</v>
      </c>
      <c r="D433" s="38" t="str">
        <f t="shared" si="39"/>
        <v>Guessoum Nidhal</v>
      </c>
      <c r="E433" s="36" t="s">
        <v>49</v>
      </c>
      <c r="F433" s="168" t="s">
        <v>1400</v>
      </c>
      <c r="G433" s="36" t="s">
        <v>204</v>
      </c>
      <c r="H433" s="36" t="s">
        <v>1668</v>
      </c>
      <c r="I433" s="39" t="s">
        <v>1669</v>
      </c>
      <c r="J433" s="36" t="s">
        <v>1670</v>
      </c>
      <c r="K433" s="40">
        <v>1</v>
      </c>
      <c r="L433" s="40"/>
      <c r="M433" s="40"/>
      <c r="N433" s="40"/>
      <c r="O433" s="40"/>
      <c r="P433" s="40"/>
      <c r="Q433" s="36" t="s">
        <v>1427</v>
      </c>
      <c r="R433" s="41" t="s">
        <v>1671</v>
      </c>
      <c r="S433" s="51">
        <v>1</v>
      </c>
      <c r="T433" s="42"/>
      <c r="U433" s="42"/>
      <c r="V433" s="42"/>
      <c r="W433" s="42"/>
      <c r="X433" s="40">
        <f t="shared" si="42"/>
        <v>0.33333333333333331</v>
      </c>
      <c r="Y433" s="40">
        <v>1</v>
      </c>
      <c r="Z433" s="40">
        <f>1/13</f>
        <v>7.6923076923076927E-2</v>
      </c>
      <c r="AA433" s="146">
        <f>(1+2)/13</f>
        <v>0.23076923076923078</v>
      </c>
    </row>
    <row r="434" spans="1:27">
      <c r="A434" s="4">
        <v>433</v>
      </c>
      <c r="B434" s="7" t="s">
        <v>1672</v>
      </c>
      <c r="C434" s="30" t="s">
        <v>1673</v>
      </c>
      <c r="D434" s="5" t="str">
        <f t="shared" si="39"/>
        <v>Al Mualla Mouza</v>
      </c>
      <c r="E434" s="7" t="s">
        <v>146</v>
      </c>
      <c r="F434" s="7" t="s">
        <v>53</v>
      </c>
      <c r="G434" s="7" t="s">
        <v>177</v>
      </c>
      <c r="H434" s="7" t="s">
        <v>1668</v>
      </c>
      <c r="I434" s="47" t="s">
        <v>1669</v>
      </c>
      <c r="J434" s="7" t="s">
        <v>1670</v>
      </c>
      <c r="K434" s="10">
        <v>0</v>
      </c>
      <c r="L434" s="10"/>
      <c r="M434" s="10"/>
      <c r="N434" s="10"/>
      <c r="O434" s="10"/>
      <c r="P434" s="10"/>
      <c r="Q434" s="7" t="s">
        <v>1427</v>
      </c>
      <c r="R434" s="27" t="s">
        <v>1671</v>
      </c>
      <c r="S434" s="13">
        <v>0</v>
      </c>
      <c r="T434" s="28"/>
      <c r="U434" s="28"/>
      <c r="V434" s="28"/>
      <c r="W434" s="28"/>
      <c r="X434" s="10">
        <f t="shared" si="42"/>
        <v>0.33333333333333331</v>
      </c>
      <c r="Y434" s="10">
        <v>0</v>
      </c>
      <c r="Z434" s="10">
        <f>1/13</f>
        <v>7.6923076923076927E-2</v>
      </c>
      <c r="AA434" s="71">
        <v>0</v>
      </c>
    </row>
    <row r="435" spans="1:27">
      <c r="A435" s="15">
        <v>434</v>
      </c>
      <c r="B435" s="18" t="s">
        <v>77</v>
      </c>
      <c r="C435" s="34" t="s">
        <v>78</v>
      </c>
      <c r="D435" s="16" t="str">
        <f t="shared" si="39"/>
        <v>Baghestani Hamid</v>
      </c>
      <c r="E435" s="18" t="s">
        <v>49</v>
      </c>
      <c r="F435" s="18" t="s">
        <v>40</v>
      </c>
      <c r="G435" s="18" t="s">
        <v>71</v>
      </c>
      <c r="H435" s="18" t="s">
        <v>1674</v>
      </c>
      <c r="I435" s="46" t="s">
        <v>1675</v>
      </c>
      <c r="J435" s="18" t="s">
        <v>1676</v>
      </c>
      <c r="K435" s="21"/>
      <c r="L435" s="21">
        <v>0.33333333333333331</v>
      </c>
      <c r="M435" s="21"/>
      <c r="N435" s="21"/>
      <c r="O435" s="21"/>
      <c r="P435" s="21"/>
      <c r="Q435" s="18" t="s">
        <v>1212</v>
      </c>
      <c r="R435" s="29" t="s">
        <v>1677</v>
      </c>
      <c r="S435" s="23"/>
      <c r="T435" s="23"/>
      <c r="U435" s="24">
        <v>0.33333333333333331</v>
      </c>
      <c r="V435" s="23"/>
      <c r="W435" s="23"/>
      <c r="X435" s="21">
        <f t="shared" si="42"/>
        <v>0.33333333333333331</v>
      </c>
      <c r="Y435" s="21">
        <v>0.33333333333333331</v>
      </c>
      <c r="Z435" s="21">
        <f t="shared" ref="Z435:AA437" si="43">1/3</f>
        <v>0.33333333333333331</v>
      </c>
      <c r="AA435" s="74">
        <f t="shared" si="43"/>
        <v>0.33333333333333331</v>
      </c>
    </row>
    <row r="436" spans="1:27">
      <c r="A436" s="4">
        <v>435</v>
      </c>
      <c r="B436" s="7" t="s">
        <v>1125</v>
      </c>
      <c r="C436" s="30" t="s">
        <v>1126</v>
      </c>
      <c r="D436" s="5" t="str">
        <f t="shared" si="39"/>
        <v>Chazi Abdelaziz</v>
      </c>
      <c r="E436" s="7" t="s">
        <v>39</v>
      </c>
      <c r="F436" s="7" t="s">
        <v>40</v>
      </c>
      <c r="G436" s="7" t="s">
        <v>219</v>
      </c>
      <c r="H436" s="7" t="s">
        <v>1674</v>
      </c>
      <c r="I436" s="47" t="s">
        <v>1675</v>
      </c>
      <c r="J436" s="7" t="s">
        <v>1676</v>
      </c>
      <c r="K436" s="10"/>
      <c r="L436" s="10">
        <v>0.33333333333333331</v>
      </c>
      <c r="M436" s="10"/>
      <c r="N436" s="10"/>
      <c r="O436" s="10"/>
      <c r="P436" s="10"/>
      <c r="Q436" s="7" t="s">
        <v>1212</v>
      </c>
      <c r="R436" s="27" t="s">
        <v>1677</v>
      </c>
      <c r="S436" s="28"/>
      <c r="T436" s="28"/>
      <c r="U436" s="13">
        <v>0.33333333333333331</v>
      </c>
      <c r="V436" s="28"/>
      <c r="W436" s="28"/>
      <c r="X436" s="10">
        <f t="shared" si="42"/>
        <v>0.33333333333333331</v>
      </c>
      <c r="Y436" s="10">
        <v>0.33333333333333331</v>
      </c>
      <c r="Z436" s="10">
        <f t="shared" si="43"/>
        <v>0.33333333333333331</v>
      </c>
      <c r="AA436" s="73">
        <f t="shared" si="43"/>
        <v>0.33333333333333331</v>
      </c>
    </row>
    <row r="437" spans="1:27">
      <c r="A437" s="15">
        <v>436</v>
      </c>
      <c r="B437" s="18" t="s">
        <v>1282</v>
      </c>
      <c r="C437" s="34" t="s">
        <v>1283</v>
      </c>
      <c r="D437" s="16" t="str">
        <f t="shared" si="39"/>
        <v>Khallaf Ashraf</v>
      </c>
      <c r="E437" s="18" t="s">
        <v>39</v>
      </c>
      <c r="F437" s="18" t="s">
        <v>40</v>
      </c>
      <c r="G437" s="18" t="s">
        <v>212</v>
      </c>
      <c r="H437" s="18" t="s">
        <v>1674</v>
      </c>
      <c r="I437" s="46" t="s">
        <v>1675</v>
      </c>
      <c r="J437" s="18" t="s">
        <v>1676</v>
      </c>
      <c r="K437" s="21"/>
      <c r="L437" s="21">
        <v>0.33333333333333331</v>
      </c>
      <c r="M437" s="21"/>
      <c r="N437" s="21"/>
      <c r="O437" s="21"/>
      <c r="P437" s="21"/>
      <c r="Q437" s="18" t="s">
        <v>1212</v>
      </c>
      <c r="R437" s="29" t="s">
        <v>1677</v>
      </c>
      <c r="S437" s="23"/>
      <c r="T437" s="23"/>
      <c r="U437" s="24">
        <v>0.33333333333333331</v>
      </c>
      <c r="V437" s="23"/>
      <c r="W437" s="23"/>
      <c r="X437" s="21">
        <f t="shared" si="42"/>
        <v>0.33333333333333331</v>
      </c>
      <c r="Y437" s="21">
        <v>0.33333333333333331</v>
      </c>
      <c r="Z437" s="21">
        <f t="shared" si="43"/>
        <v>0.33333333333333331</v>
      </c>
      <c r="AA437" s="74">
        <f t="shared" si="43"/>
        <v>0.33333333333333331</v>
      </c>
    </row>
    <row r="438" spans="1:27">
      <c r="A438" s="4">
        <v>437</v>
      </c>
      <c r="B438" s="7" t="s">
        <v>1678</v>
      </c>
      <c r="C438" s="30" t="s">
        <v>1679</v>
      </c>
      <c r="D438" s="5" t="str">
        <f t="shared" si="39"/>
        <v>Visvikis Ilias</v>
      </c>
      <c r="E438" s="7" t="s">
        <v>49</v>
      </c>
      <c r="F438" s="7" t="s">
        <v>40</v>
      </c>
      <c r="G438" s="7" t="s">
        <v>219</v>
      </c>
      <c r="H438" s="7" t="s">
        <v>1680</v>
      </c>
      <c r="I438" s="47" t="s">
        <v>1681</v>
      </c>
      <c r="J438" s="7" t="s">
        <v>1682</v>
      </c>
      <c r="K438" s="10"/>
      <c r="L438" s="10">
        <v>1</v>
      </c>
      <c r="M438" s="10"/>
      <c r="N438" s="10"/>
      <c r="O438" s="10"/>
      <c r="P438" s="10"/>
      <c r="Q438" s="7" t="s">
        <v>130</v>
      </c>
      <c r="R438" s="27" t="s">
        <v>1683</v>
      </c>
      <c r="S438" s="28"/>
      <c r="T438" s="28"/>
      <c r="U438" s="13">
        <v>1</v>
      </c>
      <c r="V438" s="28"/>
      <c r="W438" s="28"/>
      <c r="X438" s="10">
        <v>1</v>
      </c>
      <c r="Y438" s="10">
        <v>1</v>
      </c>
      <c r="Z438" s="10">
        <f>1/4</f>
        <v>0.25</v>
      </c>
      <c r="AA438" s="71">
        <f>1/4</f>
        <v>0.25</v>
      </c>
    </row>
    <row r="439" spans="1:27" ht="15" customHeight="1">
      <c r="A439" s="15">
        <v>438</v>
      </c>
      <c r="B439" s="18" t="s">
        <v>60</v>
      </c>
      <c r="C439" s="34" t="s">
        <v>61</v>
      </c>
      <c r="D439" s="16" t="str">
        <f t="shared" si="39"/>
        <v>Alzaatreh Ayman</v>
      </c>
      <c r="E439" s="18" t="s">
        <v>39</v>
      </c>
      <c r="F439" s="154" t="s">
        <v>1400</v>
      </c>
      <c r="G439" s="18" t="s">
        <v>62</v>
      </c>
      <c r="H439" s="18" t="s">
        <v>1684</v>
      </c>
      <c r="I439" s="46" t="s">
        <v>1685</v>
      </c>
      <c r="J439" s="18" t="s">
        <v>1686</v>
      </c>
      <c r="K439" s="21"/>
      <c r="L439" s="21">
        <v>0.5</v>
      </c>
      <c r="M439" s="21"/>
      <c r="N439" s="21"/>
      <c r="O439" s="21"/>
      <c r="P439" s="21"/>
      <c r="Q439" s="18" t="s">
        <v>1687</v>
      </c>
      <c r="R439" s="29" t="s">
        <v>1688</v>
      </c>
      <c r="S439" s="23"/>
      <c r="T439" s="23"/>
      <c r="U439" s="24">
        <v>0.5</v>
      </c>
      <c r="V439" s="23"/>
      <c r="W439" s="23"/>
      <c r="X439" s="21">
        <f>1/2</f>
        <v>0.5</v>
      </c>
      <c r="Y439" s="21">
        <v>0.5</v>
      </c>
      <c r="Z439" s="21">
        <f>1/2</f>
        <v>0.5</v>
      </c>
      <c r="AA439" s="25">
        <f>1/2</f>
        <v>0.5</v>
      </c>
    </row>
    <row r="440" spans="1:27">
      <c r="A440" s="4">
        <v>439</v>
      </c>
      <c r="B440" s="7" t="s">
        <v>1689</v>
      </c>
      <c r="C440" s="30" t="s">
        <v>1690</v>
      </c>
      <c r="D440" s="5" t="str">
        <f t="shared" si="39"/>
        <v>Sulieman Hana</v>
      </c>
      <c r="E440" s="7" t="s">
        <v>49</v>
      </c>
      <c r="F440" s="161" t="s">
        <v>1400</v>
      </c>
      <c r="G440" s="7" t="s">
        <v>62</v>
      </c>
      <c r="H440" s="7" t="s">
        <v>1684</v>
      </c>
      <c r="I440" s="47" t="s">
        <v>1685</v>
      </c>
      <c r="J440" s="7" t="s">
        <v>1686</v>
      </c>
      <c r="K440" s="10"/>
      <c r="L440" s="10">
        <v>0.5</v>
      </c>
      <c r="M440" s="10"/>
      <c r="N440" s="10"/>
      <c r="O440" s="10"/>
      <c r="P440" s="10"/>
      <c r="Q440" s="7" t="s">
        <v>1687</v>
      </c>
      <c r="R440" s="27" t="s">
        <v>1688</v>
      </c>
      <c r="S440" s="28"/>
      <c r="T440" s="28"/>
      <c r="U440" s="13">
        <v>0.5</v>
      </c>
      <c r="V440" s="28"/>
      <c r="W440" s="28"/>
      <c r="X440" s="10">
        <f>1/2</f>
        <v>0.5</v>
      </c>
      <c r="Y440" s="10">
        <v>0.5</v>
      </c>
      <c r="Z440" s="10">
        <f>1/2</f>
        <v>0.5</v>
      </c>
      <c r="AA440" s="14">
        <f>1/2</f>
        <v>0.5</v>
      </c>
    </row>
    <row r="441" spans="1:27">
      <c r="A441" s="15">
        <v>440</v>
      </c>
      <c r="B441" s="18" t="s">
        <v>1691</v>
      </c>
      <c r="C441" s="34" t="s">
        <v>1692</v>
      </c>
      <c r="D441" s="16" t="str">
        <f t="shared" si="39"/>
        <v>El-Khatib Sami</v>
      </c>
      <c r="E441" s="18" t="s">
        <v>39</v>
      </c>
      <c r="F441" s="154" t="s">
        <v>1400</v>
      </c>
      <c r="G441" s="18" t="s">
        <v>204</v>
      </c>
      <c r="H441" s="18" t="s">
        <v>1693</v>
      </c>
      <c r="I441" s="46" t="s">
        <v>1694</v>
      </c>
      <c r="J441" s="18" t="s">
        <v>1695</v>
      </c>
      <c r="K441" s="21">
        <v>1</v>
      </c>
      <c r="L441" s="21"/>
      <c r="M441" s="21"/>
      <c r="N441" s="21"/>
      <c r="O441" s="21"/>
      <c r="P441" s="21"/>
      <c r="Q441" s="18" t="s">
        <v>58</v>
      </c>
      <c r="R441" s="29" t="s">
        <v>1696</v>
      </c>
      <c r="S441" s="23"/>
      <c r="T441" s="23">
        <v>1</v>
      </c>
      <c r="U441" s="23"/>
      <c r="V441" s="23"/>
      <c r="W441" s="23"/>
      <c r="X441" s="21">
        <v>1</v>
      </c>
      <c r="Y441" s="21">
        <v>1</v>
      </c>
      <c r="Z441" s="21">
        <f>1/5</f>
        <v>0.2</v>
      </c>
      <c r="AA441" s="72">
        <f>1/5</f>
        <v>0.2</v>
      </c>
    </row>
    <row r="442" spans="1:27">
      <c r="A442" s="4">
        <v>441</v>
      </c>
      <c r="B442" s="7" t="s">
        <v>1697</v>
      </c>
      <c r="C442" s="30" t="s">
        <v>1698</v>
      </c>
      <c r="D442" s="5" t="str">
        <f t="shared" si="39"/>
        <v>Asa'd Randa</v>
      </c>
      <c r="E442" s="7" t="s">
        <v>70</v>
      </c>
      <c r="F442" s="161" t="s">
        <v>1400</v>
      </c>
      <c r="G442" s="7" t="s">
        <v>204</v>
      </c>
      <c r="H442" s="7" t="s">
        <v>1699</v>
      </c>
      <c r="I442" s="47" t="s">
        <v>1700</v>
      </c>
      <c r="J442" s="7" t="s">
        <v>1701</v>
      </c>
      <c r="K442" s="10">
        <v>1</v>
      </c>
      <c r="L442" s="10"/>
      <c r="M442" s="10"/>
      <c r="N442" s="10"/>
      <c r="O442" s="10"/>
      <c r="P442" s="10"/>
      <c r="Q442" s="7" t="s">
        <v>1427</v>
      </c>
      <c r="R442" s="27" t="s">
        <v>1702</v>
      </c>
      <c r="S442" s="28">
        <v>1</v>
      </c>
      <c r="T442" s="28"/>
      <c r="U442" s="28"/>
      <c r="V442" s="28"/>
      <c r="W442" s="28"/>
      <c r="X442" s="10">
        <v>1</v>
      </c>
      <c r="Y442" s="10">
        <v>1</v>
      </c>
      <c r="Z442" s="10">
        <f>1/12</f>
        <v>8.3333333333333329E-2</v>
      </c>
      <c r="AA442" s="71">
        <f>1/12</f>
        <v>8.3333333333333329E-2</v>
      </c>
    </row>
    <row r="443" spans="1:27">
      <c r="A443" s="15">
        <v>442</v>
      </c>
      <c r="B443" s="18" t="s">
        <v>37</v>
      </c>
      <c r="C443" s="34" t="s">
        <v>1703</v>
      </c>
      <c r="D443" s="16" t="str">
        <f t="shared" si="39"/>
        <v>Waxin  Marie-France</v>
      </c>
      <c r="E443" s="18" t="s">
        <v>39</v>
      </c>
      <c r="F443" s="18" t="s">
        <v>40</v>
      </c>
      <c r="G443" s="18" t="s">
        <v>41</v>
      </c>
      <c r="H443" s="18" t="s">
        <v>1704</v>
      </c>
      <c r="I443" s="46" t="s">
        <v>1705</v>
      </c>
      <c r="J443" s="18" t="s">
        <v>1706</v>
      </c>
      <c r="K443" s="21"/>
      <c r="L443" s="21"/>
      <c r="M443" s="21"/>
      <c r="N443" s="21"/>
      <c r="O443" s="21"/>
      <c r="P443" s="21">
        <v>0.5</v>
      </c>
      <c r="Q443" s="18" t="s">
        <v>99</v>
      </c>
      <c r="R443" s="29" t="s">
        <v>1707</v>
      </c>
      <c r="S443" s="23"/>
      <c r="T443" s="23"/>
      <c r="U443" s="23"/>
      <c r="V443" s="23"/>
      <c r="W443" s="24">
        <v>0.5</v>
      </c>
      <c r="X443" s="21">
        <f t="shared" ref="X443:X452" si="44">1/2</f>
        <v>0.5</v>
      </c>
      <c r="Y443" s="21">
        <v>0.5</v>
      </c>
      <c r="Z443" s="21">
        <f>1/3</f>
        <v>0.33333333333333331</v>
      </c>
      <c r="AA443" s="72">
        <f>1/3</f>
        <v>0.33333333333333331</v>
      </c>
    </row>
    <row r="444" spans="1:27">
      <c r="A444" s="4">
        <v>443</v>
      </c>
      <c r="B444" s="7" t="s">
        <v>859</v>
      </c>
      <c r="C444" s="30" t="s">
        <v>1012</v>
      </c>
      <c r="D444" s="5" t="str">
        <f t="shared" si="39"/>
        <v>Ashill Nicolas</v>
      </c>
      <c r="E444" s="33" t="s">
        <v>1708</v>
      </c>
      <c r="F444" s="169" t="s">
        <v>40</v>
      </c>
      <c r="G444" s="7" t="s">
        <v>364</v>
      </c>
      <c r="H444" s="7" t="s">
        <v>1704</v>
      </c>
      <c r="I444" s="47" t="s">
        <v>1705</v>
      </c>
      <c r="J444" s="7" t="s">
        <v>1706</v>
      </c>
      <c r="K444" s="10"/>
      <c r="L444" s="10"/>
      <c r="M444" s="10"/>
      <c r="N444" s="10"/>
      <c r="O444" s="10"/>
      <c r="P444" s="10">
        <v>0.5</v>
      </c>
      <c r="Q444" s="7" t="s">
        <v>99</v>
      </c>
      <c r="R444" s="27" t="s">
        <v>1707</v>
      </c>
      <c r="S444" s="28"/>
      <c r="T444" s="28"/>
      <c r="U444" s="28"/>
      <c r="V444" s="28"/>
      <c r="W444" s="13">
        <v>0.5</v>
      </c>
      <c r="X444" s="10">
        <f t="shared" si="44"/>
        <v>0.5</v>
      </c>
      <c r="Y444" s="10">
        <v>0.5</v>
      </c>
      <c r="Z444" s="10">
        <f>1/3</f>
        <v>0.33333333333333331</v>
      </c>
      <c r="AA444" s="71">
        <f>1/3</f>
        <v>0.33333333333333331</v>
      </c>
    </row>
    <row r="445" spans="1:27">
      <c r="A445" s="80">
        <v>444</v>
      </c>
      <c r="B445" s="81" t="s">
        <v>528</v>
      </c>
      <c r="C445" s="82" t="s">
        <v>529</v>
      </c>
      <c r="D445" s="84" t="str">
        <f t="shared" si="39"/>
        <v>Alashkar Adnan</v>
      </c>
      <c r="E445" s="158" t="s">
        <v>269</v>
      </c>
      <c r="F445" s="158" t="s">
        <v>53</v>
      </c>
      <c r="G445" s="158" t="s">
        <v>54</v>
      </c>
      <c r="H445" s="81" t="s">
        <v>1709</v>
      </c>
      <c r="I445" s="85" t="s">
        <v>1710</v>
      </c>
      <c r="J445" s="81" t="s">
        <v>1711</v>
      </c>
      <c r="K445" s="87">
        <v>0</v>
      </c>
      <c r="L445" s="87"/>
      <c r="M445" s="87"/>
      <c r="N445" s="87"/>
      <c r="O445" s="87"/>
      <c r="P445" s="87"/>
      <c r="Q445" s="81" t="s">
        <v>138</v>
      </c>
      <c r="R445" s="88" t="s">
        <v>1712</v>
      </c>
      <c r="S445" s="89">
        <v>0</v>
      </c>
      <c r="T445" s="90"/>
      <c r="U445" s="90"/>
      <c r="V445" s="90"/>
      <c r="W445" s="90"/>
      <c r="X445" s="87">
        <f t="shared" si="44"/>
        <v>0.5</v>
      </c>
      <c r="Y445" s="87">
        <v>0</v>
      </c>
      <c r="Z445" s="87">
        <f>1/5</f>
        <v>0.2</v>
      </c>
      <c r="AA445" s="170">
        <v>0</v>
      </c>
    </row>
    <row r="446" spans="1:27">
      <c r="A446" s="53">
        <v>445</v>
      </c>
      <c r="B446" s="56" t="s">
        <v>274</v>
      </c>
      <c r="C446" s="76" t="s">
        <v>275</v>
      </c>
      <c r="D446" s="54" t="str">
        <f t="shared" si="39"/>
        <v>Gadalla Mohamed</v>
      </c>
      <c r="E446" s="160" t="s">
        <v>1708</v>
      </c>
      <c r="F446" s="56" t="s">
        <v>53</v>
      </c>
      <c r="G446" s="56" t="s">
        <v>54</v>
      </c>
      <c r="H446" s="56" t="s">
        <v>1709</v>
      </c>
      <c r="I446" s="57" t="s">
        <v>1710</v>
      </c>
      <c r="J446" s="56" t="s">
        <v>1711</v>
      </c>
      <c r="K446" s="44">
        <v>1</v>
      </c>
      <c r="L446" s="44"/>
      <c r="M446" s="44"/>
      <c r="N446" s="44"/>
      <c r="O446" s="44"/>
      <c r="P446" s="44"/>
      <c r="Q446" s="56" t="s">
        <v>138</v>
      </c>
      <c r="R446" s="59" t="s">
        <v>1712</v>
      </c>
      <c r="S446" s="60">
        <v>1</v>
      </c>
      <c r="T446" s="60"/>
      <c r="U446" s="60"/>
      <c r="V446" s="60"/>
      <c r="W446" s="60"/>
      <c r="X446" s="44">
        <f t="shared" si="44"/>
        <v>0.5</v>
      </c>
      <c r="Y446" s="44">
        <v>1</v>
      </c>
      <c r="Z446" s="44">
        <f>1/5</f>
        <v>0.2</v>
      </c>
      <c r="AA446" s="171">
        <f>2/5</f>
        <v>0.4</v>
      </c>
    </row>
    <row r="447" spans="1:27">
      <c r="A447" s="35">
        <v>446</v>
      </c>
      <c r="B447" s="36" t="s">
        <v>319</v>
      </c>
      <c r="C447" s="37" t="s">
        <v>320</v>
      </c>
      <c r="D447" s="38" t="str">
        <f t="shared" si="39"/>
        <v>Ghommem Mehdi</v>
      </c>
      <c r="E447" s="36" t="s">
        <v>70</v>
      </c>
      <c r="F447" s="36" t="s">
        <v>53</v>
      </c>
      <c r="G447" s="36" t="s">
        <v>54</v>
      </c>
      <c r="H447" s="36" t="s">
        <v>1713</v>
      </c>
      <c r="I447" s="39" t="s">
        <v>1714</v>
      </c>
      <c r="J447" s="36" t="s">
        <v>1715</v>
      </c>
      <c r="K447" s="40">
        <v>1</v>
      </c>
      <c r="L447" s="40"/>
      <c r="M447" s="40"/>
      <c r="N447" s="40"/>
      <c r="O447" s="40"/>
      <c r="P447" s="40"/>
      <c r="Q447" s="36" t="s">
        <v>250</v>
      </c>
      <c r="R447" s="41" t="s">
        <v>1716</v>
      </c>
      <c r="S447" s="42"/>
      <c r="T447" s="42"/>
      <c r="U447" s="42">
        <v>1</v>
      </c>
      <c r="V447" s="42"/>
      <c r="W447" s="42"/>
      <c r="X447" s="40">
        <f t="shared" si="44"/>
        <v>0.5</v>
      </c>
      <c r="Y447" s="40">
        <v>1</v>
      </c>
      <c r="Z447" s="40">
        <f>1/5</f>
        <v>0.2</v>
      </c>
      <c r="AA447" s="52">
        <f>2/5</f>
        <v>0.4</v>
      </c>
    </row>
    <row r="448" spans="1:27">
      <c r="A448" s="4">
        <v>447</v>
      </c>
      <c r="B448" s="7" t="s">
        <v>1717</v>
      </c>
      <c r="C448" s="30" t="s">
        <v>1718</v>
      </c>
      <c r="D448" s="5" t="str">
        <f t="shared" si="39"/>
        <v>Al-Marzooqi Majed</v>
      </c>
      <c r="E448" s="7" t="s">
        <v>146</v>
      </c>
      <c r="F448" s="7" t="s">
        <v>53</v>
      </c>
      <c r="G448" s="7" t="s">
        <v>54</v>
      </c>
      <c r="H448" s="7" t="s">
        <v>1713</v>
      </c>
      <c r="I448" s="47" t="s">
        <v>1714</v>
      </c>
      <c r="J448" s="7" t="s">
        <v>1715</v>
      </c>
      <c r="K448" s="10">
        <v>0</v>
      </c>
      <c r="L448" s="10"/>
      <c r="M448" s="10"/>
      <c r="N448" s="10"/>
      <c r="O448" s="10"/>
      <c r="P448" s="10"/>
      <c r="Q448" s="7" t="s">
        <v>250</v>
      </c>
      <c r="R448" s="27" t="s">
        <v>1716</v>
      </c>
      <c r="S448" s="28"/>
      <c r="T448" s="28"/>
      <c r="U448" s="13">
        <v>0</v>
      </c>
      <c r="V448" s="28"/>
      <c r="W448" s="28"/>
      <c r="X448" s="10">
        <f t="shared" si="44"/>
        <v>0.5</v>
      </c>
      <c r="Y448" s="10">
        <v>0</v>
      </c>
      <c r="Z448" s="10">
        <f>1/5</f>
        <v>0.2</v>
      </c>
      <c r="AA448" s="14">
        <v>0</v>
      </c>
    </row>
    <row r="449" spans="1:27">
      <c r="A449" s="15">
        <v>448</v>
      </c>
      <c r="B449" s="18" t="s">
        <v>986</v>
      </c>
      <c r="C449" s="34" t="s">
        <v>987</v>
      </c>
      <c r="D449" s="16" t="str">
        <f t="shared" si="39"/>
        <v>Kanan Sofian</v>
      </c>
      <c r="E449" s="18" t="s">
        <v>49</v>
      </c>
      <c r="F449" s="154" t="s">
        <v>1400</v>
      </c>
      <c r="G449" s="18" t="s">
        <v>31</v>
      </c>
      <c r="H449" s="18" t="s">
        <v>1719</v>
      </c>
      <c r="I449" s="46" t="s">
        <v>1720</v>
      </c>
      <c r="J449" s="18" t="s">
        <v>1721</v>
      </c>
      <c r="K449" s="21">
        <v>0.5</v>
      </c>
      <c r="L449" s="21"/>
      <c r="M449" s="21"/>
      <c r="N449" s="21"/>
      <c r="O449" s="21"/>
      <c r="P449" s="21"/>
      <c r="Q449" s="18" t="s">
        <v>45</v>
      </c>
      <c r="R449" s="29" t="s">
        <v>1722</v>
      </c>
      <c r="S449" s="23"/>
      <c r="T449" s="23"/>
      <c r="U449" s="24">
        <v>0.5</v>
      </c>
      <c r="V449" s="23"/>
      <c r="W449" s="23"/>
      <c r="X449" s="21">
        <f t="shared" si="44"/>
        <v>0.5</v>
      </c>
      <c r="Y449" s="21">
        <v>0.5</v>
      </c>
      <c r="Z449" s="21">
        <f>1/8</f>
        <v>0.125</v>
      </c>
      <c r="AA449" s="72">
        <f>1/8</f>
        <v>0.125</v>
      </c>
    </row>
    <row r="450" spans="1:27">
      <c r="A450" s="4">
        <v>449</v>
      </c>
      <c r="B450" s="7" t="s">
        <v>1723</v>
      </c>
      <c r="C450" s="30" t="s">
        <v>1724</v>
      </c>
      <c r="D450" s="5" t="str">
        <f t="shared" ref="D450:D513" si="45">B450&amp;" "&amp;C450</f>
        <v>Abu-Farha Nedal</v>
      </c>
      <c r="E450" s="7" t="s">
        <v>1725</v>
      </c>
      <c r="F450" s="161" t="s">
        <v>1400</v>
      </c>
      <c r="G450" s="7" t="s">
        <v>31</v>
      </c>
      <c r="H450" s="7" t="s">
        <v>1719</v>
      </c>
      <c r="I450" s="47" t="s">
        <v>1720</v>
      </c>
      <c r="J450" s="7" t="s">
        <v>1721</v>
      </c>
      <c r="K450" s="10">
        <v>0.5</v>
      </c>
      <c r="L450" s="10"/>
      <c r="M450" s="10"/>
      <c r="N450" s="10"/>
      <c r="O450" s="10"/>
      <c r="P450" s="10"/>
      <c r="Q450" s="7" t="s">
        <v>45</v>
      </c>
      <c r="R450" s="27" t="s">
        <v>1722</v>
      </c>
      <c r="S450" s="28"/>
      <c r="T450" s="28"/>
      <c r="U450" s="13">
        <v>0.5</v>
      </c>
      <c r="V450" s="28"/>
      <c r="W450" s="28"/>
      <c r="X450" s="10">
        <f t="shared" si="44"/>
        <v>0.5</v>
      </c>
      <c r="Y450" s="10">
        <v>0.5</v>
      </c>
      <c r="Z450" s="10">
        <f>1/8</f>
        <v>0.125</v>
      </c>
      <c r="AA450" s="71">
        <f>1/8</f>
        <v>0.125</v>
      </c>
    </row>
    <row r="451" spans="1:27">
      <c r="A451" s="15">
        <v>450</v>
      </c>
      <c r="B451" s="18" t="s">
        <v>1726</v>
      </c>
      <c r="C451" s="34" t="s">
        <v>1727</v>
      </c>
      <c r="D451" s="16" t="str">
        <f t="shared" si="45"/>
        <v>Jamal Jaber</v>
      </c>
      <c r="E451" s="18" t="s">
        <v>103</v>
      </c>
      <c r="F451" s="18" t="s">
        <v>53</v>
      </c>
      <c r="G451" s="18" t="s">
        <v>54</v>
      </c>
      <c r="H451" s="18" t="s">
        <v>1728</v>
      </c>
      <c r="I451" s="46" t="s">
        <v>1729</v>
      </c>
      <c r="J451" s="18" t="s">
        <v>1730</v>
      </c>
      <c r="K451" s="21">
        <v>0</v>
      </c>
      <c r="L451" s="21"/>
      <c r="M451" s="21"/>
      <c r="N451" s="21"/>
      <c r="O451" s="21"/>
      <c r="P451" s="21"/>
      <c r="Q451" s="18" t="s">
        <v>250</v>
      </c>
      <c r="R451" s="29" t="s">
        <v>1731</v>
      </c>
      <c r="S451" s="23"/>
      <c r="T451" s="23"/>
      <c r="U451" s="24">
        <v>0</v>
      </c>
      <c r="V451" s="23"/>
      <c r="W451" s="23"/>
      <c r="X451" s="21">
        <f t="shared" si="44"/>
        <v>0.5</v>
      </c>
      <c r="Y451" s="21">
        <v>0</v>
      </c>
      <c r="Z451" s="21">
        <f>1/3</f>
        <v>0.33333333333333331</v>
      </c>
      <c r="AA451" s="72">
        <v>0</v>
      </c>
    </row>
    <row r="452" spans="1:27">
      <c r="A452" s="53">
        <v>451</v>
      </c>
      <c r="B452" s="56" t="s">
        <v>123</v>
      </c>
      <c r="C452" s="76" t="s">
        <v>124</v>
      </c>
      <c r="D452" s="54" t="str">
        <f t="shared" si="45"/>
        <v>Darras Basil</v>
      </c>
      <c r="E452" s="56" t="s">
        <v>39</v>
      </c>
      <c r="F452" s="56" t="s">
        <v>53</v>
      </c>
      <c r="G452" s="56" t="s">
        <v>54</v>
      </c>
      <c r="H452" s="56" t="s">
        <v>1728</v>
      </c>
      <c r="I452" s="57" t="s">
        <v>1729</v>
      </c>
      <c r="J452" s="56" t="s">
        <v>1730</v>
      </c>
      <c r="K452" s="44">
        <v>1</v>
      </c>
      <c r="L452" s="44"/>
      <c r="M452" s="44"/>
      <c r="N452" s="44"/>
      <c r="O452" s="44"/>
      <c r="P452" s="44"/>
      <c r="Q452" s="56" t="s">
        <v>250</v>
      </c>
      <c r="R452" s="59" t="s">
        <v>1731</v>
      </c>
      <c r="S452" s="60"/>
      <c r="T452" s="60"/>
      <c r="U452" s="43">
        <v>1</v>
      </c>
      <c r="V452" s="60"/>
      <c r="W452" s="60"/>
      <c r="X452" s="44">
        <f t="shared" si="44"/>
        <v>0.5</v>
      </c>
      <c r="Y452" s="44">
        <v>1</v>
      </c>
      <c r="Z452" s="44">
        <f>1/3</f>
        <v>0.33333333333333331</v>
      </c>
      <c r="AA452" s="171">
        <f>2/3</f>
        <v>0.66666666666666663</v>
      </c>
    </row>
    <row r="453" spans="1:27">
      <c r="A453" s="15">
        <v>452</v>
      </c>
      <c r="B453" s="18" t="s">
        <v>156</v>
      </c>
      <c r="C453" s="34" t="s">
        <v>1732</v>
      </c>
      <c r="D453" s="16" t="str">
        <f t="shared" si="45"/>
        <v>Kannan  Sathish</v>
      </c>
      <c r="E453" s="18" t="s">
        <v>70</v>
      </c>
      <c r="F453" s="18" t="s">
        <v>53</v>
      </c>
      <c r="G453" s="18" t="s">
        <v>54</v>
      </c>
      <c r="H453" s="18" t="s">
        <v>1733</v>
      </c>
      <c r="I453" s="46" t="s">
        <v>1734</v>
      </c>
      <c r="J453" s="18" t="s">
        <v>1735</v>
      </c>
      <c r="K453" s="21">
        <v>1</v>
      </c>
      <c r="L453" s="21"/>
      <c r="M453" s="21"/>
      <c r="N453" s="21"/>
      <c r="O453" s="21"/>
      <c r="P453" s="21"/>
      <c r="Q453" s="18" t="s">
        <v>250</v>
      </c>
      <c r="R453" s="29" t="s">
        <v>1736</v>
      </c>
      <c r="S453" s="23"/>
      <c r="T453" s="23"/>
      <c r="U453" s="23">
        <v>1</v>
      </c>
      <c r="V453" s="23"/>
      <c r="W453" s="23"/>
      <c r="X453" s="21">
        <v>1</v>
      </c>
      <c r="Y453" s="21">
        <v>1</v>
      </c>
      <c r="Z453" s="21">
        <v>0.25</v>
      </c>
      <c r="AA453" s="25">
        <v>0.25</v>
      </c>
    </row>
    <row r="454" spans="1:27">
      <c r="A454" s="4">
        <v>453</v>
      </c>
      <c r="B454" s="7" t="s">
        <v>521</v>
      </c>
      <c r="C454" s="30" t="s">
        <v>497</v>
      </c>
      <c r="D454" s="5" t="str">
        <f t="shared" si="45"/>
        <v>Hawileh Rami</v>
      </c>
      <c r="E454" s="7" t="s">
        <v>49</v>
      </c>
      <c r="F454" s="7" t="s">
        <v>53</v>
      </c>
      <c r="G454" s="7" t="s">
        <v>88</v>
      </c>
      <c r="H454" s="7" t="s">
        <v>1737</v>
      </c>
      <c r="I454" s="47" t="s">
        <v>1738</v>
      </c>
      <c r="J454" s="7" t="s">
        <v>1739</v>
      </c>
      <c r="K454" s="10">
        <v>0.5</v>
      </c>
      <c r="L454" s="10"/>
      <c r="M454" s="10"/>
      <c r="N454" s="10"/>
      <c r="O454" s="10"/>
      <c r="P454" s="10"/>
      <c r="Q454" s="7" t="s">
        <v>161</v>
      </c>
      <c r="R454" s="27" t="s">
        <v>1740</v>
      </c>
      <c r="S454" s="13">
        <v>0.5</v>
      </c>
      <c r="T454" s="28"/>
      <c r="U454" s="28"/>
      <c r="V454" s="28"/>
      <c r="W454" s="28"/>
      <c r="X454" s="10">
        <f>1/2</f>
        <v>0.5</v>
      </c>
      <c r="Y454" s="10">
        <v>0.5</v>
      </c>
      <c r="Z454" s="10">
        <f>1/3</f>
        <v>0.33333333333333331</v>
      </c>
      <c r="AA454" s="14">
        <f>1/3</f>
        <v>0.33333333333333331</v>
      </c>
    </row>
    <row r="455" spans="1:27">
      <c r="A455" s="15">
        <v>454</v>
      </c>
      <c r="B455" s="18" t="s">
        <v>526</v>
      </c>
      <c r="C455" s="34" t="s">
        <v>527</v>
      </c>
      <c r="D455" s="16" t="str">
        <f t="shared" si="45"/>
        <v>Abdalla Jamal El-Din</v>
      </c>
      <c r="E455" s="18" t="s">
        <v>49</v>
      </c>
      <c r="F455" s="18" t="s">
        <v>53</v>
      </c>
      <c r="G455" s="18" t="s">
        <v>88</v>
      </c>
      <c r="H455" s="18" t="s">
        <v>1737</v>
      </c>
      <c r="I455" s="46" t="s">
        <v>1738</v>
      </c>
      <c r="J455" s="18" t="s">
        <v>1739</v>
      </c>
      <c r="K455" s="21">
        <v>0.5</v>
      </c>
      <c r="L455" s="21"/>
      <c r="M455" s="21"/>
      <c r="N455" s="21"/>
      <c r="O455" s="21"/>
      <c r="P455" s="21"/>
      <c r="Q455" s="18" t="s">
        <v>161</v>
      </c>
      <c r="R455" s="29" t="s">
        <v>1740</v>
      </c>
      <c r="S455" s="24">
        <v>0.5</v>
      </c>
      <c r="T455" s="23"/>
      <c r="U455" s="23"/>
      <c r="V455" s="23"/>
      <c r="W455" s="23"/>
      <c r="X455" s="21">
        <f>1/2</f>
        <v>0.5</v>
      </c>
      <c r="Y455" s="21">
        <v>0.5</v>
      </c>
      <c r="Z455" s="21">
        <f>1/3</f>
        <v>0.33333333333333331</v>
      </c>
      <c r="AA455" s="25">
        <f>1/3</f>
        <v>0.33333333333333331</v>
      </c>
    </row>
    <row r="456" spans="1:27">
      <c r="A456" s="4">
        <v>455</v>
      </c>
      <c r="B456" s="7" t="s">
        <v>342</v>
      </c>
      <c r="C456" s="30" t="s">
        <v>343</v>
      </c>
      <c r="D456" s="5" t="str">
        <f t="shared" si="45"/>
        <v>Zhao Wei</v>
      </c>
      <c r="E456" s="7" t="s">
        <v>344</v>
      </c>
      <c r="F456" s="5" t="s">
        <v>53</v>
      </c>
      <c r="G456" s="7" t="s">
        <v>345</v>
      </c>
      <c r="H456" s="7" t="s">
        <v>1741</v>
      </c>
      <c r="I456" s="47" t="s">
        <v>1742</v>
      </c>
      <c r="J456" s="7" t="s">
        <v>1743</v>
      </c>
      <c r="K456" s="10">
        <v>1</v>
      </c>
      <c r="L456" s="10"/>
      <c r="M456" s="10"/>
      <c r="N456" s="10"/>
      <c r="O456" s="10"/>
      <c r="P456" s="10"/>
      <c r="Q456" s="7" t="s">
        <v>349</v>
      </c>
      <c r="R456" s="27" t="s">
        <v>1744</v>
      </c>
      <c r="S456" s="28">
        <v>1</v>
      </c>
      <c r="T456" s="28"/>
      <c r="U456" s="28"/>
      <c r="V456" s="28"/>
      <c r="W456" s="28"/>
      <c r="X456" s="10">
        <v>1</v>
      </c>
      <c r="Y456" s="10">
        <v>1</v>
      </c>
      <c r="Z456" s="10">
        <f>1/5</f>
        <v>0.2</v>
      </c>
      <c r="AA456" s="14">
        <f>1/5</f>
        <v>0.2</v>
      </c>
    </row>
    <row r="457" spans="1:27">
      <c r="A457" s="15">
        <v>456</v>
      </c>
      <c r="B457" s="18" t="s">
        <v>1745</v>
      </c>
      <c r="C457" s="34" t="s">
        <v>1746</v>
      </c>
      <c r="D457" s="16" t="str">
        <f t="shared" si="45"/>
        <v>Gibbs Joseph</v>
      </c>
      <c r="E457" s="18" t="s">
        <v>49</v>
      </c>
      <c r="F457" s="154" t="s">
        <v>1400</v>
      </c>
      <c r="G457" s="18" t="s">
        <v>843</v>
      </c>
      <c r="H457" s="18" t="s">
        <v>1747</v>
      </c>
      <c r="I457" s="46" t="s">
        <v>1748</v>
      </c>
      <c r="J457" s="18" t="s">
        <v>1749</v>
      </c>
      <c r="K457" s="21"/>
      <c r="L457" s="21">
        <v>1</v>
      </c>
      <c r="M457" s="21"/>
      <c r="N457" s="21"/>
      <c r="O457" s="21"/>
      <c r="P457" s="21"/>
      <c r="Q457" s="18" t="s">
        <v>1750</v>
      </c>
      <c r="R457" s="29" t="s">
        <v>1751</v>
      </c>
      <c r="S457" s="23">
        <v>1</v>
      </c>
      <c r="T457" s="23"/>
      <c r="U457" s="23"/>
      <c r="V457" s="23"/>
      <c r="W457" s="23"/>
      <c r="X457" s="21">
        <v>1</v>
      </c>
      <c r="Y457" s="21">
        <v>1</v>
      </c>
      <c r="Z457" s="21">
        <v>1</v>
      </c>
      <c r="AA457" s="72">
        <v>1</v>
      </c>
    </row>
    <row r="458" spans="1:27">
      <c r="A458" s="4">
        <v>457</v>
      </c>
      <c r="B458" s="7" t="s">
        <v>853</v>
      </c>
      <c r="C458" s="30" t="s">
        <v>854</v>
      </c>
      <c r="D458" s="5" t="str">
        <f t="shared" si="45"/>
        <v>Semaan Rania</v>
      </c>
      <c r="E458" s="7" t="s">
        <v>70</v>
      </c>
      <c r="F458" s="7" t="s">
        <v>40</v>
      </c>
      <c r="G458" s="7" t="s">
        <v>364</v>
      </c>
      <c r="H458" s="7" t="s">
        <v>1752</v>
      </c>
      <c r="I458" s="47" t="s">
        <v>1753</v>
      </c>
      <c r="J458" s="7" t="s">
        <v>1754</v>
      </c>
      <c r="K458" s="10"/>
      <c r="L458" s="10">
        <v>0.33333333333333331</v>
      </c>
      <c r="M458" s="10"/>
      <c r="N458" s="10"/>
      <c r="O458" s="10"/>
      <c r="P458" s="10"/>
      <c r="Q458" s="7" t="s">
        <v>161</v>
      </c>
      <c r="R458" s="27" t="s">
        <v>1755</v>
      </c>
      <c r="S458" s="28"/>
      <c r="T458" s="13">
        <v>0.33333333333333331</v>
      </c>
      <c r="U458" s="28"/>
      <c r="V458" s="28"/>
      <c r="W458" s="28"/>
      <c r="X458" s="10">
        <f t="shared" ref="X458:X463" si="46">1/3</f>
        <v>0.33333333333333331</v>
      </c>
      <c r="Y458" s="10">
        <v>0.33333333333333331</v>
      </c>
      <c r="Z458" s="10">
        <f t="shared" ref="Z458:AA460" si="47">1/4</f>
        <v>0.25</v>
      </c>
      <c r="AA458" s="14">
        <f t="shared" si="47"/>
        <v>0.25</v>
      </c>
    </row>
    <row r="459" spans="1:27">
      <c r="A459" s="15">
        <v>458</v>
      </c>
      <c r="B459" s="18" t="s">
        <v>608</v>
      </c>
      <c r="C459" s="34" t="s">
        <v>609</v>
      </c>
      <c r="D459" s="16" t="str">
        <f t="shared" si="45"/>
        <v>Lindsay Valerie</v>
      </c>
      <c r="E459" s="18" t="s">
        <v>49</v>
      </c>
      <c r="F459" s="18" t="s">
        <v>40</v>
      </c>
      <c r="G459" s="18" t="s">
        <v>41</v>
      </c>
      <c r="H459" s="18" t="s">
        <v>1752</v>
      </c>
      <c r="I459" s="46" t="s">
        <v>1753</v>
      </c>
      <c r="J459" s="18" t="s">
        <v>1754</v>
      </c>
      <c r="K459" s="21"/>
      <c r="L459" s="21">
        <v>0.33333333333333331</v>
      </c>
      <c r="M459" s="21"/>
      <c r="N459" s="21"/>
      <c r="O459" s="21"/>
      <c r="P459" s="21"/>
      <c r="Q459" s="18" t="s">
        <v>161</v>
      </c>
      <c r="R459" s="29" t="s">
        <v>1755</v>
      </c>
      <c r="S459" s="23"/>
      <c r="T459" s="24">
        <v>0.33333333333333331</v>
      </c>
      <c r="U459" s="23"/>
      <c r="V459" s="23"/>
      <c r="W459" s="23"/>
      <c r="X459" s="21">
        <f t="shared" si="46"/>
        <v>0.33333333333333331</v>
      </c>
      <c r="Y459" s="21">
        <v>0.33333333333333331</v>
      </c>
      <c r="Z459" s="21">
        <f t="shared" si="47"/>
        <v>0.25</v>
      </c>
      <c r="AA459" s="25">
        <f t="shared" si="47"/>
        <v>0.25</v>
      </c>
    </row>
    <row r="460" spans="1:27">
      <c r="A460" s="4">
        <v>459</v>
      </c>
      <c r="B460" s="7" t="s">
        <v>859</v>
      </c>
      <c r="C460" s="30" t="s">
        <v>1012</v>
      </c>
      <c r="D460" s="5" t="str">
        <f t="shared" si="45"/>
        <v>Ashill Nicolas</v>
      </c>
      <c r="E460" s="33" t="s">
        <v>1708</v>
      </c>
      <c r="F460" s="169" t="s">
        <v>40</v>
      </c>
      <c r="G460" s="7" t="s">
        <v>364</v>
      </c>
      <c r="H460" s="7" t="s">
        <v>1752</v>
      </c>
      <c r="I460" s="47" t="s">
        <v>1753</v>
      </c>
      <c r="J460" s="7" t="s">
        <v>1754</v>
      </c>
      <c r="K460" s="10"/>
      <c r="L460" s="10">
        <v>0.33333333333333331</v>
      </c>
      <c r="M460" s="10"/>
      <c r="N460" s="10"/>
      <c r="O460" s="10"/>
      <c r="P460" s="10"/>
      <c r="Q460" s="7" t="s">
        <v>161</v>
      </c>
      <c r="R460" s="27" t="s">
        <v>1755</v>
      </c>
      <c r="S460" s="28"/>
      <c r="T460" s="13">
        <v>0.33333333333333331</v>
      </c>
      <c r="U460" s="28"/>
      <c r="V460" s="28"/>
      <c r="W460" s="28"/>
      <c r="X460" s="10">
        <f t="shared" si="46"/>
        <v>0.33333333333333331</v>
      </c>
      <c r="Y460" s="10">
        <v>0.33333333333333331</v>
      </c>
      <c r="Z460" s="10">
        <f t="shared" si="47"/>
        <v>0.25</v>
      </c>
      <c r="AA460" s="14">
        <f t="shared" si="47"/>
        <v>0.25</v>
      </c>
    </row>
    <row r="461" spans="1:27">
      <c r="A461" s="15">
        <v>460</v>
      </c>
      <c r="B461" s="18" t="s">
        <v>1756</v>
      </c>
      <c r="C461" s="34" t="s">
        <v>1757</v>
      </c>
      <c r="D461" s="16" t="str">
        <f t="shared" si="45"/>
        <v>Al-Dmour Jumanah</v>
      </c>
      <c r="E461" s="18" t="s">
        <v>103</v>
      </c>
      <c r="F461" s="16" t="s">
        <v>53</v>
      </c>
      <c r="G461" s="18" t="s">
        <v>345</v>
      </c>
      <c r="H461" s="18" t="s">
        <v>1758</v>
      </c>
      <c r="I461" s="46" t="s">
        <v>1759</v>
      </c>
      <c r="J461" s="18" t="s">
        <v>1760</v>
      </c>
      <c r="K461" s="21">
        <v>0</v>
      </c>
      <c r="L461" s="21"/>
      <c r="M461" s="21"/>
      <c r="N461" s="21"/>
      <c r="O461" s="21"/>
      <c r="P461" s="21"/>
      <c r="Q461" s="18" t="s">
        <v>1750</v>
      </c>
      <c r="R461" s="29" t="s">
        <v>1761</v>
      </c>
      <c r="S461" s="23"/>
      <c r="T461" s="24">
        <v>0</v>
      </c>
      <c r="U461" s="23"/>
      <c r="V461" s="23"/>
      <c r="W461" s="23"/>
      <c r="X461" s="21">
        <f t="shared" si="46"/>
        <v>0.33333333333333331</v>
      </c>
      <c r="Y461" s="21">
        <v>0</v>
      </c>
      <c r="Z461" s="21">
        <f>1/4</f>
        <v>0.25</v>
      </c>
      <c r="AA461" s="25">
        <v>0</v>
      </c>
    </row>
    <row r="462" spans="1:27">
      <c r="A462" s="53">
        <v>461</v>
      </c>
      <c r="B462" s="56" t="s">
        <v>1480</v>
      </c>
      <c r="C462" s="76" t="s">
        <v>1481</v>
      </c>
      <c r="D462" s="54" t="str">
        <f t="shared" si="45"/>
        <v>Sagahyroon Assim</v>
      </c>
      <c r="E462" s="160" t="s">
        <v>1708</v>
      </c>
      <c r="F462" s="54" t="s">
        <v>53</v>
      </c>
      <c r="G462" s="56" t="s">
        <v>345</v>
      </c>
      <c r="H462" s="56" t="s">
        <v>1758</v>
      </c>
      <c r="I462" s="57" t="s">
        <v>1759</v>
      </c>
      <c r="J462" s="56" t="s">
        <v>1760</v>
      </c>
      <c r="K462" s="44">
        <v>0.5</v>
      </c>
      <c r="L462" s="44"/>
      <c r="M462" s="44"/>
      <c r="N462" s="44"/>
      <c r="O462" s="44"/>
      <c r="P462" s="44"/>
      <c r="Q462" s="56" t="s">
        <v>1750</v>
      </c>
      <c r="R462" s="59" t="s">
        <v>1761</v>
      </c>
      <c r="S462" s="60"/>
      <c r="T462" s="43">
        <v>0.5</v>
      </c>
      <c r="U462" s="60"/>
      <c r="V462" s="60"/>
      <c r="W462" s="60"/>
      <c r="X462" s="44">
        <f t="shared" si="46"/>
        <v>0.33333333333333331</v>
      </c>
      <c r="Y462" s="44">
        <v>0.5</v>
      </c>
      <c r="Z462" s="44">
        <f>1/4</f>
        <v>0.25</v>
      </c>
      <c r="AA462" s="45">
        <f>1.5/4</f>
        <v>0.375</v>
      </c>
    </row>
    <row r="463" spans="1:27">
      <c r="A463" s="35">
        <v>462</v>
      </c>
      <c r="B463" s="36" t="s">
        <v>1762</v>
      </c>
      <c r="C463" s="37" t="s">
        <v>1763</v>
      </c>
      <c r="D463" s="38" t="str">
        <f t="shared" si="45"/>
        <v>Al-Ali Abdulrahman</v>
      </c>
      <c r="E463" s="159" t="s">
        <v>1708</v>
      </c>
      <c r="F463" s="38" t="s">
        <v>53</v>
      </c>
      <c r="G463" s="36" t="s">
        <v>345</v>
      </c>
      <c r="H463" s="36" t="s">
        <v>1758</v>
      </c>
      <c r="I463" s="39" t="s">
        <v>1759</v>
      </c>
      <c r="J463" s="36" t="s">
        <v>1760</v>
      </c>
      <c r="K463" s="40">
        <v>0.5</v>
      </c>
      <c r="L463" s="40"/>
      <c r="M463" s="40"/>
      <c r="N463" s="40"/>
      <c r="O463" s="40"/>
      <c r="P463" s="40"/>
      <c r="Q463" s="36" t="s">
        <v>1750</v>
      </c>
      <c r="R463" s="41" t="s">
        <v>1761</v>
      </c>
      <c r="S463" s="42"/>
      <c r="T463" s="51">
        <v>0.5</v>
      </c>
      <c r="U463" s="42"/>
      <c r="V463" s="42"/>
      <c r="W463" s="42"/>
      <c r="X463" s="40">
        <f t="shared" si="46"/>
        <v>0.33333333333333331</v>
      </c>
      <c r="Y463" s="40">
        <v>0.5</v>
      </c>
      <c r="Z463" s="40">
        <f>1/4</f>
        <v>0.25</v>
      </c>
      <c r="AA463" s="45">
        <f>1.5/4</f>
        <v>0.375</v>
      </c>
    </row>
    <row r="464" spans="1:27">
      <c r="A464" s="4">
        <v>463</v>
      </c>
      <c r="B464" s="7" t="s">
        <v>1764</v>
      </c>
      <c r="C464" s="30" t="s">
        <v>1765</v>
      </c>
      <c r="D464" s="5" t="str">
        <f t="shared" si="45"/>
        <v>Al-Kofahi Osameh</v>
      </c>
      <c r="E464" s="7" t="s">
        <v>1439</v>
      </c>
      <c r="F464" s="5" t="s">
        <v>53</v>
      </c>
      <c r="G464" s="7" t="s">
        <v>345</v>
      </c>
      <c r="H464" s="7" t="s">
        <v>1766</v>
      </c>
      <c r="I464" s="47" t="s">
        <v>1767</v>
      </c>
      <c r="J464" s="7" t="s">
        <v>1768</v>
      </c>
      <c r="K464" s="10">
        <v>1</v>
      </c>
      <c r="L464" s="10"/>
      <c r="M464" s="10"/>
      <c r="N464" s="10"/>
      <c r="O464" s="10"/>
      <c r="P464" s="10"/>
      <c r="Q464" s="7" t="s">
        <v>138</v>
      </c>
      <c r="R464" s="27" t="s">
        <v>1769</v>
      </c>
      <c r="S464" s="28"/>
      <c r="T464" s="28">
        <v>1</v>
      </c>
      <c r="U464" s="28"/>
      <c r="V464" s="28"/>
      <c r="W464" s="28"/>
      <c r="X464" s="10">
        <v>1</v>
      </c>
      <c r="Y464" s="10">
        <v>1</v>
      </c>
      <c r="Z464" s="10">
        <f>1/3</f>
        <v>0.33333333333333331</v>
      </c>
      <c r="AA464" s="71">
        <f>1/3</f>
        <v>0.33333333333333331</v>
      </c>
    </row>
    <row r="465" spans="1:27">
      <c r="A465" s="15">
        <v>464</v>
      </c>
      <c r="B465" s="18" t="s">
        <v>1770</v>
      </c>
      <c r="C465" s="34" t="s">
        <v>1771</v>
      </c>
      <c r="D465" s="16" t="str">
        <f t="shared" si="45"/>
        <v>Sweileh Omar</v>
      </c>
      <c r="E465" s="18" t="s">
        <v>103</v>
      </c>
      <c r="F465" s="16" t="s">
        <v>53</v>
      </c>
      <c r="G465" s="18" t="s">
        <v>177</v>
      </c>
      <c r="H465" s="18" t="s">
        <v>1772</v>
      </c>
      <c r="I465" s="46" t="s">
        <v>1773</v>
      </c>
      <c r="J465" s="18" t="s">
        <v>1774</v>
      </c>
      <c r="K465" s="21"/>
      <c r="L465" s="21"/>
      <c r="M465" s="21"/>
      <c r="N465" s="21"/>
      <c r="O465" s="21"/>
      <c r="P465" s="21">
        <v>0</v>
      </c>
      <c r="Q465" s="18" t="s">
        <v>804</v>
      </c>
      <c r="R465" s="29" t="s">
        <v>1775</v>
      </c>
      <c r="S465" s="23"/>
      <c r="T465" s="23"/>
      <c r="U465" s="23"/>
      <c r="V465" s="23"/>
      <c r="W465" s="24">
        <v>0</v>
      </c>
      <c r="X465" s="21">
        <f>1/4</f>
        <v>0.25</v>
      </c>
      <c r="Y465" s="21">
        <v>0</v>
      </c>
      <c r="Z465" s="21">
        <f>1/4</f>
        <v>0.25</v>
      </c>
      <c r="AA465" s="74">
        <v>0</v>
      </c>
    </row>
    <row r="466" spans="1:27">
      <c r="A466" s="53">
        <v>465</v>
      </c>
      <c r="B466" s="56" t="s">
        <v>401</v>
      </c>
      <c r="C466" s="76" t="s">
        <v>275</v>
      </c>
      <c r="D466" s="54" t="str">
        <f t="shared" si="45"/>
        <v>Hassan Mohamed</v>
      </c>
      <c r="E466" s="56" t="s">
        <v>49</v>
      </c>
      <c r="F466" s="54" t="s">
        <v>53</v>
      </c>
      <c r="G466" s="56" t="s">
        <v>177</v>
      </c>
      <c r="H466" s="56" t="s">
        <v>1772</v>
      </c>
      <c r="I466" s="57" t="s">
        <v>1773</v>
      </c>
      <c r="J466" s="56" t="s">
        <v>1774</v>
      </c>
      <c r="K466" s="44"/>
      <c r="L466" s="44"/>
      <c r="M466" s="44"/>
      <c r="N466" s="44"/>
      <c r="O466" s="44"/>
      <c r="P466" s="44">
        <v>0.33333333333333331</v>
      </c>
      <c r="Q466" s="56" t="s">
        <v>804</v>
      </c>
      <c r="R466" s="59" t="s">
        <v>1775</v>
      </c>
      <c r="S466" s="60"/>
      <c r="T466" s="60"/>
      <c r="U466" s="60"/>
      <c r="V466" s="60"/>
      <c r="W466" s="43">
        <v>0.33333333333333331</v>
      </c>
      <c r="X466" s="44">
        <f>1/4</f>
        <v>0.25</v>
      </c>
      <c r="Y466" s="44">
        <v>0.33333333333333331</v>
      </c>
      <c r="Z466" s="44">
        <f>1/4</f>
        <v>0.25</v>
      </c>
      <c r="AA466" s="78">
        <f>(1+(1/3))/4</f>
        <v>0.33333333333333331</v>
      </c>
    </row>
    <row r="467" spans="1:27">
      <c r="A467" s="35">
        <v>466</v>
      </c>
      <c r="B467" s="36" t="s">
        <v>231</v>
      </c>
      <c r="C467" s="37" t="s">
        <v>232</v>
      </c>
      <c r="D467" s="38" t="str">
        <f t="shared" si="45"/>
        <v>Mir Hasan</v>
      </c>
      <c r="E467" s="36" t="s">
        <v>49</v>
      </c>
      <c r="F467" s="38" t="s">
        <v>53</v>
      </c>
      <c r="G467" s="36" t="s">
        <v>177</v>
      </c>
      <c r="H467" s="36" t="s">
        <v>1772</v>
      </c>
      <c r="I467" s="39" t="s">
        <v>1773</v>
      </c>
      <c r="J467" s="36" t="s">
        <v>1774</v>
      </c>
      <c r="K467" s="40"/>
      <c r="L467" s="40"/>
      <c r="M467" s="40"/>
      <c r="N467" s="40"/>
      <c r="O467" s="40"/>
      <c r="P467" s="40">
        <v>0.33333333333333331</v>
      </c>
      <c r="Q467" s="36" t="s">
        <v>804</v>
      </c>
      <c r="R467" s="41" t="s">
        <v>1775</v>
      </c>
      <c r="S467" s="42"/>
      <c r="T467" s="42"/>
      <c r="U467" s="42"/>
      <c r="V467" s="42"/>
      <c r="W467" s="43">
        <v>0.33333333333333331</v>
      </c>
      <c r="X467" s="40">
        <f>1/4</f>
        <v>0.25</v>
      </c>
      <c r="Y467" s="44">
        <v>0.33333333333333331</v>
      </c>
      <c r="Z467" s="40">
        <f>1/4</f>
        <v>0.25</v>
      </c>
      <c r="AA467" s="78">
        <f>(1+(1/3))/4</f>
        <v>0.33333333333333331</v>
      </c>
    </row>
    <row r="468" spans="1:27">
      <c r="A468" s="53">
        <v>467</v>
      </c>
      <c r="B468" s="56" t="s">
        <v>153</v>
      </c>
      <c r="C468" s="76" t="s">
        <v>402</v>
      </c>
      <c r="D468" s="54" t="str">
        <f t="shared" si="45"/>
        <v>Ismail Mahmoud</v>
      </c>
      <c r="E468" s="56" t="s">
        <v>39</v>
      </c>
      <c r="F468" s="56" t="s">
        <v>53</v>
      </c>
      <c r="G468" s="56" t="s">
        <v>177</v>
      </c>
      <c r="H468" s="56" t="s">
        <v>1772</v>
      </c>
      <c r="I468" s="57" t="s">
        <v>1773</v>
      </c>
      <c r="J468" s="56" t="s">
        <v>1774</v>
      </c>
      <c r="K468" s="44"/>
      <c r="L468" s="44"/>
      <c r="M468" s="44"/>
      <c r="N468" s="44"/>
      <c r="O468" s="44"/>
      <c r="P468" s="44">
        <v>0.33333333333333331</v>
      </c>
      <c r="Q468" s="56" t="s">
        <v>804</v>
      </c>
      <c r="R468" s="59" t="s">
        <v>1775</v>
      </c>
      <c r="S468" s="60"/>
      <c r="T468" s="60"/>
      <c r="U468" s="60"/>
      <c r="V468" s="60"/>
      <c r="W468" s="43">
        <v>0.33333333333333331</v>
      </c>
      <c r="X468" s="44">
        <f>1/4</f>
        <v>0.25</v>
      </c>
      <c r="Y468" s="44">
        <v>0.33333333333333331</v>
      </c>
      <c r="Z468" s="44">
        <f>1/4</f>
        <v>0.25</v>
      </c>
      <c r="AA468" s="78">
        <f>(1+(1/3))/4</f>
        <v>0.33333333333333331</v>
      </c>
    </row>
    <row r="469" spans="1:27">
      <c r="A469" s="15">
        <v>468</v>
      </c>
      <c r="B469" s="18" t="s">
        <v>1776</v>
      </c>
      <c r="C469" s="34" t="s">
        <v>1777</v>
      </c>
      <c r="D469" s="16" t="str">
        <f t="shared" si="45"/>
        <v>Tuffaha Amjad</v>
      </c>
      <c r="E469" s="18" t="s">
        <v>39</v>
      </c>
      <c r="F469" s="154" t="s">
        <v>1400</v>
      </c>
      <c r="G469" s="18" t="s">
        <v>62</v>
      </c>
      <c r="H469" s="18" t="s">
        <v>1778</v>
      </c>
      <c r="I469" s="46" t="s">
        <v>1779</v>
      </c>
      <c r="J469" s="18" t="s">
        <v>1780</v>
      </c>
      <c r="K469" s="21">
        <v>1</v>
      </c>
      <c r="L469" s="21"/>
      <c r="M469" s="21"/>
      <c r="N469" s="21"/>
      <c r="O469" s="21"/>
      <c r="P469" s="21"/>
      <c r="Q469" s="18" t="s">
        <v>1781</v>
      </c>
      <c r="R469" s="29" t="s">
        <v>1782</v>
      </c>
      <c r="S469" s="23"/>
      <c r="T469" s="23">
        <v>1</v>
      </c>
      <c r="U469" s="23"/>
      <c r="V469" s="23"/>
      <c r="W469" s="23"/>
      <c r="X469" s="21">
        <v>1</v>
      </c>
      <c r="Y469" s="21">
        <v>1</v>
      </c>
      <c r="Z469" s="21">
        <f>1/3</f>
        <v>0.33333333333333331</v>
      </c>
      <c r="AA469" s="72">
        <f>1/3</f>
        <v>0.33333333333333331</v>
      </c>
    </row>
    <row r="470" spans="1:27">
      <c r="A470" s="4">
        <v>469</v>
      </c>
      <c r="B470" s="7" t="s">
        <v>1398</v>
      </c>
      <c r="C470" s="30" t="s">
        <v>1399</v>
      </c>
      <c r="D470" s="5" t="str">
        <f t="shared" si="45"/>
        <v>Sabri Muhammad Ashraf</v>
      </c>
      <c r="E470" s="161" t="s">
        <v>103</v>
      </c>
      <c r="F470" s="161" t="s">
        <v>1400</v>
      </c>
      <c r="G470" s="7" t="s">
        <v>31</v>
      </c>
      <c r="H470" s="7" t="s">
        <v>1783</v>
      </c>
      <c r="I470" s="47" t="s">
        <v>1784</v>
      </c>
      <c r="J470" s="7" t="s">
        <v>1785</v>
      </c>
      <c r="K470" s="10">
        <v>0</v>
      </c>
      <c r="L470" s="10"/>
      <c r="M470" s="10"/>
      <c r="N470" s="10"/>
      <c r="O470" s="10"/>
      <c r="P470" s="10"/>
      <c r="Q470" s="7" t="s">
        <v>281</v>
      </c>
      <c r="R470" s="27" t="s">
        <v>1786</v>
      </c>
      <c r="S470" s="28"/>
      <c r="T470" s="28"/>
      <c r="U470" s="13">
        <v>0</v>
      </c>
      <c r="V470" s="28"/>
      <c r="W470" s="28"/>
      <c r="X470" s="10">
        <f>1/3</f>
        <v>0.33333333333333331</v>
      </c>
      <c r="Y470" s="10">
        <v>0</v>
      </c>
      <c r="Z470" s="10">
        <f>1/3</f>
        <v>0.33333333333333331</v>
      </c>
      <c r="AA470" s="73">
        <v>0</v>
      </c>
    </row>
    <row r="471" spans="1:27">
      <c r="A471" s="35">
        <v>470</v>
      </c>
      <c r="B471" s="36" t="s">
        <v>1390</v>
      </c>
      <c r="C471" s="37" t="s">
        <v>1391</v>
      </c>
      <c r="D471" s="38" t="str">
        <f t="shared" si="45"/>
        <v>Ibrahim Taleb Hassan</v>
      </c>
      <c r="E471" s="36" t="s">
        <v>49</v>
      </c>
      <c r="F471" s="36" t="s">
        <v>53</v>
      </c>
      <c r="G471" s="36" t="s">
        <v>134</v>
      </c>
      <c r="H471" s="36" t="s">
        <v>1783</v>
      </c>
      <c r="I471" s="39" t="s">
        <v>1784</v>
      </c>
      <c r="J471" s="36" t="s">
        <v>1785</v>
      </c>
      <c r="K471" s="40">
        <v>0.5</v>
      </c>
      <c r="L471" s="40"/>
      <c r="M471" s="40"/>
      <c r="N471" s="40"/>
      <c r="O471" s="40"/>
      <c r="P471" s="40"/>
      <c r="Q471" s="36" t="s">
        <v>281</v>
      </c>
      <c r="R471" s="41" t="s">
        <v>1786</v>
      </c>
      <c r="S471" s="42"/>
      <c r="T471" s="42"/>
      <c r="U471" s="51">
        <v>0.5</v>
      </c>
      <c r="V471" s="42"/>
      <c r="W471" s="42"/>
      <c r="X471" s="40">
        <f>1/3</f>
        <v>0.33333333333333331</v>
      </c>
      <c r="Y471" s="40">
        <v>0.5</v>
      </c>
      <c r="Z471" s="40">
        <f>1/3</f>
        <v>0.33333333333333331</v>
      </c>
      <c r="AA471" s="93">
        <v>0.5</v>
      </c>
    </row>
    <row r="472" spans="1:27">
      <c r="A472" s="53">
        <v>471</v>
      </c>
      <c r="B472" s="56" t="s">
        <v>756</v>
      </c>
      <c r="C472" s="76" t="s">
        <v>1787</v>
      </c>
      <c r="D472" s="54" t="str">
        <f t="shared" si="45"/>
        <v xml:space="preserve">El Sayed Yehya </v>
      </c>
      <c r="E472" s="56" t="s">
        <v>39</v>
      </c>
      <c r="F472" s="54" t="s">
        <v>30</v>
      </c>
      <c r="G472" s="56" t="s">
        <v>31</v>
      </c>
      <c r="H472" s="56" t="s">
        <v>1783</v>
      </c>
      <c r="I472" s="57" t="s">
        <v>1784</v>
      </c>
      <c r="J472" s="56" t="s">
        <v>1785</v>
      </c>
      <c r="K472" s="44">
        <v>0.5</v>
      </c>
      <c r="L472" s="44"/>
      <c r="M472" s="44"/>
      <c r="N472" s="44"/>
      <c r="O472" s="44"/>
      <c r="P472" s="44"/>
      <c r="Q472" s="56" t="s">
        <v>281</v>
      </c>
      <c r="R472" s="59" t="s">
        <v>1786</v>
      </c>
      <c r="S472" s="60"/>
      <c r="T472" s="60"/>
      <c r="U472" s="51">
        <v>0.5</v>
      </c>
      <c r="V472" s="60"/>
      <c r="W472" s="60"/>
      <c r="X472" s="44">
        <f>1/3</f>
        <v>0.33333333333333331</v>
      </c>
      <c r="Y472" s="40">
        <v>0.5</v>
      </c>
      <c r="Z472" s="44">
        <f>1/3</f>
        <v>0.33333333333333331</v>
      </c>
      <c r="AA472" s="93">
        <v>0.5</v>
      </c>
    </row>
    <row r="473" spans="1:27">
      <c r="A473" s="15">
        <v>472</v>
      </c>
      <c r="B473" s="18" t="s">
        <v>1788</v>
      </c>
      <c r="C473" s="34" t="s">
        <v>1789</v>
      </c>
      <c r="D473" s="16" t="str">
        <f t="shared" si="45"/>
        <v>Zaka Awais</v>
      </c>
      <c r="E473" s="18" t="s">
        <v>103</v>
      </c>
      <c r="F473" s="18" t="s">
        <v>53</v>
      </c>
      <c r="G473" s="18" t="s">
        <v>134</v>
      </c>
      <c r="H473" s="18" t="s">
        <v>1790</v>
      </c>
      <c r="I473" s="46" t="s">
        <v>1791</v>
      </c>
      <c r="J473" s="18" t="s">
        <v>1792</v>
      </c>
      <c r="K473" s="21">
        <v>0</v>
      </c>
      <c r="L473" s="21"/>
      <c r="M473" s="21"/>
      <c r="N473" s="21"/>
      <c r="O473" s="21"/>
      <c r="P473" s="21"/>
      <c r="Q473" s="18" t="s">
        <v>281</v>
      </c>
      <c r="R473" s="29" t="s">
        <v>1793</v>
      </c>
      <c r="S473" s="23"/>
      <c r="T473" s="23"/>
      <c r="U473" s="24">
        <v>0</v>
      </c>
      <c r="V473" s="23"/>
      <c r="W473" s="23"/>
      <c r="X473" s="21">
        <f>1/4</f>
        <v>0.25</v>
      </c>
      <c r="Y473" s="21">
        <v>0</v>
      </c>
      <c r="Z473" s="21">
        <f>1/4</f>
        <v>0.25</v>
      </c>
      <c r="AA473" s="74">
        <v>0</v>
      </c>
    </row>
    <row r="474" spans="1:27">
      <c r="A474" s="53">
        <v>473</v>
      </c>
      <c r="B474" s="56" t="s">
        <v>1390</v>
      </c>
      <c r="C474" s="76" t="s">
        <v>1391</v>
      </c>
      <c r="D474" s="54" t="str">
        <f t="shared" si="45"/>
        <v>Ibrahim Taleb Hassan</v>
      </c>
      <c r="E474" s="56" t="s">
        <v>49</v>
      </c>
      <c r="F474" s="56" t="s">
        <v>53</v>
      </c>
      <c r="G474" s="56" t="s">
        <v>134</v>
      </c>
      <c r="H474" s="56" t="s">
        <v>1790</v>
      </c>
      <c r="I474" s="57" t="s">
        <v>1791</v>
      </c>
      <c r="J474" s="56" t="s">
        <v>1792</v>
      </c>
      <c r="K474" s="44">
        <v>0.33333333333333331</v>
      </c>
      <c r="L474" s="44"/>
      <c r="M474" s="44"/>
      <c r="N474" s="44"/>
      <c r="O474" s="44"/>
      <c r="P474" s="44"/>
      <c r="Q474" s="56" t="s">
        <v>281</v>
      </c>
      <c r="R474" s="59" t="s">
        <v>1793</v>
      </c>
      <c r="S474" s="60"/>
      <c r="T474" s="60"/>
      <c r="U474" s="43">
        <v>0.33333333333333331</v>
      </c>
      <c r="V474" s="60"/>
      <c r="W474" s="60"/>
      <c r="X474" s="44">
        <f>1/4</f>
        <v>0.25</v>
      </c>
      <c r="Y474" s="44">
        <v>0.33333333333333331</v>
      </c>
      <c r="Z474" s="44">
        <f>1/4</f>
        <v>0.25</v>
      </c>
      <c r="AA474" s="78">
        <v>0.33333333333333331</v>
      </c>
    </row>
    <row r="475" spans="1:27" ht="15" customHeight="1">
      <c r="A475" s="35">
        <v>474</v>
      </c>
      <c r="B475" s="36" t="s">
        <v>535</v>
      </c>
      <c r="C475" s="37" t="s">
        <v>536</v>
      </c>
      <c r="D475" s="38" t="str">
        <f t="shared" si="45"/>
        <v>Khamis Mustafa</v>
      </c>
      <c r="E475" s="36" t="s">
        <v>49</v>
      </c>
      <c r="F475" s="168" t="s">
        <v>1400</v>
      </c>
      <c r="G475" s="36" t="s">
        <v>31</v>
      </c>
      <c r="H475" s="36" t="s">
        <v>1790</v>
      </c>
      <c r="I475" s="39" t="s">
        <v>1791</v>
      </c>
      <c r="J475" s="36" t="s">
        <v>1792</v>
      </c>
      <c r="K475" s="40">
        <v>0.33333333333333331</v>
      </c>
      <c r="L475" s="40"/>
      <c r="M475" s="40"/>
      <c r="N475" s="40"/>
      <c r="O475" s="40"/>
      <c r="P475" s="40"/>
      <c r="Q475" s="36" t="s">
        <v>281</v>
      </c>
      <c r="R475" s="41" t="s">
        <v>1793</v>
      </c>
      <c r="S475" s="42"/>
      <c r="T475" s="42"/>
      <c r="U475" s="43">
        <v>0.33333333333333331</v>
      </c>
      <c r="V475" s="42"/>
      <c r="W475" s="42"/>
      <c r="X475" s="40">
        <f>1/4</f>
        <v>0.25</v>
      </c>
      <c r="Y475" s="44">
        <v>0.33333333333333331</v>
      </c>
      <c r="Z475" s="40">
        <f>1/4</f>
        <v>0.25</v>
      </c>
      <c r="AA475" s="78">
        <v>0.33333333333333331</v>
      </c>
    </row>
    <row r="476" spans="1:27">
      <c r="A476" s="53">
        <v>475</v>
      </c>
      <c r="B476" s="56" t="s">
        <v>1794</v>
      </c>
      <c r="C476" s="76" t="s">
        <v>1795</v>
      </c>
      <c r="D476" s="54" t="str">
        <f t="shared" si="45"/>
        <v>Jabbar Nabil Abdel</v>
      </c>
      <c r="E476" s="56" t="s">
        <v>49</v>
      </c>
      <c r="F476" s="56" t="s">
        <v>53</v>
      </c>
      <c r="G476" s="56" t="s">
        <v>134</v>
      </c>
      <c r="H476" s="56" t="s">
        <v>1790</v>
      </c>
      <c r="I476" s="57" t="s">
        <v>1791</v>
      </c>
      <c r="J476" s="56" t="s">
        <v>1792</v>
      </c>
      <c r="K476" s="44">
        <v>0.33333333333333331</v>
      </c>
      <c r="L476" s="44"/>
      <c r="M476" s="44"/>
      <c r="N476" s="44"/>
      <c r="O476" s="44"/>
      <c r="P476" s="44"/>
      <c r="Q476" s="56" t="s">
        <v>281</v>
      </c>
      <c r="R476" s="59" t="s">
        <v>1793</v>
      </c>
      <c r="S476" s="60"/>
      <c r="T476" s="60"/>
      <c r="U476" s="43">
        <v>0.33333333333333331</v>
      </c>
      <c r="V476" s="60"/>
      <c r="W476" s="60"/>
      <c r="X476" s="44">
        <f>1/4</f>
        <v>0.25</v>
      </c>
      <c r="Y476" s="44">
        <v>0.33333333333333331</v>
      </c>
      <c r="Z476" s="44">
        <f>1/4</f>
        <v>0.25</v>
      </c>
      <c r="AA476" s="78">
        <v>0.33333333333333331</v>
      </c>
    </row>
    <row r="477" spans="1:27">
      <c r="A477" s="15">
        <v>476</v>
      </c>
      <c r="B477" s="18" t="s">
        <v>60</v>
      </c>
      <c r="C477" s="34" t="s">
        <v>61</v>
      </c>
      <c r="D477" s="16" t="str">
        <f t="shared" si="45"/>
        <v>Alzaatreh Ayman</v>
      </c>
      <c r="E477" s="18" t="s">
        <v>39</v>
      </c>
      <c r="F477" s="16" t="s">
        <v>30</v>
      </c>
      <c r="G477" s="18" t="s">
        <v>62</v>
      </c>
      <c r="H477" s="18" t="s">
        <v>1796</v>
      </c>
      <c r="I477" s="46" t="s">
        <v>1797</v>
      </c>
      <c r="J477" s="18" t="s">
        <v>1798</v>
      </c>
      <c r="K477" s="21"/>
      <c r="L477" s="21"/>
      <c r="M477" s="21"/>
      <c r="N477" s="21"/>
      <c r="O477" s="21"/>
      <c r="P477" s="21">
        <v>1</v>
      </c>
      <c r="Q477" s="18" t="s">
        <v>1212</v>
      </c>
      <c r="R477" s="29" t="s">
        <v>1799</v>
      </c>
      <c r="S477" s="23"/>
      <c r="T477" s="23"/>
      <c r="U477" s="23"/>
      <c r="V477" s="23"/>
      <c r="W477" s="23">
        <v>1</v>
      </c>
      <c r="X477" s="21">
        <v>1</v>
      </c>
      <c r="Y477" s="21">
        <v>1</v>
      </c>
      <c r="Z477" s="21">
        <v>1</v>
      </c>
      <c r="AA477" s="72">
        <v>1</v>
      </c>
    </row>
    <row r="478" spans="1:27">
      <c r="A478" s="4">
        <v>477</v>
      </c>
      <c r="B478" s="7" t="s">
        <v>625</v>
      </c>
      <c r="C478" s="30" t="s">
        <v>1800</v>
      </c>
      <c r="D478" s="5" t="str">
        <f t="shared" si="45"/>
        <v>Khan Naveed</v>
      </c>
      <c r="E478" s="7" t="s">
        <v>49</v>
      </c>
      <c r="F478" s="161" t="s">
        <v>1400</v>
      </c>
      <c r="G478" s="7" t="s">
        <v>31</v>
      </c>
      <c r="H478" s="7" t="s">
        <v>1801</v>
      </c>
      <c r="I478" s="47" t="s">
        <v>1802</v>
      </c>
      <c r="J478" s="7" t="s">
        <v>1803</v>
      </c>
      <c r="K478" s="10">
        <v>0.33333333333333331</v>
      </c>
      <c r="L478" s="10"/>
      <c r="M478" s="10"/>
      <c r="N478" s="10"/>
      <c r="O478" s="10"/>
      <c r="P478" s="10"/>
      <c r="Q478" s="7" t="s">
        <v>1277</v>
      </c>
      <c r="R478" s="27" t="s">
        <v>1804</v>
      </c>
      <c r="S478" s="13">
        <v>0.33333333333333331</v>
      </c>
      <c r="T478" s="28"/>
      <c r="U478" s="28"/>
      <c r="V478" s="28"/>
      <c r="W478" s="28"/>
      <c r="X478" s="10">
        <f>1/3</f>
        <v>0.33333333333333331</v>
      </c>
      <c r="Y478" s="10">
        <v>0.33333333333333331</v>
      </c>
      <c r="Z478" s="10">
        <f t="shared" ref="Z478:AA480" si="48">1/3</f>
        <v>0.33333333333333331</v>
      </c>
      <c r="AA478" s="73">
        <f t="shared" si="48"/>
        <v>0.33333333333333331</v>
      </c>
    </row>
    <row r="479" spans="1:27">
      <c r="A479" s="15">
        <v>478</v>
      </c>
      <c r="B479" s="18" t="s">
        <v>1805</v>
      </c>
      <c r="C479" s="34" t="s">
        <v>1806</v>
      </c>
      <c r="D479" s="16" t="str">
        <f t="shared" si="45"/>
        <v>Anwar Ayaz</v>
      </c>
      <c r="E479" s="18" t="s">
        <v>187</v>
      </c>
      <c r="F479" s="154" t="s">
        <v>1400</v>
      </c>
      <c r="G479" s="18" t="s">
        <v>31</v>
      </c>
      <c r="H479" s="18" t="s">
        <v>1801</v>
      </c>
      <c r="I479" s="46" t="s">
        <v>1802</v>
      </c>
      <c r="J479" s="18" t="s">
        <v>1803</v>
      </c>
      <c r="K479" s="21">
        <v>0.33333333333333331</v>
      </c>
      <c r="L479" s="21"/>
      <c r="M479" s="21"/>
      <c r="N479" s="21"/>
      <c r="O479" s="21"/>
      <c r="P479" s="21"/>
      <c r="Q479" s="18" t="s">
        <v>1277</v>
      </c>
      <c r="R479" s="29" t="s">
        <v>1804</v>
      </c>
      <c r="S479" s="24">
        <v>0.33333333333333331</v>
      </c>
      <c r="T479" s="23"/>
      <c r="U479" s="23"/>
      <c r="V479" s="23"/>
      <c r="W479" s="23"/>
      <c r="X479" s="21">
        <f>1/3</f>
        <v>0.33333333333333331</v>
      </c>
      <c r="Y479" s="21">
        <v>0.33333333333333331</v>
      </c>
      <c r="Z479" s="21">
        <f t="shared" si="48"/>
        <v>0.33333333333333331</v>
      </c>
      <c r="AA479" s="74">
        <f t="shared" si="48"/>
        <v>0.33333333333333331</v>
      </c>
    </row>
    <row r="480" spans="1:27">
      <c r="A480" s="4">
        <v>479</v>
      </c>
      <c r="B480" s="7" t="s">
        <v>1807</v>
      </c>
      <c r="C480" s="30" t="s">
        <v>1808</v>
      </c>
      <c r="D480" s="5" t="str">
        <f t="shared" si="45"/>
        <v>Siddiqui Ruqaiyyah</v>
      </c>
      <c r="E480" s="7" t="s">
        <v>1599</v>
      </c>
      <c r="F480" s="161" t="s">
        <v>1400</v>
      </c>
      <c r="G480" s="7" t="s">
        <v>31</v>
      </c>
      <c r="H480" s="7" t="s">
        <v>1801</v>
      </c>
      <c r="I480" s="47" t="s">
        <v>1802</v>
      </c>
      <c r="J480" s="7" t="s">
        <v>1803</v>
      </c>
      <c r="K480" s="10">
        <v>0.33333333333333331</v>
      </c>
      <c r="L480" s="10"/>
      <c r="M480" s="10"/>
      <c r="N480" s="10"/>
      <c r="O480" s="10"/>
      <c r="P480" s="10"/>
      <c r="Q480" s="7" t="s">
        <v>1277</v>
      </c>
      <c r="R480" s="27" t="s">
        <v>1804</v>
      </c>
      <c r="S480" s="13">
        <v>0.33333333333333331</v>
      </c>
      <c r="T480" s="28"/>
      <c r="U480" s="28"/>
      <c r="V480" s="28"/>
      <c r="W480" s="28"/>
      <c r="X480" s="10">
        <f>1/3</f>
        <v>0.33333333333333331</v>
      </c>
      <c r="Y480" s="10">
        <v>0.33333333333333331</v>
      </c>
      <c r="Z480" s="10">
        <f t="shared" si="48"/>
        <v>0.33333333333333331</v>
      </c>
      <c r="AA480" s="73">
        <f t="shared" si="48"/>
        <v>0.33333333333333331</v>
      </c>
    </row>
    <row r="481" spans="1:27">
      <c r="A481" s="15">
        <v>480</v>
      </c>
      <c r="B481" s="18" t="s">
        <v>1809</v>
      </c>
      <c r="C481" s="34" t="s">
        <v>1810</v>
      </c>
      <c r="D481" s="16" t="str">
        <f t="shared" si="45"/>
        <v>Elsamahy Nada</v>
      </c>
      <c r="E481" s="18" t="s">
        <v>146</v>
      </c>
      <c r="F481" s="18" t="s">
        <v>53</v>
      </c>
      <c r="G481" s="18" t="s">
        <v>88</v>
      </c>
      <c r="H481" s="18"/>
      <c r="I481" s="46" t="s">
        <v>1811</v>
      </c>
      <c r="J481" s="18" t="s">
        <v>1812</v>
      </c>
      <c r="K481" s="21"/>
      <c r="L481" s="21">
        <v>0</v>
      </c>
      <c r="M481" s="21"/>
      <c r="N481" s="21"/>
      <c r="O481" s="21"/>
      <c r="P481" s="21"/>
      <c r="Q481" s="18" t="s">
        <v>161</v>
      </c>
      <c r="R481" s="29" t="s">
        <v>1813</v>
      </c>
      <c r="S481" s="24">
        <v>0</v>
      </c>
      <c r="T481" s="23"/>
      <c r="U481" s="23"/>
      <c r="V481" s="23"/>
      <c r="W481" s="23"/>
      <c r="X481" s="21">
        <f>1/5</f>
        <v>0.2</v>
      </c>
      <c r="Y481" s="21">
        <v>0</v>
      </c>
      <c r="Z481" s="21">
        <f>1/5</f>
        <v>0.2</v>
      </c>
      <c r="AA481" s="74">
        <v>0</v>
      </c>
    </row>
    <row r="482" spans="1:27">
      <c r="A482" s="4">
        <v>481</v>
      </c>
      <c r="B482" s="7" t="s">
        <v>1814</v>
      </c>
      <c r="C482" s="30" t="s">
        <v>87</v>
      </c>
      <c r="D482" s="5" t="str">
        <f t="shared" si="45"/>
        <v>AlKhatib Mohammad</v>
      </c>
      <c r="E482" s="7" t="s">
        <v>146</v>
      </c>
      <c r="F482" s="7" t="s">
        <v>53</v>
      </c>
      <c r="G482" s="7" t="s">
        <v>88</v>
      </c>
      <c r="H482" s="7"/>
      <c r="I482" s="47" t="s">
        <v>1811</v>
      </c>
      <c r="J482" s="7" t="s">
        <v>1812</v>
      </c>
      <c r="K482" s="10"/>
      <c r="L482" s="10">
        <v>0</v>
      </c>
      <c r="M482" s="10"/>
      <c r="N482" s="10"/>
      <c r="O482" s="10"/>
      <c r="P482" s="10"/>
      <c r="Q482" s="7" t="s">
        <v>161</v>
      </c>
      <c r="R482" s="27" t="s">
        <v>1813</v>
      </c>
      <c r="S482" s="13">
        <v>0</v>
      </c>
      <c r="T482" s="28"/>
      <c r="U482" s="28"/>
      <c r="V482" s="28"/>
      <c r="W482" s="28"/>
      <c r="X482" s="10">
        <f>1/5</f>
        <v>0.2</v>
      </c>
      <c r="Y482" s="10">
        <v>0</v>
      </c>
      <c r="Z482" s="10">
        <f>1/5</f>
        <v>0.2</v>
      </c>
      <c r="AA482" s="73">
        <v>0</v>
      </c>
    </row>
    <row r="483" spans="1:27">
      <c r="A483" s="15">
        <v>482</v>
      </c>
      <c r="B483" s="18" t="s">
        <v>1815</v>
      </c>
      <c r="C483" s="34" t="s">
        <v>912</v>
      </c>
      <c r="D483" s="16" t="str">
        <f t="shared" si="45"/>
        <v>AlMohtadi Karim</v>
      </c>
      <c r="E483" s="18" t="s">
        <v>146</v>
      </c>
      <c r="F483" s="18" t="s">
        <v>53</v>
      </c>
      <c r="G483" s="18" t="s">
        <v>88</v>
      </c>
      <c r="H483" s="18"/>
      <c r="I483" s="46" t="s">
        <v>1811</v>
      </c>
      <c r="J483" s="18" t="s">
        <v>1812</v>
      </c>
      <c r="K483" s="21"/>
      <c r="L483" s="21">
        <v>0</v>
      </c>
      <c r="M483" s="21"/>
      <c r="N483" s="21"/>
      <c r="O483" s="21"/>
      <c r="P483" s="21"/>
      <c r="Q483" s="18" t="s">
        <v>161</v>
      </c>
      <c r="R483" s="29" t="s">
        <v>1813</v>
      </c>
      <c r="S483" s="24">
        <v>0</v>
      </c>
      <c r="T483" s="23"/>
      <c r="U483" s="23"/>
      <c r="V483" s="23"/>
      <c r="W483" s="23"/>
      <c r="X483" s="21">
        <f>1/5</f>
        <v>0.2</v>
      </c>
      <c r="Y483" s="21">
        <v>0</v>
      </c>
      <c r="Z483" s="21">
        <f>1/5</f>
        <v>0.2</v>
      </c>
      <c r="AA483" s="74">
        <v>0</v>
      </c>
    </row>
    <row r="484" spans="1:27">
      <c r="A484" s="4">
        <v>483</v>
      </c>
      <c r="B484" s="7" t="s">
        <v>1816</v>
      </c>
      <c r="C484" s="30" t="s">
        <v>1817</v>
      </c>
      <c r="D484" s="5" t="str">
        <f t="shared" si="45"/>
        <v>Haikal Hisham</v>
      </c>
      <c r="E484" s="7" t="s">
        <v>146</v>
      </c>
      <c r="F484" s="7" t="s">
        <v>53</v>
      </c>
      <c r="G484" s="7" t="s">
        <v>88</v>
      </c>
      <c r="H484" s="7"/>
      <c r="I484" s="47" t="s">
        <v>1811</v>
      </c>
      <c r="J484" s="7" t="s">
        <v>1812</v>
      </c>
      <c r="K484" s="10"/>
      <c r="L484" s="10">
        <v>0</v>
      </c>
      <c r="M484" s="10"/>
      <c r="N484" s="10"/>
      <c r="O484" s="10"/>
      <c r="P484" s="10"/>
      <c r="Q484" s="7" t="s">
        <v>161</v>
      </c>
      <c r="R484" s="27" t="s">
        <v>1813</v>
      </c>
      <c r="S484" s="13">
        <v>0</v>
      </c>
      <c r="T484" s="28"/>
      <c r="U484" s="28"/>
      <c r="V484" s="28"/>
      <c r="W484" s="28"/>
      <c r="X484" s="10">
        <f>1/5</f>
        <v>0.2</v>
      </c>
      <c r="Y484" s="10">
        <v>0</v>
      </c>
      <c r="Z484" s="10">
        <f>1/5</f>
        <v>0.2</v>
      </c>
      <c r="AA484" s="73">
        <v>0</v>
      </c>
    </row>
    <row r="485" spans="1:27">
      <c r="A485" s="35">
        <v>484</v>
      </c>
      <c r="B485" s="36" t="s">
        <v>238</v>
      </c>
      <c r="C485" s="37" t="s">
        <v>239</v>
      </c>
      <c r="D485" s="38" t="str">
        <f t="shared" si="45"/>
        <v>Abu-Lebdeh Ghassan</v>
      </c>
      <c r="E485" s="36" t="s">
        <v>49</v>
      </c>
      <c r="F485" s="36" t="s">
        <v>53</v>
      </c>
      <c r="G485" s="36" t="s">
        <v>88</v>
      </c>
      <c r="H485" s="36"/>
      <c r="I485" s="39" t="s">
        <v>1811</v>
      </c>
      <c r="J485" s="36" t="s">
        <v>1812</v>
      </c>
      <c r="K485" s="40"/>
      <c r="L485" s="40">
        <v>1</v>
      </c>
      <c r="M485" s="40"/>
      <c r="N485" s="40"/>
      <c r="O485" s="40"/>
      <c r="P485" s="40"/>
      <c r="Q485" s="36" t="s">
        <v>161</v>
      </c>
      <c r="R485" s="41" t="s">
        <v>1813</v>
      </c>
      <c r="S485" s="51">
        <v>1</v>
      </c>
      <c r="T485" s="42"/>
      <c r="U485" s="42"/>
      <c r="V485" s="42"/>
      <c r="W485" s="42"/>
      <c r="X485" s="40">
        <f>1/5</f>
        <v>0.2</v>
      </c>
      <c r="Y485" s="40">
        <v>1</v>
      </c>
      <c r="Z485" s="40">
        <f>1/5</f>
        <v>0.2</v>
      </c>
      <c r="AA485" s="93">
        <v>1</v>
      </c>
    </row>
    <row r="486" spans="1:27">
      <c r="A486" s="4">
        <v>485</v>
      </c>
      <c r="B486" s="7" t="s">
        <v>1818</v>
      </c>
      <c r="C486" s="30" t="s">
        <v>304</v>
      </c>
      <c r="D486" s="5" t="str">
        <f t="shared" si="45"/>
        <v>AbouKheir Dana</v>
      </c>
      <c r="E486" s="7" t="s">
        <v>146</v>
      </c>
      <c r="F486" s="7" t="s">
        <v>53</v>
      </c>
      <c r="G486" s="7" t="s">
        <v>88</v>
      </c>
      <c r="H486" s="7"/>
      <c r="I486" s="47" t="s">
        <v>1819</v>
      </c>
      <c r="J486" s="7" t="s">
        <v>1820</v>
      </c>
      <c r="K486" s="10"/>
      <c r="L486" s="10">
        <v>0</v>
      </c>
      <c r="M486" s="10"/>
      <c r="N486" s="10"/>
      <c r="O486" s="10"/>
      <c r="P486" s="10"/>
      <c r="Q486" s="7" t="s">
        <v>161</v>
      </c>
      <c r="R486" s="27" t="s">
        <v>1821</v>
      </c>
      <c r="S486" s="13">
        <v>0</v>
      </c>
      <c r="T486" s="28"/>
      <c r="U486" s="28"/>
      <c r="V486" s="28"/>
      <c r="W486" s="28"/>
      <c r="X486" s="10">
        <f>1/3</f>
        <v>0.33333333333333331</v>
      </c>
      <c r="Y486" s="10">
        <v>0</v>
      </c>
      <c r="Z486" s="10">
        <f>1/3</f>
        <v>0.33333333333333331</v>
      </c>
      <c r="AA486" s="73">
        <v>0</v>
      </c>
    </row>
    <row r="487" spans="1:27">
      <c r="A487" s="15">
        <v>486</v>
      </c>
      <c r="B487" s="18" t="s">
        <v>1822</v>
      </c>
      <c r="C487" s="34" t="s">
        <v>87</v>
      </c>
      <c r="D487" s="16" t="str">
        <f t="shared" si="45"/>
        <v>Khalifa Mohammad</v>
      </c>
      <c r="E487" s="18" t="s">
        <v>146</v>
      </c>
      <c r="F487" s="18" t="s">
        <v>53</v>
      </c>
      <c r="G487" s="18" t="s">
        <v>88</v>
      </c>
      <c r="H487" s="18"/>
      <c r="I487" s="46" t="s">
        <v>1819</v>
      </c>
      <c r="J487" s="18" t="s">
        <v>1820</v>
      </c>
      <c r="K487" s="21"/>
      <c r="L487" s="21">
        <v>0</v>
      </c>
      <c r="M487" s="21"/>
      <c r="N487" s="21"/>
      <c r="O487" s="21"/>
      <c r="P487" s="21"/>
      <c r="Q487" s="18" t="s">
        <v>161</v>
      </c>
      <c r="R487" s="29" t="s">
        <v>1821</v>
      </c>
      <c r="S487" s="24">
        <v>0</v>
      </c>
      <c r="T487" s="23"/>
      <c r="U487" s="23"/>
      <c r="V487" s="23"/>
      <c r="W487" s="23"/>
      <c r="X487" s="21">
        <f>1/3</f>
        <v>0.33333333333333331</v>
      </c>
      <c r="Y487" s="21">
        <v>0</v>
      </c>
      <c r="Z487" s="21">
        <f>1/3</f>
        <v>0.33333333333333331</v>
      </c>
      <c r="AA487" s="74">
        <v>0</v>
      </c>
    </row>
    <row r="488" spans="1:27">
      <c r="A488" s="53">
        <v>487</v>
      </c>
      <c r="B488" s="56" t="s">
        <v>238</v>
      </c>
      <c r="C488" s="76" t="s">
        <v>239</v>
      </c>
      <c r="D488" s="54" t="str">
        <f t="shared" si="45"/>
        <v>Abu-Lebdeh Ghassan</v>
      </c>
      <c r="E488" s="56" t="s">
        <v>49</v>
      </c>
      <c r="F488" s="56" t="s">
        <v>53</v>
      </c>
      <c r="G488" s="56" t="s">
        <v>88</v>
      </c>
      <c r="H488" s="56"/>
      <c r="I488" s="57" t="s">
        <v>1819</v>
      </c>
      <c r="J488" s="56" t="s">
        <v>1820</v>
      </c>
      <c r="K488" s="44"/>
      <c r="L488" s="44">
        <v>1</v>
      </c>
      <c r="M488" s="44"/>
      <c r="N488" s="44"/>
      <c r="O488" s="44"/>
      <c r="P488" s="44"/>
      <c r="Q488" s="56" t="s">
        <v>161</v>
      </c>
      <c r="R488" s="59" t="s">
        <v>1821</v>
      </c>
      <c r="S488" s="43">
        <v>1</v>
      </c>
      <c r="T488" s="60"/>
      <c r="U488" s="60"/>
      <c r="V488" s="60"/>
      <c r="W488" s="60"/>
      <c r="X488" s="44">
        <f>1/3</f>
        <v>0.33333333333333331</v>
      </c>
      <c r="Y488" s="44">
        <v>1</v>
      </c>
      <c r="Z488" s="44">
        <f>1/3</f>
        <v>0.33333333333333331</v>
      </c>
      <c r="AA488" s="78">
        <v>1</v>
      </c>
    </row>
    <row r="489" spans="1:27">
      <c r="A489" s="15">
        <v>488</v>
      </c>
      <c r="B489" s="18" t="s">
        <v>1444</v>
      </c>
      <c r="C489" s="34" t="s">
        <v>1445</v>
      </c>
      <c r="D489" s="16" t="str">
        <f t="shared" si="45"/>
        <v>Basco Rodrigo</v>
      </c>
      <c r="E489" s="18" t="s">
        <v>39</v>
      </c>
      <c r="F489" s="18" t="s">
        <v>40</v>
      </c>
      <c r="G489" s="18" t="s">
        <v>41</v>
      </c>
      <c r="H489" s="18" t="s">
        <v>1823</v>
      </c>
      <c r="I489" s="46" t="s">
        <v>1824</v>
      </c>
      <c r="J489" s="18" t="s">
        <v>1825</v>
      </c>
      <c r="K489" s="21"/>
      <c r="L489" s="21">
        <v>1</v>
      </c>
      <c r="M489" s="21"/>
      <c r="N489" s="21"/>
      <c r="O489" s="21"/>
      <c r="P489" s="21"/>
      <c r="Q489" s="18" t="s">
        <v>130</v>
      </c>
      <c r="R489" s="29" t="s">
        <v>1826</v>
      </c>
      <c r="S489" s="23"/>
      <c r="T489" s="23">
        <v>1</v>
      </c>
      <c r="U489" s="23"/>
      <c r="V489" s="23"/>
      <c r="W489" s="23"/>
      <c r="X489" s="21">
        <v>1</v>
      </c>
      <c r="Y489" s="21">
        <v>1</v>
      </c>
      <c r="Z489" s="21">
        <f>1/4</f>
        <v>0.25</v>
      </c>
      <c r="AA489" s="72">
        <f>1/4</f>
        <v>0.25</v>
      </c>
    </row>
    <row r="490" spans="1:27">
      <c r="A490" s="4">
        <v>489</v>
      </c>
      <c r="B490" s="7" t="s">
        <v>1299</v>
      </c>
      <c r="C490" s="30" t="s">
        <v>275</v>
      </c>
      <c r="D490" s="5" t="str">
        <f t="shared" si="45"/>
        <v>Abdelgawad Mohamed</v>
      </c>
      <c r="E490" s="7" t="s">
        <v>39</v>
      </c>
      <c r="F490" s="7" t="s">
        <v>53</v>
      </c>
      <c r="G490" s="7" t="s">
        <v>54</v>
      </c>
      <c r="H490" s="7" t="s">
        <v>1827</v>
      </c>
      <c r="I490" s="47" t="s">
        <v>1828</v>
      </c>
      <c r="J490" s="7" t="s">
        <v>1829</v>
      </c>
      <c r="K490" s="10"/>
      <c r="L490" s="10">
        <v>1</v>
      </c>
      <c r="M490" s="10"/>
      <c r="N490" s="10"/>
      <c r="O490" s="10"/>
      <c r="P490" s="10"/>
      <c r="Q490" s="7" t="s">
        <v>1830</v>
      </c>
      <c r="R490" s="27" t="s">
        <v>1831</v>
      </c>
      <c r="S490" s="13">
        <v>1</v>
      </c>
      <c r="T490" s="28"/>
      <c r="U490" s="28"/>
      <c r="V490" s="28"/>
      <c r="W490" s="28"/>
      <c r="X490" s="10">
        <v>1</v>
      </c>
      <c r="Y490" s="10">
        <v>1</v>
      </c>
      <c r="Z490" s="10">
        <v>0.1</v>
      </c>
      <c r="AA490" s="71">
        <v>0.1</v>
      </c>
    </row>
    <row r="491" spans="1:27">
      <c r="A491" s="15">
        <v>490</v>
      </c>
      <c r="B491" s="18" t="s">
        <v>188</v>
      </c>
      <c r="C491" s="34" t="s">
        <v>189</v>
      </c>
      <c r="D491" s="16" t="str">
        <f t="shared" si="45"/>
        <v>Bodolica Virginia</v>
      </c>
      <c r="E491" s="18" t="s">
        <v>49</v>
      </c>
      <c r="F491" s="18" t="s">
        <v>40</v>
      </c>
      <c r="G491" s="18" t="s">
        <v>41</v>
      </c>
      <c r="H491" s="18" t="s">
        <v>1832</v>
      </c>
      <c r="I491" s="46" t="s">
        <v>1833</v>
      </c>
      <c r="J491" s="18" t="s">
        <v>1834</v>
      </c>
      <c r="K491" s="21"/>
      <c r="L491" s="21">
        <v>0.5</v>
      </c>
      <c r="M491" s="21"/>
      <c r="N491" s="21"/>
      <c r="O491" s="21"/>
      <c r="P491" s="21"/>
      <c r="Q491" s="18" t="s">
        <v>130</v>
      </c>
      <c r="R491" s="29" t="s">
        <v>1835</v>
      </c>
      <c r="S491" s="13">
        <v>0.5</v>
      </c>
      <c r="T491" s="23"/>
      <c r="U491" s="23"/>
      <c r="V491" s="23"/>
      <c r="W491" s="23"/>
      <c r="X491" s="21">
        <f>1/2</f>
        <v>0.5</v>
      </c>
      <c r="Y491" s="21">
        <v>0.5</v>
      </c>
      <c r="Z491" s="21">
        <f>1/3</f>
        <v>0.33333333333333331</v>
      </c>
      <c r="AA491" s="72">
        <f>1/3</f>
        <v>0.33333333333333331</v>
      </c>
    </row>
    <row r="492" spans="1:27">
      <c r="A492" s="4">
        <v>491</v>
      </c>
      <c r="B492" s="7" t="s">
        <v>217</v>
      </c>
      <c r="C492" s="30" t="s">
        <v>218</v>
      </c>
      <c r="D492" s="5" t="str">
        <f t="shared" si="45"/>
        <v>Dupuis Daniel</v>
      </c>
      <c r="E492" s="7" t="s">
        <v>70</v>
      </c>
      <c r="F492" s="7" t="s">
        <v>40</v>
      </c>
      <c r="G492" s="7" t="s">
        <v>219</v>
      </c>
      <c r="H492" s="7" t="s">
        <v>1832</v>
      </c>
      <c r="I492" s="47" t="s">
        <v>1833</v>
      </c>
      <c r="J492" s="7" t="s">
        <v>1834</v>
      </c>
      <c r="K492" s="10"/>
      <c r="L492" s="10">
        <v>0.5</v>
      </c>
      <c r="M492" s="10"/>
      <c r="N492" s="10"/>
      <c r="O492" s="10"/>
      <c r="P492" s="10"/>
      <c r="Q492" s="7" t="s">
        <v>130</v>
      </c>
      <c r="R492" s="27" t="s">
        <v>1835</v>
      </c>
      <c r="S492" s="13">
        <v>0.5</v>
      </c>
      <c r="T492" s="28"/>
      <c r="U492" s="28"/>
      <c r="V492" s="28"/>
      <c r="W492" s="28"/>
      <c r="X492" s="10">
        <f>1/2</f>
        <v>0.5</v>
      </c>
      <c r="Y492" s="10">
        <v>0.5</v>
      </c>
      <c r="Z492" s="10">
        <f>1/3</f>
        <v>0.33333333333333331</v>
      </c>
      <c r="AA492" s="71">
        <f>1/3</f>
        <v>0.33333333333333331</v>
      </c>
    </row>
    <row r="493" spans="1:27">
      <c r="A493" s="15">
        <v>492</v>
      </c>
      <c r="B493" s="18" t="s">
        <v>125</v>
      </c>
      <c r="C493" s="34" t="s">
        <v>126</v>
      </c>
      <c r="D493" s="16" t="str">
        <f t="shared" si="45"/>
        <v>Chan Stephen</v>
      </c>
      <c r="E493" s="18" t="s">
        <v>70</v>
      </c>
      <c r="F493" s="154" t="s">
        <v>1400</v>
      </c>
      <c r="G493" s="18" t="s">
        <v>62</v>
      </c>
      <c r="H493" s="18" t="s">
        <v>1836</v>
      </c>
      <c r="I493" s="46" t="s">
        <v>1837</v>
      </c>
      <c r="J493" s="18" t="s">
        <v>1838</v>
      </c>
      <c r="K493" s="21">
        <v>1</v>
      </c>
      <c r="L493" s="21"/>
      <c r="M493" s="21"/>
      <c r="N493" s="21"/>
      <c r="O493" s="21"/>
      <c r="P493" s="21"/>
      <c r="Q493" s="18" t="s">
        <v>109</v>
      </c>
      <c r="R493" s="29" t="s">
        <v>1839</v>
      </c>
      <c r="S493" s="23"/>
      <c r="T493" s="23"/>
      <c r="U493" s="23">
        <v>1</v>
      </c>
      <c r="V493" s="23"/>
      <c r="W493" s="23"/>
      <c r="X493" s="21">
        <v>1</v>
      </c>
      <c r="Y493" s="21">
        <v>1</v>
      </c>
      <c r="Z493" s="21">
        <f>1/2</f>
        <v>0.5</v>
      </c>
      <c r="AA493" s="72">
        <f>1/2</f>
        <v>0.5</v>
      </c>
    </row>
    <row r="494" spans="1:27" ht="15" customHeight="1">
      <c r="A494" s="4">
        <v>493</v>
      </c>
      <c r="B494" s="7" t="s">
        <v>625</v>
      </c>
      <c r="C494" s="30" t="s">
        <v>1800</v>
      </c>
      <c r="D494" s="5" t="str">
        <f t="shared" si="45"/>
        <v>Khan Naveed</v>
      </c>
      <c r="E494" s="7" t="s">
        <v>49</v>
      </c>
      <c r="F494" s="161" t="s">
        <v>1400</v>
      </c>
      <c r="G494" s="7" t="s">
        <v>31</v>
      </c>
      <c r="H494" s="7" t="s">
        <v>1840</v>
      </c>
      <c r="I494" s="47" t="s">
        <v>1841</v>
      </c>
      <c r="J494" s="7" t="s">
        <v>1842</v>
      </c>
      <c r="K494" s="10">
        <v>0.5</v>
      </c>
      <c r="L494" s="10"/>
      <c r="M494" s="10"/>
      <c r="N494" s="10"/>
      <c r="O494" s="10"/>
      <c r="P494" s="10"/>
      <c r="Q494" s="7" t="s">
        <v>1664</v>
      </c>
      <c r="R494" s="27" t="s">
        <v>1843</v>
      </c>
      <c r="S494" s="13">
        <v>0.5</v>
      </c>
      <c r="T494" s="28"/>
      <c r="U494" s="28"/>
      <c r="V494" s="28"/>
      <c r="W494" s="28"/>
      <c r="X494" s="10">
        <f>1/2</f>
        <v>0.5</v>
      </c>
      <c r="Y494" s="10">
        <v>0.5</v>
      </c>
      <c r="Z494" s="10">
        <f>1/6</f>
        <v>0.16666666666666666</v>
      </c>
      <c r="AA494" s="14">
        <f>1/6</f>
        <v>0.16666666666666666</v>
      </c>
    </row>
    <row r="495" spans="1:27">
      <c r="A495" s="15">
        <v>494</v>
      </c>
      <c r="B495" s="18" t="s">
        <v>1807</v>
      </c>
      <c r="C495" s="34" t="s">
        <v>1808</v>
      </c>
      <c r="D495" s="16" t="str">
        <f t="shared" si="45"/>
        <v>Siddiqui Ruqaiyyah</v>
      </c>
      <c r="E495" s="18" t="s">
        <v>1599</v>
      </c>
      <c r="F495" s="154" t="s">
        <v>1400</v>
      </c>
      <c r="G495" s="18" t="s">
        <v>31</v>
      </c>
      <c r="H495" s="18" t="s">
        <v>1840</v>
      </c>
      <c r="I495" s="46" t="s">
        <v>1841</v>
      </c>
      <c r="J495" s="18" t="s">
        <v>1842</v>
      </c>
      <c r="K495" s="21">
        <v>0.5</v>
      </c>
      <c r="L495" s="21"/>
      <c r="M495" s="21"/>
      <c r="N495" s="21"/>
      <c r="O495" s="21"/>
      <c r="P495" s="21"/>
      <c r="Q495" s="18" t="s">
        <v>1664</v>
      </c>
      <c r="R495" s="29" t="s">
        <v>1843</v>
      </c>
      <c r="S495" s="24">
        <v>0.5</v>
      </c>
      <c r="T495" s="23"/>
      <c r="U495" s="23"/>
      <c r="V495" s="23"/>
      <c r="W495" s="23"/>
      <c r="X495" s="21">
        <f>1/2</f>
        <v>0.5</v>
      </c>
      <c r="Y495" s="21">
        <v>0.5</v>
      </c>
      <c r="Z495" s="21">
        <f>1/6</f>
        <v>0.16666666666666666</v>
      </c>
      <c r="AA495" s="25">
        <f>1/6</f>
        <v>0.16666666666666666</v>
      </c>
    </row>
    <row r="496" spans="1:27">
      <c r="A496" s="4">
        <v>495</v>
      </c>
      <c r="B496" s="7" t="s">
        <v>342</v>
      </c>
      <c r="C496" s="30" t="s">
        <v>343</v>
      </c>
      <c r="D496" s="5" t="str">
        <f t="shared" si="45"/>
        <v>Zhao Wei</v>
      </c>
      <c r="E496" s="7" t="s">
        <v>344</v>
      </c>
      <c r="F496" s="7" t="s">
        <v>53</v>
      </c>
      <c r="G496" s="7" t="s">
        <v>345</v>
      </c>
      <c r="H496" s="7" t="s">
        <v>1844</v>
      </c>
      <c r="I496" s="47" t="s">
        <v>1845</v>
      </c>
      <c r="J496" s="7" t="s">
        <v>1846</v>
      </c>
      <c r="K496" s="10">
        <v>1</v>
      </c>
      <c r="L496" s="10"/>
      <c r="M496" s="10"/>
      <c r="N496" s="10"/>
      <c r="O496" s="10"/>
      <c r="P496" s="10"/>
      <c r="Q496" s="7" t="s">
        <v>1847</v>
      </c>
      <c r="R496" s="27" t="s">
        <v>1848</v>
      </c>
      <c r="S496" s="28"/>
      <c r="T496" s="28">
        <v>1</v>
      </c>
      <c r="U496" s="28"/>
      <c r="V496" s="28"/>
      <c r="W496" s="28"/>
      <c r="X496" s="10">
        <v>1</v>
      </c>
      <c r="Y496" s="10">
        <v>1</v>
      </c>
      <c r="Z496" s="10">
        <f>1/8</f>
        <v>0.125</v>
      </c>
      <c r="AA496" s="71">
        <f>1/8</f>
        <v>0.125</v>
      </c>
    </row>
    <row r="497" spans="1:27" ht="15" customHeight="1">
      <c r="A497" s="15">
        <v>496</v>
      </c>
      <c r="B497" s="18" t="s">
        <v>1849</v>
      </c>
      <c r="C497" s="34" t="s">
        <v>1850</v>
      </c>
      <c r="D497" s="16" t="str">
        <f t="shared" si="45"/>
        <v>Soopramanien Morhanavallee</v>
      </c>
      <c r="E497" s="18" t="s">
        <v>187</v>
      </c>
      <c r="F497" s="154" t="s">
        <v>1400</v>
      </c>
      <c r="G497" s="18" t="s">
        <v>31</v>
      </c>
      <c r="H497" s="18" t="s">
        <v>1851</v>
      </c>
      <c r="I497" s="46" t="s">
        <v>1852</v>
      </c>
      <c r="J497" s="18" t="s">
        <v>1853</v>
      </c>
      <c r="K497" s="21"/>
      <c r="L497" s="21"/>
      <c r="M497" s="21"/>
      <c r="N497" s="21"/>
      <c r="O497" s="21"/>
      <c r="P497" s="21">
        <v>0.2</v>
      </c>
      <c r="Q497" s="18" t="s">
        <v>1854</v>
      </c>
      <c r="R497" s="29" t="s">
        <v>1855</v>
      </c>
      <c r="S497" s="23"/>
      <c r="T497" s="23"/>
      <c r="U497" s="23"/>
      <c r="V497" s="23"/>
      <c r="W497" s="24">
        <v>0.2</v>
      </c>
      <c r="X497" s="21">
        <f>1/5</f>
        <v>0.2</v>
      </c>
      <c r="Y497" s="21">
        <v>0.2</v>
      </c>
      <c r="Z497" s="21">
        <f t="shared" ref="Z497:AA501" si="49">1/5</f>
        <v>0.2</v>
      </c>
      <c r="AA497" s="74">
        <f t="shared" si="49"/>
        <v>0.2</v>
      </c>
    </row>
    <row r="498" spans="1:27" ht="15" customHeight="1">
      <c r="A498" s="4">
        <v>497</v>
      </c>
      <c r="B498" s="7" t="s">
        <v>1856</v>
      </c>
      <c r="C498" s="30" t="s">
        <v>1857</v>
      </c>
      <c r="D498" s="5" t="str">
        <f t="shared" si="45"/>
        <v>Mungroo Mohammad Ridwane</v>
      </c>
      <c r="E498" s="7" t="s">
        <v>187</v>
      </c>
      <c r="F498" s="161" t="s">
        <v>1400</v>
      </c>
      <c r="G498" s="7" t="s">
        <v>31</v>
      </c>
      <c r="H498" s="7" t="s">
        <v>1851</v>
      </c>
      <c r="I498" s="47" t="s">
        <v>1852</v>
      </c>
      <c r="J498" s="7" t="s">
        <v>1853</v>
      </c>
      <c r="K498" s="10"/>
      <c r="L498" s="10"/>
      <c r="M498" s="10"/>
      <c r="N498" s="10"/>
      <c r="O498" s="10"/>
      <c r="P498" s="10">
        <v>0.2</v>
      </c>
      <c r="Q498" s="7" t="s">
        <v>1854</v>
      </c>
      <c r="R498" s="27" t="s">
        <v>1855</v>
      </c>
      <c r="S498" s="28"/>
      <c r="T498" s="28"/>
      <c r="U498" s="28"/>
      <c r="V498" s="28"/>
      <c r="W498" s="13">
        <v>0.2</v>
      </c>
      <c r="X498" s="10">
        <f>1/5</f>
        <v>0.2</v>
      </c>
      <c r="Y498" s="10">
        <v>0.2</v>
      </c>
      <c r="Z498" s="10">
        <f t="shared" si="49"/>
        <v>0.2</v>
      </c>
      <c r="AA498" s="73">
        <f t="shared" si="49"/>
        <v>0.2</v>
      </c>
    </row>
    <row r="499" spans="1:27">
      <c r="A499" s="15">
        <v>498</v>
      </c>
      <c r="B499" s="18" t="s">
        <v>1858</v>
      </c>
      <c r="C499" s="34" t="s">
        <v>1859</v>
      </c>
      <c r="D499" s="16" t="str">
        <f t="shared" si="45"/>
        <v>Sagathevan Kuppusamy</v>
      </c>
      <c r="E499" s="18" t="s">
        <v>187</v>
      </c>
      <c r="F499" s="154" t="s">
        <v>1400</v>
      </c>
      <c r="G499" s="18" t="s">
        <v>31</v>
      </c>
      <c r="H499" s="18" t="s">
        <v>1851</v>
      </c>
      <c r="I499" s="46" t="s">
        <v>1852</v>
      </c>
      <c r="J499" s="18" t="s">
        <v>1853</v>
      </c>
      <c r="K499" s="21"/>
      <c r="L499" s="21"/>
      <c r="M499" s="21"/>
      <c r="N499" s="21"/>
      <c r="O499" s="21"/>
      <c r="P499" s="21">
        <v>0.2</v>
      </c>
      <c r="Q499" s="18" t="s">
        <v>1854</v>
      </c>
      <c r="R499" s="29" t="s">
        <v>1855</v>
      </c>
      <c r="S499" s="23"/>
      <c r="T499" s="23"/>
      <c r="U499" s="23"/>
      <c r="V499" s="23"/>
      <c r="W499" s="24">
        <v>0.2</v>
      </c>
      <c r="X499" s="21">
        <f>1/5</f>
        <v>0.2</v>
      </c>
      <c r="Y499" s="21">
        <v>0.2</v>
      </c>
      <c r="Z499" s="21">
        <f t="shared" si="49"/>
        <v>0.2</v>
      </c>
      <c r="AA499" s="74">
        <f t="shared" si="49"/>
        <v>0.2</v>
      </c>
    </row>
    <row r="500" spans="1:27">
      <c r="A500" s="4">
        <v>499</v>
      </c>
      <c r="B500" s="7" t="s">
        <v>625</v>
      </c>
      <c r="C500" s="30" t="s">
        <v>1800</v>
      </c>
      <c r="D500" s="5" t="str">
        <f t="shared" si="45"/>
        <v>Khan Naveed</v>
      </c>
      <c r="E500" s="7" t="s">
        <v>49</v>
      </c>
      <c r="F500" s="161" t="s">
        <v>1400</v>
      </c>
      <c r="G500" s="7" t="s">
        <v>31</v>
      </c>
      <c r="H500" s="7" t="s">
        <v>1851</v>
      </c>
      <c r="I500" s="47" t="s">
        <v>1852</v>
      </c>
      <c r="J500" s="7" t="s">
        <v>1853</v>
      </c>
      <c r="K500" s="10"/>
      <c r="L500" s="10"/>
      <c r="M500" s="10"/>
      <c r="N500" s="10"/>
      <c r="O500" s="10"/>
      <c r="P500" s="10">
        <v>0.2</v>
      </c>
      <c r="Q500" s="7" t="s">
        <v>1854</v>
      </c>
      <c r="R500" s="27" t="s">
        <v>1855</v>
      </c>
      <c r="S500" s="28"/>
      <c r="T500" s="28"/>
      <c r="U500" s="28"/>
      <c r="V500" s="28"/>
      <c r="W500" s="13">
        <v>0.2</v>
      </c>
      <c r="X500" s="10">
        <f>1/5</f>
        <v>0.2</v>
      </c>
      <c r="Y500" s="10">
        <v>0.2</v>
      </c>
      <c r="Z500" s="10">
        <f t="shared" si="49"/>
        <v>0.2</v>
      </c>
      <c r="AA500" s="73">
        <f t="shared" si="49"/>
        <v>0.2</v>
      </c>
    </row>
    <row r="501" spans="1:27">
      <c r="A501" s="15">
        <v>500</v>
      </c>
      <c r="B501" s="18" t="s">
        <v>1807</v>
      </c>
      <c r="C501" s="34" t="s">
        <v>1808</v>
      </c>
      <c r="D501" s="16" t="str">
        <f t="shared" si="45"/>
        <v>Siddiqui Ruqaiyyah</v>
      </c>
      <c r="E501" s="18" t="s">
        <v>1599</v>
      </c>
      <c r="F501" s="154" t="s">
        <v>1400</v>
      </c>
      <c r="G501" s="18" t="s">
        <v>31</v>
      </c>
      <c r="H501" s="18" t="s">
        <v>1851</v>
      </c>
      <c r="I501" s="46" t="s">
        <v>1852</v>
      </c>
      <c r="J501" s="18" t="s">
        <v>1853</v>
      </c>
      <c r="K501" s="21"/>
      <c r="L501" s="21"/>
      <c r="M501" s="21"/>
      <c r="N501" s="21"/>
      <c r="O501" s="21"/>
      <c r="P501" s="21">
        <v>0.2</v>
      </c>
      <c r="Q501" s="18" t="s">
        <v>1854</v>
      </c>
      <c r="R501" s="29" t="s">
        <v>1855</v>
      </c>
      <c r="S501" s="23"/>
      <c r="T501" s="23"/>
      <c r="U501" s="23"/>
      <c r="V501" s="23"/>
      <c r="W501" s="24">
        <v>0.2</v>
      </c>
      <c r="X501" s="21">
        <f>1/5</f>
        <v>0.2</v>
      </c>
      <c r="Y501" s="21">
        <v>0.2</v>
      </c>
      <c r="Z501" s="21">
        <f t="shared" si="49"/>
        <v>0.2</v>
      </c>
      <c r="AA501" s="74">
        <f t="shared" si="49"/>
        <v>0.2</v>
      </c>
    </row>
    <row r="502" spans="1:27">
      <c r="A502" s="4">
        <v>501</v>
      </c>
      <c r="B502" s="7" t="s">
        <v>625</v>
      </c>
      <c r="C502" s="30" t="s">
        <v>1281</v>
      </c>
      <c r="D502" s="5" t="str">
        <f t="shared" si="45"/>
        <v>Khan Sarah</v>
      </c>
      <c r="E502" s="7" t="s">
        <v>146</v>
      </c>
      <c r="F502" s="7" t="s">
        <v>53</v>
      </c>
      <c r="G502" s="7" t="s">
        <v>177</v>
      </c>
      <c r="H502" s="7" t="s">
        <v>1860</v>
      </c>
      <c r="I502" s="47" t="s">
        <v>1861</v>
      </c>
      <c r="J502" s="7" t="s">
        <v>1862</v>
      </c>
      <c r="K502" s="10"/>
      <c r="L502" s="10"/>
      <c r="M502" s="10"/>
      <c r="N502" s="10"/>
      <c r="O502" s="10"/>
      <c r="P502" s="10">
        <v>0</v>
      </c>
      <c r="Q502" s="7" t="s">
        <v>243</v>
      </c>
      <c r="R502" s="27" t="s">
        <v>1863</v>
      </c>
      <c r="S502" s="28"/>
      <c r="T502" s="28"/>
      <c r="U502" s="28"/>
      <c r="V502" s="28"/>
      <c r="W502" s="13">
        <v>0</v>
      </c>
      <c r="X502" s="10">
        <f t="shared" ref="X502:X507" si="50">1/6</f>
        <v>0.16666666666666666</v>
      </c>
      <c r="Y502" s="10">
        <v>0</v>
      </c>
      <c r="Z502" s="10">
        <f t="shared" ref="Z502:Z507" si="51">1/6</f>
        <v>0.16666666666666666</v>
      </c>
      <c r="AA502" s="73">
        <v>0</v>
      </c>
    </row>
    <row r="503" spans="1:27">
      <c r="A503" s="15">
        <v>502</v>
      </c>
      <c r="B503" s="18" t="s">
        <v>1864</v>
      </c>
      <c r="C503" s="34" t="s">
        <v>1865</v>
      </c>
      <c r="D503" s="16" t="str">
        <f t="shared" si="45"/>
        <v>Qamar Ramsha</v>
      </c>
      <c r="E503" s="18" t="s">
        <v>146</v>
      </c>
      <c r="F503" s="18" t="s">
        <v>53</v>
      </c>
      <c r="G503" s="18" t="s">
        <v>177</v>
      </c>
      <c r="H503" s="18" t="s">
        <v>1860</v>
      </c>
      <c r="I503" s="46" t="s">
        <v>1861</v>
      </c>
      <c r="J503" s="18" t="s">
        <v>1862</v>
      </c>
      <c r="K503" s="21"/>
      <c r="L503" s="21"/>
      <c r="M503" s="21"/>
      <c r="N503" s="21"/>
      <c r="O503" s="21"/>
      <c r="P503" s="21">
        <v>0</v>
      </c>
      <c r="Q503" s="18" t="s">
        <v>243</v>
      </c>
      <c r="R503" s="29" t="s">
        <v>1863</v>
      </c>
      <c r="S503" s="23"/>
      <c r="T503" s="23"/>
      <c r="U503" s="23"/>
      <c r="V503" s="23"/>
      <c r="W503" s="24">
        <v>0</v>
      </c>
      <c r="X503" s="21">
        <f t="shared" si="50"/>
        <v>0.16666666666666666</v>
      </c>
      <c r="Y503" s="21">
        <v>0</v>
      </c>
      <c r="Z503" s="21">
        <f t="shared" si="51"/>
        <v>0.16666666666666666</v>
      </c>
      <c r="AA503" s="74">
        <v>0</v>
      </c>
    </row>
    <row r="504" spans="1:27">
      <c r="A504" s="4">
        <v>503</v>
      </c>
      <c r="B504" s="7" t="s">
        <v>1866</v>
      </c>
      <c r="C504" s="30" t="s">
        <v>1867</v>
      </c>
      <c r="D504" s="5" t="str">
        <f t="shared" si="45"/>
        <v>Zaheen Rahma</v>
      </c>
      <c r="E504" s="7" t="s">
        <v>146</v>
      </c>
      <c r="F504" s="7" t="s">
        <v>53</v>
      </c>
      <c r="G504" s="7" t="s">
        <v>177</v>
      </c>
      <c r="H504" s="7" t="s">
        <v>1860</v>
      </c>
      <c r="I504" s="47" t="s">
        <v>1861</v>
      </c>
      <c r="J504" s="7" t="s">
        <v>1862</v>
      </c>
      <c r="K504" s="10"/>
      <c r="L504" s="10"/>
      <c r="M504" s="10"/>
      <c r="N504" s="10"/>
      <c r="O504" s="10"/>
      <c r="P504" s="10">
        <v>0</v>
      </c>
      <c r="Q504" s="7" t="s">
        <v>243</v>
      </c>
      <c r="R504" s="27" t="s">
        <v>1863</v>
      </c>
      <c r="S504" s="28"/>
      <c r="T504" s="28"/>
      <c r="U504" s="28"/>
      <c r="V504" s="28"/>
      <c r="W504" s="13">
        <v>0</v>
      </c>
      <c r="X504" s="10">
        <f t="shared" si="50"/>
        <v>0.16666666666666666</v>
      </c>
      <c r="Y504" s="10">
        <v>0</v>
      </c>
      <c r="Z504" s="10">
        <f t="shared" si="51"/>
        <v>0.16666666666666666</v>
      </c>
      <c r="AA504" s="73">
        <v>0</v>
      </c>
    </row>
    <row r="505" spans="1:27">
      <c r="A505" s="35">
        <v>504</v>
      </c>
      <c r="B505" s="36" t="s">
        <v>1762</v>
      </c>
      <c r="C505" s="37" t="s">
        <v>427</v>
      </c>
      <c r="D505" s="38" t="str">
        <f t="shared" si="45"/>
        <v>Al-Ali Abdul Rahman</v>
      </c>
      <c r="E505" s="36" t="s">
        <v>49</v>
      </c>
      <c r="F505" s="36" t="s">
        <v>53</v>
      </c>
      <c r="G505" s="36" t="s">
        <v>345</v>
      </c>
      <c r="H505" s="36" t="s">
        <v>1860</v>
      </c>
      <c r="I505" s="39" t="s">
        <v>1861</v>
      </c>
      <c r="J505" s="36" t="s">
        <v>1862</v>
      </c>
      <c r="K505" s="40"/>
      <c r="L505" s="40"/>
      <c r="M505" s="40"/>
      <c r="N505" s="40"/>
      <c r="O505" s="40"/>
      <c r="P505" s="40">
        <v>0.33333333333333331</v>
      </c>
      <c r="Q505" s="36" t="s">
        <v>243</v>
      </c>
      <c r="R505" s="41" t="s">
        <v>1863</v>
      </c>
      <c r="S505" s="42"/>
      <c r="T505" s="42"/>
      <c r="U505" s="42"/>
      <c r="V505" s="42"/>
      <c r="W505" s="51">
        <v>0.33333333333333331</v>
      </c>
      <c r="X505" s="40">
        <f t="shared" si="50"/>
        <v>0.16666666666666666</v>
      </c>
      <c r="Y505" s="40">
        <v>0.33333333333333331</v>
      </c>
      <c r="Z505" s="40">
        <f t="shared" si="51"/>
        <v>0.16666666666666666</v>
      </c>
      <c r="AA505" s="93">
        <f>2/6</f>
        <v>0.33333333333333331</v>
      </c>
    </row>
    <row r="506" spans="1:27">
      <c r="A506" s="53">
        <v>505</v>
      </c>
      <c r="B506" s="56" t="s">
        <v>724</v>
      </c>
      <c r="C506" s="76" t="s">
        <v>639</v>
      </c>
      <c r="D506" s="54" t="str">
        <f t="shared" si="45"/>
        <v>Al Nabulsi Ahmad</v>
      </c>
      <c r="E506" s="56" t="s">
        <v>311</v>
      </c>
      <c r="F506" s="56" t="s">
        <v>53</v>
      </c>
      <c r="G506" s="56" t="s">
        <v>345</v>
      </c>
      <c r="H506" s="56" t="s">
        <v>1860</v>
      </c>
      <c r="I506" s="57" t="s">
        <v>1861</v>
      </c>
      <c r="J506" s="56" t="s">
        <v>1862</v>
      </c>
      <c r="K506" s="44"/>
      <c r="L506" s="44"/>
      <c r="M506" s="44"/>
      <c r="N506" s="44"/>
      <c r="O506" s="44"/>
      <c r="P506" s="44">
        <v>0.33333333333333331</v>
      </c>
      <c r="Q506" s="56" t="s">
        <v>243</v>
      </c>
      <c r="R506" s="59" t="s">
        <v>1863</v>
      </c>
      <c r="S506" s="60"/>
      <c r="T506" s="60"/>
      <c r="U506" s="60"/>
      <c r="V506" s="60"/>
      <c r="W506" s="51">
        <v>0.33333333333333331</v>
      </c>
      <c r="X506" s="44">
        <f t="shared" si="50"/>
        <v>0.16666666666666666</v>
      </c>
      <c r="Y506" s="40">
        <v>0.33333333333333331</v>
      </c>
      <c r="Z506" s="44">
        <f t="shared" si="51"/>
        <v>0.16666666666666666</v>
      </c>
      <c r="AA506" s="93">
        <f>2/6</f>
        <v>0.33333333333333331</v>
      </c>
    </row>
    <row r="507" spans="1:27">
      <c r="A507" s="35">
        <v>506</v>
      </c>
      <c r="B507" s="36" t="s">
        <v>312</v>
      </c>
      <c r="C507" s="37" t="s">
        <v>232</v>
      </c>
      <c r="D507" s="38" t="str">
        <f t="shared" si="45"/>
        <v>Al-Nashash Hasan</v>
      </c>
      <c r="E507" s="36" t="s">
        <v>49</v>
      </c>
      <c r="F507" s="36" t="s">
        <v>53</v>
      </c>
      <c r="G507" s="36" t="s">
        <v>177</v>
      </c>
      <c r="H507" s="36" t="s">
        <v>1860</v>
      </c>
      <c r="I507" s="39" t="s">
        <v>1861</v>
      </c>
      <c r="J507" s="36" t="s">
        <v>1862</v>
      </c>
      <c r="K507" s="40"/>
      <c r="L507" s="40"/>
      <c r="M507" s="40"/>
      <c r="N507" s="40"/>
      <c r="O507" s="40"/>
      <c r="P507" s="40">
        <v>0.33333333333333331</v>
      </c>
      <c r="Q507" s="36" t="s">
        <v>243</v>
      </c>
      <c r="R507" s="41" t="s">
        <v>1863</v>
      </c>
      <c r="S507" s="42"/>
      <c r="T507" s="42"/>
      <c r="U507" s="42"/>
      <c r="V507" s="42"/>
      <c r="W507" s="51">
        <v>0.33333333333333331</v>
      </c>
      <c r="X507" s="40">
        <f t="shared" si="50"/>
        <v>0.16666666666666666</v>
      </c>
      <c r="Y507" s="40">
        <v>0.33333333333333331</v>
      </c>
      <c r="Z507" s="40">
        <f t="shared" si="51"/>
        <v>0.16666666666666666</v>
      </c>
      <c r="AA507" s="93">
        <f>2/6</f>
        <v>0.33333333333333331</v>
      </c>
    </row>
    <row r="508" spans="1:27">
      <c r="A508" s="4">
        <v>507</v>
      </c>
      <c r="B508" s="7" t="s">
        <v>175</v>
      </c>
      <c r="C508" s="30" t="s">
        <v>176</v>
      </c>
      <c r="D508" s="5" t="str">
        <f t="shared" si="45"/>
        <v>Shaaban Mostafa</v>
      </c>
      <c r="E508" s="7" t="s">
        <v>70</v>
      </c>
      <c r="F508" s="7" t="s">
        <v>53</v>
      </c>
      <c r="G508" s="7" t="s">
        <v>177</v>
      </c>
      <c r="H508" s="7" t="s">
        <v>1868</v>
      </c>
      <c r="I508" s="47" t="s">
        <v>1869</v>
      </c>
      <c r="J508" s="7" t="s">
        <v>1870</v>
      </c>
      <c r="K508" s="10">
        <v>1</v>
      </c>
      <c r="L508" s="10"/>
      <c r="M508" s="10"/>
      <c r="N508" s="10"/>
      <c r="O508" s="10"/>
      <c r="P508" s="10"/>
      <c r="Q508" s="7" t="s">
        <v>1212</v>
      </c>
      <c r="R508" s="27" t="s">
        <v>1871</v>
      </c>
      <c r="S508" s="28">
        <v>1</v>
      </c>
      <c r="T508" s="28"/>
      <c r="U508" s="28"/>
      <c r="V508" s="28"/>
      <c r="W508" s="28"/>
      <c r="X508" s="10">
        <v>1</v>
      </c>
      <c r="Y508" s="10">
        <v>1</v>
      </c>
      <c r="Z508" s="10">
        <f>1/4</f>
        <v>0.25</v>
      </c>
      <c r="AA508" s="71">
        <f>1/4</f>
        <v>0.25</v>
      </c>
    </row>
    <row r="509" spans="1:27" ht="15" customHeight="1">
      <c r="A509" s="15">
        <v>508</v>
      </c>
      <c r="B509" s="18" t="s">
        <v>1807</v>
      </c>
      <c r="C509" s="34" t="s">
        <v>1808</v>
      </c>
      <c r="D509" s="16" t="str">
        <f t="shared" si="45"/>
        <v>Siddiqui Ruqaiyyah</v>
      </c>
      <c r="E509" s="18" t="s">
        <v>1599</v>
      </c>
      <c r="F509" s="154" t="s">
        <v>1400</v>
      </c>
      <c r="G509" s="18" t="s">
        <v>31</v>
      </c>
      <c r="H509" s="18" t="s">
        <v>1872</v>
      </c>
      <c r="I509" s="46" t="s">
        <v>1873</v>
      </c>
      <c r="J509" s="18" t="s">
        <v>1874</v>
      </c>
      <c r="K509" s="21">
        <v>0.5</v>
      </c>
      <c r="L509" s="21"/>
      <c r="M509" s="21"/>
      <c r="N509" s="21"/>
      <c r="O509" s="21"/>
      <c r="P509" s="21"/>
      <c r="Q509" s="18" t="s">
        <v>1875</v>
      </c>
      <c r="R509" s="29" t="s">
        <v>1876</v>
      </c>
      <c r="S509" s="24">
        <v>0.5</v>
      </c>
      <c r="T509" s="23"/>
      <c r="U509" s="23"/>
      <c r="V509" s="23"/>
      <c r="W509" s="23"/>
      <c r="X509" s="21">
        <f>1/2</f>
        <v>0.5</v>
      </c>
      <c r="Y509" s="21">
        <v>0.5</v>
      </c>
      <c r="Z509" s="21">
        <f>1/6</f>
        <v>0.16666666666666666</v>
      </c>
      <c r="AA509" s="72">
        <f>1/6</f>
        <v>0.16666666666666666</v>
      </c>
    </row>
    <row r="510" spans="1:27" ht="15" customHeight="1">
      <c r="A510" s="4">
        <v>509</v>
      </c>
      <c r="B510" s="7" t="s">
        <v>625</v>
      </c>
      <c r="C510" s="30" t="s">
        <v>1800</v>
      </c>
      <c r="D510" s="5" t="str">
        <f t="shared" si="45"/>
        <v>Khan Naveed</v>
      </c>
      <c r="E510" s="7" t="s">
        <v>49</v>
      </c>
      <c r="F510" s="161" t="s">
        <v>1400</v>
      </c>
      <c r="G510" s="7" t="s">
        <v>31</v>
      </c>
      <c r="H510" s="7" t="s">
        <v>1872</v>
      </c>
      <c r="I510" s="47" t="s">
        <v>1873</v>
      </c>
      <c r="J510" s="7" t="s">
        <v>1874</v>
      </c>
      <c r="K510" s="10">
        <v>0.5</v>
      </c>
      <c r="L510" s="10"/>
      <c r="M510" s="10"/>
      <c r="N510" s="10"/>
      <c r="O510" s="10"/>
      <c r="P510" s="10"/>
      <c r="Q510" s="7" t="s">
        <v>1875</v>
      </c>
      <c r="R510" s="27" t="s">
        <v>1876</v>
      </c>
      <c r="S510" s="13">
        <v>0.5</v>
      </c>
      <c r="T510" s="28"/>
      <c r="U510" s="28"/>
      <c r="V510" s="28"/>
      <c r="W510" s="28"/>
      <c r="X510" s="10">
        <f>1/2</f>
        <v>0.5</v>
      </c>
      <c r="Y510" s="10">
        <v>0.5</v>
      </c>
      <c r="Z510" s="10">
        <f>1/6</f>
        <v>0.16666666666666666</v>
      </c>
      <c r="AA510" s="71">
        <f>1/6</f>
        <v>0.16666666666666666</v>
      </c>
    </row>
    <row r="511" spans="1:27">
      <c r="A511" s="15">
        <v>510</v>
      </c>
      <c r="B511" s="18" t="s">
        <v>1877</v>
      </c>
      <c r="C511" s="34" t="s">
        <v>1878</v>
      </c>
      <c r="D511" s="16" t="str">
        <f t="shared" si="45"/>
        <v>Salama Feras</v>
      </c>
      <c r="E511" s="18" t="s">
        <v>39</v>
      </c>
      <c r="F511" s="18" t="s">
        <v>40</v>
      </c>
      <c r="G511" s="18" t="s">
        <v>212</v>
      </c>
      <c r="H511" s="18" t="s">
        <v>1879</v>
      </c>
      <c r="I511" s="46" t="s">
        <v>1880</v>
      </c>
      <c r="J511" s="18" t="s">
        <v>1881</v>
      </c>
      <c r="K511" s="21"/>
      <c r="L511" s="21">
        <v>1</v>
      </c>
      <c r="M511" s="21"/>
      <c r="N511" s="21"/>
      <c r="O511" s="21"/>
      <c r="P511" s="21"/>
      <c r="Q511" s="18" t="s">
        <v>130</v>
      </c>
      <c r="R511" s="29" t="s">
        <v>1882</v>
      </c>
      <c r="S511" s="23"/>
      <c r="T511" s="23"/>
      <c r="U511" s="23"/>
      <c r="V511" s="23"/>
      <c r="W511" s="23">
        <v>1</v>
      </c>
      <c r="X511" s="21">
        <v>1</v>
      </c>
      <c r="Y511" s="21">
        <v>1</v>
      </c>
      <c r="Z511" s="21">
        <f>1/3</f>
        <v>0.33333333333333331</v>
      </c>
      <c r="AA511" s="72">
        <f>1/3</f>
        <v>0.33333333333333331</v>
      </c>
    </row>
    <row r="512" spans="1:27">
      <c r="A512" s="4">
        <v>511</v>
      </c>
      <c r="B512" s="7" t="s">
        <v>319</v>
      </c>
      <c r="C512" s="30" t="s">
        <v>320</v>
      </c>
      <c r="D512" s="5" t="str">
        <f t="shared" si="45"/>
        <v>Ghommem Mehdi</v>
      </c>
      <c r="E512" s="7" t="s">
        <v>70</v>
      </c>
      <c r="F512" s="7" t="s">
        <v>53</v>
      </c>
      <c r="G512" s="7" t="s">
        <v>54</v>
      </c>
      <c r="H512" s="7" t="s">
        <v>1883</v>
      </c>
      <c r="I512" s="47" t="s">
        <v>1884</v>
      </c>
      <c r="J512" s="7" t="s">
        <v>1885</v>
      </c>
      <c r="K512" s="10">
        <v>1</v>
      </c>
      <c r="L512" s="10"/>
      <c r="M512" s="10"/>
      <c r="N512" s="10"/>
      <c r="O512" s="10"/>
      <c r="P512" s="10"/>
      <c r="Q512" s="7" t="s">
        <v>1886</v>
      </c>
      <c r="R512" s="27" t="s">
        <v>1887</v>
      </c>
      <c r="S512" s="28"/>
      <c r="T512" s="28">
        <v>1</v>
      </c>
      <c r="U512" s="28"/>
      <c r="V512" s="28"/>
      <c r="W512" s="28"/>
      <c r="X512" s="10">
        <v>1</v>
      </c>
      <c r="Y512" s="10">
        <v>1</v>
      </c>
      <c r="Z512" s="10">
        <f>1/5</f>
        <v>0.2</v>
      </c>
      <c r="AA512" s="71">
        <f>1/5</f>
        <v>0.2</v>
      </c>
    </row>
    <row r="513" spans="1:27">
      <c r="A513" s="15">
        <v>512</v>
      </c>
      <c r="B513" s="18" t="s">
        <v>156</v>
      </c>
      <c r="C513" s="34" t="s">
        <v>157</v>
      </c>
      <c r="D513" s="16" t="str">
        <f t="shared" si="45"/>
        <v>Kannan Sathish</v>
      </c>
      <c r="E513" s="18" t="s">
        <v>70</v>
      </c>
      <c r="F513" s="18" t="s">
        <v>53</v>
      </c>
      <c r="G513" s="18" t="s">
        <v>54</v>
      </c>
      <c r="H513" s="18" t="s">
        <v>1888</v>
      </c>
      <c r="I513" s="46" t="s">
        <v>1889</v>
      </c>
      <c r="J513" s="18" t="s">
        <v>1890</v>
      </c>
      <c r="K513" s="21">
        <v>1</v>
      </c>
      <c r="L513" s="21"/>
      <c r="M513" s="21"/>
      <c r="N513" s="21"/>
      <c r="O513" s="21"/>
      <c r="P513" s="21"/>
      <c r="Q513" s="18" t="s">
        <v>150</v>
      </c>
      <c r="R513" s="29" t="s">
        <v>1891</v>
      </c>
      <c r="S513" s="23">
        <v>1</v>
      </c>
      <c r="T513" s="23"/>
      <c r="U513" s="23"/>
      <c r="V513" s="23"/>
      <c r="W513" s="23"/>
      <c r="X513" s="21">
        <v>1</v>
      </c>
      <c r="Y513" s="21">
        <v>1</v>
      </c>
      <c r="Z513" s="21">
        <f>1/3</f>
        <v>0.33333333333333331</v>
      </c>
      <c r="AA513" s="72">
        <f>1/3</f>
        <v>0.33333333333333331</v>
      </c>
    </row>
    <row r="514" spans="1:27">
      <c r="A514" s="4">
        <v>513</v>
      </c>
      <c r="B514" s="7" t="s">
        <v>1892</v>
      </c>
      <c r="C514" s="30" t="s">
        <v>536</v>
      </c>
      <c r="D514" s="5" t="str">
        <f t="shared" ref="D514:D577" si="52">B514&amp;" "&amp;C514</f>
        <v>Ciftci Mustafa</v>
      </c>
      <c r="E514" s="7" t="s">
        <v>39</v>
      </c>
      <c r="F514" s="7" t="s">
        <v>40</v>
      </c>
      <c r="G514" s="7" t="s">
        <v>212</v>
      </c>
      <c r="H514" s="7" t="s">
        <v>1893</v>
      </c>
      <c r="I514" s="47" t="s">
        <v>1894</v>
      </c>
      <c r="J514" s="7" t="s">
        <v>1895</v>
      </c>
      <c r="K514" s="10"/>
      <c r="L514" s="10"/>
      <c r="M514" s="10"/>
      <c r="N514" s="10"/>
      <c r="O514" s="10"/>
      <c r="P514" s="10">
        <v>0.5</v>
      </c>
      <c r="Q514" s="7" t="s">
        <v>1896</v>
      </c>
      <c r="R514" s="27" t="s">
        <v>1897</v>
      </c>
      <c r="S514" s="28"/>
      <c r="T514" s="28"/>
      <c r="U514" s="28"/>
      <c r="V514" s="28"/>
      <c r="W514" s="13">
        <v>0.5</v>
      </c>
      <c r="X514" s="10">
        <f>1/2</f>
        <v>0.5</v>
      </c>
      <c r="Y514" s="10">
        <v>0.5</v>
      </c>
      <c r="Z514" s="10">
        <f>1/2</f>
        <v>0.5</v>
      </c>
      <c r="AA514" s="73">
        <f>1/2</f>
        <v>0.5</v>
      </c>
    </row>
    <row r="515" spans="1:27">
      <c r="A515" s="15">
        <v>514</v>
      </c>
      <c r="B515" s="18" t="s">
        <v>1898</v>
      </c>
      <c r="C515" s="34" t="s">
        <v>1899</v>
      </c>
      <c r="D515" s="16" t="str">
        <f t="shared" si="52"/>
        <v>Zoubi Taisier</v>
      </c>
      <c r="E515" s="18" t="s">
        <v>49</v>
      </c>
      <c r="F515" s="18" t="s">
        <v>40</v>
      </c>
      <c r="G515" s="18" t="s">
        <v>212</v>
      </c>
      <c r="H515" s="18" t="s">
        <v>1893</v>
      </c>
      <c r="I515" s="46" t="s">
        <v>1894</v>
      </c>
      <c r="J515" s="18" t="s">
        <v>1895</v>
      </c>
      <c r="K515" s="21"/>
      <c r="L515" s="21"/>
      <c r="M515" s="21"/>
      <c r="N515" s="21"/>
      <c r="O515" s="21"/>
      <c r="P515" s="21">
        <v>0.5</v>
      </c>
      <c r="Q515" s="18" t="s">
        <v>1896</v>
      </c>
      <c r="R515" s="29" t="s">
        <v>1897</v>
      </c>
      <c r="S515" s="23"/>
      <c r="T515" s="23"/>
      <c r="U515" s="23"/>
      <c r="V515" s="23"/>
      <c r="W515" s="24">
        <v>0.5</v>
      </c>
      <c r="X515" s="21">
        <f>1/2</f>
        <v>0.5</v>
      </c>
      <c r="Y515" s="21">
        <v>0.5</v>
      </c>
      <c r="Z515" s="21">
        <f>1/2</f>
        <v>0.5</v>
      </c>
      <c r="AA515" s="74">
        <f>1/2</f>
        <v>0.5</v>
      </c>
    </row>
    <row r="516" spans="1:27">
      <c r="A516" s="4">
        <v>515</v>
      </c>
      <c r="B516" s="7" t="s">
        <v>1174</v>
      </c>
      <c r="C516" s="30" t="s">
        <v>1175</v>
      </c>
      <c r="D516" s="5" t="str">
        <f t="shared" si="52"/>
        <v>Kim Vyacheslav</v>
      </c>
      <c r="E516" s="7" t="s">
        <v>1900</v>
      </c>
      <c r="F516" s="7" t="s">
        <v>765</v>
      </c>
      <c r="G516" s="7" t="s">
        <v>920</v>
      </c>
      <c r="H516" s="7" t="s">
        <v>1901</v>
      </c>
      <c r="I516" s="47" t="s">
        <v>1902</v>
      </c>
      <c r="J516" s="7" t="s">
        <v>1903</v>
      </c>
      <c r="K516" s="10">
        <v>0.33333333333333331</v>
      </c>
      <c r="L516" s="10"/>
      <c r="M516" s="10"/>
      <c r="N516" s="10"/>
      <c r="O516" s="10"/>
      <c r="P516" s="10"/>
      <c r="Q516" s="7" t="s">
        <v>208</v>
      </c>
      <c r="R516" s="27" t="s">
        <v>1904</v>
      </c>
      <c r="S516" s="28"/>
      <c r="T516" s="13">
        <v>0.33333333333333331</v>
      </c>
      <c r="U516" s="28"/>
      <c r="V516" s="28"/>
      <c r="W516" s="28"/>
      <c r="X516" s="10">
        <f>1/3</f>
        <v>0.33333333333333331</v>
      </c>
      <c r="Y516" s="10">
        <v>0.33333333333333331</v>
      </c>
      <c r="Z516" s="10">
        <f t="shared" ref="Z516:AA518" si="53">1/8</f>
        <v>0.125</v>
      </c>
      <c r="AA516" s="14">
        <f t="shared" si="53"/>
        <v>0.125</v>
      </c>
    </row>
    <row r="517" spans="1:27">
      <c r="A517" s="15">
        <v>516</v>
      </c>
      <c r="B517" s="18" t="s">
        <v>918</v>
      </c>
      <c r="C517" s="34" t="s">
        <v>919</v>
      </c>
      <c r="D517" s="16" t="str">
        <f t="shared" si="52"/>
        <v>Ganeev Rashid</v>
      </c>
      <c r="E517" s="18" t="s">
        <v>1599</v>
      </c>
      <c r="F517" s="154" t="s">
        <v>1400</v>
      </c>
      <c r="G517" s="18" t="s">
        <v>204</v>
      </c>
      <c r="H517" s="18" t="s">
        <v>1901</v>
      </c>
      <c r="I517" s="46" t="s">
        <v>1902</v>
      </c>
      <c r="J517" s="18" t="s">
        <v>1903</v>
      </c>
      <c r="K517" s="21">
        <v>0.33333333333333331</v>
      </c>
      <c r="L517" s="21"/>
      <c r="M517" s="21"/>
      <c r="N517" s="21"/>
      <c r="O517" s="21"/>
      <c r="P517" s="21"/>
      <c r="Q517" s="18" t="s">
        <v>208</v>
      </c>
      <c r="R517" s="29" t="s">
        <v>1904</v>
      </c>
      <c r="S517" s="23"/>
      <c r="T517" s="24">
        <v>0.33333333333333331</v>
      </c>
      <c r="U517" s="23"/>
      <c r="V517" s="23"/>
      <c r="W517" s="23"/>
      <c r="X517" s="21">
        <f>1/3</f>
        <v>0.33333333333333331</v>
      </c>
      <c r="Y517" s="21">
        <v>0.33333333333333331</v>
      </c>
      <c r="Z517" s="21">
        <f t="shared" si="53"/>
        <v>0.125</v>
      </c>
      <c r="AA517" s="25">
        <f t="shared" si="53"/>
        <v>0.125</v>
      </c>
    </row>
    <row r="518" spans="1:27">
      <c r="A518" s="4">
        <v>517</v>
      </c>
      <c r="B518" s="7" t="s">
        <v>1181</v>
      </c>
      <c r="C518" s="30" t="s">
        <v>1182</v>
      </c>
      <c r="D518" s="5" t="str">
        <f t="shared" si="52"/>
        <v>Boltaev Ganjaboy</v>
      </c>
      <c r="E518" s="7" t="s">
        <v>1183</v>
      </c>
      <c r="F518" s="7" t="s">
        <v>765</v>
      </c>
      <c r="G518" s="7" t="s">
        <v>920</v>
      </c>
      <c r="H518" s="7" t="s">
        <v>1901</v>
      </c>
      <c r="I518" s="47" t="s">
        <v>1902</v>
      </c>
      <c r="J518" s="7" t="s">
        <v>1903</v>
      </c>
      <c r="K518" s="10">
        <v>0.33333333333333331</v>
      </c>
      <c r="L518" s="10"/>
      <c r="M518" s="10"/>
      <c r="N518" s="10"/>
      <c r="O518" s="10"/>
      <c r="P518" s="10"/>
      <c r="Q518" s="7" t="s">
        <v>208</v>
      </c>
      <c r="R518" s="27" t="s">
        <v>1904</v>
      </c>
      <c r="S518" s="28"/>
      <c r="T518" s="13">
        <v>0.33333333333333331</v>
      </c>
      <c r="U518" s="28"/>
      <c r="V518" s="28"/>
      <c r="W518" s="28"/>
      <c r="X518" s="10">
        <f>1/3</f>
        <v>0.33333333333333331</v>
      </c>
      <c r="Y518" s="10">
        <v>0.33333333333333331</v>
      </c>
      <c r="Z518" s="10">
        <f t="shared" si="53"/>
        <v>0.125</v>
      </c>
      <c r="AA518" s="14">
        <f t="shared" si="53"/>
        <v>0.125</v>
      </c>
    </row>
    <row r="519" spans="1:27">
      <c r="A519" s="15">
        <v>518</v>
      </c>
      <c r="B519" s="18" t="s">
        <v>401</v>
      </c>
      <c r="C519" s="34" t="s">
        <v>1905</v>
      </c>
      <c r="D519" s="16" t="str">
        <f t="shared" si="52"/>
        <v>Hassan Mahitab</v>
      </c>
      <c r="E519" s="18" t="s">
        <v>103</v>
      </c>
      <c r="F519" s="18" t="s">
        <v>53</v>
      </c>
      <c r="G519" s="18" t="s">
        <v>345</v>
      </c>
      <c r="H519" s="18" t="s">
        <v>1906</v>
      </c>
      <c r="I519" s="46" t="s">
        <v>1907</v>
      </c>
      <c r="J519" s="18" t="s">
        <v>1908</v>
      </c>
      <c r="K519" s="21">
        <v>0</v>
      </c>
      <c r="L519" s="21"/>
      <c r="M519" s="21"/>
      <c r="N519" s="21"/>
      <c r="O519" s="21"/>
      <c r="P519" s="21"/>
      <c r="Q519" s="18" t="s">
        <v>45</v>
      </c>
      <c r="R519" s="29" t="s">
        <v>1909</v>
      </c>
      <c r="S519" s="23"/>
      <c r="T519" s="24">
        <v>0</v>
      </c>
      <c r="U519" s="23"/>
      <c r="V519" s="23"/>
      <c r="W519" s="23"/>
      <c r="X519" s="21">
        <f>1/2</f>
        <v>0.5</v>
      </c>
      <c r="Y519" s="21">
        <v>0</v>
      </c>
      <c r="Z519" s="21">
        <f>1/2</f>
        <v>0.5</v>
      </c>
      <c r="AA519" s="25">
        <v>0</v>
      </c>
    </row>
    <row r="520" spans="1:27">
      <c r="A520" s="53">
        <v>519</v>
      </c>
      <c r="B520" s="56" t="s">
        <v>586</v>
      </c>
      <c r="C520" s="76" t="s">
        <v>587</v>
      </c>
      <c r="D520" s="54" t="str">
        <f t="shared" si="52"/>
        <v>Shanableh Tamer</v>
      </c>
      <c r="E520" s="56" t="s">
        <v>49</v>
      </c>
      <c r="F520" s="56" t="s">
        <v>53</v>
      </c>
      <c r="G520" s="56" t="s">
        <v>345</v>
      </c>
      <c r="H520" s="56" t="s">
        <v>1906</v>
      </c>
      <c r="I520" s="57" t="s">
        <v>1907</v>
      </c>
      <c r="J520" s="56" t="s">
        <v>1908</v>
      </c>
      <c r="K520" s="44">
        <v>1</v>
      </c>
      <c r="L520" s="44"/>
      <c r="M520" s="44"/>
      <c r="N520" s="44"/>
      <c r="O520" s="44"/>
      <c r="P520" s="44"/>
      <c r="Q520" s="56" t="s">
        <v>45</v>
      </c>
      <c r="R520" s="59" t="s">
        <v>1909</v>
      </c>
      <c r="S520" s="60"/>
      <c r="T520" s="60">
        <v>1</v>
      </c>
      <c r="U520" s="60"/>
      <c r="V520" s="60"/>
      <c r="W520" s="60"/>
      <c r="X520" s="44">
        <f>1/2</f>
        <v>0.5</v>
      </c>
      <c r="Y520" s="44">
        <v>1</v>
      </c>
      <c r="Z520" s="44">
        <f>1/2</f>
        <v>0.5</v>
      </c>
      <c r="AA520" s="45">
        <v>1</v>
      </c>
    </row>
    <row r="521" spans="1:27">
      <c r="A521" s="15">
        <v>520</v>
      </c>
      <c r="B521" s="18" t="s">
        <v>1910</v>
      </c>
      <c r="C521" s="34" t="s">
        <v>1911</v>
      </c>
      <c r="D521" s="16" t="str">
        <f t="shared" si="52"/>
        <v>Shockley Bethany</v>
      </c>
      <c r="E521" s="18" t="s">
        <v>70</v>
      </c>
      <c r="F521" s="154" t="s">
        <v>1400</v>
      </c>
      <c r="G521" s="18" t="s">
        <v>1070</v>
      </c>
      <c r="H521" s="18" t="s">
        <v>1912</v>
      </c>
      <c r="I521" s="46" t="s">
        <v>1913</v>
      </c>
      <c r="J521" s="18" t="s">
        <v>1914</v>
      </c>
      <c r="K521" s="21"/>
      <c r="L521" s="21"/>
      <c r="M521" s="21"/>
      <c r="N521" s="21"/>
      <c r="O521" s="21"/>
      <c r="P521" s="21">
        <v>1</v>
      </c>
      <c r="Q521" s="18" t="s">
        <v>804</v>
      </c>
      <c r="R521" s="29" t="s">
        <v>1915</v>
      </c>
      <c r="S521" s="23"/>
      <c r="T521" s="23"/>
      <c r="U521" s="23"/>
      <c r="V521" s="23"/>
      <c r="W521" s="23">
        <v>1</v>
      </c>
      <c r="X521" s="21">
        <v>1</v>
      </c>
      <c r="Y521" s="21">
        <v>1</v>
      </c>
      <c r="Z521" s="21">
        <f t="shared" ref="Z521:AA523" si="54">1/3</f>
        <v>0.33333333333333331</v>
      </c>
      <c r="AA521" s="72">
        <f t="shared" si="54"/>
        <v>0.33333333333333331</v>
      </c>
    </row>
    <row r="522" spans="1:27">
      <c r="A522" s="4">
        <v>521</v>
      </c>
      <c r="B522" s="7" t="s">
        <v>899</v>
      </c>
      <c r="C522" s="30" t="s">
        <v>900</v>
      </c>
      <c r="D522" s="5" t="str">
        <f t="shared" si="52"/>
        <v>Mariano Stefania</v>
      </c>
      <c r="E522" s="7" t="s">
        <v>39</v>
      </c>
      <c r="F522" s="7" t="s">
        <v>40</v>
      </c>
      <c r="G522" s="7" t="s">
        <v>41</v>
      </c>
      <c r="H522" s="7" t="s">
        <v>1916</v>
      </c>
      <c r="I522" s="47" t="s">
        <v>1917</v>
      </c>
      <c r="J522" s="7" t="s">
        <v>1918</v>
      </c>
      <c r="K522" s="10"/>
      <c r="L522" s="10">
        <v>1</v>
      </c>
      <c r="M522" s="10"/>
      <c r="N522" s="10"/>
      <c r="O522" s="10"/>
      <c r="P522" s="10"/>
      <c r="Q522" s="7" t="s">
        <v>99</v>
      </c>
      <c r="R522" s="27" t="s">
        <v>1919</v>
      </c>
      <c r="S522" s="28"/>
      <c r="T522" s="28"/>
      <c r="U522" s="28">
        <v>1</v>
      </c>
      <c r="V522" s="28"/>
      <c r="W522" s="28"/>
      <c r="X522" s="10">
        <v>1</v>
      </c>
      <c r="Y522" s="10">
        <v>1</v>
      </c>
      <c r="Z522" s="10">
        <f t="shared" si="54"/>
        <v>0.33333333333333331</v>
      </c>
      <c r="AA522" s="71">
        <f t="shared" si="54"/>
        <v>0.33333333333333331</v>
      </c>
    </row>
    <row r="523" spans="1:27">
      <c r="A523" s="15">
        <v>522</v>
      </c>
      <c r="B523" s="18" t="s">
        <v>1920</v>
      </c>
      <c r="C523" s="34" t="s">
        <v>1921</v>
      </c>
      <c r="D523" s="16" t="str">
        <f t="shared" si="52"/>
        <v>Yehia Sherif</v>
      </c>
      <c r="E523" s="18" t="s">
        <v>49</v>
      </c>
      <c r="F523" s="18" t="s">
        <v>53</v>
      </c>
      <c r="G523" s="18" t="s">
        <v>88</v>
      </c>
      <c r="H523" s="18" t="s">
        <v>1922</v>
      </c>
      <c r="I523" s="46" t="s">
        <v>1923</v>
      </c>
      <c r="J523" s="18" t="s">
        <v>1924</v>
      </c>
      <c r="K523" s="21">
        <v>1</v>
      </c>
      <c r="L523" s="21"/>
      <c r="M523" s="21"/>
      <c r="N523" s="21"/>
      <c r="O523" s="21"/>
      <c r="P523" s="21"/>
      <c r="Q523" s="18" t="s">
        <v>1925</v>
      </c>
      <c r="R523" s="29" t="s">
        <v>1926</v>
      </c>
      <c r="S523" s="23"/>
      <c r="T523" s="23"/>
      <c r="U523" s="23">
        <v>1</v>
      </c>
      <c r="V523" s="23"/>
      <c r="W523" s="23"/>
      <c r="X523" s="21">
        <v>1</v>
      </c>
      <c r="Y523" s="21">
        <v>1</v>
      </c>
      <c r="Z523" s="21">
        <f t="shared" si="54"/>
        <v>0.33333333333333331</v>
      </c>
      <c r="AA523" s="72">
        <f t="shared" si="54"/>
        <v>0.33333333333333331</v>
      </c>
    </row>
    <row r="524" spans="1:27">
      <c r="A524" s="4">
        <v>523</v>
      </c>
      <c r="B524" s="7" t="s">
        <v>1745</v>
      </c>
      <c r="C524" s="30" t="s">
        <v>1746</v>
      </c>
      <c r="D524" s="5" t="str">
        <f t="shared" si="52"/>
        <v>Gibbs Joseph</v>
      </c>
      <c r="E524" s="7" t="s">
        <v>49</v>
      </c>
      <c r="F524" s="161" t="s">
        <v>1400</v>
      </c>
      <c r="G524" s="7" t="s">
        <v>843</v>
      </c>
      <c r="H524" s="7" t="s">
        <v>1927</v>
      </c>
      <c r="I524" s="47" t="s">
        <v>1928</v>
      </c>
      <c r="J524" s="7" t="s">
        <v>1929</v>
      </c>
      <c r="K524" s="10"/>
      <c r="L524" s="10"/>
      <c r="M524" s="10"/>
      <c r="N524" s="10"/>
      <c r="O524" s="10"/>
      <c r="P524" s="10">
        <v>1</v>
      </c>
      <c r="Q524" s="7" t="s">
        <v>250</v>
      </c>
      <c r="R524" s="27" t="s">
        <v>1930</v>
      </c>
      <c r="S524" s="28"/>
      <c r="T524" s="28"/>
      <c r="U524" s="28"/>
      <c r="V524" s="28"/>
      <c r="W524" s="28">
        <v>1</v>
      </c>
      <c r="X524" s="10">
        <v>1</v>
      </c>
      <c r="Y524" s="10">
        <v>1</v>
      </c>
      <c r="Z524" s="10">
        <v>1</v>
      </c>
      <c r="AA524" s="71">
        <v>1</v>
      </c>
    </row>
    <row r="525" spans="1:27" ht="15" customHeight="1">
      <c r="A525" s="162">
        <v>524</v>
      </c>
      <c r="B525" s="38" t="s">
        <v>1931</v>
      </c>
      <c r="C525" s="96" t="s">
        <v>588</v>
      </c>
      <c r="D525" s="38" t="str">
        <f t="shared" si="52"/>
        <v>Nawaz Waleed</v>
      </c>
      <c r="E525" s="38" t="s">
        <v>311</v>
      </c>
      <c r="F525" s="38" t="s">
        <v>53</v>
      </c>
      <c r="G525" s="38" t="s">
        <v>88</v>
      </c>
      <c r="H525" s="38" t="s">
        <v>1932</v>
      </c>
      <c r="I525" s="39" t="s">
        <v>1933</v>
      </c>
      <c r="J525" s="38" t="s">
        <v>1934</v>
      </c>
      <c r="K525" s="144">
        <v>0.33333333333333331</v>
      </c>
      <c r="L525" s="144"/>
      <c r="M525" s="144"/>
      <c r="N525" s="144"/>
      <c r="O525" s="144"/>
      <c r="P525" s="144"/>
      <c r="Q525" s="38" t="s">
        <v>1212</v>
      </c>
      <c r="R525" s="149" t="s">
        <v>1935</v>
      </c>
      <c r="S525" s="125">
        <v>0.33333333333333331</v>
      </c>
      <c r="T525" s="42"/>
      <c r="U525" s="42"/>
      <c r="V525" s="42"/>
      <c r="W525" s="42"/>
      <c r="X525" s="144">
        <f t="shared" ref="X525:X531" si="55">1/7</f>
        <v>0.14285714285714285</v>
      </c>
      <c r="Y525" s="144">
        <v>0.33333333333333331</v>
      </c>
      <c r="Z525" s="144">
        <f t="shared" ref="Z525:Z531" si="56">1/7</f>
        <v>0.14285714285714285</v>
      </c>
      <c r="AA525" s="172">
        <f>(1+(4/3))/7</f>
        <v>0.33333333333333331</v>
      </c>
    </row>
    <row r="526" spans="1:27" ht="15" customHeight="1">
      <c r="A526" s="53">
        <v>525</v>
      </c>
      <c r="B526" s="56" t="s">
        <v>526</v>
      </c>
      <c r="C526" s="76" t="s">
        <v>527</v>
      </c>
      <c r="D526" s="54" t="str">
        <f t="shared" si="52"/>
        <v>Abdalla Jamal El-Din</v>
      </c>
      <c r="E526" s="56" t="s">
        <v>49</v>
      </c>
      <c r="F526" s="56" t="s">
        <v>53</v>
      </c>
      <c r="G526" s="56" t="s">
        <v>88</v>
      </c>
      <c r="H526" s="56" t="s">
        <v>1932</v>
      </c>
      <c r="I526" s="57" t="s">
        <v>1933</v>
      </c>
      <c r="J526" s="56" t="s">
        <v>1934</v>
      </c>
      <c r="K526" s="145">
        <v>0.33333333333333331</v>
      </c>
      <c r="L526" s="44"/>
      <c r="M526" s="44"/>
      <c r="N526" s="44"/>
      <c r="O526" s="44"/>
      <c r="P526" s="44"/>
      <c r="Q526" s="56" t="s">
        <v>1212</v>
      </c>
      <c r="R526" s="59" t="s">
        <v>1935</v>
      </c>
      <c r="S526" s="125">
        <v>0.33333333333333331</v>
      </c>
      <c r="T526" s="60"/>
      <c r="U526" s="60"/>
      <c r="V526" s="60"/>
      <c r="W526" s="60"/>
      <c r="X526" s="44">
        <f t="shared" si="55"/>
        <v>0.14285714285714285</v>
      </c>
      <c r="Y526" s="144">
        <v>0.33333333333333331</v>
      </c>
      <c r="Z526" s="44">
        <f t="shared" si="56"/>
        <v>0.14285714285714285</v>
      </c>
      <c r="AA526" s="172">
        <f>(1+(4/3))/7</f>
        <v>0.33333333333333331</v>
      </c>
    </row>
    <row r="527" spans="1:27" ht="15" customHeight="1">
      <c r="A527" s="35">
        <v>526</v>
      </c>
      <c r="B527" s="36" t="s">
        <v>521</v>
      </c>
      <c r="C527" s="37" t="s">
        <v>497</v>
      </c>
      <c r="D527" s="38" t="str">
        <f t="shared" si="52"/>
        <v>Hawileh Rami</v>
      </c>
      <c r="E527" s="36" t="s">
        <v>49</v>
      </c>
      <c r="F527" s="36" t="s">
        <v>53</v>
      </c>
      <c r="G527" s="36" t="s">
        <v>88</v>
      </c>
      <c r="H527" s="36" t="s">
        <v>1932</v>
      </c>
      <c r="I527" s="39" t="s">
        <v>1933</v>
      </c>
      <c r="J527" s="36" t="s">
        <v>1934</v>
      </c>
      <c r="K527" s="144">
        <v>0.33333333333333331</v>
      </c>
      <c r="L527" s="40"/>
      <c r="M527" s="40"/>
      <c r="N527" s="40"/>
      <c r="O527" s="40"/>
      <c r="P527" s="40"/>
      <c r="Q527" s="36" t="s">
        <v>1212</v>
      </c>
      <c r="R527" s="41" t="s">
        <v>1935</v>
      </c>
      <c r="S527" s="125">
        <v>0.33333333333333331</v>
      </c>
      <c r="T527" s="42"/>
      <c r="U527" s="42"/>
      <c r="V527" s="42"/>
      <c r="W527" s="42"/>
      <c r="X527" s="40">
        <f t="shared" si="55"/>
        <v>0.14285714285714285</v>
      </c>
      <c r="Y527" s="144">
        <v>0.33333333333333331</v>
      </c>
      <c r="Z527" s="40">
        <f t="shared" si="56"/>
        <v>0.14285714285714285</v>
      </c>
      <c r="AA527" s="172">
        <f>(1+(4/3))/7</f>
        <v>0.33333333333333331</v>
      </c>
    </row>
    <row r="528" spans="1:27">
      <c r="A528" s="4">
        <v>527</v>
      </c>
      <c r="B528" s="7" t="s">
        <v>144</v>
      </c>
      <c r="C528" s="30" t="s">
        <v>145</v>
      </c>
      <c r="D528" s="5" t="str">
        <f t="shared" si="52"/>
        <v>Al Ajmani Haitham</v>
      </c>
      <c r="E528" s="5" t="s">
        <v>146</v>
      </c>
      <c r="F528" s="5" t="s">
        <v>53</v>
      </c>
      <c r="G528" s="5" t="s">
        <v>88</v>
      </c>
      <c r="H528" s="7" t="s">
        <v>1932</v>
      </c>
      <c r="I528" s="47" t="s">
        <v>1933</v>
      </c>
      <c r="J528" s="7" t="s">
        <v>1934</v>
      </c>
      <c r="K528" s="10">
        <v>0</v>
      </c>
      <c r="L528" s="10"/>
      <c r="M528" s="10"/>
      <c r="N528" s="10"/>
      <c r="O528" s="10"/>
      <c r="P528" s="10"/>
      <c r="Q528" s="7" t="s">
        <v>1212</v>
      </c>
      <c r="R528" s="27" t="s">
        <v>1935</v>
      </c>
      <c r="S528" s="13">
        <v>0</v>
      </c>
      <c r="T528" s="28"/>
      <c r="U528" s="28"/>
      <c r="V528" s="28"/>
      <c r="W528" s="28"/>
      <c r="X528" s="10">
        <f t="shared" si="55"/>
        <v>0.14285714285714285</v>
      </c>
      <c r="Y528" s="10">
        <v>0</v>
      </c>
      <c r="Z528" s="10">
        <f t="shared" si="56"/>
        <v>0.14285714285714285</v>
      </c>
      <c r="AA528" s="73">
        <v>0</v>
      </c>
    </row>
    <row r="529" spans="1:27">
      <c r="A529" s="15">
        <v>528</v>
      </c>
      <c r="B529" s="18" t="s">
        <v>152</v>
      </c>
      <c r="C529" s="17" t="s">
        <v>153</v>
      </c>
      <c r="D529" s="16" t="str">
        <f t="shared" si="52"/>
        <v>Abuzayed Ismail</v>
      </c>
      <c r="E529" s="16" t="s">
        <v>146</v>
      </c>
      <c r="F529" s="16" t="s">
        <v>53</v>
      </c>
      <c r="G529" s="16" t="s">
        <v>88</v>
      </c>
      <c r="H529" s="18" t="s">
        <v>1932</v>
      </c>
      <c r="I529" s="46" t="s">
        <v>1933</v>
      </c>
      <c r="J529" s="18" t="s">
        <v>1934</v>
      </c>
      <c r="K529" s="21">
        <v>0</v>
      </c>
      <c r="L529" s="21"/>
      <c r="M529" s="21"/>
      <c r="N529" s="21"/>
      <c r="O529" s="21"/>
      <c r="P529" s="21"/>
      <c r="Q529" s="18" t="s">
        <v>1212</v>
      </c>
      <c r="R529" s="29" t="s">
        <v>1935</v>
      </c>
      <c r="S529" s="24">
        <v>0</v>
      </c>
      <c r="T529" s="23"/>
      <c r="U529" s="23"/>
      <c r="V529" s="23"/>
      <c r="W529" s="23"/>
      <c r="X529" s="21">
        <f t="shared" si="55"/>
        <v>0.14285714285714285</v>
      </c>
      <c r="Y529" s="21">
        <v>0</v>
      </c>
      <c r="Z529" s="21">
        <f t="shared" si="56"/>
        <v>0.14285714285714285</v>
      </c>
      <c r="AA529" s="74">
        <v>0</v>
      </c>
    </row>
    <row r="530" spans="1:27">
      <c r="A530" s="140">
        <v>529</v>
      </c>
      <c r="B530" s="7" t="s">
        <v>1936</v>
      </c>
      <c r="C530" s="30" t="s">
        <v>232</v>
      </c>
      <c r="D530" s="5" t="str">
        <f t="shared" si="52"/>
        <v>Ataya Hasan</v>
      </c>
      <c r="E530" s="5" t="s">
        <v>146</v>
      </c>
      <c r="F530" s="5" t="s">
        <v>53</v>
      </c>
      <c r="G530" s="5" t="s">
        <v>88</v>
      </c>
      <c r="H530" s="7" t="s">
        <v>1932</v>
      </c>
      <c r="I530" s="47" t="s">
        <v>1933</v>
      </c>
      <c r="J530" s="7" t="s">
        <v>1934</v>
      </c>
      <c r="K530" s="10">
        <v>0</v>
      </c>
      <c r="L530" s="10"/>
      <c r="M530" s="10"/>
      <c r="N530" s="10"/>
      <c r="O530" s="10"/>
      <c r="P530" s="10"/>
      <c r="Q530" s="7" t="s">
        <v>1212</v>
      </c>
      <c r="R530" s="27" t="s">
        <v>1935</v>
      </c>
      <c r="S530" s="13">
        <v>0</v>
      </c>
      <c r="T530" s="28"/>
      <c r="U530" s="28"/>
      <c r="V530" s="28"/>
      <c r="W530" s="28"/>
      <c r="X530" s="10">
        <f t="shared" si="55"/>
        <v>0.14285714285714285</v>
      </c>
      <c r="Y530" s="10">
        <v>0</v>
      </c>
      <c r="Z530" s="10">
        <f t="shared" si="56"/>
        <v>0.14285714285714285</v>
      </c>
      <c r="AA530" s="73">
        <v>0</v>
      </c>
    </row>
    <row r="531" spans="1:27">
      <c r="A531" s="155">
        <v>530</v>
      </c>
      <c r="B531" s="18" t="s">
        <v>275</v>
      </c>
      <c r="C531" s="34" t="s">
        <v>1937</v>
      </c>
      <c r="D531" s="16" t="str">
        <f t="shared" si="52"/>
        <v>Mohamed Hatim</v>
      </c>
      <c r="E531" s="16" t="s">
        <v>146</v>
      </c>
      <c r="F531" s="16" t="s">
        <v>53</v>
      </c>
      <c r="G531" s="16" t="s">
        <v>88</v>
      </c>
      <c r="H531" s="18" t="s">
        <v>1932</v>
      </c>
      <c r="I531" s="46" t="s">
        <v>1933</v>
      </c>
      <c r="J531" s="18" t="s">
        <v>1934</v>
      </c>
      <c r="K531" s="21">
        <v>0</v>
      </c>
      <c r="L531" s="21"/>
      <c r="M531" s="21"/>
      <c r="N531" s="21"/>
      <c r="O531" s="21"/>
      <c r="P531" s="21"/>
      <c r="Q531" s="18" t="s">
        <v>1212</v>
      </c>
      <c r="R531" s="29" t="s">
        <v>1935</v>
      </c>
      <c r="S531" s="24">
        <v>0</v>
      </c>
      <c r="T531" s="23"/>
      <c r="U531" s="23"/>
      <c r="V531" s="23"/>
      <c r="W531" s="23"/>
      <c r="X531" s="21">
        <f t="shared" si="55"/>
        <v>0.14285714285714285</v>
      </c>
      <c r="Y531" s="21">
        <v>0</v>
      </c>
      <c r="Z531" s="21">
        <f t="shared" si="56"/>
        <v>0.14285714285714285</v>
      </c>
      <c r="AA531" s="74">
        <v>0</v>
      </c>
    </row>
    <row r="532" spans="1:27" ht="15" customHeight="1">
      <c r="A532" s="4">
        <v>531</v>
      </c>
      <c r="B532" s="7" t="s">
        <v>274</v>
      </c>
      <c r="C532" s="30" t="s">
        <v>275</v>
      </c>
      <c r="D532" s="5" t="str">
        <f t="shared" si="52"/>
        <v>Gadalla Mohamed</v>
      </c>
      <c r="E532" s="33" t="s">
        <v>1708</v>
      </c>
      <c r="F532" s="7" t="s">
        <v>53</v>
      </c>
      <c r="G532" s="7" t="s">
        <v>54</v>
      </c>
      <c r="H532" s="7" t="s">
        <v>1938</v>
      </c>
      <c r="I532" s="47" t="s">
        <v>1939</v>
      </c>
      <c r="J532" s="7" t="s">
        <v>1940</v>
      </c>
      <c r="K532" s="10">
        <v>0.5</v>
      </c>
      <c r="L532" s="10"/>
      <c r="M532" s="10"/>
      <c r="N532" s="10"/>
      <c r="O532" s="10"/>
      <c r="P532" s="10"/>
      <c r="Q532" s="7" t="s">
        <v>150</v>
      </c>
      <c r="R532" s="27" t="s">
        <v>1941</v>
      </c>
      <c r="S532" s="28"/>
      <c r="T532" s="13">
        <v>0.5</v>
      </c>
      <c r="U532" s="28"/>
      <c r="V532" s="28"/>
      <c r="W532" s="28"/>
      <c r="X532" s="10">
        <f>1/2</f>
        <v>0.5</v>
      </c>
      <c r="Y532" s="10">
        <v>0.5</v>
      </c>
      <c r="Z532" s="10">
        <v>0.25</v>
      </c>
      <c r="AA532" s="14">
        <v>0.25</v>
      </c>
    </row>
    <row r="533" spans="1:27">
      <c r="A533" s="15">
        <v>532</v>
      </c>
      <c r="B533" s="18" t="s">
        <v>319</v>
      </c>
      <c r="C533" s="34" t="s">
        <v>320</v>
      </c>
      <c r="D533" s="16" t="str">
        <f t="shared" si="52"/>
        <v>Ghommem Mehdi</v>
      </c>
      <c r="E533" s="18" t="s">
        <v>70</v>
      </c>
      <c r="F533" s="18" t="s">
        <v>53</v>
      </c>
      <c r="G533" s="18" t="s">
        <v>54</v>
      </c>
      <c r="H533" s="18" t="s">
        <v>1938</v>
      </c>
      <c r="I533" s="46" t="s">
        <v>1939</v>
      </c>
      <c r="J533" s="18" t="s">
        <v>1940</v>
      </c>
      <c r="K533" s="21">
        <v>0.5</v>
      </c>
      <c r="L533" s="21"/>
      <c r="M533" s="21"/>
      <c r="N533" s="21"/>
      <c r="O533" s="21"/>
      <c r="P533" s="21"/>
      <c r="Q533" s="18" t="s">
        <v>150</v>
      </c>
      <c r="R533" s="29" t="s">
        <v>1941</v>
      </c>
      <c r="S533" s="23"/>
      <c r="T533" s="24">
        <v>0.5</v>
      </c>
      <c r="U533" s="23"/>
      <c r="V533" s="23"/>
      <c r="W533" s="23"/>
      <c r="X533" s="21">
        <f>1/2</f>
        <v>0.5</v>
      </c>
      <c r="Y533" s="21">
        <v>0.5</v>
      </c>
      <c r="Z533" s="21">
        <f>1/4</f>
        <v>0.25</v>
      </c>
      <c r="AA533" s="25">
        <f>1/4</f>
        <v>0.25</v>
      </c>
    </row>
    <row r="534" spans="1:27">
      <c r="A534" s="4">
        <v>533</v>
      </c>
      <c r="B534" s="7" t="s">
        <v>485</v>
      </c>
      <c r="C534" s="30" t="s">
        <v>104</v>
      </c>
      <c r="D534" s="5" t="str">
        <f t="shared" si="52"/>
        <v>Mirzaei Ali</v>
      </c>
      <c r="E534" s="7" t="s">
        <v>70</v>
      </c>
      <c r="F534" s="7" t="s">
        <v>40</v>
      </c>
      <c r="G534" s="7" t="s">
        <v>219</v>
      </c>
      <c r="H534" s="7" t="s">
        <v>1942</v>
      </c>
      <c r="I534" s="47" t="s">
        <v>1943</v>
      </c>
      <c r="J534" s="7" t="s">
        <v>1944</v>
      </c>
      <c r="K534" s="10"/>
      <c r="L534" s="10">
        <v>1</v>
      </c>
      <c r="M534" s="10"/>
      <c r="N534" s="10"/>
      <c r="O534" s="10"/>
      <c r="P534" s="10"/>
      <c r="Q534" s="7" t="s">
        <v>1212</v>
      </c>
      <c r="R534" s="27" t="s">
        <v>1945</v>
      </c>
      <c r="S534" s="28"/>
      <c r="T534" s="28">
        <v>1</v>
      </c>
      <c r="U534" s="28"/>
      <c r="V534" s="28"/>
      <c r="W534" s="28"/>
      <c r="X534" s="10">
        <v>1</v>
      </c>
      <c r="Y534" s="10">
        <v>1</v>
      </c>
      <c r="Z534" s="10">
        <f>1/2</f>
        <v>0.5</v>
      </c>
      <c r="AA534" s="71">
        <f>1/2</f>
        <v>0.5</v>
      </c>
    </row>
    <row r="535" spans="1:27">
      <c r="A535" s="15">
        <v>534</v>
      </c>
      <c r="B535" s="18" t="s">
        <v>1946</v>
      </c>
      <c r="C535" s="34" t="s">
        <v>1947</v>
      </c>
      <c r="D535" s="16" t="str">
        <f t="shared" si="52"/>
        <v>Kamal Miraal</v>
      </c>
      <c r="E535" s="18" t="s">
        <v>103</v>
      </c>
      <c r="F535" s="18" t="s">
        <v>53</v>
      </c>
      <c r="G535" s="18" t="s">
        <v>345</v>
      </c>
      <c r="H535" s="18" t="s">
        <v>1948</v>
      </c>
      <c r="I535" s="46" t="s">
        <v>1949</v>
      </c>
      <c r="J535" s="18" t="s">
        <v>1950</v>
      </c>
      <c r="K535" s="21"/>
      <c r="L535" s="21"/>
      <c r="M535" s="21"/>
      <c r="N535" s="21"/>
      <c r="O535" s="21"/>
      <c r="P535" s="21">
        <v>0</v>
      </c>
      <c r="Q535" s="18" t="s">
        <v>150</v>
      </c>
      <c r="R535" s="29" t="s">
        <v>1951</v>
      </c>
      <c r="S535" s="23"/>
      <c r="T535" s="23"/>
      <c r="U535" s="23"/>
      <c r="V535" s="23"/>
      <c r="W535" s="24">
        <v>0</v>
      </c>
      <c r="X535" s="21">
        <f t="shared" ref="X535:X540" si="57">1/6</f>
        <v>0.16666666666666666</v>
      </c>
      <c r="Y535" s="21">
        <v>0</v>
      </c>
      <c r="Z535" s="21">
        <f t="shared" ref="Z535:Z540" si="58">1/6</f>
        <v>0.16666666666666666</v>
      </c>
      <c r="AA535" s="74">
        <v>0</v>
      </c>
    </row>
    <row r="536" spans="1:27">
      <c r="A536" s="4">
        <v>535</v>
      </c>
      <c r="B536" s="7" t="s">
        <v>1952</v>
      </c>
      <c r="C536" s="30" t="s">
        <v>1953</v>
      </c>
      <c r="D536" s="5" t="str">
        <f t="shared" si="52"/>
        <v>Atif Manal</v>
      </c>
      <c r="E536" s="7" t="s">
        <v>103</v>
      </c>
      <c r="F536" s="7" t="s">
        <v>53</v>
      </c>
      <c r="G536" s="7" t="s">
        <v>345</v>
      </c>
      <c r="H536" s="7" t="s">
        <v>1948</v>
      </c>
      <c r="I536" s="47" t="s">
        <v>1949</v>
      </c>
      <c r="J536" s="7" t="s">
        <v>1950</v>
      </c>
      <c r="K536" s="10"/>
      <c r="L536" s="10"/>
      <c r="M536" s="10"/>
      <c r="N536" s="10"/>
      <c r="O536" s="10"/>
      <c r="P536" s="10">
        <v>0</v>
      </c>
      <c r="Q536" s="7" t="s">
        <v>150</v>
      </c>
      <c r="R536" s="27" t="s">
        <v>1951</v>
      </c>
      <c r="S536" s="28"/>
      <c r="T536" s="28"/>
      <c r="U536" s="28"/>
      <c r="V536" s="28"/>
      <c r="W536" s="13">
        <v>0</v>
      </c>
      <c r="X536" s="10">
        <f t="shared" si="57"/>
        <v>0.16666666666666666</v>
      </c>
      <c r="Y536" s="10">
        <v>0</v>
      </c>
      <c r="Z536" s="10">
        <f t="shared" si="58"/>
        <v>0.16666666666666666</v>
      </c>
      <c r="AA536" s="73">
        <v>0</v>
      </c>
    </row>
    <row r="537" spans="1:27">
      <c r="A537" s="15">
        <v>536</v>
      </c>
      <c r="B537" s="18" t="s">
        <v>1954</v>
      </c>
      <c r="C537" s="34" t="s">
        <v>1955</v>
      </c>
      <c r="D537" s="16" t="str">
        <f t="shared" si="52"/>
        <v>Mujahid Hafsa</v>
      </c>
      <c r="E537" s="18" t="s">
        <v>103</v>
      </c>
      <c r="F537" s="18" t="s">
        <v>53</v>
      </c>
      <c r="G537" s="18" t="s">
        <v>345</v>
      </c>
      <c r="H537" s="18" t="s">
        <v>1948</v>
      </c>
      <c r="I537" s="46" t="s">
        <v>1949</v>
      </c>
      <c r="J537" s="18" t="s">
        <v>1950</v>
      </c>
      <c r="K537" s="21"/>
      <c r="L537" s="21"/>
      <c r="M537" s="21"/>
      <c r="N537" s="21"/>
      <c r="O537" s="21"/>
      <c r="P537" s="21">
        <v>0</v>
      </c>
      <c r="Q537" s="18" t="s">
        <v>150</v>
      </c>
      <c r="R537" s="29" t="s">
        <v>1951</v>
      </c>
      <c r="S537" s="23"/>
      <c r="T537" s="23"/>
      <c r="U537" s="23"/>
      <c r="V537" s="23"/>
      <c r="W537" s="24">
        <v>0</v>
      </c>
      <c r="X537" s="21">
        <f t="shared" si="57"/>
        <v>0.16666666666666666</v>
      </c>
      <c r="Y537" s="21">
        <v>0</v>
      </c>
      <c r="Z537" s="21">
        <f t="shared" si="58"/>
        <v>0.16666666666666666</v>
      </c>
      <c r="AA537" s="74">
        <v>0</v>
      </c>
    </row>
    <row r="538" spans="1:27">
      <c r="A538" s="53">
        <v>537</v>
      </c>
      <c r="B538" s="56" t="s">
        <v>586</v>
      </c>
      <c r="C538" s="76" t="s">
        <v>587</v>
      </c>
      <c r="D538" s="54" t="str">
        <f t="shared" si="52"/>
        <v>Shanableh Tamer</v>
      </c>
      <c r="E538" s="56" t="s">
        <v>49</v>
      </c>
      <c r="F538" s="56" t="s">
        <v>53</v>
      </c>
      <c r="G538" s="56" t="s">
        <v>345</v>
      </c>
      <c r="H538" s="56" t="s">
        <v>1948</v>
      </c>
      <c r="I538" s="57" t="s">
        <v>1949</v>
      </c>
      <c r="J538" s="56" t="s">
        <v>1950</v>
      </c>
      <c r="K538" s="44"/>
      <c r="L538" s="44"/>
      <c r="M538" s="44"/>
      <c r="N538" s="44"/>
      <c r="O538" s="44"/>
      <c r="P538" s="44">
        <v>0.33333333333333331</v>
      </c>
      <c r="Q538" s="56" t="s">
        <v>150</v>
      </c>
      <c r="R538" s="59" t="s">
        <v>1951</v>
      </c>
      <c r="S538" s="60"/>
      <c r="T538" s="60"/>
      <c r="U538" s="60"/>
      <c r="V538" s="60"/>
      <c r="W538" s="43">
        <v>0.33333333333333331</v>
      </c>
      <c r="X538" s="44">
        <f t="shared" si="57"/>
        <v>0.16666666666666666</v>
      </c>
      <c r="Y538" s="44">
        <v>0.33333333333333331</v>
      </c>
      <c r="Z538" s="44">
        <f t="shared" si="58"/>
        <v>0.16666666666666666</v>
      </c>
      <c r="AA538" s="78">
        <f>2/6</f>
        <v>0.33333333333333331</v>
      </c>
    </row>
    <row r="539" spans="1:27">
      <c r="A539" s="35">
        <v>538</v>
      </c>
      <c r="B539" s="36" t="s">
        <v>1762</v>
      </c>
      <c r="C539" s="37" t="s">
        <v>427</v>
      </c>
      <c r="D539" s="38" t="str">
        <f t="shared" si="52"/>
        <v>Al-Ali Abdul Rahman</v>
      </c>
      <c r="E539" s="36" t="s">
        <v>49</v>
      </c>
      <c r="F539" s="36" t="s">
        <v>53</v>
      </c>
      <c r="G539" s="36" t="s">
        <v>345</v>
      </c>
      <c r="H539" s="36" t="s">
        <v>1948</v>
      </c>
      <c r="I539" s="39" t="s">
        <v>1949</v>
      </c>
      <c r="J539" s="36" t="s">
        <v>1950</v>
      </c>
      <c r="K539" s="40"/>
      <c r="L539" s="40"/>
      <c r="M539" s="40"/>
      <c r="N539" s="40"/>
      <c r="O539" s="40"/>
      <c r="P539" s="40">
        <v>0.33333333333333331</v>
      </c>
      <c r="Q539" s="36" t="s">
        <v>150</v>
      </c>
      <c r="R539" s="41" t="s">
        <v>1951</v>
      </c>
      <c r="S539" s="42"/>
      <c r="T539" s="42"/>
      <c r="U539" s="42"/>
      <c r="V539" s="42"/>
      <c r="W539" s="43">
        <v>0.33333333333333331</v>
      </c>
      <c r="X539" s="40">
        <f t="shared" si="57"/>
        <v>0.16666666666666666</v>
      </c>
      <c r="Y539" s="44">
        <v>0.33333333333333331</v>
      </c>
      <c r="Z539" s="40">
        <f t="shared" si="58"/>
        <v>0.16666666666666666</v>
      </c>
      <c r="AA539" s="78">
        <f>2/6</f>
        <v>0.33333333333333331</v>
      </c>
    </row>
    <row r="540" spans="1:27">
      <c r="A540" s="53">
        <v>539</v>
      </c>
      <c r="B540" s="56" t="s">
        <v>724</v>
      </c>
      <c r="C540" s="76" t="s">
        <v>639</v>
      </c>
      <c r="D540" s="54" t="str">
        <f t="shared" si="52"/>
        <v>Al Nabulsi Ahmad</v>
      </c>
      <c r="E540" s="56" t="s">
        <v>311</v>
      </c>
      <c r="F540" s="56" t="s">
        <v>53</v>
      </c>
      <c r="G540" s="56" t="s">
        <v>345</v>
      </c>
      <c r="H540" s="56" t="s">
        <v>1948</v>
      </c>
      <c r="I540" s="57" t="s">
        <v>1949</v>
      </c>
      <c r="J540" s="56" t="s">
        <v>1950</v>
      </c>
      <c r="K540" s="44"/>
      <c r="L540" s="44"/>
      <c r="M540" s="44"/>
      <c r="N540" s="44"/>
      <c r="O540" s="44"/>
      <c r="P540" s="44">
        <v>0.33333333333333331</v>
      </c>
      <c r="Q540" s="56" t="s">
        <v>150</v>
      </c>
      <c r="R540" s="59" t="s">
        <v>1951</v>
      </c>
      <c r="S540" s="60"/>
      <c r="T540" s="60"/>
      <c r="U540" s="60"/>
      <c r="V540" s="60"/>
      <c r="W540" s="43">
        <v>0.33333333333333331</v>
      </c>
      <c r="X540" s="44">
        <f t="shared" si="57"/>
        <v>0.16666666666666666</v>
      </c>
      <c r="Y540" s="44">
        <v>0.33333333333333331</v>
      </c>
      <c r="Z540" s="44">
        <f t="shared" si="58"/>
        <v>0.16666666666666666</v>
      </c>
      <c r="AA540" s="78">
        <f>2/6</f>
        <v>0.33333333333333331</v>
      </c>
    </row>
    <row r="541" spans="1:27" ht="15" customHeight="1">
      <c r="A541" s="173">
        <v>540</v>
      </c>
      <c r="B541" s="174" t="s">
        <v>1299</v>
      </c>
      <c r="C541" s="175" t="s">
        <v>275</v>
      </c>
      <c r="D541" s="16" t="str">
        <f t="shared" si="52"/>
        <v>Abdelgawad Mohamed</v>
      </c>
      <c r="E541" s="174" t="s">
        <v>39</v>
      </c>
      <c r="F541" s="174" t="s">
        <v>53</v>
      </c>
      <c r="G541" s="174" t="s">
        <v>54</v>
      </c>
      <c r="H541" s="174" t="s">
        <v>1956</v>
      </c>
      <c r="I541" s="176" t="s">
        <v>1957</v>
      </c>
      <c r="J541" s="174" t="s">
        <v>1958</v>
      </c>
      <c r="K541" s="177">
        <v>1</v>
      </c>
      <c r="L541" s="177"/>
      <c r="M541" s="177"/>
      <c r="N541" s="177"/>
      <c r="O541" s="177"/>
      <c r="P541" s="177"/>
      <c r="Q541" s="174" t="s">
        <v>243</v>
      </c>
      <c r="R541" s="178" t="s">
        <v>1959</v>
      </c>
      <c r="S541" s="128"/>
      <c r="T541" s="128"/>
      <c r="U541" s="128"/>
      <c r="V541" s="179">
        <v>1</v>
      </c>
      <c r="W541" s="128"/>
      <c r="X541" s="177">
        <v>1</v>
      </c>
      <c r="Y541" s="177">
        <v>1</v>
      </c>
      <c r="Z541" s="177">
        <f>1/3</f>
        <v>0.33333333333333331</v>
      </c>
      <c r="AA541" s="180">
        <f>1/3</f>
        <v>0.33333333333333331</v>
      </c>
    </row>
    <row r="542" spans="1:27">
      <c r="A542" s="4">
        <v>541</v>
      </c>
      <c r="B542" s="7" t="s">
        <v>625</v>
      </c>
      <c r="C542" s="30" t="s">
        <v>1960</v>
      </c>
      <c r="D542" s="5" t="str">
        <f t="shared" si="52"/>
        <v>Khan Naveed Ahmed</v>
      </c>
      <c r="E542" s="7" t="s">
        <v>49</v>
      </c>
      <c r="F542" s="7" t="s">
        <v>1400</v>
      </c>
      <c r="G542" s="7" t="s">
        <v>31</v>
      </c>
      <c r="H542" s="7" t="s">
        <v>1961</v>
      </c>
      <c r="I542" s="47" t="s">
        <v>1962</v>
      </c>
      <c r="J542" s="7" t="s">
        <v>1963</v>
      </c>
      <c r="K542" s="10">
        <v>0.5</v>
      </c>
      <c r="L542" s="10"/>
      <c r="M542" s="10"/>
      <c r="N542" s="10"/>
      <c r="O542" s="10"/>
      <c r="P542" s="10"/>
      <c r="Q542" s="7" t="s">
        <v>469</v>
      </c>
      <c r="R542" s="129" t="s">
        <v>1964</v>
      </c>
      <c r="S542" s="13">
        <v>0.5</v>
      </c>
      <c r="T542" s="28"/>
      <c r="U542" s="28"/>
      <c r="V542" s="28"/>
      <c r="W542" s="28"/>
      <c r="X542" s="10">
        <f>1/2</f>
        <v>0.5</v>
      </c>
      <c r="Y542" s="10">
        <v>0.5</v>
      </c>
      <c r="Z542" s="10">
        <f>1/6</f>
        <v>0.16666666666666666</v>
      </c>
      <c r="AA542" s="71">
        <f>1/6</f>
        <v>0.16666666666666666</v>
      </c>
    </row>
    <row r="543" spans="1:27">
      <c r="A543" s="15">
        <v>542</v>
      </c>
      <c r="B543" s="18" t="s">
        <v>1807</v>
      </c>
      <c r="C543" s="34" t="s">
        <v>1808</v>
      </c>
      <c r="D543" s="16" t="str">
        <f t="shared" si="52"/>
        <v>Siddiqui Ruqaiyyah</v>
      </c>
      <c r="E543" s="18" t="s">
        <v>1599</v>
      </c>
      <c r="F543" s="18" t="s">
        <v>1400</v>
      </c>
      <c r="G543" s="18" t="s">
        <v>31</v>
      </c>
      <c r="H543" s="18" t="s">
        <v>1961</v>
      </c>
      <c r="I543" s="46" t="s">
        <v>1962</v>
      </c>
      <c r="J543" s="18" t="s">
        <v>1963</v>
      </c>
      <c r="K543" s="21">
        <v>0.5</v>
      </c>
      <c r="L543" s="21"/>
      <c r="M543" s="21"/>
      <c r="N543" s="21"/>
      <c r="O543" s="21"/>
      <c r="P543" s="21"/>
      <c r="Q543" s="18" t="s">
        <v>469</v>
      </c>
      <c r="R543" s="29" t="s">
        <v>1964</v>
      </c>
      <c r="S543" s="24">
        <v>0.5</v>
      </c>
      <c r="T543" s="23"/>
      <c r="U543" s="23"/>
      <c r="V543" s="23"/>
      <c r="W543" s="23"/>
      <c r="X543" s="21">
        <f>1/2</f>
        <v>0.5</v>
      </c>
      <c r="Y543" s="21">
        <v>0.5</v>
      </c>
      <c r="Z543" s="21">
        <f>1/6</f>
        <v>0.16666666666666666</v>
      </c>
      <c r="AA543" s="72">
        <f>1/6</f>
        <v>0.16666666666666666</v>
      </c>
    </row>
    <row r="544" spans="1:27">
      <c r="A544" s="4">
        <v>543</v>
      </c>
      <c r="B544" s="7" t="s">
        <v>1965</v>
      </c>
      <c r="C544" s="30" t="s">
        <v>1966</v>
      </c>
      <c r="D544" s="5" t="str">
        <f t="shared" si="52"/>
        <v>Fattah Kazi </v>
      </c>
      <c r="E544" s="7" t="s">
        <v>39</v>
      </c>
      <c r="F544" s="7" t="s">
        <v>53</v>
      </c>
      <c r="G544" s="7" t="s">
        <v>88</v>
      </c>
      <c r="H544" s="7" t="s">
        <v>1967</v>
      </c>
      <c r="I544" s="47" t="s">
        <v>1968</v>
      </c>
      <c r="J544" s="7" t="s">
        <v>1271</v>
      </c>
      <c r="K544" s="10"/>
      <c r="L544" s="10"/>
      <c r="M544" s="10"/>
      <c r="N544" s="10"/>
      <c r="O544" s="10"/>
      <c r="P544" s="10">
        <v>1</v>
      </c>
      <c r="Q544" s="7" t="s">
        <v>92</v>
      </c>
      <c r="R544" s="27" t="s">
        <v>1969</v>
      </c>
      <c r="S544" s="28"/>
      <c r="T544" s="28"/>
      <c r="U544" s="28"/>
      <c r="V544" s="28">
        <v>1</v>
      </c>
      <c r="W544" s="28"/>
      <c r="X544" s="10">
        <v>1</v>
      </c>
      <c r="Y544" s="10">
        <v>1</v>
      </c>
      <c r="Z544" s="10">
        <f>1/2</f>
        <v>0.5</v>
      </c>
      <c r="AA544" s="71">
        <f>1/2</f>
        <v>0.5</v>
      </c>
    </row>
    <row r="545" spans="1:27">
      <c r="A545" s="15">
        <v>544</v>
      </c>
      <c r="B545" s="18" t="s">
        <v>918</v>
      </c>
      <c r="C545" s="34" t="s">
        <v>919</v>
      </c>
      <c r="D545" s="16" t="str">
        <f t="shared" si="52"/>
        <v>Ganeev Rashid</v>
      </c>
      <c r="E545" s="18" t="s">
        <v>1599</v>
      </c>
      <c r="F545" s="18" t="s">
        <v>1400</v>
      </c>
      <c r="G545" s="18" t="s">
        <v>204</v>
      </c>
      <c r="H545" s="18" t="s">
        <v>1970</v>
      </c>
      <c r="I545" s="46" t="s">
        <v>1971</v>
      </c>
      <c r="J545" s="18" t="s">
        <v>1972</v>
      </c>
      <c r="K545" s="21">
        <v>1</v>
      </c>
      <c r="L545" s="21"/>
      <c r="M545" s="21"/>
      <c r="N545" s="21"/>
      <c r="O545" s="21"/>
      <c r="P545" s="21"/>
      <c r="Q545" s="18" t="s">
        <v>208</v>
      </c>
      <c r="R545" s="29" t="s">
        <v>1973</v>
      </c>
      <c r="S545" s="23"/>
      <c r="T545" s="23"/>
      <c r="U545" s="23">
        <v>1</v>
      </c>
      <c r="V545" s="23"/>
      <c r="W545" s="23"/>
      <c r="X545" s="21">
        <v>1</v>
      </c>
      <c r="Y545" s="21">
        <v>1</v>
      </c>
      <c r="Z545" s="21">
        <f>1/5</f>
        <v>0.2</v>
      </c>
      <c r="AA545" s="72">
        <f>1/5</f>
        <v>0.2</v>
      </c>
    </row>
    <row r="546" spans="1:27">
      <c r="A546" s="4">
        <v>545</v>
      </c>
      <c r="B546" s="7" t="s">
        <v>996</v>
      </c>
      <c r="C546" s="30" t="s">
        <v>997</v>
      </c>
      <c r="D546" s="5" t="str">
        <f t="shared" si="52"/>
        <v>Chebbi Rachid</v>
      </c>
      <c r="E546" s="7" t="s">
        <v>49</v>
      </c>
      <c r="F546" s="7" t="s">
        <v>53</v>
      </c>
      <c r="G546" s="7" t="s">
        <v>134</v>
      </c>
      <c r="H546" s="7" t="s">
        <v>1974</v>
      </c>
      <c r="I546" s="47" t="s">
        <v>1975</v>
      </c>
      <c r="J546" s="7" t="s">
        <v>1976</v>
      </c>
      <c r="K546" s="10">
        <v>1</v>
      </c>
      <c r="L546" s="10"/>
      <c r="M546" s="10"/>
      <c r="N546" s="10"/>
      <c r="O546" s="10"/>
      <c r="P546" s="10"/>
      <c r="Q546" s="7" t="s">
        <v>483</v>
      </c>
      <c r="R546" s="27" t="s">
        <v>1977</v>
      </c>
      <c r="S546" s="28"/>
      <c r="T546" s="28">
        <v>1</v>
      </c>
      <c r="U546" s="28"/>
      <c r="V546" s="28"/>
      <c r="W546" s="28"/>
      <c r="X546" s="10">
        <v>1</v>
      </c>
      <c r="Y546" s="10">
        <v>1</v>
      </c>
      <c r="Z546" s="10">
        <v>1</v>
      </c>
      <c r="AA546" s="71">
        <v>1</v>
      </c>
    </row>
    <row r="547" spans="1:27" ht="15" customHeight="1">
      <c r="A547" s="15">
        <v>546</v>
      </c>
      <c r="B547" s="18" t="s">
        <v>1094</v>
      </c>
      <c r="C547" s="34" t="s">
        <v>1978</v>
      </c>
      <c r="D547" s="16" t="str">
        <f t="shared" si="52"/>
        <v>Alshraideh Hussam</v>
      </c>
      <c r="E547" s="18" t="s">
        <v>39</v>
      </c>
      <c r="F547" s="18" t="s">
        <v>53</v>
      </c>
      <c r="G547" s="18" t="s">
        <v>378</v>
      </c>
      <c r="H547" s="18" t="s">
        <v>1979</v>
      </c>
      <c r="I547" s="46" t="s">
        <v>1980</v>
      </c>
      <c r="J547" s="18" t="s">
        <v>1981</v>
      </c>
      <c r="K547" s="21">
        <v>1</v>
      </c>
      <c r="L547" s="21"/>
      <c r="M547" s="21"/>
      <c r="N547" s="21"/>
      <c r="O547" s="21"/>
      <c r="P547" s="21"/>
      <c r="Q547" s="18" t="s">
        <v>1982</v>
      </c>
      <c r="R547" s="29" t="s">
        <v>1983</v>
      </c>
      <c r="S547" s="23"/>
      <c r="T547" s="23"/>
      <c r="U547" s="23"/>
      <c r="V547" s="23"/>
      <c r="W547" s="23">
        <v>1</v>
      </c>
      <c r="X547" s="21">
        <v>1</v>
      </c>
      <c r="Y547" s="21">
        <v>1</v>
      </c>
      <c r="Z547" s="21">
        <f>1/6</f>
        <v>0.16666666666666666</v>
      </c>
      <c r="AA547" s="72">
        <f>1/6</f>
        <v>0.16666666666666666</v>
      </c>
    </row>
    <row r="548" spans="1:27">
      <c r="A548" s="4">
        <v>547</v>
      </c>
      <c r="B548" s="7" t="s">
        <v>996</v>
      </c>
      <c r="C548" s="30" t="s">
        <v>997</v>
      </c>
      <c r="D548" s="5" t="str">
        <f t="shared" si="52"/>
        <v>Chebbi Rachid</v>
      </c>
      <c r="E548" s="7" t="s">
        <v>49</v>
      </c>
      <c r="F548" s="7" t="s">
        <v>53</v>
      </c>
      <c r="G548" s="7" t="s">
        <v>134</v>
      </c>
      <c r="H548" s="7" t="s">
        <v>1984</v>
      </c>
      <c r="I548" s="47" t="s">
        <v>1985</v>
      </c>
      <c r="J548" s="7" t="s">
        <v>1986</v>
      </c>
      <c r="K548" s="10">
        <v>0.33333333333333331</v>
      </c>
      <c r="L548" s="10"/>
      <c r="M548" s="10"/>
      <c r="N548" s="10"/>
      <c r="O548" s="10"/>
      <c r="P548" s="10"/>
      <c r="Q548" s="7" t="s">
        <v>1212</v>
      </c>
      <c r="R548" s="27" t="s">
        <v>1987</v>
      </c>
      <c r="S548" s="28"/>
      <c r="T548" s="13">
        <v>0.33333333333333331</v>
      </c>
      <c r="U548" s="28"/>
      <c r="V548" s="28"/>
      <c r="W548" s="28"/>
      <c r="X548" s="10">
        <f t="shared" ref="X548:X553" si="59">1/3</f>
        <v>0.33333333333333331</v>
      </c>
      <c r="Y548" s="10">
        <v>0.33333333333333331</v>
      </c>
      <c r="Z548" s="10">
        <f t="shared" ref="Z548:AA550" si="60">1/3</f>
        <v>0.33333333333333331</v>
      </c>
      <c r="AA548" s="73">
        <f t="shared" si="60"/>
        <v>0.33333333333333331</v>
      </c>
    </row>
    <row r="549" spans="1:27">
      <c r="A549" s="15">
        <v>548</v>
      </c>
      <c r="B549" s="18" t="s">
        <v>391</v>
      </c>
      <c r="C549" s="34" t="s">
        <v>392</v>
      </c>
      <c r="D549" s="16" t="str">
        <f t="shared" si="52"/>
        <v>Qasim Muhammad</v>
      </c>
      <c r="E549" s="18" t="s">
        <v>311</v>
      </c>
      <c r="F549" s="18" t="s">
        <v>53</v>
      </c>
      <c r="G549" s="18" t="s">
        <v>134</v>
      </c>
      <c r="H549" s="18" t="s">
        <v>1984</v>
      </c>
      <c r="I549" s="46" t="s">
        <v>1985</v>
      </c>
      <c r="J549" s="18" t="s">
        <v>1986</v>
      </c>
      <c r="K549" s="21">
        <v>0.33333333333333331</v>
      </c>
      <c r="L549" s="21"/>
      <c r="M549" s="21"/>
      <c r="N549" s="21"/>
      <c r="O549" s="21"/>
      <c r="P549" s="21"/>
      <c r="Q549" s="18" t="s">
        <v>1212</v>
      </c>
      <c r="R549" s="29" t="s">
        <v>1987</v>
      </c>
      <c r="S549" s="23"/>
      <c r="T549" s="24">
        <v>0.33333333333333331</v>
      </c>
      <c r="U549" s="23"/>
      <c r="V549" s="23"/>
      <c r="W549" s="23"/>
      <c r="X549" s="21">
        <f t="shared" si="59"/>
        <v>0.33333333333333331</v>
      </c>
      <c r="Y549" s="21">
        <v>0.33333333333333331</v>
      </c>
      <c r="Z549" s="21">
        <f t="shared" si="60"/>
        <v>0.33333333333333331</v>
      </c>
      <c r="AA549" s="74">
        <f t="shared" si="60"/>
        <v>0.33333333333333331</v>
      </c>
    </row>
    <row r="550" spans="1:27">
      <c r="A550" s="4">
        <v>549</v>
      </c>
      <c r="B550" s="7" t="s">
        <v>1794</v>
      </c>
      <c r="C550" s="30" t="s">
        <v>1795</v>
      </c>
      <c r="D550" s="5" t="str">
        <f t="shared" si="52"/>
        <v>Jabbar Nabil Abdel</v>
      </c>
      <c r="E550" s="7" t="s">
        <v>49</v>
      </c>
      <c r="F550" s="7" t="s">
        <v>53</v>
      </c>
      <c r="G550" s="7" t="s">
        <v>134</v>
      </c>
      <c r="H550" s="7" t="s">
        <v>1984</v>
      </c>
      <c r="I550" s="47" t="s">
        <v>1985</v>
      </c>
      <c r="J550" s="7" t="s">
        <v>1986</v>
      </c>
      <c r="K550" s="10">
        <v>0.33333333333333331</v>
      </c>
      <c r="L550" s="10"/>
      <c r="M550" s="10"/>
      <c r="N550" s="10"/>
      <c r="O550" s="10"/>
      <c r="P550" s="10"/>
      <c r="Q550" s="7" t="s">
        <v>1212</v>
      </c>
      <c r="R550" s="27" t="s">
        <v>1987</v>
      </c>
      <c r="S550" s="28"/>
      <c r="T550" s="13">
        <v>0.33333333333333331</v>
      </c>
      <c r="U550" s="28"/>
      <c r="V550" s="28"/>
      <c r="W550" s="28"/>
      <c r="X550" s="10">
        <f t="shared" si="59"/>
        <v>0.33333333333333331</v>
      </c>
      <c r="Y550" s="10">
        <v>0.33333333333333331</v>
      </c>
      <c r="Z550" s="10">
        <f t="shared" si="60"/>
        <v>0.33333333333333331</v>
      </c>
      <c r="AA550" s="73">
        <f t="shared" si="60"/>
        <v>0.33333333333333331</v>
      </c>
    </row>
    <row r="551" spans="1:27">
      <c r="A551" s="15">
        <v>550</v>
      </c>
      <c r="B551" s="18" t="s">
        <v>918</v>
      </c>
      <c r="C551" s="34" t="s">
        <v>919</v>
      </c>
      <c r="D551" s="16" t="str">
        <f t="shared" si="52"/>
        <v>Ganeev Rashid</v>
      </c>
      <c r="E551" s="18" t="s">
        <v>1599</v>
      </c>
      <c r="F551" s="18" t="s">
        <v>1400</v>
      </c>
      <c r="G551" s="18" t="s">
        <v>204</v>
      </c>
      <c r="H551" s="18" t="s">
        <v>1988</v>
      </c>
      <c r="I551" s="46" t="s">
        <v>1989</v>
      </c>
      <c r="J551" s="18" t="s">
        <v>1990</v>
      </c>
      <c r="K551" s="21">
        <v>0.33333333333333331</v>
      </c>
      <c r="L551" s="21"/>
      <c r="M551" s="21"/>
      <c r="N551" s="21"/>
      <c r="O551" s="21"/>
      <c r="P551" s="21"/>
      <c r="Q551" s="18" t="s">
        <v>1249</v>
      </c>
      <c r="R551" s="29" t="s">
        <v>1991</v>
      </c>
      <c r="S551" s="23"/>
      <c r="T551" s="24">
        <v>0.33333333333333331</v>
      </c>
      <c r="U551" s="23"/>
      <c r="V551" s="23"/>
      <c r="W551" s="23"/>
      <c r="X551" s="21">
        <f t="shared" si="59"/>
        <v>0.33333333333333331</v>
      </c>
      <c r="Y551" s="21">
        <v>0.33333333333333331</v>
      </c>
      <c r="Z551" s="21">
        <v>0.1</v>
      </c>
      <c r="AA551" s="25">
        <v>0.1</v>
      </c>
    </row>
    <row r="552" spans="1:27">
      <c r="A552" s="4">
        <v>551</v>
      </c>
      <c r="B552" s="7" t="s">
        <v>1181</v>
      </c>
      <c r="C552" s="30" t="s">
        <v>1182</v>
      </c>
      <c r="D552" s="5" t="str">
        <f t="shared" si="52"/>
        <v>Boltaev Ganjaboy</v>
      </c>
      <c r="E552" s="7" t="s">
        <v>1183</v>
      </c>
      <c r="F552" s="7" t="s">
        <v>765</v>
      </c>
      <c r="G552" s="7" t="s">
        <v>920</v>
      </c>
      <c r="H552" s="7" t="s">
        <v>1988</v>
      </c>
      <c r="I552" s="47" t="s">
        <v>1989</v>
      </c>
      <c r="J552" s="7" t="s">
        <v>1990</v>
      </c>
      <c r="K552" s="10">
        <v>0.33333333333333331</v>
      </c>
      <c r="L552" s="10"/>
      <c r="M552" s="10"/>
      <c r="N552" s="10"/>
      <c r="O552" s="10"/>
      <c r="P552" s="10"/>
      <c r="Q552" s="7" t="s">
        <v>1249</v>
      </c>
      <c r="R552" s="129" t="s">
        <v>1991</v>
      </c>
      <c r="S552" s="28"/>
      <c r="T552" s="13">
        <v>0.33333333333333331</v>
      </c>
      <c r="U552" s="28"/>
      <c r="V552" s="28"/>
      <c r="W552" s="28"/>
      <c r="X552" s="10">
        <f t="shared" si="59"/>
        <v>0.33333333333333331</v>
      </c>
      <c r="Y552" s="10">
        <v>0.33333333333333331</v>
      </c>
      <c r="Z552" s="10">
        <v>0.1</v>
      </c>
      <c r="AA552" s="14">
        <v>0.1</v>
      </c>
    </row>
    <row r="553" spans="1:27">
      <c r="A553" s="4">
        <v>552</v>
      </c>
      <c r="B553" s="7" t="s">
        <v>1174</v>
      </c>
      <c r="C553" s="30" t="s">
        <v>1175</v>
      </c>
      <c r="D553" s="5" t="str">
        <f t="shared" si="52"/>
        <v>Kim Vyacheslav</v>
      </c>
      <c r="E553" s="7" t="s">
        <v>1900</v>
      </c>
      <c r="F553" s="7" t="s">
        <v>765</v>
      </c>
      <c r="G553" s="7" t="s">
        <v>1992</v>
      </c>
      <c r="H553" s="7" t="s">
        <v>1988</v>
      </c>
      <c r="I553" s="47" t="s">
        <v>1989</v>
      </c>
      <c r="J553" s="7" t="s">
        <v>1990</v>
      </c>
      <c r="K553" s="10">
        <v>0.33333333333333331</v>
      </c>
      <c r="L553" s="10"/>
      <c r="M553" s="10"/>
      <c r="N553" s="10"/>
      <c r="O553" s="10"/>
      <c r="P553" s="10"/>
      <c r="Q553" s="7" t="s">
        <v>1249</v>
      </c>
      <c r="R553" s="27" t="s">
        <v>1991</v>
      </c>
      <c r="S553" s="28"/>
      <c r="T553" s="24">
        <v>0.33333333333333331</v>
      </c>
      <c r="U553" s="28"/>
      <c r="V553" s="28"/>
      <c r="W553" s="28"/>
      <c r="X553" s="10">
        <f t="shared" si="59"/>
        <v>0.33333333333333331</v>
      </c>
      <c r="Y553" s="21">
        <v>0.33333333333333331</v>
      </c>
      <c r="Z553" s="21">
        <v>0.1</v>
      </c>
      <c r="AA553" s="25">
        <v>0.1</v>
      </c>
    </row>
    <row r="554" spans="1:27">
      <c r="A554" s="4">
        <v>553</v>
      </c>
      <c r="B554" s="7" t="s">
        <v>1993</v>
      </c>
      <c r="C554" s="30" t="s">
        <v>1994</v>
      </c>
      <c r="D554" s="5" t="str">
        <f t="shared" si="52"/>
        <v>Alhaidary  Haidar</v>
      </c>
      <c r="E554" s="7" t="s">
        <v>103</v>
      </c>
      <c r="F554" s="7" t="s">
        <v>53</v>
      </c>
      <c r="G554" s="7" t="s">
        <v>88</v>
      </c>
      <c r="H554" s="7" t="s">
        <v>1995</v>
      </c>
      <c r="I554" s="47" t="s">
        <v>1996</v>
      </c>
      <c r="J554" s="7" t="s">
        <v>1997</v>
      </c>
      <c r="K554" s="10"/>
      <c r="L554" s="10"/>
      <c r="M554" s="10"/>
      <c r="N554" s="10"/>
      <c r="O554" s="10"/>
      <c r="P554" s="10">
        <v>0</v>
      </c>
      <c r="Q554" s="7" t="s">
        <v>109</v>
      </c>
      <c r="R554" s="27" t="s">
        <v>1998</v>
      </c>
      <c r="S554" s="28"/>
      <c r="T554" s="28"/>
      <c r="U554" s="28"/>
      <c r="V554" s="28"/>
      <c r="W554" s="13">
        <v>0</v>
      </c>
      <c r="X554" s="10">
        <v>0.5</v>
      </c>
      <c r="Y554" s="10">
        <v>0</v>
      </c>
      <c r="Z554" s="10">
        <f>1/3</f>
        <v>0.33333333333333331</v>
      </c>
      <c r="AA554" s="14">
        <v>0</v>
      </c>
    </row>
    <row r="555" spans="1:27">
      <c r="A555" s="97">
        <v>554</v>
      </c>
      <c r="B555" s="36" t="s">
        <v>154</v>
      </c>
      <c r="C555" s="36" t="s">
        <v>155</v>
      </c>
      <c r="D555" s="38" t="str">
        <f t="shared" si="52"/>
        <v>Tamimi Adil</v>
      </c>
      <c r="E555" s="38" t="s">
        <v>49</v>
      </c>
      <c r="F555" s="36" t="s">
        <v>53</v>
      </c>
      <c r="G555" s="36" t="s">
        <v>88</v>
      </c>
      <c r="H555" s="36" t="s">
        <v>1995</v>
      </c>
      <c r="I555" s="39" t="s">
        <v>1996</v>
      </c>
      <c r="J555" s="36" t="s">
        <v>1997</v>
      </c>
      <c r="K555" s="40"/>
      <c r="L555" s="40"/>
      <c r="M555" s="40"/>
      <c r="N555" s="40"/>
      <c r="O555" s="40"/>
      <c r="P555" s="40">
        <v>1</v>
      </c>
      <c r="Q555" s="36" t="s">
        <v>109</v>
      </c>
      <c r="R555" s="41" t="s">
        <v>1998</v>
      </c>
      <c r="S555" s="42"/>
      <c r="T555" s="42"/>
      <c r="U555" s="42"/>
      <c r="V555" s="42"/>
      <c r="W555" s="42">
        <v>1</v>
      </c>
      <c r="X555" s="40">
        <v>0.5</v>
      </c>
      <c r="Y555" s="40">
        <v>1</v>
      </c>
      <c r="Z555" s="40">
        <f>1/3</f>
        <v>0.33333333333333331</v>
      </c>
      <c r="AA555" s="52">
        <f>2/3</f>
        <v>0.66666666666666663</v>
      </c>
    </row>
    <row r="556" spans="1:27">
      <c r="A556" s="181">
        <v>555</v>
      </c>
      <c r="B556" s="81" t="s">
        <v>1999</v>
      </c>
      <c r="C556" s="82" t="s">
        <v>2000</v>
      </c>
      <c r="D556" s="83" t="str">
        <f t="shared" si="52"/>
        <v>Khawaga Rehab</v>
      </c>
      <c r="E556" s="158" t="s">
        <v>269</v>
      </c>
      <c r="F556" s="158" t="s">
        <v>53</v>
      </c>
      <c r="G556" s="158" t="s">
        <v>134</v>
      </c>
      <c r="H556" s="81" t="s">
        <v>2001</v>
      </c>
      <c r="I556" s="85" t="s">
        <v>2002</v>
      </c>
      <c r="J556" s="81" t="s">
        <v>2003</v>
      </c>
      <c r="K556" s="87">
        <v>0</v>
      </c>
      <c r="L556" s="87"/>
      <c r="M556" s="87"/>
      <c r="N556" s="87"/>
      <c r="O556" s="87"/>
      <c r="P556" s="87"/>
      <c r="Q556" s="81" t="s">
        <v>1212</v>
      </c>
      <c r="R556" s="88" t="s">
        <v>2004</v>
      </c>
      <c r="S556" s="89">
        <v>0</v>
      </c>
      <c r="T556" s="90"/>
      <c r="U556" s="90"/>
      <c r="V556" s="90"/>
      <c r="W556" s="90"/>
      <c r="X556" s="87">
        <f>1/4</f>
        <v>0.25</v>
      </c>
      <c r="Y556" s="87">
        <v>0</v>
      </c>
      <c r="Z556" s="87">
        <f>1/4</f>
        <v>0.25</v>
      </c>
      <c r="AA556" s="182">
        <v>0</v>
      </c>
    </row>
    <row r="557" spans="1:27">
      <c r="A557" s="35">
        <v>556</v>
      </c>
      <c r="B557" s="36" t="s">
        <v>1794</v>
      </c>
      <c r="C557" s="37" t="s">
        <v>675</v>
      </c>
      <c r="D557" s="38" t="str">
        <f t="shared" si="52"/>
        <v>Jabbar Nabil</v>
      </c>
      <c r="E557" s="38" t="s">
        <v>49</v>
      </c>
      <c r="F557" s="36" t="s">
        <v>53</v>
      </c>
      <c r="G557" s="36" t="s">
        <v>134</v>
      </c>
      <c r="H557" s="36" t="s">
        <v>2001</v>
      </c>
      <c r="I557" s="39" t="s">
        <v>2002</v>
      </c>
      <c r="J557" s="36" t="s">
        <v>2003</v>
      </c>
      <c r="K557" s="40">
        <v>0.33333333333333331</v>
      </c>
      <c r="L557" s="40"/>
      <c r="M557" s="40"/>
      <c r="N557" s="40"/>
      <c r="O557" s="40"/>
      <c r="P557" s="40"/>
      <c r="Q557" s="36" t="s">
        <v>1212</v>
      </c>
      <c r="R557" s="41" t="s">
        <v>2004</v>
      </c>
      <c r="S557" s="51">
        <v>0.33333333333333331</v>
      </c>
      <c r="T557" s="42"/>
      <c r="U557" s="42"/>
      <c r="V557" s="42"/>
      <c r="W557" s="42"/>
      <c r="X557" s="40">
        <f>1/4</f>
        <v>0.25</v>
      </c>
      <c r="Y557" s="40">
        <v>0.33333333333333331</v>
      </c>
      <c r="Z557" s="40">
        <f>1/4</f>
        <v>0.25</v>
      </c>
      <c r="AA557" s="93">
        <f>(1+(1/3))/4</f>
        <v>0.33333333333333331</v>
      </c>
    </row>
    <row r="558" spans="1:27">
      <c r="A558" s="99">
        <v>557</v>
      </c>
      <c r="B558" s="56" t="s">
        <v>283</v>
      </c>
      <c r="C558" s="76" t="s">
        <v>284</v>
      </c>
      <c r="D558" s="54" t="str">
        <f t="shared" si="52"/>
        <v>Al-Asheh Sameer</v>
      </c>
      <c r="E558" s="54" t="s">
        <v>49</v>
      </c>
      <c r="F558" s="56" t="s">
        <v>53</v>
      </c>
      <c r="G558" s="56" t="s">
        <v>134</v>
      </c>
      <c r="H558" s="56" t="s">
        <v>2001</v>
      </c>
      <c r="I558" s="57" t="s">
        <v>2002</v>
      </c>
      <c r="J558" s="56" t="s">
        <v>2003</v>
      </c>
      <c r="K558" s="44">
        <v>0.33333333333333331</v>
      </c>
      <c r="L558" s="44"/>
      <c r="M558" s="44"/>
      <c r="N558" s="44"/>
      <c r="O558" s="44"/>
      <c r="P558" s="44"/>
      <c r="Q558" s="56" t="s">
        <v>1212</v>
      </c>
      <c r="R558" s="59" t="s">
        <v>2004</v>
      </c>
      <c r="S558" s="51">
        <v>0.33333333333333331</v>
      </c>
      <c r="T558" s="60"/>
      <c r="U558" s="60"/>
      <c r="V558" s="60"/>
      <c r="W558" s="60"/>
      <c r="X558" s="40">
        <f>1/4</f>
        <v>0.25</v>
      </c>
      <c r="Y558" s="40">
        <v>0.33333333333333331</v>
      </c>
      <c r="Z558" s="44">
        <f>1/4</f>
        <v>0.25</v>
      </c>
      <c r="AA558" s="93">
        <f>(1+(1/3))/4</f>
        <v>0.33333333333333331</v>
      </c>
    </row>
    <row r="559" spans="1:27">
      <c r="A559" s="35">
        <v>558</v>
      </c>
      <c r="B559" s="36" t="s">
        <v>972</v>
      </c>
      <c r="C559" s="37" t="s">
        <v>275</v>
      </c>
      <c r="D559" s="38" t="str">
        <f t="shared" si="52"/>
        <v>Abouleish Mohamed</v>
      </c>
      <c r="E559" s="36" t="s">
        <v>39</v>
      </c>
      <c r="F559" s="36" t="s">
        <v>1400</v>
      </c>
      <c r="G559" s="36" t="s">
        <v>31</v>
      </c>
      <c r="H559" s="36" t="s">
        <v>2001</v>
      </c>
      <c r="I559" s="39" t="s">
        <v>2002</v>
      </c>
      <c r="J559" s="36" t="s">
        <v>2003</v>
      </c>
      <c r="K559" s="40">
        <v>0.33333333333333331</v>
      </c>
      <c r="L559" s="40"/>
      <c r="M559" s="40"/>
      <c r="N559" s="40"/>
      <c r="O559" s="40"/>
      <c r="P559" s="40"/>
      <c r="Q559" s="36" t="s">
        <v>1212</v>
      </c>
      <c r="R559" s="41" t="s">
        <v>2004</v>
      </c>
      <c r="S559" s="51">
        <v>0.33333333333333331</v>
      </c>
      <c r="T559" s="42"/>
      <c r="U559" s="42"/>
      <c r="V559" s="42"/>
      <c r="W559" s="42"/>
      <c r="X559" s="40">
        <f>1/4</f>
        <v>0.25</v>
      </c>
      <c r="Y559" s="40">
        <v>0.33333333333333331</v>
      </c>
      <c r="Z559" s="40">
        <f>1/4</f>
        <v>0.25</v>
      </c>
      <c r="AA559" s="93">
        <f>(1+(1/3))/4</f>
        <v>0.33333333333333331</v>
      </c>
    </row>
    <row r="560" spans="1:27">
      <c r="A560" s="181">
        <v>559</v>
      </c>
      <c r="B560" s="81" t="s">
        <v>414</v>
      </c>
      <c r="C560" s="82" t="s">
        <v>1417</v>
      </c>
      <c r="D560" s="83" t="str">
        <f t="shared" si="52"/>
        <v>Usman Hafiz</v>
      </c>
      <c r="E560" s="158" t="s">
        <v>269</v>
      </c>
      <c r="F560" s="81" t="s">
        <v>53</v>
      </c>
      <c r="G560" s="158" t="s">
        <v>177</v>
      </c>
      <c r="H560" s="81" t="s">
        <v>2005</v>
      </c>
      <c r="I560" s="85" t="s">
        <v>2006</v>
      </c>
      <c r="J560" s="81" t="s">
        <v>2007</v>
      </c>
      <c r="K560" s="87"/>
      <c r="L560" s="87"/>
      <c r="M560" s="87"/>
      <c r="N560" s="87"/>
      <c r="O560" s="87"/>
      <c r="P560" s="87">
        <v>0</v>
      </c>
      <c r="Q560" s="81" t="s">
        <v>243</v>
      </c>
      <c r="R560" s="88" t="s">
        <v>2008</v>
      </c>
      <c r="S560" s="90"/>
      <c r="T560" s="90"/>
      <c r="U560" s="90"/>
      <c r="V560" s="90"/>
      <c r="W560" s="89">
        <v>0</v>
      </c>
      <c r="X560" s="87">
        <v>0.33333333333333298</v>
      </c>
      <c r="Y560" s="87">
        <v>0</v>
      </c>
      <c r="Z560" s="87">
        <v>0.33333333333333331</v>
      </c>
      <c r="AA560" s="182">
        <v>0</v>
      </c>
    </row>
    <row r="561" spans="1:27">
      <c r="A561" s="35">
        <v>560</v>
      </c>
      <c r="B561" s="36" t="s">
        <v>614</v>
      </c>
      <c r="C561" s="37" t="s">
        <v>615</v>
      </c>
      <c r="D561" s="38" t="str">
        <f t="shared" si="52"/>
        <v>Rehman Habibur</v>
      </c>
      <c r="E561" s="36" t="s">
        <v>39</v>
      </c>
      <c r="F561" s="36" t="s">
        <v>53</v>
      </c>
      <c r="G561" s="159" t="s">
        <v>177</v>
      </c>
      <c r="H561" s="36" t="s">
        <v>2005</v>
      </c>
      <c r="I561" s="39" t="s">
        <v>2006</v>
      </c>
      <c r="J561" s="36" t="s">
        <v>2007</v>
      </c>
      <c r="K561" s="40"/>
      <c r="L561" s="40"/>
      <c r="M561" s="40"/>
      <c r="N561" s="40"/>
      <c r="O561" s="40"/>
      <c r="P561" s="40">
        <v>0.5</v>
      </c>
      <c r="Q561" s="36" t="s">
        <v>243</v>
      </c>
      <c r="R561" s="41" t="s">
        <v>2008</v>
      </c>
      <c r="S561" s="42"/>
      <c r="T561" s="42"/>
      <c r="U561" s="42"/>
      <c r="V561" s="42"/>
      <c r="W561" s="51">
        <v>0.5</v>
      </c>
      <c r="X561" s="40">
        <v>0.33333333333333331</v>
      </c>
      <c r="Y561" s="40">
        <v>0.5</v>
      </c>
      <c r="Z561" s="40">
        <v>0.33333333333333331</v>
      </c>
      <c r="AA561" s="93">
        <v>0.5</v>
      </c>
    </row>
    <row r="562" spans="1:27">
      <c r="A562" s="99">
        <v>561</v>
      </c>
      <c r="B562" s="56" t="s">
        <v>600</v>
      </c>
      <c r="C562" s="76" t="s">
        <v>601</v>
      </c>
      <c r="D562" s="54" t="str">
        <f t="shared" si="52"/>
        <v>Mukhopadhyay Shayok</v>
      </c>
      <c r="E562" s="56" t="s">
        <v>70</v>
      </c>
      <c r="F562" s="56" t="s">
        <v>53</v>
      </c>
      <c r="G562" s="56" t="s">
        <v>177</v>
      </c>
      <c r="H562" s="56" t="s">
        <v>2005</v>
      </c>
      <c r="I562" s="57" t="s">
        <v>2006</v>
      </c>
      <c r="J562" s="56" t="s">
        <v>2007</v>
      </c>
      <c r="K562" s="44"/>
      <c r="L562" s="44"/>
      <c r="M562" s="44"/>
      <c r="N562" s="44"/>
      <c r="O562" s="44"/>
      <c r="P562" s="44">
        <v>0.5</v>
      </c>
      <c r="Q562" s="56" t="s">
        <v>243</v>
      </c>
      <c r="R562" s="59" t="s">
        <v>2008</v>
      </c>
      <c r="S562" s="60"/>
      <c r="T562" s="60"/>
      <c r="U562" s="60"/>
      <c r="V562" s="60"/>
      <c r="W562" s="43">
        <v>0.5</v>
      </c>
      <c r="X562" s="44">
        <v>0.33333333333333331</v>
      </c>
      <c r="Y562" s="44">
        <v>0.5</v>
      </c>
      <c r="Z562" s="44">
        <v>0.33333333333333331</v>
      </c>
      <c r="AA562" s="78">
        <v>0.5</v>
      </c>
    </row>
    <row r="563" spans="1:27">
      <c r="A563" s="4">
        <v>562</v>
      </c>
      <c r="B563" s="7" t="s">
        <v>2009</v>
      </c>
      <c r="C563" s="183" t="s">
        <v>2010</v>
      </c>
      <c r="D563" s="5" t="str">
        <f t="shared" si="52"/>
        <v>Orosi Gergely</v>
      </c>
      <c r="E563" s="169" t="s">
        <v>39</v>
      </c>
      <c r="F563" s="169" t="s">
        <v>30</v>
      </c>
      <c r="G563" s="169" t="s">
        <v>62</v>
      </c>
      <c r="H563" s="7" t="s">
        <v>2011</v>
      </c>
      <c r="I563" s="47" t="s">
        <v>2012</v>
      </c>
      <c r="J563" s="7" t="s">
        <v>2013</v>
      </c>
      <c r="K563" s="10"/>
      <c r="L563" s="10"/>
      <c r="M563" s="10"/>
      <c r="N563" s="10"/>
      <c r="O563" s="10"/>
      <c r="P563" s="10">
        <v>1</v>
      </c>
      <c r="Q563" s="7" t="s">
        <v>172</v>
      </c>
      <c r="R563" s="27" t="s">
        <v>2014</v>
      </c>
      <c r="S563" s="28"/>
      <c r="T563" s="28"/>
      <c r="U563" s="28"/>
      <c r="V563" s="28"/>
      <c r="W563" s="28">
        <v>1</v>
      </c>
      <c r="X563" s="21">
        <v>1</v>
      </c>
      <c r="Y563" s="21">
        <v>1</v>
      </c>
      <c r="Z563" s="21">
        <v>1</v>
      </c>
      <c r="AA563" s="25">
        <v>1</v>
      </c>
    </row>
    <row r="564" spans="1:27">
      <c r="A564" s="8">
        <v>563</v>
      </c>
      <c r="B564" s="7" t="s">
        <v>86</v>
      </c>
      <c r="C564" s="30" t="s">
        <v>87</v>
      </c>
      <c r="D564" s="5" t="str">
        <f t="shared" si="52"/>
        <v>AlHamaydeh Mohammad</v>
      </c>
      <c r="E564" s="5" t="s">
        <v>49</v>
      </c>
      <c r="F564" s="7" t="s">
        <v>53</v>
      </c>
      <c r="G564" s="7" t="s">
        <v>88</v>
      </c>
      <c r="H564" s="7" t="s">
        <v>2015</v>
      </c>
      <c r="I564" s="47" t="s">
        <v>2016</v>
      </c>
      <c r="J564" s="7" t="s">
        <v>2017</v>
      </c>
      <c r="K564" s="10">
        <v>1</v>
      </c>
      <c r="L564" s="10"/>
      <c r="M564" s="10"/>
      <c r="N564" s="10"/>
      <c r="O564" s="10"/>
      <c r="P564" s="10"/>
      <c r="Q564" s="7" t="s">
        <v>138</v>
      </c>
      <c r="R564" s="27" t="s">
        <v>2018</v>
      </c>
      <c r="S564" s="28"/>
      <c r="T564" s="28">
        <v>1</v>
      </c>
      <c r="U564" s="28"/>
      <c r="V564" s="28"/>
      <c r="W564" s="28"/>
      <c r="X564" s="10">
        <v>1</v>
      </c>
      <c r="Y564" s="10">
        <v>1</v>
      </c>
      <c r="Z564" s="10">
        <f>1/4</f>
        <v>0.25</v>
      </c>
      <c r="AA564" s="14">
        <f>1/4</f>
        <v>0.25</v>
      </c>
    </row>
    <row r="565" spans="1:27">
      <c r="A565" s="4">
        <v>564</v>
      </c>
      <c r="B565" s="7" t="s">
        <v>1288</v>
      </c>
      <c r="C565" s="30" t="s">
        <v>2019</v>
      </c>
      <c r="D565" s="5" t="str">
        <f t="shared" si="52"/>
        <v>Gleason Kimberley</v>
      </c>
      <c r="E565" s="169" t="s">
        <v>39</v>
      </c>
      <c r="F565" s="7" t="s">
        <v>40</v>
      </c>
      <c r="G565" s="7" t="s">
        <v>219</v>
      </c>
      <c r="H565" s="7" t="s">
        <v>2020</v>
      </c>
      <c r="I565" s="47" t="s">
        <v>2021</v>
      </c>
      <c r="J565" s="7" t="s">
        <v>2022</v>
      </c>
      <c r="K565" s="10"/>
      <c r="L565" s="10"/>
      <c r="M565" s="10"/>
      <c r="N565" s="10"/>
      <c r="O565" s="10"/>
      <c r="P565" s="10">
        <v>1</v>
      </c>
      <c r="Q565" s="7" t="s">
        <v>2023</v>
      </c>
      <c r="R565" s="27" t="s">
        <v>2024</v>
      </c>
      <c r="S565" s="28"/>
      <c r="T565" s="28"/>
      <c r="U565" s="28"/>
      <c r="V565" s="28"/>
      <c r="W565" s="28">
        <v>1</v>
      </c>
      <c r="X565" s="21">
        <v>1</v>
      </c>
      <c r="Y565" s="21">
        <v>1</v>
      </c>
      <c r="Z565" s="21">
        <f>1/4</f>
        <v>0.25</v>
      </c>
      <c r="AA565" s="25">
        <f>1/4</f>
        <v>0.25</v>
      </c>
    </row>
    <row r="566" spans="1:27" ht="15" customHeight="1">
      <c r="A566" s="8">
        <v>565</v>
      </c>
      <c r="B566" s="7" t="s">
        <v>799</v>
      </c>
      <c r="C566" s="30" t="s">
        <v>800</v>
      </c>
      <c r="D566" s="5" t="str">
        <f t="shared" si="52"/>
        <v>Xu Xiaobo</v>
      </c>
      <c r="E566" s="7" t="s">
        <v>49</v>
      </c>
      <c r="F566" s="7" t="s">
        <v>40</v>
      </c>
      <c r="G566" s="7" t="s">
        <v>364</v>
      </c>
      <c r="H566" s="7" t="s">
        <v>2025</v>
      </c>
      <c r="I566" s="47" t="s">
        <v>2026</v>
      </c>
      <c r="J566" s="7" t="s">
        <v>2027</v>
      </c>
      <c r="K566" s="10"/>
      <c r="L566" s="10">
        <v>1</v>
      </c>
      <c r="M566" s="10"/>
      <c r="N566" s="10"/>
      <c r="O566" s="10"/>
      <c r="P566" s="10"/>
      <c r="Q566" s="7" t="s">
        <v>804</v>
      </c>
      <c r="R566" s="27" t="s">
        <v>2028</v>
      </c>
      <c r="S566" s="28"/>
      <c r="T566" s="28"/>
      <c r="U566" s="28">
        <v>1</v>
      </c>
      <c r="V566" s="28"/>
      <c r="W566" s="28"/>
      <c r="X566" s="10">
        <v>1</v>
      </c>
      <c r="Y566" s="10">
        <v>1</v>
      </c>
      <c r="Z566" s="10">
        <v>0.2</v>
      </c>
      <c r="AA566" s="14">
        <v>0.2</v>
      </c>
    </row>
    <row r="567" spans="1:27">
      <c r="A567" s="35">
        <v>566</v>
      </c>
      <c r="B567" s="36" t="s">
        <v>2029</v>
      </c>
      <c r="C567" s="37" t="s">
        <v>2030</v>
      </c>
      <c r="D567" s="38" t="str">
        <f t="shared" si="52"/>
        <v>Samara Fatin</v>
      </c>
      <c r="E567" s="36" t="s">
        <v>39</v>
      </c>
      <c r="F567" s="36" t="s">
        <v>1400</v>
      </c>
      <c r="G567" s="36" t="s">
        <v>31</v>
      </c>
      <c r="H567" s="36" t="s">
        <v>2031</v>
      </c>
      <c r="I567" s="39" t="s">
        <v>2032</v>
      </c>
      <c r="J567" s="36" t="s">
        <v>2033</v>
      </c>
      <c r="K567" s="40">
        <v>0.5</v>
      </c>
      <c r="L567" s="40"/>
      <c r="M567" s="40"/>
      <c r="N567" s="40"/>
      <c r="O567" s="40"/>
      <c r="P567" s="40"/>
      <c r="Q567" s="36" t="s">
        <v>1212</v>
      </c>
      <c r="R567" s="41" t="s">
        <v>2034</v>
      </c>
      <c r="S567" s="42"/>
      <c r="T567" s="51">
        <v>0.5</v>
      </c>
      <c r="U567" s="42"/>
      <c r="V567" s="42"/>
      <c r="W567" s="42"/>
      <c r="X567" s="40">
        <f>1/3</f>
        <v>0.33333333333333331</v>
      </c>
      <c r="Y567" s="40">
        <v>0.5</v>
      </c>
      <c r="Z567" s="40">
        <f>1/3</f>
        <v>0.33333333333333331</v>
      </c>
      <c r="AA567" s="93">
        <v>0.5</v>
      </c>
    </row>
    <row r="568" spans="1:27">
      <c r="A568" s="8">
        <v>567</v>
      </c>
      <c r="B568" s="7" t="s">
        <v>2035</v>
      </c>
      <c r="C568" s="30" t="s">
        <v>2036</v>
      </c>
      <c r="D568" s="5" t="str">
        <f t="shared" si="52"/>
        <v>Jermani Elie</v>
      </c>
      <c r="E568" s="7" t="s">
        <v>146</v>
      </c>
      <c r="F568" s="7" t="s">
        <v>1400</v>
      </c>
      <c r="G568" s="7" t="s">
        <v>31</v>
      </c>
      <c r="H568" s="7" t="s">
        <v>2031</v>
      </c>
      <c r="I568" s="47" t="s">
        <v>2032</v>
      </c>
      <c r="J568" s="7" t="s">
        <v>2033</v>
      </c>
      <c r="K568" s="10">
        <v>0</v>
      </c>
      <c r="L568" s="10"/>
      <c r="M568" s="10"/>
      <c r="N568" s="10"/>
      <c r="O568" s="10"/>
      <c r="P568" s="10"/>
      <c r="Q568" s="7" t="s">
        <v>1212</v>
      </c>
      <c r="R568" s="27" t="s">
        <v>2034</v>
      </c>
      <c r="S568" s="28"/>
      <c r="T568" s="13">
        <v>0</v>
      </c>
      <c r="U568" s="28"/>
      <c r="V568" s="28"/>
      <c r="W568" s="28"/>
      <c r="X568" s="10">
        <f>1/3</f>
        <v>0.33333333333333331</v>
      </c>
      <c r="Y568" s="10">
        <v>0</v>
      </c>
      <c r="Z568" s="10">
        <f>1/3</f>
        <v>0.33333333333333331</v>
      </c>
      <c r="AA568" s="73">
        <v>0</v>
      </c>
    </row>
    <row r="569" spans="1:27">
      <c r="A569" s="35">
        <v>568</v>
      </c>
      <c r="B569" s="36" t="s">
        <v>986</v>
      </c>
      <c r="C569" s="37" t="s">
        <v>987</v>
      </c>
      <c r="D569" s="38" t="str">
        <f t="shared" si="52"/>
        <v>Kanan Sofian</v>
      </c>
      <c r="E569" s="36" t="s">
        <v>49</v>
      </c>
      <c r="F569" s="36" t="s">
        <v>1400</v>
      </c>
      <c r="G569" s="36" t="s">
        <v>31</v>
      </c>
      <c r="H569" s="36" t="s">
        <v>2031</v>
      </c>
      <c r="I569" s="39" t="s">
        <v>2032</v>
      </c>
      <c r="J569" s="36" t="s">
        <v>2033</v>
      </c>
      <c r="K569" s="40">
        <v>0.5</v>
      </c>
      <c r="L569" s="40"/>
      <c r="M569" s="40"/>
      <c r="N569" s="40"/>
      <c r="O569" s="40"/>
      <c r="P569" s="40"/>
      <c r="Q569" s="36" t="s">
        <v>1212</v>
      </c>
      <c r="R569" s="41" t="s">
        <v>2034</v>
      </c>
      <c r="S569" s="42"/>
      <c r="T569" s="51">
        <v>0.5</v>
      </c>
      <c r="U569" s="42"/>
      <c r="V569" s="42"/>
      <c r="W569" s="42"/>
      <c r="X569" s="40">
        <f>1/3</f>
        <v>0.33333333333333331</v>
      </c>
      <c r="Y569" s="40">
        <v>0.5</v>
      </c>
      <c r="Z569" s="40">
        <f>1/3</f>
        <v>0.33333333333333331</v>
      </c>
      <c r="AA569" s="93">
        <v>0.5</v>
      </c>
    </row>
    <row r="570" spans="1:27">
      <c r="A570" s="8">
        <v>569</v>
      </c>
      <c r="B570" s="7" t="s">
        <v>1444</v>
      </c>
      <c r="C570" s="30" t="s">
        <v>1445</v>
      </c>
      <c r="D570" s="5" t="str">
        <f t="shared" si="52"/>
        <v>Basco Rodrigo</v>
      </c>
      <c r="E570" s="7" t="s">
        <v>39</v>
      </c>
      <c r="F570" s="7" t="s">
        <v>40</v>
      </c>
      <c r="G570" s="7" t="s">
        <v>41</v>
      </c>
      <c r="H570" s="7" t="s">
        <v>2037</v>
      </c>
      <c r="I570" s="47" t="s">
        <v>2038</v>
      </c>
      <c r="J570" s="7" t="s">
        <v>2039</v>
      </c>
      <c r="K570" s="10"/>
      <c r="L570" s="10">
        <v>1</v>
      </c>
      <c r="M570" s="10"/>
      <c r="N570" s="10"/>
      <c r="O570" s="10"/>
      <c r="P570" s="10"/>
      <c r="Q570" s="7" t="s">
        <v>1212</v>
      </c>
      <c r="R570" s="27" t="s">
        <v>2040</v>
      </c>
      <c r="S570" s="28"/>
      <c r="T570" s="28">
        <v>1</v>
      </c>
      <c r="U570" s="28"/>
      <c r="V570" s="28"/>
      <c r="W570" s="28"/>
      <c r="X570" s="10">
        <v>1</v>
      </c>
      <c r="Y570" s="10">
        <v>1</v>
      </c>
      <c r="Z570" s="10">
        <v>0.33333333333333331</v>
      </c>
      <c r="AA570" s="14">
        <v>0.33333333333333331</v>
      </c>
    </row>
    <row r="571" spans="1:27">
      <c r="A571" s="8">
        <v>570</v>
      </c>
      <c r="B571" s="7" t="s">
        <v>1181</v>
      </c>
      <c r="C571" s="30" t="s">
        <v>1182</v>
      </c>
      <c r="D571" s="5" t="str">
        <f t="shared" si="52"/>
        <v>Boltaev Ganjaboy</v>
      </c>
      <c r="E571" s="7" t="s">
        <v>1183</v>
      </c>
      <c r="F571" s="7" t="s">
        <v>765</v>
      </c>
      <c r="G571" s="7" t="s">
        <v>920</v>
      </c>
      <c r="H571" s="7" t="s">
        <v>2041</v>
      </c>
      <c r="I571" s="47" t="s">
        <v>2042</v>
      </c>
      <c r="J571" s="7" t="s">
        <v>2043</v>
      </c>
      <c r="K571" s="10">
        <v>0.33333333333333331</v>
      </c>
      <c r="L571" s="10"/>
      <c r="M571" s="10"/>
      <c r="N571" s="10"/>
      <c r="O571" s="10"/>
      <c r="P571" s="10"/>
      <c r="Q571" s="7" t="s">
        <v>1249</v>
      </c>
      <c r="R571" s="27" t="s">
        <v>2044</v>
      </c>
      <c r="S571" s="28"/>
      <c r="T571" s="28"/>
      <c r="U571" s="24">
        <v>0.33333333333333331</v>
      </c>
      <c r="V571" s="28"/>
      <c r="W571" s="28"/>
      <c r="X571" s="21">
        <f>1/3</f>
        <v>0.33333333333333331</v>
      </c>
      <c r="Y571" s="21">
        <v>0.33333333333333331</v>
      </c>
      <c r="Z571" s="21">
        <f t="shared" ref="Z571:AA573" si="61">1/6</f>
        <v>0.16666666666666666</v>
      </c>
      <c r="AA571" s="25">
        <f t="shared" si="61"/>
        <v>0.16666666666666666</v>
      </c>
    </row>
    <row r="572" spans="1:27">
      <c r="A572" s="8">
        <v>571</v>
      </c>
      <c r="B572" s="7" t="s">
        <v>918</v>
      </c>
      <c r="C572" s="30" t="s">
        <v>919</v>
      </c>
      <c r="D572" s="5" t="str">
        <f t="shared" si="52"/>
        <v>Ganeev Rashid</v>
      </c>
      <c r="E572" s="7" t="s">
        <v>1599</v>
      </c>
      <c r="F572" s="7" t="s">
        <v>1400</v>
      </c>
      <c r="G572" s="7" t="s">
        <v>204</v>
      </c>
      <c r="H572" s="7" t="s">
        <v>2041</v>
      </c>
      <c r="I572" s="47" t="s">
        <v>2042</v>
      </c>
      <c r="J572" s="7" t="s">
        <v>2043</v>
      </c>
      <c r="K572" s="10">
        <v>0.33333333333333331</v>
      </c>
      <c r="L572" s="10"/>
      <c r="M572" s="10"/>
      <c r="N572" s="10"/>
      <c r="O572" s="10"/>
      <c r="P572" s="10"/>
      <c r="Q572" s="7" t="s">
        <v>1249</v>
      </c>
      <c r="R572" s="27" t="s">
        <v>2044</v>
      </c>
      <c r="S572" s="28"/>
      <c r="T572" s="28"/>
      <c r="U572" s="13">
        <v>0.33333333333333331</v>
      </c>
      <c r="V572" s="28"/>
      <c r="W572" s="28"/>
      <c r="X572" s="10">
        <f>1/3</f>
        <v>0.33333333333333331</v>
      </c>
      <c r="Y572" s="10">
        <v>0.33333333333333331</v>
      </c>
      <c r="Z572" s="10">
        <f t="shared" si="61"/>
        <v>0.16666666666666666</v>
      </c>
      <c r="AA572" s="14">
        <f t="shared" si="61"/>
        <v>0.16666666666666666</v>
      </c>
    </row>
    <row r="573" spans="1:27">
      <c r="A573" s="8">
        <v>572</v>
      </c>
      <c r="B573" s="7" t="s">
        <v>1174</v>
      </c>
      <c r="C573" s="30" t="s">
        <v>1175</v>
      </c>
      <c r="D573" s="5" t="str">
        <f t="shared" si="52"/>
        <v>Kim Vyacheslav</v>
      </c>
      <c r="E573" s="7" t="s">
        <v>1900</v>
      </c>
      <c r="F573" s="7" t="s">
        <v>765</v>
      </c>
      <c r="G573" s="7" t="s">
        <v>1992</v>
      </c>
      <c r="H573" s="7" t="s">
        <v>2041</v>
      </c>
      <c r="I573" s="47" t="s">
        <v>2042</v>
      </c>
      <c r="J573" s="7" t="s">
        <v>2043</v>
      </c>
      <c r="K573" s="10">
        <v>0.33333333333333331</v>
      </c>
      <c r="L573" s="10"/>
      <c r="M573" s="10"/>
      <c r="N573" s="10"/>
      <c r="O573" s="10"/>
      <c r="P573" s="10"/>
      <c r="Q573" s="7" t="s">
        <v>1249</v>
      </c>
      <c r="R573" s="27" t="s">
        <v>2044</v>
      </c>
      <c r="S573" s="28"/>
      <c r="T573" s="28"/>
      <c r="U573" s="24">
        <v>0.33333333333333331</v>
      </c>
      <c r="V573" s="28"/>
      <c r="W573" s="28"/>
      <c r="X573" s="21">
        <f>1/3</f>
        <v>0.33333333333333331</v>
      </c>
      <c r="Y573" s="21">
        <v>0.33333333333333331</v>
      </c>
      <c r="Z573" s="21">
        <f t="shared" si="61"/>
        <v>0.16666666666666666</v>
      </c>
      <c r="AA573" s="25">
        <f t="shared" si="61"/>
        <v>0.16666666666666666</v>
      </c>
    </row>
    <row r="574" spans="1:27">
      <c r="A574" s="8">
        <v>573</v>
      </c>
      <c r="B574" s="7" t="s">
        <v>2045</v>
      </c>
      <c r="C574" s="30" t="s">
        <v>2046</v>
      </c>
      <c r="D574" s="5" t="str">
        <f t="shared" si="52"/>
        <v>Baker Jeffrey</v>
      </c>
      <c r="E574" s="7" t="s">
        <v>49</v>
      </c>
      <c r="F574" s="7" t="s">
        <v>40</v>
      </c>
      <c r="G574" s="7" t="s">
        <v>364</v>
      </c>
      <c r="H574" s="7" t="s">
        <v>2047</v>
      </c>
      <c r="I574" s="47" t="s">
        <v>2048</v>
      </c>
      <c r="J574" s="7" t="s">
        <v>2049</v>
      </c>
      <c r="K574" s="10">
        <v>1</v>
      </c>
      <c r="L574" s="10"/>
      <c r="M574" s="10"/>
      <c r="N574" s="10"/>
      <c r="O574" s="10"/>
      <c r="P574" s="10"/>
      <c r="Q574" s="7" t="s">
        <v>1212</v>
      </c>
      <c r="R574" s="27" t="s">
        <v>2050</v>
      </c>
      <c r="S574" s="28">
        <v>1</v>
      </c>
      <c r="T574" s="28"/>
      <c r="U574" s="28"/>
      <c r="V574" s="28"/>
      <c r="W574" s="28"/>
      <c r="X574" s="10">
        <v>1</v>
      </c>
      <c r="Y574" s="10">
        <v>1</v>
      </c>
      <c r="Z574" s="10">
        <f>1/2</f>
        <v>0.5</v>
      </c>
      <c r="AA574" s="14">
        <f>1/2</f>
        <v>0.5</v>
      </c>
    </row>
    <row r="575" spans="1:27">
      <c r="A575" s="8">
        <v>574</v>
      </c>
      <c r="B575" s="7" t="s">
        <v>625</v>
      </c>
      <c r="C575" s="30" t="s">
        <v>1960</v>
      </c>
      <c r="D575" s="5" t="str">
        <f t="shared" si="52"/>
        <v>Khan Naveed Ahmed</v>
      </c>
      <c r="E575" s="7" t="s">
        <v>49</v>
      </c>
      <c r="F575" s="7" t="s">
        <v>1400</v>
      </c>
      <c r="G575" s="7" t="s">
        <v>31</v>
      </c>
      <c r="H575" s="7" t="s">
        <v>2051</v>
      </c>
      <c r="I575" s="47" t="s">
        <v>2052</v>
      </c>
      <c r="J575" s="7" t="s">
        <v>2053</v>
      </c>
      <c r="K575" s="10">
        <v>0.5</v>
      </c>
      <c r="L575" s="10"/>
      <c r="M575" s="10"/>
      <c r="N575" s="10"/>
      <c r="O575" s="10"/>
      <c r="P575" s="10"/>
      <c r="Q575" s="7" t="s">
        <v>150</v>
      </c>
      <c r="R575" s="27" t="s">
        <v>2054</v>
      </c>
      <c r="S575" s="28"/>
      <c r="T575" s="24">
        <v>0.5</v>
      </c>
      <c r="U575" s="28"/>
      <c r="V575" s="28"/>
      <c r="W575" s="28"/>
      <c r="X575" s="21">
        <v>0.5</v>
      </c>
      <c r="Y575" s="21">
        <v>0.5</v>
      </c>
      <c r="Z575" s="21">
        <f>1/9</f>
        <v>0.1111111111111111</v>
      </c>
      <c r="AA575" s="25">
        <f>1/9</f>
        <v>0.1111111111111111</v>
      </c>
    </row>
    <row r="576" spans="1:27">
      <c r="A576" s="8">
        <v>575</v>
      </c>
      <c r="B576" s="7" t="s">
        <v>1807</v>
      </c>
      <c r="C576" s="30" t="s">
        <v>1808</v>
      </c>
      <c r="D576" s="5" t="str">
        <f t="shared" si="52"/>
        <v>Siddiqui Ruqaiyyah</v>
      </c>
      <c r="E576" s="7" t="s">
        <v>1599</v>
      </c>
      <c r="F576" s="7" t="s">
        <v>1400</v>
      </c>
      <c r="G576" s="7" t="s">
        <v>31</v>
      </c>
      <c r="H576" s="7" t="s">
        <v>2051</v>
      </c>
      <c r="I576" s="47" t="s">
        <v>2052</v>
      </c>
      <c r="J576" s="7" t="s">
        <v>2053</v>
      </c>
      <c r="K576" s="10">
        <v>0.5</v>
      </c>
      <c r="L576" s="10"/>
      <c r="M576" s="10"/>
      <c r="N576" s="10"/>
      <c r="O576" s="10"/>
      <c r="P576" s="10"/>
      <c r="Q576" s="7" t="s">
        <v>150</v>
      </c>
      <c r="R576" s="27" t="s">
        <v>2054</v>
      </c>
      <c r="S576" s="28"/>
      <c r="T576" s="13">
        <v>0.5</v>
      </c>
      <c r="U576" s="28"/>
      <c r="V576" s="28"/>
      <c r="W576" s="28"/>
      <c r="X576" s="10">
        <v>0.5</v>
      </c>
      <c r="Y576" s="10">
        <v>0.5</v>
      </c>
      <c r="Z576" s="10">
        <f>1/9</f>
        <v>0.1111111111111111</v>
      </c>
      <c r="AA576" s="14">
        <f>1/9</f>
        <v>0.1111111111111111</v>
      </c>
    </row>
    <row r="577" spans="1:27">
      <c r="A577" s="8">
        <v>576</v>
      </c>
      <c r="B577" s="7" t="s">
        <v>625</v>
      </c>
      <c r="C577" s="30" t="s">
        <v>1960</v>
      </c>
      <c r="D577" s="5" t="str">
        <f t="shared" si="52"/>
        <v>Khan Naveed Ahmed</v>
      </c>
      <c r="E577" s="7" t="s">
        <v>49</v>
      </c>
      <c r="F577" s="7" t="s">
        <v>1400</v>
      </c>
      <c r="G577" s="7" t="s">
        <v>31</v>
      </c>
      <c r="H577" s="7" t="s">
        <v>2055</v>
      </c>
      <c r="I577" s="47" t="s">
        <v>2056</v>
      </c>
      <c r="J577" s="7" t="s">
        <v>2057</v>
      </c>
      <c r="K577" s="10">
        <v>0.5</v>
      </c>
      <c r="L577" s="10"/>
      <c r="M577" s="10"/>
      <c r="N577" s="10"/>
      <c r="O577" s="10"/>
      <c r="P577" s="10"/>
      <c r="Q577" s="7" t="s">
        <v>150</v>
      </c>
      <c r="R577" s="27" t="s">
        <v>2058</v>
      </c>
      <c r="S577" s="28"/>
      <c r="T577" s="24">
        <v>0.5</v>
      </c>
      <c r="U577" s="28"/>
      <c r="V577" s="28"/>
      <c r="W577" s="28"/>
      <c r="X577" s="21">
        <v>0.5</v>
      </c>
      <c r="Y577" s="21">
        <v>0.5</v>
      </c>
      <c r="Z577" s="21">
        <v>0.25</v>
      </c>
      <c r="AA577" s="25">
        <v>0.25</v>
      </c>
    </row>
    <row r="578" spans="1:27">
      <c r="A578" s="8">
        <v>577</v>
      </c>
      <c r="B578" s="7" t="s">
        <v>1807</v>
      </c>
      <c r="C578" s="30" t="s">
        <v>1808</v>
      </c>
      <c r="D578" s="5" t="str">
        <f t="shared" ref="D578:D599" si="62">B578&amp;" "&amp;C578</f>
        <v>Siddiqui Ruqaiyyah</v>
      </c>
      <c r="E578" s="7" t="s">
        <v>1599</v>
      </c>
      <c r="F578" s="7" t="s">
        <v>1400</v>
      </c>
      <c r="G578" s="7" t="s">
        <v>31</v>
      </c>
      <c r="H578" s="7" t="s">
        <v>2055</v>
      </c>
      <c r="I578" s="47" t="s">
        <v>2056</v>
      </c>
      <c r="J578" s="7" t="s">
        <v>2057</v>
      </c>
      <c r="K578" s="10">
        <v>0.5</v>
      </c>
      <c r="L578" s="10"/>
      <c r="M578" s="10"/>
      <c r="N578" s="10"/>
      <c r="O578" s="10"/>
      <c r="P578" s="10"/>
      <c r="Q578" s="7" t="s">
        <v>150</v>
      </c>
      <c r="R578" s="27" t="s">
        <v>2058</v>
      </c>
      <c r="S578" s="28"/>
      <c r="T578" s="13">
        <v>0.5</v>
      </c>
      <c r="U578" s="28"/>
      <c r="V578" s="28"/>
      <c r="W578" s="28"/>
      <c r="X578" s="10">
        <v>0.5</v>
      </c>
      <c r="Y578" s="10">
        <v>0.5</v>
      </c>
      <c r="Z578" s="10">
        <v>0.25</v>
      </c>
      <c r="AA578" s="14">
        <v>0.25</v>
      </c>
    </row>
    <row r="579" spans="1:27">
      <c r="A579" s="8">
        <v>578</v>
      </c>
      <c r="B579" s="7" t="s">
        <v>625</v>
      </c>
      <c r="C579" s="30" t="s">
        <v>1960</v>
      </c>
      <c r="D579" s="5" t="str">
        <f t="shared" si="62"/>
        <v>Khan Naveed Ahmed</v>
      </c>
      <c r="E579" s="7" t="s">
        <v>49</v>
      </c>
      <c r="F579" s="7" t="s">
        <v>1400</v>
      </c>
      <c r="G579" s="7" t="s">
        <v>31</v>
      </c>
      <c r="H579" s="7" t="s">
        <v>2059</v>
      </c>
      <c r="I579" s="47" t="s">
        <v>2060</v>
      </c>
      <c r="J579" s="7" t="s">
        <v>2061</v>
      </c>
      <c r="K579" s="10">
        <v>0.5</v>
      </c>
      <c r="L579" s="10"/>
      <c r="M579" s="10"/>
      <c r="N579" s="10"/>
      <c r="O579" s="10"/>
      <c r="P579" s="10"/>
      <c r="Q579" s="7" t="s">
        <v>150</v>
      </c>
      <c r="R579" s="27" t="s">
        <v>2062</v>
      </c>
      <c r="S579" s="28"/>
      <c r="T579" s="24">
        <v>0.5</v>
      </c>
      <c r="U579" s="28"/>
      <c r="V579" s="28"/>
      <c r="W579" s="28"/>
      <c r="X579" s="21">
        <v>0.5</v>
      </c>
      <c r="Y579" s="21">
        <v>0.5</v>
      </c>
      <c r="Z579" s="21">
        <f>1/5</f>
        <v>0.2</v>
      </c>
      <c r="AA579" s="25">
        <f>1/5</f>
        <v>0.2</v>
      </c>
    </row>
    <row r="580" spans="1:27">
      <c r="A580" s="8">
        <v>579</v>
      </c>
      <c r="B580" s="7" t="s">
        <v>1807</v>
      </c>
      <c r="C580" s="30" t="s">
        <v>1808</v>
      </c>
      <c r="D580" s="5" t="str">
        <f t="shared" si="62"/>
        <v>Siddiqui Ruqaiyyah</v>
      </c>
      <c r="E580" s="7" t="s">
        <v>1599</v>
      </c>
      <c r="F580" s="7" t="s">
        <v>1400</v>
      </c>
      <c r="G580" s="7" t="s">
        <v>31</v>
      </c>
      <c r="H580" s="7" t="s">
        <v>2059</v>
      </c>
      <c r="I580" s="47" t="s">
        <v>2060</v>
      </c>
      <c r="J580" s="7" t="s">
        <v>2061</v>
      </c>
      <c r="K580" s="10">
        <v>0.5</v>
      </c>
      <c r="L580" s="10"/>
      <c r="M580" s="10"/>
      <c r="N580" s="10"/>
      <c r="O580" s="10"/>
      <c r="P580" s="10"/>
      <c r="Q580" s="7" t="s">
        <v>150</v>
      </c>
      <c r="R580" s="27" t="s">
        <v>2062</v>
      </c>
      <c r="S580" s="28"/>
      <c r="T580" s="13">
        <v>0.5</v>
      </c>
      <c r="U580" s="28"/>
      <c r="V580" s="28"/>
      <c r="W580" s="28"/>
      <c r="X580" s="10">
        <v>0.5</v>
      </c>
      <c r="Y580" s="10">
        <v>0.5</v>
      </c>
      <c r="Z580" s="10">
        <f>1/5</f>
        <v>0.2</v>
      </c>
      <c r="AA580" s="14">
        <f>1/5</f>
        <v>0.2</v>
      </c>
    </row>
    <row r="581" spans="1:27" ht="15" customHeight="1">
      <c r="A581" s="39">
        <v>580</v>
      </c>
      <c r="B581" s="36" t="s">
        <v>1364</v>
      </c>
      <c r="C581" s="37" t="s">
        <v>1365</v>
      </c>
      <c r="D581" s="38" t="str">
        <f t="shared" si="62"/>
        <v>Al-Shargie Fares</v>
      </c>
      <c r="E581" s="36" t="s">
        <v>1366</v>
      </c>
      <c r="F581" s="36" t="s">
        <v>53</v>
      </c>
      <c r="G581" s="36" t="s">
        <v>177</v>
      </c>
      <c r="H581" s="36" t="s">
        <v>2063</v>
      </c>
      <c r="I581" s="39" t="s">
        <v>2064</v>
      </c>
      <c r="J581" s="36" t="s">
        <v>2065</v>
      </c>
      <c r="K581" s="40">
        <v>0.25</v>
      </c>
      <c r="L581" s="40"/>
      <c r="M581" s="40"/>
      <c r="N581" s="40"/>
      <c r="O581" s="40"/>
      <c r="P581" s="40"/>
      <c r="Q581" s="36" t="s">
        <v>150</v>
      </c>
      <c r="R581" s="41" t="s">
        <v>2066</v>
      </c>
      <c r="S581" s="42"/>
      <c r="T581" s="42"/>
      <c r="U581" s="51">
        <v>0.25</v>
      </c>
      <c r="V581" s="42"/>
      <c r="W581" s="42"/>
      <c r="X581" s="40">
        <v>0.2</v>
      </c>
      <c r="Y581" s="40">
        <v>0.25</v>
      </c>
      <c r="Z581" s="40">
        <v>0.16666666666666666</v>
      </c>
      <c r="AA581" s="45">
        <f>(1+(1/4))/6</f>
        <v>0.20833333333333334</v>
      </c>
    </row>
    <row r="582" spans="1:27">
      <c r="A582" s="99">
        <v>581</v>
      </c>
      <c r="B582" s="56" t="s">
        <v>413</v>
      </c>
      <c r="C582" s="76" t="s">
        <v>414</v>
      </c>
      <c r="D582" s="54" t="str">
        <f t="shared" si="62"/>
        <v>Tariq Usman</v>
      </c>
      <c r="E582" s="56" t="s">
        <v>70</v>
      </c>
      <c r="F582" s="56" t="s">
        <v>53</v>
      </c>
      <c r="G582" s="56" t="s">
        <v>177</v>
      </c>
      <c r="H582" s="56" t="s">
        <v>2063</v>
      </c>
      <c r="I582" s="57" t="s">
        <v>2064</v>
      </c>
      <c r="J582" s="56" t="s">
        <v>2065</v>
      </c>
      <c r="K582" s="44">
        <v>0.25</v>
      </c>
      <c r="L582" s="44"/>
      <c r="M582" s="44"/>
      <c r="N582" s="44"/>
      <c r="O582" s="44"/>
      <c r="P582" s="44"/>
      <c r="Q582" s="56" t="s">
        <v>150</v>
      </c>
      <c r="R582" s="59" t="s">
        <v>2066</v>
      </c>
      <c r="S582" s="60"/>
      <c r="T582" s="60"/>
      <c r="U582" s="51">
        <v>0.25</v>
      </c>
      <c r="V582" s="60"/>
      <c r="W582" s="60"/>
      <c r="X582" s="40">
        <v>0.2</v>
      </c>
      <c r="Y582" s="40">
        <v>0.25</v>
      </c>
      <c r="Z582" s="44">
        <v>0.16666666666666666</v>
      </c>
      <c r="AA582" s="45">
        <f>(1+(1/4))/6</f>
        <v>0.20833333333333334</v>
      </c>
    </row>
    <row r="583" spans="1:27">
      <c r="A583" s="8">
        <v>582</v>
      </c>
      <c r="B583" s="7" t="s">
        <v>2067</v>
      </c>
      <c r="C583" s="30" t="s">
        <v>2068</v>
      </c>
      <c r="D583" s="5" t="str">
        <f t="shared" si="62"/>
        <v>Hassanin Omnia</v>
      </c>
      <c r="E583" s="7" t="s">
        <v>103</v>
      </c>
      <c r="F583" s="7" t="s">
        <v>53</v>
      </c>
      <c r="G583" s="7" t="s">
        <v>54</v>
      </c>
      <c r="H583" s="7" t="s">
        <v>2063</v>
      </c>
      <c r="I583" s="47" t="s">
        <v>2064</v>
      </c>
      <c r="J583" s="7" t="s">
        <v>2065</v>
      </c>
      <c r="K583" s="10">
        <v>0</v>
      </c>
      <c r="L583" s="10"/>
      <c r="M583" s="10"/>
      <c r="N583" s="10"/>
      <c r="O583" s="10"/>
      <c r="P583" s="10"/>
      <c r="Q583" s="7" t="s">
        <v>150</v>
      </c>
      <c r="R583" s="27" t="s">
        <v>2066</v>
      </c>
      <c r="S583" s="28"/>
      <c r="T583" s="28"/>
      <c r="U583" s="51">
        <v>0</v>
      </c>
      <c r="V583" s="28"/>
      <c r="W583" s="28"/>
      <c r="X583" s="40">
        <v>0.2</v>
      </c>
      <c r="Y583" s="40">
        <v>0</v>
      </c>
      <c r="Z583" s="21">
        <v>0.16666666666666666</v>
      </c>
      <c r="AA583" s="25">
        <v>0</v>
      </c>
    </row>
    <row r="584" spans="1:27">
      <c r="A584" s="99">
        <v>583</v>
      </c>
      <c r="B584" s="56" t="s">
        <v>231</v>
      </c>
      <c r="C584" s="76" t="s">
        <v>232</v>
      </c>
      <c r="D584" s="54" t="str">
        <f t="shared" si="62"/>
        <v>Mir Hasan</v>
      </c>
      <c r="E584" s="56" t="s">
        <v>49</v>
      </c>
      <c r="F584" s="56" t="s">
        <v>53</v>
      </c>
      <c r="G584" s="56" t="s">
        <v>177</v>
      </c>
      <c r="H584" s="56" t="s">
        <v>2063</v>
      </c>
      <c r="I584" s="57" t="s">
        <v>2064</v>
      </c>
      <c r="J584" s="56" t="s">
        <v>2065</v>
      </c>
      <c r="K584" s="44">
        <v>0.25</v>
      </c>
      <c r="L584" s="44"/>
      <c r="M584" s="44"/>
      <c r="N584" s="44"/>
      <c r="O584" s="44"/>
      <c r="P584" s="44"/>
      <c r="Q584" s="56" t="s">
        <v>150</v>
      </c>
      <c r="R584" s="59" t="s">
        <v>2066</v>
      </c>
      <c r="S584" s="60"/>
      <c r="T584" s="60"/>
      <c r="U584" s="51">
        <v>0.25</v>
      </c>
      <c r="V584" s="60"/>
      <c r="W584" s="60"/>
      <c r="X584" s="40">
        <v>0.2</v>
      </c>
      <c r="Y584" s="40">
        <v>0.25</v>
      </c>
      <c r="Z584" s="44">
        <v>0.16666666666666666</v>
      </c>
      <c r="AA584" s="45">
        <f>(1+(1/4))/6</f>
        <v>0.20833333333333334</v>
      </c>
    </row>
    <row r="585" spans="1:27">
      <c r="A585" s="97">
        <v>584</v>
      </c>
      <c r="B585" s="36" t="s">
        <v>312</v>
      </c>
      <c r="C585" s="37" t="s">
        <v>232</v>
      </c>
      <c r="D585" s="38" t="str">
        <f t="shared" si="62"/>
        <v>Al-Nashash Hasan</v>
      </c>
      <c r="E585" s="36" t="s">
        <v>49</v>
      </c>
      <c r="F585" s="36" t="s">
        <v>53</v>
      </c>
      <c r="G585" s="36" t="s">
        <v>177</v>
      </c>
      <c r="H585" s="36" t="s">
        <v>2063</v>
      </c>
      <c r="I585" s="39" t="s">
        <v>2064</v>
      </c>
      <c r="J585" s="36" t="s">
        <v>2065</v>
      </c>
      <c r="K585" s="40">
        <v>0.25</v>
      </c>
      <c r="L585" s="40"/>
      <c r="M585" s="40"/>
      <c r="N585" s="40"/>
      <c r="O585" s="40"/>
      <c r="P585" s="40"/>
      <c r="Q585" s="36" t="s">
        <v>150</v>
      </c>
      <c r="R585" s="41" t="s">
        <v>2066</v>
      </c>
      <c r="S585" s="42"/>
      <c r="T585" s="42"/>
      <c r="U585" s="51">
        <v>0.25</v>
      </c>
      <c r="V585" s="42"/>
      <c r="W585" s="42"/>
      <c r="X585" s="40">
        <v>0.2</v>
      </c>
      <c r="Y585" s="40">
        <v>0.25</v>
      </c>
      <c r="Z585" s="40">
        <v>0.16666666666666666</v>
      </c>
      <c r="AA585" s="45">
        <f>(1+(1/4))/6</f>
        <v>0.20833333333333334</v>
      </c>
    </row>
    <row r="586" spans="1:27">
      <c r="A586" s="8">
        <v>585</v>
      </c>
      <c r="B586" s="7" t="s">
        <v>2069</v>
      </c>
      <c r="C586" s="30" t="s">
        <v>2070</v>
      </c>
      <c r="D586" s="5" t="str">
        <f t="shared" si="62"/>
        <v>Daghfous Abdelkader</v>
      </c>
      <c r="E586" s="7" t="s">
        <v>49</v>
      </c>
      <c r="F586" s="7" t="s">
        <v>40</v>
      </c>
      <c r="G586" s="7" t="s">
        <v>364</v>
      </c>
      <c r="H586" s="7" t="s">
        <v>2071</v>
      </c>
      <c r="I586" s="47" t="s">
        <v>2072</v>
      </c>
      <c r="J586" s="7" t="s">
        <v>2073</v>
      </c>
      <c r="K586" s="10">
        <v>0.5</v>
      </c>
      <c r="L586" s="10"/>
      <c r="M586" s="10"/>
      <c r="N586" s="10"/>
      <c r="O586" s="10"/>
      <c r="P586" s="10"/>
      <c r="Q586" s="7" t="s">
        <v>150</v>
      </c>
      <c r="R586" s="27" t="s">
        <v>2074</v>
      </c>
      <c r="S586" s="28"/>
      <c r="T586" s="13">
        <v>0.5</v>
      </c>
      <c r="U586" s="28"/>
      <c r="V586" s="28"/>
      <c r="W586" s="28"/>
      <c r="X586" s="10">
        <f>1/2</f>
        <v>0.5</v>
      </c>
      <c r="Y586" s="10">
        <v>0.5</v>
      </c>
      <c r="Z586" s="10">
        <f>1/2</f>
        <v>0.5</v>
      </c>
      <c r="AA586" s="14">
        <f>1/2</f>
        <v>0.5</v>
      </c>
    </row>
    <row r="587" spans="1:27">
      <c r="A587" s="8">
        <v>586</v>
      </c>
      <c r="B587" s="7" t="s">
        <v>2075</v>
      </c>
      <c r="C587" s="30" t="s">
        <v>1771</v>
      </c>
      <c r="D587" s="5" t="str">
        <f t="shared" si="62"/>
        <v>Belkhodja Omar</v>
      </c>
      <c r="E587" s="7" t="s">
        <v>39</v>
      </c>
      <c r="F587" s="7" t="s">
        <v>40</v>
      </c>
      <c r="G587" s="7" t="s">
        <v>41</v>
      </c>
      <c r="H587" s="7" t="s">
        <v>2071</v>
      </c>
      <c r="I587" s="47" t="s">
        <v>2072</v>
      </c>
      <c r="J587" s="7" t="s">
        <v>2073</v>
      </c>
      <c r="K587" s="10">
        <v>0.5</v>
      </c>
      <c r="L587" s="10"/>
      <c r="M587" s="10"/>
      <c r="N587" s="10"/>
      <c r="O587" s="10"/>
      <c r="P587" s="10"/>
      <c r="Q587" s="7" t="s">
        <v>150</v>
      </c>
      <c r="R587" s="27" t="s">
        <v>2074</v>
      </c>
      <c r="S587" s="28"/>
      <c r="T587" s="24">
        <v>0.5</v>
      </c>
      <c r="U587" s="28"/>
      <c r="V587" s="28"/>
      <c r="W587" s="28"/>
      <c r="X587" s="21">
        <f>1/2</f>
        <v>0.5</v>
      </c>
      <c r="Y587" s="21">
        <v>0.5</v>
      </c>
      <c r="Z587" s="21">
        <f>1/2</f>
        <v>0.5</v>
      </c>
      <c r="AA587" s="25">
        <f>1/2</f>
        <v>0.5</v>
      </c>
    </row>
    <row r="588" spans="1:27">
      <c r="A588" s="99">
        <v>587</v>
      </c>
      <c r="B588" s="56" t="s">
        <v>1610</v>
      </c>
      <c r="C588" s="76" t="s">
        <v>267</v>
      </c>
      <c r="D588" s="54" t="str">
        <f t="shared" si="62"/>
        <v>Egilmez Mehmet</v>
      </c>
      <c r="E588" s="56" t="s">
        <v>39</v>
      </c>
      <c r="F588" s="56" t="s">
        <v>1400</v>
      </c>
      <c r="G588" s="56" t="s">
        <v>204</v>
      </c>
      <c r="H588" s="56" t="s">
        <v>2076</v>
      </c>
      <c r="I588" s="57" t="s">
        <v>2077</v>
      </c>
      <c r="J588" s="56" t="s">
        <v>2078</v>
      </c>
      <c r="K588" s="44">
        <v>0.5</v>
      </c>
      <c r="L588" s="44"/>
      <c r="M588" s="44"/>
      <c r="N588" s="44"/>
      <c r="O588" s="44"/>
      <c r="P588" s="44"/>
      <c r="Q588" s="56" t="s">
        <v>45</v>
      </c>
      <c r="R588" s="59" t="s">
        <v>2079</v>
      </c>
      <c r="S588" s="60"/>
      <c r="T588" s="60"/>
      <c r="U588" s="43">
        <v>0.5</v>
      </c>
      <c r="V588" s="60"/>
      <c r="W588" s="60"/>
      <c r="X588" s="44">
        <f>1/3</f>
        <v>0.33333333333333331</v>
      </c>
      <c r="Y588" s="44">
        <v>0.5</v>
      </c>
      <c r="Z588" s="44">
        <f>1/5</f>
        <v>0.2</v>
      </c>
      <c r="AA588" s="45">
        <f>1.5/5</f>
        <v>0.3</v>
      </c>
    </row>
    <row r="589" spans="1:27">
      <c r="A589" s="97">
        <v>588</v>
      </c>
      <c r="B589" s="36" t="s">
        <v>265</v>
      </c>
      <c r="C589" s="37" t="s">
        <v>2080</v>
      </c>
      <c r="D589" s="38" t="str">
        <f t="shared" si="62"/>
        <v>Hamdan Nasser</v>
      </c>
      <c r="E589" s="36" t="s">
        <v>49</v>
      </c>
      <c r="F589" s="36" t="s">
        <v>1400</v>
      </c>
      <c r="G589" s="36" t="s">
        <v>204</v>
      </c>
      <c r="H589" s="36" t="s">
        <v>2076</v>
      </c>
      <c r="I589" s="39" t="s">
        <v>2077</v>
      </c>
      <c r="J589" s="36" t="s">
        <v>2078</v>
      </c>
      <c r="K589" s="40">
        <v>0.5</v>
      </c>
      <c r="L589" s="40"/>
      <c r="M589" s="40"/>
      <c r="N589" s="40"/>
      <c r="O589" s="40"/>
      <c r="P589" s="40"/>
      <c r="Q589" s="36" t="s">
        <v>45</v>
      </c>
      <c r="R589" s="41" t="s">
        <v>2079</v>
      </c>
      <c r="S589" s="42"/>
      <c r="T589" s="42"/>
      <c r="U589" s="51">
        <v>0.5</v>
      </c>
      <c r="V589" s="42"/>
      <c r="W589" s="42"/>
      <c r="X589" s="40">
        <f>1/3</f>
        <v>0.33333333333333331</v>
      </c>
      <c r="Y589" s="40">
        <v>0.5</v>
      </c>
      <c r="Z589" s="40">
        <f>1/5</f>
        <v>0.2</v>
      </c>
      <c r="AA589" s="45">
        <f>1.5/5</f>
        <v>0.3</v>
      </c>
    </row>
    <row r="590" spans="1:27">
      <c r="A590" s="8">
        <v>589</v>
      </c>
      <c r="B590" s="7" t="s">
        <v>2081</v>
      </c>
      <c r="C590" s="30" t="s">
        <v>2082</v>
      </c>
      <c r="D590" s="5" t="str">
        <f t="shared" si="62"/>
        <v>AlGhabra M. S</v>
      </c>
      <c r="E590" s="7" t="s">
        <v>146</v>
      </c>
      <c r="F590" s="7" t="s">
        <v>1400</v>
      </c>
      <c r="G590" s="7" t="s">
        <v>204</v>
      </c>
      <c r="H590" s="7" t="s">
        <v>2076</v>
      </c>
      <c r="I590" s="47" t="s">
        <v>2077</v>
      </c>
      <c r="J590" s="7" t="s">
        <v>2078</v>
      </c>
      <c r="K590" s="10">
        <v>0</v>
      </c>
      <c r="L590" s="10"/>
      <c r="M590" s="10"/>
      <c r="N590" s="10"/>
      <c r="O590" s="10"/>
      <c r="P590" s="10"/>
      <c r="Q590" s="7" t="s">
        <v>45</v>
      </c>
      <c r="R590" s="27" t="s">
        <v>2079</v>
      </c>
      <c r="S590" s="28"/>
      <c r="T590" s="28"/>
      <c r="U590" s="13">
        <v>0</v>
      </c>
      <c r="V590" s="28"/>
      <c r="W590" s="28"/>
      <c r="X590" s="10">
        <f>1/3</f>
        <v>0.33333333333333331</v>
      </c>
      <c r="Y590" s="10">
        <v>0</v>
      </c>
      <c r="Z590" s="10">
        <f>1/5</f>
        <v>0.2</v>
      </c>
      <c r="AA590" s="14">
        <v>0</v>
      </c>
    </row>
    <row r="591" spans="1:27">
      <c r="A591" s="8">
        <v>590</v>
      </c>
      <c r="B591" s="7" t="s">
        <v>2083</v>
      </c>
      <c r="C591" s="30" t="s">
        <v>2084</v>
      </c>
      <c r="D591" s="5" t="str">
        <f t="shared" si="62"/>
        <v>Landolsi Taha</v>
      </c>
      <c r="E591" s="7" t="s">
        <v>49</v>
      </c>
      <c r="F591" s="7" t="s">
        <v>53</v>
      </c>
      <c r="G591" s="7" t="s">
        <v>345</v>
      </c>
      <c r="H591" s="7" t="s">
        <v>2085</v>
      </c>
      <c r="I591" s="47" t="s">
        <v>2086</v>
      </c>
      <c r="J591" s="7" t="s">
        <v>2087</v>
      </c>
      <c r="K591" s="10">
        <v>1</v>
      </c>
      <c r="L591" s="10"/>
      <c r="M591" s="10"/>
      <c r="N591" s="10"/>
      <c r="O591" s="10"/>
      <c r="P591" s="10"/>
      <c r="Q591" s="7" t="s">
        <v>181</v>
      </c>
      <c r="R591" s="27" t="s">
        <v>2088</v>
      </c>
      <c r="S591" s="28">
        <v>1</v>
      </c>
      <c r="T591" s="28"/>
      <c r="U591" s="28"/>
      <c r="V591" s="28"/>
      <c r="W591" s="28"/>
      <c r="X591" s="21">
        <v>1</v>
      </c>
      <c r="Y591" s="21">
        <v>1</v>
      </c>
      <c r="Z591" s="21">
        <f>1/13</f>
        <v>7.6923076923076927E-2</v>
      </c>
      <c r="AA591" s="25">
        <f>1/13</f>
        <v>7.6923076923076927E-2</v>
      </c>
    </row>
    <row r="592" spans="1:27">
      <c r="A592" s="8">
        <v>591</v>
      </c>
      <c r="B592" s="7" t="s">
        <v>77</v>
      </c>
      <c r="C592" s="30" t="s">
        <v>78</v>
      </c>
      <c r="D592" s="5" t="str">
        <f t="shared" si="62"/>
        <v>Baghestani Hamid</v>
      </c>
      <c r="E592" s="7" t="s">
        <v>49</v>
      </c>
      <c r="F592" s="7" t="s">
        <v>40</v>
      </c>
      <c r="G592" s="7" t="s">
        <v>71</v>
      </c>
      <c r="H592" s="7" t="s">
        <v>2089</v>
      </c>
      <c r="I592" s="47" t="s">
        <v>2090</v>
      </c>
      <c r="J592" s="7" t="s">
        <v>2091</v>
      </c>
      <c r="K592" s="10"/>
      <c r="L592" s="10"/>
      <c r="M592" s="10"/>
      <c r="N592" s="10"/>
      <c r="O592" s="10"/>
      <c r="P592" s="10">
        <v>0.5</v>
      </c>
      <c r="Q592" s="7" t="s">
        <v>130</v>
      </c>
      <c r="R592" s="27" t="s">
        <v>2092</v>
      </c>
      <c r="S592" s="28"/>
      <c r="T592" s="28"/>
      <c r="U592" s="28"/>
      <c r="V592" s="28"/>
      <c r="W592" s="13">
        <v>0.5</v>
      </c>
      <c r="X592" s="10">
        <v>0.5</v>
      </c>
      <c r="Y592" s="10">
        <v>0.5</v>
      </c>
      <c r="Z592" s="10">
        <v>0.5</v>
      </c>
      <c r="AA592" s="14">
        <v>0.5</v>
      </c>
    </row>
    <row r="593" spans="1:27">
      <c r="A593" s="8">
        <v>592</v>
      </c>
      <c r="B593" s="7" t="s">
        <v>2093</v>
      </c>
      <c r="C593" s="30" t="s">
        <v>1018</v>
      </c>
      <c r="D593" s="5" t="str">
        <f t="shared" si="62"/>
        <v>AbuAl-Foul Bassam</v>
      </c>
      <c r="E593" s="7" t="s">
        <v>49</v>
      </c>
      <c r="F593" s="7" t="s">
        <v>40</v>
      </c>
      <c r="G593" s="7" t="s">
        <v>71</v>
      </c>
      <c r="H593" s="7" t="s">
        <v>2089</v>
      </c>
      <c r="I593" s="47" t="s">
        <v>2090</v>
      </c>
      <c r="J593" s="7" t="s">
        <v>2091</v>
      </c>
      <c r="K593" s="10"/>
      <c r="L593" s="10"/>
      <c r="M593" s="10"/>
      <c r="N593" s="10"/>
      <c r="O593" s="10"/>
      <c r="P593" s="10">
        <v>0.5</v>
      </c>
      <c r="Q593" s="7" t="s">
        <v>130</v>
      </c>
      <c r="R593" s="27" t="s">
        <v>2092</v>
      </c>
      <c r="S593" s="28"/>
      <c r="T593" s="28"/>
      <c r="U593" s="28"/>
      <c r="V593" s="28"/>
      <c r="W593" s="24">
        <v>0.5</v>
      </c>
      <c r="X593" s="21">
        <v>0.5</v>
      </c>
      <c r="Y593" s="21">
        <v>0.5</v>
      </c>
      <c r="Z593" s="21">
        <v>0.5</v>
      </c>
      <c r="AA593" s="25">
        <v>0.5</v>
      </c>
    </row>
    <row r="594" spans="1:27">
      <c r="A594" s="99">
        <v>593</v>
      </c>
      <c r="B594" s="56" t="s">
        <v>1364</v>
      </c>
      <c r="C594" s="76" t="s">
        <v>1365</v>
      </c>
      <c r="D594" s="54" t="str">
        <f t="shared" si="62"/>
        <v>Al-Shargie Fares</v>
      </c>
      <c r="E594" s="56" t="s">
        <v>1366</v>
      </c>
      <c r="F594" s="56" t="s">
        <v>765</v>
      </c>
      <c r="G594" s="56" t="s">
        <v>2094</v>
      </c>
      <c r="H594" s="56" t="s">
        <v>2095</v>
      </c>
      <c r="I594" s="57" t="s">
        <v>2096</v>
      </c>
      <c r="J594" s="56" t="s">
        <v>2097</v>
      </c>
      <c r="K594" s="44">
        <v>0.25</v>
      </c>
      <c r="L594" s="44"/>
      <c r="M594" s="44"/>
      <c r="N594" s="44"/>
      <c r="O594" s="44"/>
      <c r="P594" s="44"/>
      <c r="Q594" s="56" t="s">
        <v>181</v>
      </c>
      <c r="R594" s="59" t="s">
        <v>2098</v>
      </c>
      <c r="S594" s="43">
        <v>0.25</v>
      </c>
      <c r="T594" s="60"/>
      <c r="U594" s="60"/>
      <c r="V594" s="60"/>
      <c r="W594" s="60"/>
      <c r="X594" s="44">
        <f>1/5</f>
        <v>0.2</v>
      </c>
      <c r="Y594" s="44">
        <v>0.25</v>
      </c>
      <c r="Z594" s="44">
        <f>1/5</f>
        <v>0.2</v>
      </c>
      <c r="AA594" s="78">
        <f>(1+(1/4))/5</f>
        <v>0.25</v>
      </c>
    </row>
    <row r="595" spans="1:27">
      <c r="A595" s="97">
        <v>594</v>
      </c>
      <c r="B595" s="36" t="s">
        <v>413</v>
      </c>
      <c r="C595" s="37" t="s">
        <v>414</v>
      </c>
      <c r="D595" s="38" t="str">
        <f t="shared" si="62"/>
        <v>Tariq Usman</v>
      </c>
      <c r="E595" s="36" t="s">
        <v>70</v>
      </c>
      <c r="F595" s="36" t="s">
        <v>53</v>
      </c>
      <c r="G595" s="36" t="s">
        <v>177</v>
      </c>
      <c r="H595" s="36" t="s">
        <v>2095</v>
      </c>
      <c r="I595" s="39" t="s">
        <v>2096</v>
      </c>
      <c r="J595" s="36" t="s">
        <v>2097</v>
      </c>
      <c r="K595" s="40">
        <v>0.25</v>
      </c>
      <c r="L595" s="40"/>
      <c r="M595" s="40"/>
      <c r="N595" s="40"/>
      <c r="O595" s="40"/>
      <c r="P595" s="40"/>
      <c r="Q595" s="36" t="s">
        <v>181</v>
      </c>
      <c r="R595" s="41" t="s">
        <v>2098</v>
      </c>
      <c r="S595" s="43">
        <v>0.25</v>
      </c>
      <c r="T595" s="42"/>
      <c r="U595" s="42"/>
      <c r="V595" s="42"/>
      <c r="W595" s="42"/>
      <c r="X595" s="44">
        <f>1/5</f>
        <v>0.2</v>
      </c>
      <c r="Y595" s="44">
        <v>0.25</v>
      </c>
      <c r="Z595" s="40">
        <f>1/5</f>
        <v>0.2</v>
      </c>
      <c r="AA595" s="78">
        <f>(1+(1/4))/5</f>
        <v>0.25</v>
      </c>
    </row>
    <row r="596" spans="1:27">
      <c r="A596" s="8">
        <v>595</v>
      </c>
      <c r="B596" s="7" t="s">
        <v>2099</v>
      </c>
      <c r="C596" s="30" t="s">
        <v>2100</v>
      </c>
      <c r="D596" s="5" t="str">
        <f t="shared" si="62"/>
        <v>Meera Alex</v>
      </c>
      <c r="E596" s="7" t="s">
        <v>103</v>
      </c>
      <c r="F596" s="7" t="s">
        <v>53</v>
      </c>
      <c r="G596" s="7" t="s">
        <v>54</v>
      </c>
      <c r="H596" s="7" t="s">
        <v>2095</v>
      </c>
      <c r="I596" s="47" t="s">
        <v>2096</v>
      </c>
      <c r="J596" s="7" t="s">
        <v>2097</v>
      </c>
      <c r="K596" s="10">
        <v>0</v>
      </c>
      <c r="L596" s="10"/>
      <c r="M596" s="10"/>
      <c r="N596" s="10"/>
      <c r="O596" s="10"/>
      <c r="P596" s="10"/>
      <c r="Q596" s="7" t="s">
        <v>181</v>
      </c>
      <c r="R596" s="27" t="s">
        <v>2098</v>
      </c>
      <c r="S596" s="43">
        <v>0</v>
      </c>
      <c r="T596" s="28"/>
      <c r="U596" s="28"/>
      <c r="V596" s="28"/>
      <c r="W596" s="28"/>
      <c r="X596" s="44">
        <f>1/5</f>
        <v>0.2</v>
      </c>
      <c r="Y596" s="44">
        <v>0</v>
      </c>
      <c r="Z596" s="10">
        <f>1/5</f>
        <v>0.2</v>
      </c>
      <c r="AA596" s="73">
        <v>0</v>
      </c>
    </row>
    <row r="597" spans="1:27">
      <c r="A597" s="97">
        <v>596</v>
      </c>
      <c r="B597" s="36" t="s">
        <v>231</v>
      </c>
      <c r="C597" s="37" t="s">
        <v>232</v>
      </c>
      <c r="D597" s="38" t="str">
        <f t="shared" si="62"/>
        <v>Mir Hasan</v>
      </c>
      <c r="E597" s="36" t="s">
        <v>49</v>
      </c>
      <c r="F597" s="36" t="s">
        <v>53</v>
      </c>
      <c r="G597" s="36" t="s">
        <v>177</v>
      </c>
      <c r="H597" s="36" t="s">
        <v>2095</v>
      </c>
      <c r="I597" s="39" t="s">
        <v>2096</v>
      </c>
      <c r="J597" s="36" t="s">
        <v>2097</v>
      </c>
      <c r="K597" s="40">
        <v>0.25</v>
      </c>
      <c r="L597" s="40"/>
      <c r="M597" s="40"/>
      <c r="N597" s="40"/>
      <c r="O597" s="40"/>
      <c r="P597" s="40"/>
      <c r="Q597" s="36" t="s">
        <v>181</v>
      </c>
      <c r="R597" s="41" t="s">
        <v>2098</v>
      </c>
      <c r="S597" s="43">
        <v>0.25</v>
      </c>
      <c r="T597" s="42"/>
      <c r="U597" s="42"/>
      <c r="V597" s="42"/>
      <c r="W597" s="42"/>
      <c r="X597" s="44">
        <f>1/5</f>
        <v>0.2</v>
      </c>
      <c r="Y597" s="44">
        <v>0.25</v>
      </c>
      <c r="Z597" s="40">
        <f>1/5</f>
        <v>0.2</v>
      </c>
      <c r="AA597" s="78">
        <f>(1+(1/4))/5</f>
        <v>0.25</v>
      </c>
    </row>
    <row r="598" spans="1:27">
      <c r="A598" s="99">
        <v>597</v>
      </c>
      <c r="B598" s="56" t="s">
        <v>312</v>
      </c>
      <c r="C598" s="76" t="s">
        <v>232</v>
      </c>
      <c r="D598" s="54" t="str">
        <f t="shared" si="62"/>
        <v>Al-Nashash Hasan</v>
      </c>
      <c r="E598" s="56" t="s">
        <v>49</v>
      </c>
      <c r="F598" s="56" t="s">
        <v>53</v>
      </c>
      <c r="G598" s="56" t="s">
        <v>177</v>
      </c>
      <c r="H598" s="56" t="s">
        <v>2095</v>
      </c>
      <c r="I598" s="57" t="s">
        <v>2096</v>
      </c>
      <c r="J598" s="56" t="s">
        <v>2097</v>
      </c>
      <c r="K598" s="44">
        <v>0.25</v>
      </c>
      <c r="L598" s="44"/>
      <c r="M598" s="44"/>
      <c r="N598" s="44"/>
      <c r="O598" s="44"/>
      <c r="P598" s="44"/>
      <c r="Q598" s="56" t="s">
        <v>181</v>
      </c>
      <c r="R598" s="59" t="s">
        <v>2098</v>
      </c>
      <c r="S598" s="43">
        <v>0.25</v>
      </c>
      <c r="T598" s="60"/>
      <c r="U598" s="60"/>
      <c r="V598" s="60"/>
      <c r="W598" s="60"/>
      <c r="X598" s="44">
        <f>1/5</f>
        <v>0.2</v>
      </c>
      <c r="Y598" s="44">
        <v>0.25</v>
      </c>
      <c r="Z598" s="44">
        <f>1/5</f>
        <v>0.2</v>
      </c>
      <c r="AA598" s="78">
        <f>(1+(1/4))/5</f>
        <v>0.25</v>
      </c>
    </row>
    <row r="599" spans="1:27">
      <c r="A599" s="184">
        <v>598</v>
      </c>
      <c r="B599" s="7" t="s">
        <v>2101</v>
      </c>
      <c r="C599" s="30" t="s">
        <v>2102</v>
      </c>
      <c r="D599" s="5" t="str">
        <f t="shared" si="62"/>
        <v>Mokhtar Ahmed Hanafi</v>
      </c>
      <c r="E599" s="7" t="s">
        <v>49</v>
      </c>
      <c r="F599" s="7" t="s">
        <v>2103</v>
      </c>
      <c r="G599" s="7" t="s">
        <v>2104</v>
      </c>
      <c r="H599" s="7" t="s">
        <v>2105</v>
      </c>
      <c r="I599" s="47" t="s">
        <v>2106</v>
      </c>
      <c r="J599" s="7" t="s">
        <v>2107</v>
      </c>
      <c r="K599" s="10"/>
      <c r="L599" s="10"/>
      <c r="M599" s="10"/>
      <c r="N599" s="10"/>
      <c r="O599" s="10"/>
      <c r="P599" s="10">
        <v>1</v>
      </c>
      <c r="Q599" s="7" t="s">
        <v>99</v>
      </c>
      <c r="R599" s="27" t="s">
        <v>2108</v>
      </c>
      <c r="S599" s="28"/>
      <c r="T599" s="28"/>
      <c r="U599" s="28"/>
      <c r="V599" s="28"/>
      <c r="W599" s="28">
        <v>1</v>
      </c>
      <c r="X599" s="21">
        <v>1</v>
      </c>
      <c r="Y599" s="21">
        <v>1</v>
      </c>
      <c r="Z599" s="21">
        <v>1</v>
      </c>
      <c r="AA599" s="25">
        <v>1</v>
      </c>
    </row>
    <row r="600" spans="1:27">
      <c r="A600" s="8">
        <v>599</v>
      </c>
      <c r="B600" s="7" t="s">
        <v>625</v>
      </c>
      <c r="C600" s="30" t="s">
        <v>1960</v>
      </c>
      <c r="D600" s="7" t="s">
        <v>2109</v>
      </c>
      <c r="E600" s="7" t="s">
        <v>49</v>
      </c>
      <c r="F600" s="7" t="s">
        <v>1400</v>
      </c>
      <c r="G600" s="7" t="s">
        <v>31</v>
      </c>
      <c r="H600" s="7" t="s">
        <v>2110</v>
      </c>
      <c r="I600" s="47" t="s">
        <v>2111</v>
      </c>
      <c r="J600" s="7" t="s">
        <v>2112</v>
      </c>
      <c r="K600" s="10">
        <f>1/2</f>
        <v>0.5</v>
      </c>
      <c r="L600" s="10"/>
      <c r="M600" s="10"/>
      <c r="N600" s="10"/>
      <c r="O600" s="10"/>
      <c r="P600" s="10"/>
      <c r="Q600" s="7" t="s">
        <v>1277</v>
      </c>
      <c r="R600" s="185" t="s">
        <v>2113</v>
      </c>
      <c r="S600" s="28"/>
      <c r="T600" s="28"/>
      <c r="U600" s="186">
        <f>1/2</f>
        <v>0.5</v>
      </c>
      <c r="V600" s="28"/>
      <c r="W600" s="28"/>
      <c r="X600" s="10">
        <f>1/2</f>
        <v>0.5</v>
      </c>
      <c r="Y600" s="187">
        <f>1/2</f>
        <v>0.5</v>
      </c>
      <c r="Z600" s="10">
        <f>1/4</f>
        <v>0.25</v>
      </c>
      <c r="AA600" s="14">
        <f>1/4</f>
        <v>0.25</v>
      </c>
    </row>
    <row r="601" spans="1:27">
      <c r="A601" s="19">
        <v>600</v>
      </c>
      <c r="B601" s="18" t="s">
        <v>1807</v>
      </c>
      <c r="C601" s="34" t="s">
        <v>1808</v>
      </c>
      <c r="D601" s="18" t="s">
        <v>2114</v>
      </c>
      <c r="E601" s="18" t="s">
        <v>1599</v>
      </c>
      <c r="F601" s="18" t="s">
        <v>1400</v>
      </c>
      <c r="G601" s="18" t="s">
        <v>31</v>
      </c>
      <c r="H601" s="18" t="s">
        <v>2110</v>
      </c>
      <c r="I601" s="46" t="s">
        <v>2111</v>
      </c>
      <c r="J601" s="18" t="s">
        <v>2112</v>
      </c>
      <c r="K601" s="21">
        <f>1/2</f>
        <v>0.5</v>
      </c>
      <c r="L601" s="21"/>
      <c r="M601" s="21"/>
      <c r="N601" s="21"/>
      <c r="O601" s="21"/>
      <c r="P601" s="21"/>
      <c r="Q601" s="18" t="s">
        <v>1277</v>
      </c>
      <c r="R601" s="188" t="s">
        <v>2113</v>
      </c>
      <c r="S601" s="23"/>
      <c r="T601" s="23"/>
      <c r="U601" s="124">
        <f>1/2</f>
        <v>0.5</v>
      </c>
      <c r="V601" s="23"/>
      <c r="W601" s="23"/>
      <c r="X601" s="21">
        <f>1/2</f>
        <v>0.5</v>
      </c>
      <c r="Y601" s="189">
        <f>1/2</f>
        <v>0.5</v>
      </c>
      <c r="Z601" s="21">
        <f>1/4</f>
        <v>0.25</v>
      </c>
      <c r="AA601" s="25">
        <f>1/4</f>
        <v>0.25</v>
      </c>
    </row>
    <row r="602" spans="1:27">
      <c r="A602" s="8">
        <v>601</v>
      </c>
      <c r="B602" s="7" t="s">
        <v>2115</v>
      </c>
      <c r="C602" s="30" t="s">
        <v>2116</v>
      </c>
      <c r="D602" s="7" t="s">
        <v>2117</v>
      </c>
      <c r="E602" s="7" t="s">
        <v>103</v>
      </c>
      <c r="F602" s="7" t="s">
        <v>30</v>
      </c>
      <c r="G602" s="7" t="s">
        <v>62</v>
      </c>
      <c r="H602" s="7" t="s">
        <v>2118</v>
      </c>
      <c r="I602" s="47" t="s">
        <v>2119</v>
      </c>
      <c r="J602" s="7" t="s">
        <v>2120</v>
      </c>
      <c r="K602" s="10">
        <v>0</v>
      </c>
      <c r="L602" s="10"/>
      <c r="M602" s="10"/>
      <c r="N602" s="10"/>
      <c r="O602" s="10"/>
      <c r="P602" s="10"/>
      <c r="Q602" s="7" t="s">
        <v>99</v>
      </c>
      <c r="R602" s="185" t="s">
        <v>2121</v>
      </c>
      <c r="S602" s="28"/>
      <c r="T602" s="186">
        <v>0</v>
      </c>
      <c r="U602" s="28"/>
      <c r="V602" s="28"/>
      <c r="W602" s="28"/>
      <c r="X602" s="10">
        <f>1/2</f>
        <v>0.5</v>
      </c>
      <c r="Y602" s="187">
        <v>0</v>
      </c>
      <c r="Z602" s="10">
        <f>1/2</f>
        <v>0.5</v>
      </c>
      <c r="AA602" s="14">
        <v>0</v>
      </c>
    </row>
    <row r="603" spans="1:27">
      <c r="A603" s="19">
        <v>602</v>
      </c>
      <c r="B603" s="18" t="s">
        <v>2122</v>
      </c>
      <c r="C603" s="34" t="s">
        <v>879</v>
      </c>
      <c r="D603" s="18" t="s">
        <v>2123</v>
      </c>
      <c r="E603" s="18" t="s">
        <v>49</v>
      </c>
      <c r="F603" s="18" t="s">
        <v>30</v>
      </c>
      <c r="G603" s="18" t="s">
        <v>62</v>
      </c>
      <c r="H603" s="18" t="s">
        <v>2118</v>
      </c>
      <c r="I603" s="46" t="s">
        <v>2119</v>
      </c>
      <c r="J603" s="18" t="s">
        <v>2120</v>
      </c>
      <c r="K603" s="21">
        <v>1</v>
      </c>
      <c r="L603" s="21"/>
      <c r="M603" s="21"/>
      <c r="N603" s="21"/>
      <c r="O603" s="21"/>
      <c r="P603" s="21"/>
      <c r="Q603" s="18" t="s">
        <v>99</v>
      </c>
      <c r="R603" s="188" t="s">
        <v>2121</v>
      </c>
      <c r="S603" s="23"/>
      <c r="T603" s="124">
        <v>1</v>
      </c>
      <c r="U603" s="23"/>
      <c r="V603" s="23"/>
      <c r="W603" s="23"/>
      <c r="X603" s="21">
        <f>1/2</f>
        <v>0.5</v>
      </c>
      <c r="Y603" s="189">
        <v>1</v>
      </c>
      <c r="Z603" s="21">
        <f>1/2</f>
        <v>0.5</v>
      </c>
      <c r="AA603" s="25">
        <v>1</v>
      </c>
    </row>
    <row r="604" spans="1:27">
      <c r="A604" s="8">
        <v>603</v>
      </c>
      <c r="B604" s="7" t="s">
        <v>918</v>
      </c>
      <c r="C604" s="30" t="s">
        <v>919</v>
      </c>
      <c r="D604" s="7" t="s">
        <v>2124</v>
      </c>
      <c r="E604" s="7" t="s">
        <v>1599</v>
      </c>
      <c r="F604" s="7" t="s">
        <v>1400</v>
      </c>
      <c r="G604" s="7" t="s">
        <v>204</v>
      </c>
      <c r="H604" s="7" t="s">
        <v>2125</v>
      </c>
      <c r="I604" s="47" t="s">
        <v>2126</v>
      </c>
      <c r="J604" s="7" t="s">
        <v>2127</v>
      </c>
      <c r="K604" s="10">
        <f>1/2</f>
        <v>0.5</v>
      </c>
      <c r="L604" s="10"/>
      <c r="M604" s="10"/>
      <c r="N604" s="10"/>
      <c r="O604" s="10"/>
      <c r="P604" s="10"/>
      <c r="Q604" s="7" t="s">
        <v>2128</v>
      </c>
      <c r="R604" s="185" t="s">
        <v>2129</v>
      </c>
      <c r="S604" s="28"/>
      <c r="T604" s="28"/>
      <c r="U604" s="28"/>
      <c r="V604" s="186">
        <f>1/2</f>
        <v>0.5</v>
      </c>
      <c r="W604" s="28"/>
      <c r="X604" s="10">
        <f>1/2</f>
        <v>0.5</v>
      </c>
      <c r="Y604" s="187">
        <f>1/2</f>
        <v>0.5</v>
      </c>
      <c r="Z604" s="10">
        <f>1/2</f>
        <v>0.5</v>
      </c>
      <c r="AA604" s="14">
        <f>1/2</f>
        <v>0.5</v>
      </c>
    </row>
    <row r="605" spans="1:27">
      <c r="A605" s="19">
        <v>604</v>
      </c>
      <c r="B605" s="18" t="s">
        <v>925</v>
      </c>
      <c r="C605" s="34" t="s">
        <v>104</v>
      </c>
      <c r="D605" s="18" t="s">
        <v>2130</v>
      </c>
      <c r="E605" s="18" t="s">
        <v>49</v>
      </c>
      <c r="F605" s="154" t="s">
        <v>1400</v>
      </c>
      <c r="G605" s="18" t="s">
        <v>204</v>
      </c>
      <c r="H605" s="18" t="s">
        <v>2125</v>
      </c>
      <c r="I605" s="46" t="s">
        <v>2126</v>
      </c>
      <c r="J605" s="18" t="s">
        <v>2127</v>
      </c>
      <c r="K605" s="21">
        <f>1/2</f>
        <v>0.5</v>
      </c>
      <c r="L605" s="21"/>
      <c r="M605" s="21"/>
      <c r="N605" s="21"/>
      <c r="O605" s="21"/>
      <c r="P605" s="21"/>
      <c r="Q605" s="18" t="s">
        <v>2128</v>
      </c>
      <c r="R605" s="188" t="s">
        <v>2129</v>
      </c>
      <c r="S605" s="23"/>
      <c r="T605" s="23"/>
      <c r="U605" s="23"/>
      <c r="V605" s="124">
        <f>1/2</f>
        <v>0.5</v>
      </c>
      <c r="W605" s="23"/>
      <c r="X605" s="21">
        <f>1/2</f>
        <v>0.5</v>
      </c>
      <c r="Y605" s="189">
        <f>1/2</f>
        <v>0.5</v>
      </c>
      <c r="Z605" s="21">
        <f>1/2</f>
        <v>0.5</v>
      </c>
      <c r="AA605" s="25">
        <f>1/2</f>
        <v>0.5</v>
      </c>
    </row>
    <row r="606" spans="1:27">
      <c r="A606" s="8">
        <v>605</v>
      </c>
      <c r="B606" s="7" t="s">
        <v>1444</v>
      </c>
      <c r="C606" s="30" t="s">
        <v>2131</v>
      </c>
      <c r="D606" s="7" t="s">
        <v>2132</v>
      </c>
      <c r="E606" s="7" t="s">
        <v>2133</v>
      </c>
      <c r="F606" s="7" t="s">
        <v>40</v>
      </c>
      <c r="G606" s="7" t="s">
        <v>41</v>
      </c>
      <c r="H606" s="7" t="s">
        <v>2134</v>
      </c>
      <c r="I606" s="47" t="s">
        <v>2135</v>
      </c>
      <c r="J606" s="7" t="s">
        <v>2136</v>
      </c>
      <c r="K606" s="10"/>
      <c r="L606" s="10"/>
      <c r="M606" s="10"/>
      <c r="N606" s="10"/>
      <c r="O606" s="10"/>
      <c r="P606" s="10">
        <f>1</f>
        <v>1</v>
      </c>
      <c r="Q606" s="7" t="s">
        <v>99</v>
      </c>
      <c r="R606" s="27" t="s">
        <v>2137</v>
      </c>
      <c r="S606" s="28"/>
      <c r="T606" s="28"/>
      <c r="U606" s="28"/>
      <c r="V606" s="28"/>
      <c r="W606" s="28">
        <v>1</v>
      </c>
      <c r="X606" s="10">
        <v>1</v>
      </c>
      <c r="Y606" s="10">
        <v>1</v>
      </c>
      <c r="Z606" s="10">
        <v>1</v>
      </c>
      <c r="AA606" s="14">
        <v>1</v>
      </c>
    </row>
    <row r="607" spans="1:27" s="206" customFormat="1">
      <c r="A607" s="199">
        <v>606</v>
      </c>
      <c r="B607" s="200"/>
      <c r="C607" s="201"/>
      <c r="D607" s="200" t="s">
        <v>2138</v>
      </c>
      <c r="E607" s="200"/>
      <c r="F607" s="200" t="s">
        <v>2139</v>
      </c>
      <c r="G607" s="200" t="s">
        <v>2140</v>
      </c>
      <c r="H607" s="200"/>
      <c r="I607" s="202" t="s">
        <v>2141</v>
      </c>
      <c r="J607" s="200" t="s">
        <v>2142</v>
      </c>
      <c r="K607" s="91"/>
      <c r="L607" s="91"/>
      <c r="M607" s="91"/>
      <c r="N607" s="91"/>
      <c r="O607" s="91"/>
      <c r="P607" s="91"/>
      <c r="Q607" s="200"/>
      <c r="R607" s="203"/>
      <c r="S607" s="204"/>
      <c r="T607" s="204"/>
      <c r="U607" s="204"/>
      <c r="V607" s="204"/>
      <c r="W607" s="204">
        <f t="shared" ref="W607:Z608" si="63">1/2</f>
        <v>0.5</v>
      </c>
      <c r="X607" s="204">
        <f t="shared" si="63"/>
        <v>0.5</v>
      </c>
      <c r="Y607" s="204">
        <f t="shared" si="63"/>
        <v>0.5</v>
      </c>
      <c r="Z607" s="204">
        <f t="shared" si="63"/>
        <v>0.5</v>
      </c>
      <c r="AA607" s="205"/>
    </row>
    <row r="608" spans="1:27" s="206" customFormat="1">
      <c r="A608" s="199">
        <v>607</v>
      </c>
      <c r="B608" s="200"/>
      <c r="C608" s="201"/>
      <c r="D608" s="200" t="s">
        <v>2143</v>
      </c>
      <c r="E608" s="200" t="s">
        <v>49</v>
      </c>
      <c r="F608" s="200" t="s">
        <v>2139</v>
      </c>
      <c r="G608" s="200" t="s">
        <v>2140</v>
      </c>
      <c r="H608" s="200"/>
      <c r="I608" s="202" t="s">
        <v>2141</v>
      </c>
      <c r="J608" s="200" t="s">
        <v>2142</v>
      </c>
      <c r="K608" s="91"/>
      <c r="L608" s="91"/>
      <c r="M608" s="91"/>
      <c r="N608" s="91"/>
      <c r="O608" s="91"/>
      <c r="P608" s="91"/>
      <c r="Q608" s="200"/>
      <c r="R608" s="203"/>
      <c r="S608" s="207"/>
      <c r="T608" s="207"/>
      <c r="U608" s="207"/>
      <c r="V608" s="207"/>
      <c r="W608" s="207">
        <f t="shared" si="63"/>
        <v>0.5</v>
      </c>
      <c r="X608" s="207">
        <f t="shared" si="63"/>
        <v>0.5</v>
      </c>
      <c r="Y608" s="207">
        <f t="shared" si="63"/>
        <v>0.5</v>
      </c>
      <c r="Z608" s="207">
        <f t="shared" si="63"/>
        <v>0.5</v>
      </c>
      <c r="AA608" s="205"/>
    </row>
    <row r="609" spans="1:27">
      <c r="A609" s="190" t="s">
        <v>2144</v>
      </c>
      <c r="B609" s="191"/>
      <c r="C609" s="192"/>
      <c r="D609" s="190"/>
      <c r="E609" s="191"/>
      <c r="F609" s="191"/>
      <c r="G609" s="191"/>
      <c r="H609" s="191"/>
      <c r="I609" s="193"/>
      <c r="J609" s="191"/>
      <c r="K609" s="194">
        <f t="shared" ref="K609:P609" si="64">SUM(K2:K608)</f>
        <v>223.00000000000031</v>
      </c>
      <c r="L609" s="194">
        <f t="shared" si="64"/>
        <v>69.000000000000028</v>
      </c>
      <c r="M609" s="194">
        <f t="shared" si="64"/>
        <v>1</v>
      </c>
      <c r="N609" s="194">
        <f t="shared" si="64"/>
        <v>1</v>
      </c>
      <c r="O609" s="194">
        <f t="shared" si="64"/>
        <v>1</v>
      </c>
      <c r="P609" s="194">
        <f t="shared" si="64"/>
        <v>52.000000000000036</v>
      </c>
      <c r="Q609" s="191"/>
      <c r="R609" s="195"/>
      <c r="S609" s="196">
        <f t="shared" ref="S609:AA609" si="65">SUM(S2:S608)</f>
        <v>110.99999999999996</v>
      </c>
      <c r="T609" s="196">
        <f t="shared" si="65"/>
        <v>84.999999999999972</v>
      </c>
      <c r="U609" s="196">
        <f t="shared" si="65"/>
        <v>70.000000000000014</v>
      </c>
      <c r="V609" s="196">
        <f t="shared" si="65"/>
        <v>25.999999999999993</v>
      </c>
      <c r="W609" s="196">
        <f t="shared" si="65"/>
        <v>56.000000000000036</v>
      </c>
      <c r="X609" s="194">
        <f t="shared" si="65"/>
        <v>347.99999999999926</v>
      </c>
      <c r="Y609" s="194">
        <f t="shared" si="65"/>
        <v>347.99999999999926</v>
      </c>
      <c r="Z609" s="194">
        <f t="shared" si="65"/>
        <v>197.23790926422495</v>
      </c>
      <c r="AA609" s="197">
        <f t="shared" si="65"/>
        <v>196.23790926422527</v>
      </c>
    </row>
  </sheetData>
  <conditionalFormatting sqref="AA471:AA476 Y1:Y549 A555:W555 A1:X158 A159:T159 V159:X159 A160:X200 U201:X201 A201:S201 A202:X241 A242:R242 T242:X242 A548:S553 U548:X553 A554:V554 A563:W566 A556:R559 T556:W559 A560:V562 A570:W570 A567:S569 U567:W569 A574:W574 A571:T573 V571:W573 A591:W591 A575:S580 U575:W580 A581:T585 V581:W585 A586:S587 U586:W587 A588:T590 V588:W590 A599:W599 A592:V593 A594:R598 T594:W598 A243:X547 X600:Y605 Z599:Z605 AA600:AA605 V604:V605">
    <cfRule type="expression" dxfId="116" priority="66">
      <formula>$E1="undergraduate student"</formula>
    </cfRule>
    <cfRule type="expression" dxfId="115" priority="67">
      <formula>$E1="graduate student"</formula>
    </cfRule>
  </conditionalFormatting>
  <conditionalFormatting sqref="A13:D13 F13:X13 X1:X12 X14:X553 Z1:Z553 X600:Y606 Z599:Z606 AA600:AA606 V604:V606">
    <cfRule type="containsText" dxfId="114" priority="94" operator="containsText" text="graduate">
      <formula>NOT(ISERROR(SEARCH("graduate",A1)))</formula>
    </cfRule>
  </conditionalFormatting>
  <conditionalFormatting sqref="A267:X271 Z267:Z271">
    <cfRule type="expression" dxfId="113" priority="91">
      <formula>$E267="graduate student"</formula>
    </cfRule>
  </conditionalFormatting>
  <conditionalFormatting sqref="Z1:Z553">
    <cfRule type="expression" dxfId="112" priority="92">
      <formula>$E1="undergraduate student"</formula>
    </cfRule>
    <cfRule type="expression" dxfId="111" priority="93">
      <formula>$E1="graduate student"</formula>
    </cfRule>
  </conditionalFormatting>
  <conditionalFormatting sqref="E1:E599">
    <cfRule type="containsText" dxfId="110" priority="90" operator="containsText" text="student">
      <formula>NOT(ISERROR(SEARCH("student",E1)))</formula>
    </cfRule>
  </conditionalFormatting>
  <conditionalFormatting sqref="X2:X553 Z2:Z553 X609:AA609 X606:AA606 X600:X605 Z599:Z605 AA600:AA605">
    <cfRule type="expression" dxfId="109" priority="85">
      <formula>INDIRECT("D"&amp;ROW())="graduate"</formula>
    </cfRule>
    <cfRule type="expression" dxfId="108" priority="86">
      <formula>"I$A$2=NDIRECT(""B""&amp;ROW())=""Sun"""</formula>
    </cfRule>
    <cfRule type="expression" dxfId="107" priority="87">
      <formula>$D2="graduate"</formula>
    </cfRule>
    <cfRule type="expression" dxfId="106" priority="88">
      <formula>"$D2=""graduate"""</formula>
    </cfRule>
    <cfRule type="colorScale" priority="89">
      <colorScale>
        <cfvo type="formula" val="&quot;$D2=&quot;&quot;graduate&quot;&quot;&quot;"/>
        <cfvo type="formula" val="&quot;$D2=&quot;&quot;graduate&quot;&quot;&quot;"/>
        <color rgb="FFFF7128"/>
        <color theme="5"/>
      </colorScale>
    </cfRule>
  </conditionalFormatting>
  <conditionalFormatting sqref="X2:X553 Z2:Z553 X609:AA609 X606:AA606 X600:Y605 Z599:Z605 AA600:AA605 V604:V605">
    <cfRule type="expression" dxfId="105" priority="83">
      <formula>$D2="graduate"</formula>
    </cfRule>
    <cfRule type="expression" dxfId="104" priority="84">
      <formula>INDIRECT("D"&amp;ROW())="graduate"</formula>
    </cfRule>
  </conditionalFormatting>
  <conditionalFormatting sqref="Y600:Y605 V604:V605">
    <cfRule type="expression" dxfId="103" priority="78">
      <formula>INDIRECT("D"&amp;ROW())="graduate"</formula>
    </cfRule>
    <cfRule type="expression" dxfId="102" priority="79">
      <formula>"I$A$2=NDIRECT(""B""&amp;ROW())=""Sun"""</formula>
    </cfRule>
    <cfRule type="expression" dxfId="101" priority="80">
      <formula>$D600="graduate"</formula>
    </cfRule>
    <cfRule type="expression" dxfId="100" priority="81">
      <formula>"$D2=""graduate"""</formula>
    </cfRule>
    <cfRule type="colorScale" priority="82">
      <colorScale>
        <cfvo type="formula" val="&quot;$D2=&quot;&quot;graduate&quot;&quot;&quot;"/>
        <cfvo type="formula" val="&quot;$D2=&quot;&quot;graduate&quot;&quot;&quot;"/>
        <color rgb="FFFF7128"/>
        <color rgb="FFED7D31"/>
      </colorScale>
    </cfRule>
  </conditionalFormatting>
  <conditionalFormatting sqref="Y13">
    <cfRule type="containsText" dxfId="99" priority="77" operator="containsText" text="graduate">
      <formula>NOT(ISERROR(SEARCH("graduate",Y13)))</formula>
    </cfRule>
  </conditionalFormatting>
  <conditionalFormatting sqref="Y267:Y271">
    <cfRule type="expression" dxfId="98" priority="76">
      <formula>$E267="graduate student"</formula>
    </cfRule>
  </conditionalFormatting>
  <conditionalFormatting sqref="AA13">
    <cfRule type="containsText" dxfId="97" priority="75" operator="containsText" text="graduate">
      <formula>NOT(ISERROR(SEARCH("graduate",AA13)))</formula>
    </cfRule>
  </conditionalFormatting>
  <conditionalFormatting sqref="AA267:AA271">
    <cfRule type="expression" dxfId="96" priority="72">
      <formula>$E267="graduate student"</formula>
    </cfRule>
  </conditionalFormatting>
  <conditionalFormatting sqref="AA1:AA78 AA81:AA89 AA91:AA170 AA173:AA210 AA213:AA252 AA254 AA256:AA258 AA261:AA292 AA295:AA296 AA299:AA301 AA303 AA305:AA470 AA477:AA599">
    <cfRule type="expression" dxfId="95" priority="73">
      <formula>$E1="undergraduate student"</formula>
    </cfRule>
    <cfRule type="expression" dxfId="94" priority="74">
      <formula>$E1="graduate student"</formula>
    </cfRule>
  </conditionalFormatting>
  <conditionalFormatting sqref="AA302">
    <cfRule type="expression" dxfId="93" priority="70">
      <formula>$E302="undergraduate student"</formula>
    </cfRule>
    <cfRule type="expression" dxfId="92" priority="71">
      <formula>$E302="graduate student"</formula>
    </cfRule>
  </conditionalFormatting>
  <conditionalFormatting sqref="AA304">
    <cfRule type="expression" dxfId="91" priority="68">
      <formula>$E304="undergraduate student"</formula>
    </cfRule>
    <cfRule type="expression" dxfId="90" priority="69">
      <formula>$E304="graduate student"</formula>
    </cfRule>
  </conditionalFormatting>
  <conditionalFormatting sqref="Y550:Y599">
    <cfRule type="expression" dxfId="89" priority="64">
      <formula>$E550="undergraduate student"</formula>
    </cfRule>
    <cfRule type="expression" dxfId="88" priority="65">
      <formula>$E550="graduate student"</formula>
    </cfRule>
  </conditionalFormatting>
  <conditionalFormatting sqref="X554:X599">
    <cfRule type="expression" dxfId="87" priority="62">
      <formula>$E554="undergraduate student"</formula>
    </cfRule>
    <cfRule type="expression" dxfId="86" priority="63">
      <formula>$E554="graduate student"</formula>
    </cfRule>
  </conditionalFormatting>
  <conditionalFormatting sqref="Z554:Z598">
    <cfRule type="expression" dxfId="85" priority="60">
      <formula>$E554="undergraduate student"</formula>
    </cfRule>
    <cfRule type="expression" dxfId="84" priority="61">
      <formula>$E554="graduate student"</formula>
    </cfRule>
  </conditionalFormatting>
  <conditionalFormatting sqref="W13">
    <cfRule type="containsText" dxfId="83" priority="59" operator="containsText" text="graduate">
      <formula>NOT(ISERROR(SEARCH("graduate",W13)))</formula>
    </cfRule>
  </conditionalFormatting>
  <conditionalFormatting sqref="T201">
    <cfRule type="expression" dxfId="82" priority="57">
      <formula>$E201="undergraduate student"</formula>
    </cfRule>
    <cfRule type="expression" dxfId="81" priority="58">
      <formula>$E201="graduate student"</formula>
    </cfRule>
  </conditionalFormatting>
  <conditionalFormatting sqref="U268:U270">
    <cfRule type="expression" dxfId="80" priority="56">
      <formula>$E268="graduate student"</formula>
    </cfRule>
  </conditionalFormatting>
  <conditionalFormatting sqref="T548:T549">
    <cfRule type="expression" dxfId="79" priority="54">
      <formula>$E548="undergraduate student"</formula>
    </cfRule>
    <cfRule type="expression" dxfId="78" priority="55">
      <formula>$E548="graduate student"</formula>
    </cfRule>
  </conditionalFormatting>
  <conditionalFormatting sqref="T550:T553">
    <cfRule type="expression" dxfId="77" priority="52">
      <formula>$E550="undergraduate student"</formula>
    </cfRule>
    <cfRule type="expression" dxfId="76" priority="53">
      <formula>$E550="graduate student"</formula>
    </cfRule>
  </conditionalFormatting>
  <conditionalFormatting sqref="W554">
    <cfRule type="expression" dxfId="75" priority="50">
      <formula>$E554="undergraduate student"</formula>
    </cfRule>
    <cfRule type="expression" dxfId="74" priority="51">
      <formula>$E554="graduate student"</formula>
    </cfRule>
  </conditionalFormatting>
  <conditionalFormatting sqref="S556:S559">
    <cfRule type="expression" dxfId="73" priority="48">
      <formula>$E556="undergraduate student"</formula>
    </cfRule>
    <cfRule type="expression" dxfId="72" priority="49">
      <formula>$E556="graduate student"</formula>
    </cfRule>
  </conditionalFormatting>
  <conditionalFormatting sqref="W560:W562">
    <cfRule type="expression" dxfId="71" priority="46">
      <formula>$E560="undergraduate student"</formula>
    </cfRule>
    <cfRule type="expression" dxfId="70" priority="47">
      <formula>$E560="graduate student"</formula>
    </cfRule>
  </conditionalFormatting>
  <conditionalFormatting sqref="T567:T569">
    <cfRule type="expression" dxfId="69" priority="44">
      <formula>$E567="undergraduate student"</formula>
    </cfRule>
    <cfRule type="expression" dxfId="68" priority="45">
      <formula>$E567="graduate student"</formula>
    </cfRule>
  </conditionalFormatting>
  <conditionalFormatting sqref="U571:U573">
    <cfRule type="expression" dxfId="67" priority="42">
      <formula>$E571="undergraduate student"</formula>
    </cfRule>
    <cfRule type="expression" dxfId="66" priority="43">
      <formula>$E571="graduate student"</formula>
    </cfRule>
  </conditionalFormatting>
  <conditionalFormatting sqref="T575:T580">
    <cfRule type="expression" dxfId="65" priority="40">
      <formula>$E575="undergraduate student"</formula>
    </cfRule>
    <cfRule type="expression" dxfId="64" priority="41">
      <formula>$E575="graduate student"</formula>
    </cfRule>
  </conditionalFormatting>
  <conditionalFormatting sqref="U581:U585">
    <cfRule type="expression" dxfId="63" priority="38">
      <formula>$E581="undergraduate student"</formula>
    </cfRule>
    <cfRule type="expression" dxfId="62" priority="39">
      <formula>$E581="graduate student"</formula>
    </cfRule>
  </conditionalFormatting>
  <conditionalFormatting sqref="T586:T587">
    <cfRule type="expression" dxfId="61" priority="36">
      <formula>$E586="undergraduate student"</formula>
    </cfRule>
    <cfRule type="expression" dxfId="60" priority="37">
      <formula>$E586="graduate student"</formula>
    </cfRule>
  </conditionalFormatting>
  <conditionalFormatting sqref="U588:U589">
    <cfRule type="expression" dxfId="59" priority="34">
      <formula>$E588="undergraduate student"</formula>
    </cfRule>
    <cfRule type="expression" dxfId="58" priority="35">
      <formula>$E588="graduate student"</formula>
    </cfRule>
  </conditionalFormatting>
  <conditionalFormatting sqref="U590">
    <cfRule type="expression" dxfId="57" priority="32">
      <formula>$E590="undergraduate student"</formula>
    </cfRule>
    <cfRule type="expression" dxfId="56" priority="33">
      <formula>$E590="graduate student"</formula>
    </cfRule>
  </conditionalFormatting>
  <conditionalFormatting sqref="W592:W593">
    <cfRule type="expression" dxfId="55" priority="30">
      <formula>$E592="undergraduate student"</formula>
    </cfRule>
    <cfRule type="expression" dxfId="54" priority="31">
      <formula>$E592="graduate student"</formula>
    </cfRule>
  </conditionalFormatting>
  <conditionalFormatting sqref="S594:S598">
    <cfRule type="expression" dxfId="53" priority="28">
      <formula>$E594="undergraduate student"</formula>
    </cfRule>
    <cfRule type="expression" dxfId="52" priority="29">
      <formula>$E594="graduate student"</formula>
    </cfRule>
  </conditionalFormatting>
  <conditionalFormatting sqref="U600:U601">
    <cfRule type="containsText" dxfId="51" priority="27" operator="containsText" text="graduate">
      <formula>NOT(ISERROR(SEARCH("graduate",U600)))</formula>
    </cfRule>
  </conditionalFormatting>
  <conditionalFormatting sqref="U600:U601">
    <cfRule type="expression" dxfId="50" priority="25">
      <formula>$E600="undergraduate student"</formula>
    </cfRule>
    <cfRule type="expression" dxfId="49" priority="26">
      <formula>$E600="graduate student"</formula>
    </cfRule>
  </conditionalFormatting>
  <conditionalFormatting sqref="U600:U601">
    <cfRule type="expression" dxfId="48" priority="20">
      <formula>INDIRECT("D"&amp;ROW())="graduate"</formula>
    </cfRule>
    <cfRule type="expression" dxfId="47" priority="21">
      <formula>"I$A$2=NDIRECT(""B""&amp;ROW())=""Sun"""</formula>
    </cfRule>
    <cfRule type="expression" dxfId="46" priority="22">
      <formula>$D600="graduate"</formula>
    </cfRule>
    <cfRule type="expression" dxfId="45" priority="23">
      <formula>"$D2=""graduate"""</formula>
    </cfRule>
    <cfRule type="colorScale" priority="24">
      <colorScale>
        <cfvo type="formula" val="&quot;$D2=&quot;&quot;graduate&quot;&quot;&quot;"/>
        <cfvo type="formula" val="&quot;$D2=&quot;&quot;graduate&quot;&quot;&quot;"/>
        <color rgb="FFFF7128"/>
        <color rgb="FFED7D31"/>
      </colorScale>
    </cfRule>
  </conditionalFormatting>
  <conditionalFormatting sqref="U600:U601">
    <cfRule type="expression" dxfId="44" priority="18">
      <formula>$D600="graduate"</formula>
    </cfRule>
    <cfRule type="expression" dxfId="43" priority="19">
      <formula>INDIRECT("D"&amp;ROW())="graduate"</formula>
    </cfRule>
  </conditionalFormatting>
  <conditionalFormatting sqref="T602:T603">
    <cfRule type="containsText" dxfId="42" priority="17" operator="containsText" text="graduate">
      <formula>NOT(ISERROR(SEARCH("graduate",T602)))</formula>
    </cfRule>
  </conditionalFormatting>
  <conditionalFormatting sqref="T602:T603">
    <cfRule type="expression" dxfId="41" priority="15">
      <formula>$E602="undergraduate student"</formula>
    </cfRule>
    <cfRule type="expression" dxfId="40" priority="16">
      <formula>$E602="graduate student"</formula>
    </cfRule>
  </conditionalFormatting>
  <conditionalFormatting sqref="T602:T603">
    <cfRule type="expression" dxfId="39" priority="10">
      <formula>INDIRECT("D"&amp;ROW())="graduate"</formula>
    </cfRule>
    <cfRule type="expression" dxfId="38" priority="11">
      <formula>"I$A$2=NDIRECT(""B""&amp;ROW())=""Sun"""</formula>
    </cfRule>
    <cfRule type="expression" dxfId="37" priority="12">
      <formula>$D602="graduate"</formula>
    </cfRule>
    <cfRule type="expression" dxfId="36" priority="13">
      <formula>"$D2=""graduate"""</formula>
    </cfRule>
    <cfRule type="colorScale" priority="14">
      <colorScale>
        <cfvo type="formula" val="&quot;$D2=&quot;&quot;graduate&quot;&quot;&quot;"/>
        <cfvo type="formula" val="&quot;$D2=&quot;&quot;graduate&quot;&quot;&quot;"/>
        <color rgb="FFFF7128"/>
        <color rgb="FFED7D31"/>
      </colorScale>
    </cfRule>
  </conditionalFormatting>
  <conditionalFormatting sqref="T602:T603">
    <cfRule type="expression" dxfId="35" priority="8">
      <formula>$D602="graduate"</formula>
    </cfRule>
    <cfRule type="expression" dxfId="34" priority="9">
      <formula>INDIRECT("D"&amp;ROW())="graduate"</formula>
    </cfRule>
  </conditionalFormatting>
  <conditionalFormatting sqref="AA607:AA608">
    <cfRule type="expression" dxfId="33" priority="3">
      <formula>INDIRECT("D"&amp;ROW())="graduate"</formula>
    </cfRule>
    <cfRule type="expression" dxfId="32" priority="4">
      <formula>"I$A$2=NDIRECT(""B""&amp;ROW())=""Sun"""</formula>
    </cfRule>
    <cfRule type="expression" dxfId="31" priority="5">
      <formula>$D607="graduate"</formula>
    </cfRule>
    <cfRule type="expression" dxfId="30" priority="6">
      <formula>"$D2=""graduate"""</formula>
    </cfRule>
    <cfRule type="colorScale" priority="7">
      <colorScale>
        <cfvo type="formula" val="&quot;$D2=&quot;&quot;graduate&quot;&quot;&quot;"/>
        <cfvo type="formula" val="&quot;$D2=&quot;&quot;graduate&quot;&quot;&quot;"/>
        <color rgb="FFFF7128"/>
        <color theme="5"/>
      </colorScale>
    </cfRule>
  </conditionalFormatting>
  <conditionalFormatting sqref="AA607:AA608">
    <cfRule type="expression" dxfId="29" priority="1">
      <formula>$D607="graduate"</formula>
    </cfRule>
    <cfRule type="expression" dxfId="28" priority="2">
      <formula>INDIRECT("D"&amp;ROW())="graduate"</formula>
    </cfRule>
  </conditionalFormatting>
  <hyperlinks>
    <hyperlink ref="R599" r:id="rId1"/>
    <hyperlink ref="R598" r:id="rId2"/>
    <hyperlink ref="R597" r:id="rId3"/>
    <hyperlink ref="R596" r:id="rId4"/>
    <hyperlink ref="R595" r:id="rId5"/>
    <hyperlink ref="R594" r:id="rId6"/>
    <hyperlink ref="R593" r:id="rId7"/>
    <hyperlink ref="R592" r:id="rId8"/>
    <hyperlink ref="R591" r:id="rId9"/>
    <hyperlink ref="R590" r:id="rId10"/>
    <hyperlink ref="R589" r:id="rId11"/>
    <hyperlink ref="R588" r:id="rId12"/>
    <hyperlink ref="R587" r:id="rId13"/>
    <hyperlink ref="R586" r:id="rId14"/>
    <hyperlink ref="R585" r:id="rId15"/>
    <hyperlink ref="R584" r:id="rId16"/>
    <hyperlink ref="R583" r:id="rId17"/>
    <hyperlink ref="R582" r:id="rId18"/>
    <hyperlink ref="R581" r:id="rId19"/>
    <hyperlink ref="R580" r:id="rId20"/>
    <hyperlink ref="R579" r:id="rId21"/>
    <hyperlink ref="R578" r:id="rId22"/>
    <hyperlink ref="R577" r:id="rId23"/>
    <hyperlink ref="R576" r:id="rId24"/>
    <hyperlink ref="R575" r:id="rId25"/>
    <hyperlink ref="R574" r:id="rId26"/>
    <hyperlink ref="R573" r:id="rId27"/>
    <hyperlink ref="R572" r:id="rId28"/>
    <hyperlink ref="R571" r:id="rId29"/>
    <hyperlink ref="R570" r:id="rId30"/>
    <hyperlink ref="R569" r:id="rId31"/>
    <hyperlink ref="R568" r:id="rId32"/>
    <hyperlink ref="R567" r:id="rId33"/>
    <hyperlink ref="R566" r:id="rId34"/>
    <hyperlink ref="R565" r:id="rId35"/>
    <hyperlink ref="R564" r:id="rId36"/>
    <hyperlink ref="R563" r:id="rId37"/>
    <hyperlink ref="R562" r:id="rId38"/>
    <hyperlink ref="R561" r:id="rId39"/>
    <hyperlink ref="R560" r:id="rId40"/>
    <hyperlink ref="R559" r:id="rId41"/>
    <hyperlink ref="R558" r:id="rId42"/>
    <hyperlink ref="R557" r:id="rId43"/>
    <hyperlink ref="R556" r:id="rId44"/>
    <hyperlink ref="R555" r:id="rId45"/>
    <hyperlink ref="R554" r:id="rId46"/>
    <hyperlink ref="R553" r:id="rId47"/>
    <hyperlink ref="R552" r:id="rId48"/>
    <hyperlink ref="R551" r:id="rId49"/>
    <hyperlink ref="R550" r:id="rId50"/>
    <hyperlink ref="R549" r:id="rId51"/>
    <hyperlink ref="R548" r:id="rId52"/>
    <hyperlink ref="R547" r:id="rId53"/>
    <hyperlink ref="R546" r:id="rId54"/>
    <hyperlink ref="R545" r:id="rId55"/>
    <hyperlink ref="R544" r:id="rId56"/>
    <hyperlink ref="R542" r:id="rId57"/>
    <hyperlink ref="R543" r:id="rId58"/>
    <hyperlink ref="R536:R540" r:id="rId59" display="http://apps.webofknowledge.com/full_record.do?product=WOS&amp;search_mode=GeneralSearch&amp;qid=1&amp;SID=E4mWRou5HWWwzZi9H6s&amp;page=1&amp;doc=1"/>
    <hyperlink ref="R535" r:id="rId60"/>
    <hyperlink ref="R534" r:id="rId61"/>
    <hyperlink ref="R533" r:id="rId62"/>
    <hyperlink ref="R532" r:id="rId63"/>
    <hyperlink ref="R531" r:id="rId64"/>
    <hyperlink ref="R530" r:id="rId65"/>
    <hyperlink ref="R529" r:id="rId66"/>
    <hyperlink ref="R528" r:id="rId67"/>
    <hyperlink ref="R527" r:id="rId68"/>
    <hyperlink ref="R526" r:id="rId69"/>
    <hyperlink ref="R525" r:id="rId70"/>
    <hyperlink ref="R524" r:id="rId71"/>
    <hyperlink ref="R523" r:id="rId72"/>
    <hyperlink ref="R522" r:id="rId73"/>
    <hyperlink ref="R521" r:id="rId74"/>
    <hyperlink ref="R520" r:id="rId75"/>
    <hyperlink ref="R519" r:id="rId76"/>
    <hyperlink ref="R518" r:id="rId77"/>
    <hyperlink ref="R517" r:id="rId78"/>
    <hyperlink ref="R516" r:id="rId79"/>
    <hyperlink ref="R515" r:id="rId80"/>
    <hyperlink ref="R514" r:id="rId81"/>
    <hyperlink ref="R513" r:id="rId82"/>
    <hyperlink ref="R512" r:id="rId83"/>
    <hyperlink ref="R511" r:id="rId84"/>
    <hyperlink ref="R510" r:id="rId85"/>
    <hyperlink ref="R509" r:id="rId86"/>
    <hyperlink ref="R508" r:id="rId87"/>
    <hyperlink ref="R507" r:id="rId88"/>
    <hyperlink ref="R506" r:id="rId89"/>
    <hyperlink ref="R505" r:id="rId90"/>
    <hyperlink ref="R504" r:id="rId91"/>
    <hyperlink ref="R503" r:id="rId92"/>
    <hyperlink ref="R502" r:id="rId93"/>
    <hyperlink ref="R501" r:id="rId94"/>
    <hyperlink ref="R500" r:id="rId95"/>
    <hyperlink ref="R499" r:id="rId96"/>
    <hyperlink ref="R498" r:id="rId97"/>
    <hyperlink ref="R497" r:id="rId98"/>
    <hyperlink ref="R496" r:id="rId99"/>
    <hyperlink ref="R495" r:id="rId100"/>
    <hyperlink ref="R494" r:id="rId101"/>
    <hyperlink ref="R493" r:id="rId102"/>
    <hyperlink ref="R492" r:id="rId103"/>
    <hyperlink ref="R491" r:id="rId104"/>
    <hyperlink ref="R490" r:id="rId105"/>
    <hyperlink ref="R489" r:id="rId106"/>
    <hyperlink ref="R488" r:id="rId107"/>
    <hyperlink ref="R487" r:id="rId108"/>
    <hyperlink ref="R486" r:id="rId109"/>
    <hyperlink ref="R485" r:id="rId110"/>
    <hyperlink ref="R484" r:id="rId111"/>
    <hyperlink ref="R483" r:id="rId112"/>
    <hyperlink ref="R482" r:id="rId113"/>
    <hyperlink ref="R481" r:id="rId114"/>
    <hyperlink ref="R480" r:id="rId115"/>
    <hyperlink ref="R479" r:id="rId116"/>
    <hyperlink ref="R478" r:id="rId117"/>
    <hyperlink ref="R477" r:id="rId118"/>
    <hyperlink ref="R476" r:id="rId119"/>
    <hyperlink ref="R475" r:id="rId120"/>
    <hyperlink ref="R474" r:id="rId121"/>
    <hyperlink ref="R473" r:id="rId122"/>
    <hyperlink ref="R472" r:id="rId123"/>
    <hyperlink ref="R471" r:id="rId124"/>
    <hyperlink ref="R470" r:id="rId125"/>
    <hyperlink ref="R469" r:id="rId126"/>
    <hyperlink ref="R468" r:id="rId127"/>
    <hyperlink ref="R467" r:id="rId128"/>
    <hyperlink ref="R466" r:id="rId129"/>
    <hyperlink ref="R465" r:id="rId130"/>
    <hyperlink ref="R464" r:id="rId131"/>
    <hyperlink ref="R463" r:id="rId132"/>
    <hyperlink ref="R462" r:id="rId133"/>
    <hyperlink ref="R461" r:id="rId134"/>
    <hyperlink ref="R460" r:id="rId135"/>
    <hyperlink ref="R459" r:id="rId136"/>
    <hyperlink ref="R458" r:id="rId137"/>
    <hyperlink ref="R457" r:id="rId138"/>
    <hyperlink ref="R456" r:id="rId139"/>
    <hyperlink ref="R455" r:id="rId140"/>
    <hyperlink ref="R454" r:id="rId141"/>
    <hyperlink ref="R453" r:id="rId142"/>
    <hyperlink ref="R452" r:id="rId143"/>
    <hyperlink ref="R451" r:id="rId144"/>
    <hyperlink ref="R450" r:id="rId145"/>
    <hyperlink ref="R449" r:id="rId146"/>
    <hyperlink ref="R448" r:id="rId147"/>
    <hyperlink ref="R447" r:id="rId148"/>
    <hyperlink ref="R446" r:id="rId149"/>
    <hyperlink ref="R445" r:id="rId150"/>
    <hyperlink ref="R444" r:id="rId151"/>
    <hyperlink ref="R443" r:id="rId152"/>
    <hyperlink ref="R442" r:id="rId153"/>
    <hyperlink ref="R441" r:id="rId154"/>
    <hyperlink ref="R440" r:id="rId155"/>
    <hyperlink ref="R439" r:id="rId156"/>
    <hyperlink ref="R438" r:id="rId157"/>
    <hyperlink ref="R437" r:id="rId158"/>
    <hyperlink ref="R436" r:id="rId159"/>
    <hyperlink ref="R435" r:id="rId160"/>
    <hyperlink ref="R434" r:id="rId161"/>
    <hyperlink ref="R433" r:id="rId162"/>
    <hyperlink ref="R432" r:id="rId163"/>
    <hyperlink ref="R431" r:id="rId164"/>
    <hyperlink ref="R430" r:id="rId165"/>
    <hyperlink ref="R429" r:id="rId166"/>
    <hyperlink ref="R428" r:id="rId167"/>
    <hyperlink ref="R427" r:id="rId168"/>
    <hyperlink ref="R426" r:id="rId169"/>
    <hyperlink ref="R425" r:id="rId170"/>
    <hyperlink ref="R424" r:id="rId171"/>
    <hyperlink ref="R423" r:id="rId172"/>
    <hyperlink ref="R422" r:id="rId173"/>
    <hyperlink ref="R421" r:id="rId174"/>
    <hyperlink ref="R420" r:id="rId175"/>
    <hyperlink ref="R419" r:id="rId176"/>
    <hyperlink ref="R415" r:id="rId177"/>
    <hyperlink ref="R409" r:id="rId178"/>
    <hyperlink ref="R408" r:id="rId179"/>
    <hyperlink ref="R407" r:id="rId180"/>
    <hyperlink ref="R406" r:id="rId181"/>
    <hyperlink ref="R405" r:id="rId182"/>
    <hyperlink ref="R404" r:id="rId183"/>
    <hyperlink ref="R403" r:id="rId184"/>
    <hyperlink ref="R402" r:id="rId185"/>
    <hyperlink ref="R401" r:id="rId186"/>
    <hyperlink ref="R400" r:id="rId187"/>
    <hyperlink ref="R399" r:id="rId188"/>
    <hyperlink ref="R398" r:id="rId189"/>
    <hyperlink ref="R397" r:id="rId190"/>
    <hyperlink ref="R396" r:id="rId191"/>
    <hyperlink ref="R395" r:id="rId192"/>
    <hyperlink ref="R394" r:id="rId193"/>
    <hyperlink ref="R393" r:id="rId194"/>
    <hyperlink ref="R392" r:id="rId195"/>
    <hyperlink ref="R391" r:id="rId196"/>
    <hyperlink ref="R390" r:id="rId197"/>
    <hyperlink ref="R389" r:id="rId198"/>
    <hyperlink ref="R388" r:id="rId199"/>
    <hyperlink ref="R387" r:id="rId200"/>
    <hyperlink ref="R386" r:id="rId201"/>
    <hyperlink ref="R385" r:id="rId202"/>
    <hyperlink ref="R384" r:id="rId203"/>
    <hyperlink ref="R383" r:id="rId204"/>
    <hyperlink ref="R382" r:id="rId205"/>
    <hyperlink ref="R381" r:id="rId206"/>
    <hyperlink ref="R380" r:id="rId207"/>
    <hyperlink ref="R379" r:id="rId208"/>
    <hyperlink ref="R378" r:id="rId209"/>
    <hyperlink ref="R377" r:id="rId210"/>
    <hyperlink ref="R376" r:id="rId211"/>
    <hyperlink ref="R375" r:id="rId212"/>
    <hyperlink ref="R374" r:id="rId213"/>
    <hyperlink ref="R373" r:id="rId214"/>
    <hyperlink ref="R372" r:id="rId215"/>
    <hyperlink ref="R371" r:id="rId216"/>
    <hyperlink ref="R370" r:id="rId217"/>
    <hyperlink ref="R369" r:id="rId218"/>
    <hyperlink ref="R368" r:id="rId219"/>
    <hyperlink ref="R367" r:id="rId220"/>
    <hyperlink ref="R366" r:id="rId221"/>
    <hyperlink ref="R365" r:id="rId222"/>
    <hyperlink ref="R364" r:id="rId223"/>
    <hyperlink ref="R363" r:id="rId224"/>
    <hyperlink ref="R362" r:id="rId225"/>
    <hyperlink ref="R361" r:id="rId226"/>
    <hyperlink ref="R350" r:id="rId227"/>
    <hyperlink ref="R349" r:id="rId228"/>
    <hyperlink ref="R348" r:id="rId229"/>
    <hyperlink ref="R347" r:id="rId230"/>
    <hyperlink ref="R346" r:id="rId231"/>
    <hyperlink ref="R345" r:id="rId232"/>
    <hyperlink ref="R344" r:id="rId233"/>
    <hyperlink ref="R343" r:id="rId234"/>
    <hyperlink ref="R342" r:id="rId235"/>
    <hyperlink ref="R341" r:id="rId236"/>
    <hyperlink ref="R340" r:id="rId237"/>
    <hyperlink ref="R339" r:id="rId238"/>
    <hyperlink ref="R338" r:id="rId239"/>
    <hyperlink ref="R337" r:id="rId240"/>
    <hyperlink ref="R336" r:id="rId241"/>
    <hyperlink ref="R335" r:id="rId242"/>
    <hyperlink ref="R334" r:id="rId243"/>
    <hyperlink ref="R333" r:id="rId244"/>
    <hyperlink ref="R332" r:id="rId245"/>
    <hyperlink ref="R331" r:id="rId246"/>
    <hyperlink ref="R330" r:id="rId247"/>
    <hyperlink ref="R329" r:id="rId248"/>
    <hyperlink ref="R328" r:id="rId249"/>
    <hyperlink ref="R327" r:id="rId250"/>
    <hyperlink ref="R326" r:id="rId251"/>
    <hyperlink ref="R325" r:id="rId252"/>
    <hyperlink ref="R324" r:id="rId253"/>
    <hyperlink ref="R323" r:id="rId254"/>
    <hyperlink ref="R322" r:id="rId255"/>
    <hyperlink ref="R321" r:id="rId256"/>
    <hyperlink ref="R320" r:id="rId257"/>
    <hyperlink ref="R319" r:id="rId258"/>
    <hyperlink ref="R318" r:id="rId259"/>
    <hyperlink ref="R317" r:id="rId260"/>
    <hyperlink ref="R316" r:id="rId261"/>
    <hyperlink ref="R315" r:id="rId262"/>
    <hyperlink ref="R314" r:id="rId263"/>
    <hyperlink ref="R313" r:id="rId264"/>
    <hyperlink ref="R312" r:id="rId265"/>
    <hyperlink ref="R311" r:id="rId266"/>
    <hyperlink ref="R310" r:id="rId267"/>
    <hyperlink ref="R309" r:id="rId268"/>
    <hyperlink ref="R308" r:id="rId269"/>
    <hyperlink ref="R307" r:id="rId270"/>
    <hyperlink ref="R306" r:id="rId271"/>
    <hyperlink ref="R305" r:id="rId272"/>
    <hyperlink ref="R304" r:id="rId273"/>
    <hyperlink ref="R303" r:id="rId274"/>
    <hyperlink ref="R302" r:id="rId275"/>
    <hyperlink ref="R301" r:id="rId276"/>
    <hyperlink ref="R300" r:id="rId277"/>
    <hyperlink ref="R299" r:id="rId278"/>
    <hyperlink ref="R298" r:id="rId279"/>
    <hyperlink ref="R297" r:id="rId280"/>
    <hyperlink ref="R296" r:id="rId281"/>
    <hyperlink ref="R295" r:id="rId282"/>
    <hyperlink ref="R294" r:id="rId283"/>
    <hyperlink ref="R293" r:id="rId284"/>
    <hyperlink ref="R292" r:id="rId285"/>
    <hyperlink ref="R291" r:id="rId286"/>
    <hyperlink ref="R290" r:id="rId287"/>
    <hyperlink ref="R289" r:id="rId288"/>
    <hyperlink ref="R288" r:id="rId289"/>
    <hyperlink ref="R287" r:id="rId290"/>
    <hyperlink ref="R286" r:id="rId291"/>
    <hyperlink ref="R285" r:id="rId292"/>
    <hyperlink ref="R284" r:id="rId293"/>
    <hyperlink ref="R283" r:id="rId294"/>
    <hyperlink ref="R282" r:id="rId295"/>
    <hyperlink ref="R281" r:id="rId296"/>
    <hyperlink ref="R280" r:id="rId297"/>
    <hyperlink ref="R279" r:id="rId298"/>
    <hyperlink ref="R278" r:id="rId299"/>
    <hyperlink ref="R277" r:id="rId300"/>
    <hyperlink ref="R276" r:id="rId301"/>
    <hyperlink ref="R275" r:id="rId302"/>
    <hyperlink ref="R274" r:id="rId303"/>
    <hyperlink ref="R273" r:id="rId304"/>
    <hyperlink ref="R272" r:id="rId305"/>
    <hyperlink ref="R271" r:id="rId306"/>
    <hyperlink ref="R270" r:id="rId307"/>
    <hyperlink ref="R269" r:id="rId308"/>
    <hyperlink ref="R268" r:id="rId309"/>
    <hyperlink ref="R267" r:id="rId310"/>
    <hyperlink ref="R266" r:id="rId311"/>
    <hyperlink ref="R265" r:id="rId312"/>
    <hyperlink ref="R264" r:id="rId313"/>
    <hyperlink ref="R263" r:id="rId314"/>
    <hyperlink ref="R262" r:id="rId315"/>
    <hyperlink ref="R261" r:id="rId316"/>
    <hyperlink ref="R260" r:id="rId317"/>
    <hyperlink ref="R259" r:id="rId318"/>
    <hyperlink ref="R258" r:id="rId319"/>
    <hyperlink ref="R257" r:id="rId320"/>
    <hyperlink ref="R256" r:id="rId321"/>
    <hyperlink ref="R254:R255" r:id="rId322" display="http://apps.webofknowledge.com/full_record.do?product=WOS&amp;search_mode=GeneralSearch&amp;qid=3&amp;SID=F2Hiy86VoUryodGFyZr&amp;page=1&amp;doc=1"/>
    <hyperlink ref="R253" r:id="rId323"/>
    <hyperlink ref="R252" r:id="rId324"/>
    <hyperlink ref="R251" r:id="rId325"/>
    <hyperlink ref="R246:R250" r:id="rId326" display="http://apps.webofknowledge.com/full_record.do?product=WOS&amp;search_mode=GeneralSearch&amp;qid=3&amp;SID=F2Hiy86VoUryodGFyZr&amp;page=1&amp;doc=4"/>
    <hyperlink ref="R245" r:id="rId327"/>
    <hyperlink ref="R244" r:id="rId328"/>
    <hyperlink ref="R243" r:id="rId329"/>
    <hyperlink ref="R242" r:id="rId330"/>
    <hyperlink ref="R241" r:id="rId331"/>
    <hyperlink ref="R240" r:id="rId332"/>
    <hyperlink ref="R239" r:id="rId333"/>
    <hyperlink ref="R238" r:id="rId334"/>
    <hyperlink ref="R237" r:id="rId335"/>
    <hyperlink ref="R236" r:id="rId336"/>
    <hyperlink ref="R235" r:id="rId337"/>
    <hyperlink ref="R234" r:id="rId338"/>
    <hyperlink ref="R233" r:id="rId339"/>
    <hyperlink ref="R232" r:id="rId340"/>
    <hyperlink ref="R231" r:id="rId341"/>
    <hyperlink ref="R230" r:id="rId342"/>
    <hyperlink ref="R228" r:id="rId343"/>
    <hyperlink ref="R227" r:id="rId344"/>
    <hyperlink ref="R226" r:id="rId345"/>
    <hyperlink ref="R225" r:id="rId346"/>
    <hyperlink ref="R224" r:id="rId347"/>
    <hyperlink ref="R223" r:id="rId348"/>
    <hyperlink ref="R222" r:id="rId349"/>
    <hyperlink ref="R221" r:id="rId350"/>
    <hyperlink ref="R220" r:id="rId351"/>
    <hyperlink ref="R219" r:id="rId352"/>
    <hyperlink ref="R218" r:id="rId353"/>
    <hyperlink ref="R217" r:id="rId354"/>
    <hyperlink ref="R210" r:id="rId355"/>
    <hyperlink ref="R209" r:id="rId356"/>
    <hyperlink ref="R208" r:id="rId357"/>
    <hyperlink ref="R207" r:id="rId358"/>
    <hyperlink ref="R206" r:id="rId359"/>
    <hyperlink ref="R205" r:id="rId360"/>
    <hyperlink ref="R204" r:id="rId361"/>
    <hyperlink ref="R203" r:id="rId362"/>
    <hyperlink ref="R202" r:id="rId363"/>
    <hyperlink ref="R201" r:id="rId364"/>
    <hyperlink ref="R200" r:id="rId365"/>
    <hyperlink ref="R199" r:id="rId366"/>
    <hyperlink ref="R198" r:id="rId367"/>
    <hyperlink ref="R197" r:id="rId368"/>
    <hyperlink ref="R196" r:id="rId369"/>
    <hyperlink ref="R195" r:id="rId370"/>
    <hyperlink ref="R194" r:id="rId371"/>
    <hyperlink ref="R193" r:id="rId372"/>
    <hyperlink ref="R192" r:id="rId373"/>
    <hyperlink ref="R169" r:id="rId374"/>
    <hyperlink ref="R168" r:id="rId375"/>
    <hyperlink ref="R164" r:id="rId376"/>
    <hyperlink ref="R165:R167" r:id="rId377" display="http://apps.webofknowledge.com/full_record.do?product=WOS&amp;search_mode=GeneralSearch&amp;qid=1&amp;SID=F1ZujJSFTah2efOH4Py&amp;page=3&amp;doc=124"/>
    <hyperlink ref="R163" r:id="rId378"/>
    <hyperlink ref="R160" r:id="rId379"/>
    <hyperlink ref="R159" r:id="rId380"/>
    <hyperlink ref="R158" r:id="rId381"/>
    <hyperlink ref="R157" r:id="rId382"/>
    <hyperlink ref="R156" r:id="rId383"/>
    <hyperlink ref="R191" r:id="rId384"/>
    <hyperlink ref="R155" r:id="rId385"/>
    <hyperlink ref="R154" r:id="rId386"/>
    <hyperlink ref="R153" r:id="rId387"/>
    <hyperlink ref="R152" r:id="rId388"/>
    <hyperlink ref="R151" r:id="rId389"/>
    <hyperlink ref="R150" r:id="rId390"/>
    <hyperlink ref="R149" r:id="rId391"/>
    <hyperlink ref="R148" r:id="rId392"/>
    <hyperlink ref="R147" r:id="rId393"/>
    <hyperlink ref="R146" r:id="rId394"/>
    <hyperlink ref="R145" r:id="rId395"/>
    <hyperlink ref="R144" r:id="rId396"/>
    <hyperlink ref="R143" r:id="rId397"/>
    <hyperlink ref="R142" r:id="rId398"/>
    <hyperlink ref="R141" r:id="rId399"/>
    <hyperlink ref="R140" r:id="rId400"/>
    <hyperlink ref="R139" r:id="rId401"/>
    <hyperlink ref="R190" r:id="rId402"/>
    <hyperlink ref="R189" r:id="rId403"/>
    <hyperlink ref="R188" r:id="rId404"/>
    <hyperlink ref="R138" r:id="rId405"/>
    <hyperlink ref="R137" r:id="rId406"/>
    <hyperlink ref="R136" r:id="rId407"/>
    <hyperlink ref="R135" r:id="rId408"/>
    <hyperlink ref="R134" r:id="rId409"/>
    <hyperlink ref="R133" r:id="rId410"/>
    <hyperlink ref="R132" r:id="rId411"/>
    <hyperlink ref="R131" r:id="rId412"/>
    <hyperlink ref="R130" r:id="rId413"/>
    <hyperlink ref="R129" r:id="rId414"/>
    <hyperlink ref="R128" r:id="rId415"/>
    <hyperlink ref="R127" r:id="rId416"/>
    <hyperlink ref="R126" r:id="rId417"/>
    <hyperlink ref="R125" r:id="rId418"/>
    <hyperlink ref="R124" r:id="rId419"/>
    <hyperlink ref="R123" r:id="rId420"/>
    <hyperlink ref="R122" r:id="rId421"/>
    <hyperlink ref="R121" r:id="rId422"/>
    <hyperlink ref="R120" r:id="rId423"/>
    <hyperlink ref="R119" r:id="rId424"/>
    <hyperlink ref="R118" r:id="rId425"/>
    <hyperlink ref="R117" r:id="rId426"/>
    <hyperlink ref="R186:R187" r:id="rId427" display="http://apps.webofknowledge.com/full_record.do?product=WOS&amp;search_mode=GeneralSearch&amp;qid=3&amp;SID=E6nqv3SUKECJPl1OQjM&amp;page=1&amp;doc=1"/>
    <hyperlink ref="R185" r:id="rId428"/>
    <hyperlink ref="R184" r:id="rId429"/>
    <hyperlink ref="R183" r:id="rId430"/>
    <hyperlink ref="R116" r:id="rId431"/>
    <hyperlink ref="R115" r:id="rId432"/>
    <hyperlink ref="R114" r:id="rId433"/>
    <hyperlink ref="R113" r:id="rId434"/>
    <hyperlink ref="R112" r:id="rId435"/>
    <hyperlink ref="R111" r:id="rId436"/>
    <hyperlink ref="R110" r:id="rId437"/>
    <hyperlink ref="R109" r:id="rId438"/>
    <hyperlink ref="R108" r:id="rId439"/>
    <hyperlink ref="R107" r:id="rId440"/>
    <hyperlink ref="R106" r:id="rId441"/>
    <hyperlink ref="R105" r:id="rId442"/>
    <hyperlink ref="R104" r:id="rId443"/>
    <hyperlink ref="R103" r:id="rId444"/>
    <hyperlink ref="R102" r:id="rId445"/>
    <hyperlink ref="R101" r:id="rId446"/>
    <hyperlink ref="R100" r:id="rId447"/>
    <hyperlink ref="R99" r:id="rId448"/>
    <hyperlink ref="R98" r:id="rId449"/>
    <hyperlink ref="R97" r:id="rId450"/>
    <hyperlink ref="R96" r:id="rId451"/>
    <hyperlink ref="R95" r:id="rId452"/>
    <hyperlink ref="R94" r:id="rId453"/>
    <hyperlink ref="R93" r:id="rId454"/>
    <hyperlink ref="R92" r:id="rId455"/>
    <hyperlink ref="R91" r:id="rId456"/>
    <hyperlink ref="R90" r:id="rId457"/>
    <hyperlink ref="R89" r:id="rId458"/>
    <hyperlink ref="R88" r:id="rId459"/>
    <hyperlink ref="R87" r:id="rId460"/>
    <hyperlink ref="R86" r:id="rId461"/>
    <hyperlink ref="R85" r:id="rId462"/>
    <hyperlink ref="R84" r:id="rId463"/>
    <hyperlink ref="R83" r:id="rId464"/>
    <hyperlink ref="R82" r:id="rId465"/>
    <hyperlink ref="R81" r:id="rId466"/>
    <hyperlink ref="R80" r:id="rId467"/>
    <hyperlink ref="R79" r:id="rId468"/>
    <hyperlink ref="R78" r:id="rId469"/>
    <hyperlink ref="R77" r:id="rId470"/>
    <hyperlink ref="R76" r:id="rId471"/>
    <hyperlink ref="R75" r:id="rId472"/>
    <hyperlink ref="R74" r:id="rId473"/>
    <hyperlink ref="R73" r:id="rId474"/>
    <hyperlink ref="R72" r:id="rId475"/>
    <hyperlink ref="R71" r:id="rId476"/>
    <hyperlink ref="R70" r:id="rId477"/>
    <hyperlink ref="R69" r:id="rId478"/>
    <hyperlink ref="R68" r:id="rId479"/>
    <hyperlink ref="R67" r:id="rId480"/>
    <hyperlink ref="R66" r:id="rId481"/>
    <hyperlink ref="R65" r:id="rId482"/>
    <hyperlink ref="R64" r:id="rId483"/>
    <hyperlink ref="R63" r:id="rId484"/>
    <hyperlink ref="R62" r:id="rId485"/>
    <hyperlink ref="R61" r:id="rId486"/>
    <hyperlink ref="R58" r:id="rId487"/>
    <hyperlink ref="R57" r:id="rId488"/>
    <hyperlink ref="R56" r:id="rId489"/>
    <hyperlink ref="R59" r:id="rId490"/>
    <hyperlink ref="R60" r:id="rId491"/>
    <hyperlink ref="R182" r:id="rId492"/>
    <hyperlink ref="R55" r:id="rId493"/>
    <hyperlink ref="R54" r:id="rId494"/>
    <hyperlink ref="R53" r:id="rId495"/>
    <hyperlink ref="R52" r:id="rId496"/>
    <hyperlink ref="R51" r:id="rId497"/>
    <hyperlink ref="R50" r:id="rId498"/>
    <hyperlink ref="R49" r:id="rId499"/>
    <hyperlink ref="R48" r:id="rId500"/>
    <hyperlink ref="R47" r:id="rId501"/>
    <hyperlink ref="R46" r:id="rId502"/>
    <hyperlink ref="R45" r:id="rId503"/>
    <hyperlink ref="R44" r:id="rId504"/>
    <hyperlink ref="R43" r:id="rId505"/>
    <hyperlink ref="R42" r:id="rId506"/>
    <hyperlink ref="R41" r:id="rId507"/>
    <hyperlink ref="R40" r:id="rId508"/>
    <hyperlink ref="R38" r:id="rId509"/>
    <hyperlink ref="R39" r:id="rId510"/>
    <hyperlink ref="R37" r:id="rId511"/>
    <hyperlink ref="R36" r:id="rId512"/>
    <hyperlink ref="R35" r:id="rId513"/>
    <hyperlink ref="R34" r:id="rId514"/>
    <hyperlink ref="R33" r:id="rId515"/>
    <hyperlink ref="R32" r:id="rId516"/>
    <hyperlink ref="R31" r:id="rId517"/>
    <hyperlink ref="R30" r:id="rId518"/>
    <hyperlink ref="R29" r:id="rId519"/>
    <hyperlink ref="R28" r:id="rId520"/>
    <hyperlink ref="R27" r:id="rId521"/>
    <hyperlink ref="R26" r:id="rId522"/>
    <hyperlink ref="R25" r:id="rId523"/>
    <hyperlink ref="R24" r:id="rId524"/>
    <hyperlink ref="R23" r:id="rId525"/>
    <hyperlink ref="R22" r:id="rId526"/>
    <hyperlink ref="R21" r:id="rId527"/>
    <hyperlink ref="R20" r:id="rId528"/>
    <hyperlink ref="R19" r:id="rId529"/>
    <hyperlink ref="R18" r:id="rId530"/>
    <hyperlink ref="R17" r:id="rId531"/>
    <hyperlink ref="R16" r:id="rId532"/>
    <hyperlink ref="R15" r:id="rId533"/>
    <hyperlink ref="R14" r:id="rId534"/>
    <hyperlink ref="R13" r:id="rId535"/>
    <hyperlink ref="R12" r:id="rId536"/>
    <hyperlink ref="R11" r:id="rId537"/>
    <hyperlink ref="R181" r:id="rId538"/>
    <hyperlink ref="R180" r:id="rId539"/>
    <hyperlink ref="R179" r:id="rId540"/>
    <hyperlink ref="R178" r:id="rId541"/>
    <hyperlink ref="R177" r:id="rId542"/>
    <hyperlink ref="R176" r:id="rId543"/>
    <hyperlink ref="R175" r:id="rId544"/>
    <hyperlink ref="R174" r:id="rId545"/>
    <hyperlink ref="R173" r:id="rId546"/>
    <hyperlink ref="R171" r:id="rId547"/>
    <hyperlink ref="R170" r:id="rId548"/>
    <hyperlink ref="R172" r:id="rId549"/>
    <hyperlink ref="R10" r:id="rId550"/>
    <hyperlink ref="R9" r:id="rId551"/>
    <hyperlink ref="R8" r:id="rId552"/>
    <hyperlink ref="R7" r:id="rId553"/>
    <hyperlink ref="R6" r:id="rId554"/>
    <hyperlink ref="R2" r:id="rId555"/>
    <hyperlink ref="R5" r:id="rId556"/>
    <hyperlink ref="R4" r:id="rId557"/>
    <hyperlink ref="R3" r:id="rId558"/>
    <hyperlink ref="R601" r:id="rId559"/>
    <hyperlink ref="R600" r:id="rId560"/>
    <hyperlink ref="R602" r:id="rId561"/>
    <hyperlink ref="R603" r:id="rId562"/>
    <hyperlink ref="R604" r:id="rId563"/>
    <hyperlink ref="R605" r:id="rId564"/>
    <hyperlink ref="R606" r:id="rId565"/>
  </hyperlinks>
  <pageMargins left="0.7" right="0.7" top="0.75" bottom="0.75" header="0.3" footer="0.3"/>
  <legacyDrawing r:id="rId566"/>
  <tableParts count="1">
    <tablePart r:id="rId56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DB Updated_2019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2020-07-21T10:36:55Z</dcterms:created>
  <dcterms:modified xsi:type="dcterms:W3CDTF">2020-07-21T10:38:08Z</dcterms:modified>
</cp:coreProperties>
</file>