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823"/>
  <workbookPr filterPrivacy="1" autoCompressPictures="0"/>
  <bookViews>
    <workbookView xWindow="-32660" yWindow="1380" windowWidth="30760" windowHeight="17820" tabRatio="853" firstSheet="2" activeTab="12"/>
  </bookViews>
  <sheets>
    <sheet name="UNIT_MASTER" sheetId="13" r:id="rId1"/>
    <sheet name="SKILL_MASTER" sheetId="42" r:id="rId2"/>
    <sheet name="INFO_MASTER" sheetId="60" r:id="rId3"/>
    <sheet name="EVENT_MASTER" sheetId="69" r:id="rId4"/>
    <sheet name="EVENT_IMAGE_MASTER" sheetId="97" r:id="rId5"/>
    <sheet name="PRESENT_MASTER" sheetId="61" r:id="rId6"/>
    <sheet name="PREMIUM_MASTER" sheetId="62" r:id="rId7"/>
    <sheet name="ITEM_MASTER" sheetId="68" r:id="rId8"/>
    <sheet name="SHISETSU_MASTER" sheetId="63" r:id="rId9"/>
    <sheet name="DANJON_MASTER" sheetId="64" r:id="rId10"/>
    <sheet name="IMAGE_MASTER" sheetId="66" r:id="rId11"/>
    <sheet name="EXP_MASTER" sheetId="65" r:id="rId12"/>
    <sheet name="UPDATE_MASTER" sheetId="98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" i="13" l="1"/>
  <c r="AH4" i="13"/>
  <c r="AH5" i="13"/>
  <c r="AH6" i="13"/>
  <c r="AH7" i="13"/>
  <c r="AH8" i="13"/>
  <c r="AH9" i="13"/>
  <c r="AH10" i="13"/>
  <c r="AH11" i="13"/>
  <c r="AH12" i="13"/>
  <c r="AH13" i="13"/>
  <c r="AH14" i="13"/>
  <c r="AH15" i="13"/>
  <c r="AH16" i="13"/>
  <c r="AH17" i="13"/>
  <c r="AH18" i="13"/>
  <c r="AH19" i="13"/>
  <c r="AH20" i="13"/>
  <c r="AH21" i="13"/>
  <c r="AH2" i="13"/>
  <c r="W3" i="42"/>
  <c r="W4" i="42"/>
  <c r="W5" i="42"/>
  <c r="W6" i="42"/>
  <c r="W2" i="42"/>
  <c r="F2" i="60"/>
  <c r="E2" i="69"/>
  <c r="F2" i="97"/>
  <c r="L2" i="61"/>
  <c r="K2" i="62"/>
  <c r="J2" i="68"/>
  <c r="R2" i="63"/>
  <c r="S2" i="64"/>
  <c r="I2" i="66"/>
  <c r="E3" i="98"/>
  <c r="E2" i="98"/>
  <c r="E3" i="65"/>
  <c r="E2" i="65"/>
</calcChain>
</file>

<file path=xl/sharedStrings.xml><?xml version="1.0" encoding="utf-8"?>
<sst xmlns="http://schemas.openxmlformats.org/spreadsheetml/2006/main" count="423" uniqueCount="195">
  <si>
    <t>ID</t>
  </si>
  <si>
    <t>ノーマルキャラ１</t>
    <phoneticPr fontId="1"/>
  </si>
  <si>
    <t>ノーマルキャラ２</t>
    <phoneticPr fontId="1"/>
  </si>
  <si>
    <t>ノーマルキャラ３</t>
  </si>
  <si>
    <t>ノーマルキャラ４</t>
  </si>
  <si>
    <t>ノーマルキャラ５</t>
  </si>
  <si>
    <t>レアキャラ１</t>
    <phoneticPr fontId="1"/>
  </si>
  <si>
    <t>レアキャラ２</t>
    <phoneticPr fontId="1"/>
  </si>
  <si>
    <t>レアキャラ３</t>
    <phoneticPr fontId="1"/>
  </si>
  <si>
    <t>レアキャラ４</t>
    <phoneticPr fontId="1"/>
  </si>
  <si>
    <t>レアキャラ５</t>
    <phoneticPr fontId="1"/>
  </si>
  <si>
    <t>スーパーレアキャラ１</t>
    <phoneticPr fontId="1"/>
  </si>
  <si>
    <t>スーパーレアキャラ２</t>
    <phoneticPr fontId="1"/>
  </si>
  <si>
    <t>スーパーレアキャラ３</t>
    <phoneticPr fontId="1"/>
  </si>
  <si>
    <t>スーパーレアキャラ４</t>
    <phoneticPr fontId="1"/>
  </si>
  <si>
    <t>スーパーレアキャラ５</t>
    <phoneticPr fontId="1"/>
  </si>
  <si>
    <t>ウルトラレアキャラ１</t>
    <phoneticPr fontId="1"/>
  </si>
  <si>
    <t>ウルトラレアキャラ２</t>
    <phoneticPr fontId="1"/>
  </si>
  <si>
    <t>ウルトラレアキャラ３</t>
    <phoneticPr fontId="1"/>
  </si>
  <si>
    <t>ウルトラレアキャラ４</t>
    <phoneticPr fontId="1"/>
  </si>
  <si>
    <t>ウルトラレアキャラ５</t>
    <phoneticPr fontId="1"/>
  </si>
  <si>
    <t>キャラ情報です。</t>
    <rPh sb="3" eb="5">
      <t>ジョウホウ</t>
    </rPh>
    <phoneticPr fontId="1"/>
  </si>
  <si>
    <t>強襲撃</t>
    <rPh sb="0" eb="2">
      <t>キョウシュウ</t>
    </rPh>
    <rPh sb="2" eb="3">
      <t>ゲキ</t>
    </rPh>
    <phoneticPr fontId="1"/>
  </si>
  <si>
    <t>乱入しておそいかかり、敵1体にダメージを与える</t>
    <rPh sb="0" eb="2">
      <t>ランニュウ</t>
    </rPh>
    <rPh sb="11" eb="12">
      <t>テキ</t>
    </rPh>
    <rPh sb="13" eb="14">
      <t>タイ</t>
    </rPh>
    <rPh sb="20" eb="21">
      <t>アタ</t>
    </rPh>
    <phoneticPr fontId="1"/>
  </si>
  <si>
    <t>スラッシュ</t>
    <phoneticPr fontId="1"/>
  </si>
  <si>
    <t>素早い一撃を繰り出す。</t>
    <rPh sb="0" eb="2">
      <t>スバヤ</t>
    </rPh>
    <rPh sb="3" eb="5">
      <t>イチゲキ</t>
    </rPh>
    <rPh sb="6" eb="7">
      <t>ク</t>
    </rPh>
    <rPh sb="8" eb="9">
      <t>ダ</t>
    </rPh>
    <phoneticPr fontId="1"/>
  </si>
  <si>
    <t>レイ</t>
    <phoneticPr fontId="1"/>
  </si>
  <si>
    <t>光の矢が敵を捕らえる。</t>
    <rPh sb="0" eb="1">
      <t>ヒカリ</t>
    </rPh>
    <rPh sb="2" eb="3">
      <t>ヤ</t>
    </rPh>
    <rPh sb="4" eb="5">
      <t>テキ</t>
    </rPh>
    <rPh sb="6" eb="7">
      <t>ト</t>
    </rPh>
    <phoneticPr fontId="1"/>
  </si>
  <si>
    <t>治癒術</t>
    <rPh sb="0" eb="2">
      <t>チユ</t>
    </rPh>
    <rPh sb="2" eb="3">
      <t>ジュツ</t>
    </rPh>
    <phoneticPr fontId="1"/>
  </si>
  <si>
    <t>自身のHPを回復させる。</t>
    <rPh sb="0" eb="2">
      <t>ジシン</t>
    </rPh>
    <rPh sb="6" eb="8">
      <t>カイフク</t>
    </rPh>
    <phoneticPr fontId="1"/>
  </si>
  <si>
    <t>軍神</t>
    <rPh sb="0" eb="2">
      <t>グンシン</t>
    </rPh>
    <phoneticPr fontId="1"/>
  </si>
  <si>
    <t>一定確率で自身の能力が上昇する。</t>
    <rPh sb="0" eb="2">
      <t>イッテイ</t>
    </rPh>
    <rPh sb="2" eb="4">
      <t>カクリツ</t>
    </rPh>
    <rPh sb="5" eb="7">
      <t>ジシン</t>
    </rPh>
    <rPh sb="8" eb="10">
      <t>ノウリョク</t>
    </rPh>
    <rPh sb="11" eb="13">
      <t>ジョウショウ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</si>
  <si>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</si>
  <si>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</si>
  <si>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レア度</t>
    <rPh sb="2" eb="3">
      <t>ド</t>
    </rPh>
    <phoneticPr fontId="1"/>
  </si>
  <si>
    <t>番号</t>
    <rPh sb="0" eb="2">
      <t>バンゴウ</t>
    </rPh>
    <phoneticPr fontId="1"/>
  </si>
  <si>
    <t>属性</t>
    <rPh sb="0" eb="2">
      <t>ゾクセイ</t>
    </rPh>
    <phoneticPr fontId="1"/>
  </si>
  <si>
    <t>名前</t>
    <rPh sb="0" eb="2">
      <t>ナマエ</t>
    </rPh>
    <phoneticPr fontId="1"/>
  </si>
  <si>
    <t>説明</t>
    <rPh sb="0" eb="2">
      <t>セツメイ</t>
    </rPh>
    <phoneticPr fontId="1"/>
  </si>
  <si>
    <t>攻撃力</t>
    <rPh sb="0" eb="3">
      <t>コウゲキリョク</t>
    </rPh>
    <phoneticPr fontId="1"/>
  </si>
  <si>
    <t>防御力</t>
    <rPh sb="0" eb="3">
      <t>ボウギョリョク</t>
    </rPh>
    <phoneticPr fontId="1"/>
  </si>
  <si>
    <t>リーダースキル区分</t>
    <rPh sb="7" eb="9">
      <t>クブン</t>
    </rPh>
    <phoneticPr fontId="1"/>
  </si>
  <si>
    <t>課金ガチャ公開開始日時</t>
    <rPh sb="0" eb="2">
      <t>カキン</t>
    </rPh>
    <rPh sb="5" eb="7">
      <t>コウカイ</t>
    </rPh>
    <rPh sb="7" eb="9">
      <t>カイシ</t>
    </rPh>
    <rPh sb="9" eb="11">
      <t>ニチジ</t>
    </rPh>
    <phoneticPr fontId="1"/>
  </si>
  <si>
    <t>無料ガチャ公開開始日時</t>
    <rPh sb="0" eb="2">
      <t>ムリョウ</t>
    </rPh>
    <rPh sb="5" eb="7">
      <t>コウカイ</t>
    </rPh>
    <rPh sb="7" eb="9">
      <t>カイシ</t>
    </rPh>
    <rPh sb="9" eb="11">
      <t>ニチジ</t>
    </rPh>
    <phoneticPr fontId="1"/>
  </si>
  <si>
    <t>無料ガチャ公開終了日時</t>
    <rPh sb="0" eb="2">
      <t>ムリョウ</t>
    </rPh>
    <rPh sb="5" eb="7">
      <t>コウカイ</t>
    </rPh>
    <rPh sb="7" eb="9">
      <t>シュウリョウ</t>
    </rPh>
    <rPh sb="9" eb="11">
      <t>ニチジ</t>
    </rPh>
    <phoneticPr fontId="1"/>
  </si>
  <si>
    <t>課金ガチャ公開終了日時</t>
    <rPh sb="0" eb="2">
      <t>カキン</t>
    </rPh>
    <rPh sb="5" eb="7">
      <t>コウカイ</t>
    </rPh>
    <rPh sb="7" eb="9">
      <t>シュウリョウ</t>
    </rPh>
    <rPh sb="9" eb="11">
      <t>ニチジ</t>
    </rPh>
    <phoneticPr fontId="1"/>
  </si>
  <si>
    <t>最大レベル</t>
    <rPh sb="0" eb="2">
      <t>サイダイ</t>
    </rPh>
    <phoneticPr fontId="1"/>
  </si>
  <si>
    <t>1900/01/01 00:00:00</t>
    <phoneticPr fontId="1"/>
  </si>
  <si>
    <t>2015/05/18 12:00:00</t>
    <phoneticPr fontId="1"/>
  </si>
  <si>
    <t>9999/01/01 00:00:00</t>
    <phoneticPr fontId="1"/>
  </si>
  <si>
    <t>2015/07/01 00:00:00</t>
    <phoneticPr fontId="1"/>
  </si>
  <si>
    <t>種類</t>
    <rPh sb="0" eb="2">
      <t>シュルイ</t>
    </rPh>
    <phoneticPr fontId="1"/>
  </si>
  <si>
    <t>回数</t>
    <rPh sb="0" eb="2">
      <t>カイスウ</t>
    </rPh>
    <phoneticPr fontId="1"/>
  </si>
  <si>
    <t>区分</t>
    <rPh sb="0" eb="2">
      <t>クブン</t>
    </rPh>
    <phoneticPr fontId="1"/>
  </si>
  <si>
    <t>効果量</t>
    <rPh sb="0" eb="2">
      <t>コウカ</t>
    </rPh>
    <rPh sb="2" eb="3">
      <t>リョウ</t>
    </rPh>
    <phoneticPr fontId="1"/>
  </si>
  <si>
    <t>内容</t>
    <rPh sb="0" eb="2">
      <t>ナイヨウ</t>
    </rPh>
    <phoneticPr fontId="1"/>
  </si>
  <si>
    <t>画像名</t>
    <rPh sb="0" eb="2">
      <t>ガゾウ</t>
    </rPh>
    <rPh sb="2" eb="3">
      <t>メイ</t>
    </rPh>
    <phoneticPr fontId="1"/>
  </si>
  <si>
    <t>イベント名</t>
    <rPh sb="4" eb="5">
      <t>メイ</t>
    </rPh>
    <phoneticPr fontId="1"/>
  </si>
  <si>
    <t>場所</t>
    <rPh sb="0" eb="2">
      <t>バショ</t>
    </rPh>
    <phoneticPr fontId="1"/>
  </si>
  <si>
    <t>タイプ</t>
  </si>
  <si>
    <t>ユニットID1</t>
  </si>
  <si>
    <t>出現率1</t>
    <rPh sb="0" eb="2">
      <t>シュツゲン</t>
    </rPh>
    <rPh sb="2" eb="3">
      <t>リツ</t>
    </rPh>
    <phoneticPr fontId="1"/>
  </si>
  <si>
    <t>基本HP1</t>
    <rPh sb="0" eb="2">
      <t>キホン</t>
    </rPh>
    <phoneticPr fontId="1"/>
  </si>
  <si>
    <t>ユニットID2</t>
  </si>
  <si>
    <t>出現率2</t>
    <rPh sb="0" eb="2">
      <t>シュツゲン</t>
    </rPh>
    <rPh sb="2" eb="3">
      <t>リツ</t>
    </rPh>
    <phoneticPr fontId="1"/>
  </si>
  <si>
    <t>基本HP2</t>
    <rPh sb="0" eb="2">
      <t>キホン</t>
    </rPh>
    <phoneticPr fontId="1"/>
  </si>
  <si>
    <t>ユニットID3</t>
  </si>
  <si>
    <t>出現率3</t>
    <rPh sb="0" eb="2">
      <t>シュツゲン</t>
    </rPh>
    <rPh sb="2" eb="3">
      <t>リツ</t>
    </rPh>
    <phoneticPr fontId="1"/>
  </si>
  <si>
    <t>基本HP3</t>
    <rPh sb="0" eb="2">
      <t>キホン</t>
    </rPh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</si>
  <si>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</si>
  <si>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</si>
  <si>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アイテムID</t>
  </si>
  <si>
    <t>数量</t>
    <rPh sb="0" eb="2">
      <t>スウリョウ</t>
    </rPh>
    <phoneticPr fontId="1"/>
  </si>
  <si>
    <t>招待数</t>
    <rPh sb="0" eb="2">
      <t>ショウタイ</t>
    </rPh>
    <rPh sb="2" eb="3">
      <t>スウ</t>
    </rPh>
    <phoneticPr fontId="1"/>
  </si>
  <si>
    <t>取得率1</t>
    <rPh sb="0" eb="2">
      <t>シュトク</t>
    </rPh>
    <rPh sb="2" eb="3">
      <t>リツ</t>
    </rPh>
    <phoneticPr fontId="1"/>
  </si>
  <si>
    <t>取得率2</t>
    <rPh sb="0" eb="2">
      <t>シュトク</t>
    </rPh>
    <rPh sb="2" eb="3">
      <t>リツ</t>
    </rPh>
    <phoneticPr fontId="1"/>
  </si>
  <si>
    <t>取得率3</t>
    <rPh sb="0" eb="2">
      <t>シュトク</t>
    </rPh>
    <rPh sb="2" eb="3">
      <t>リツ</t>
    </rPh>
    <phoneticPr fontId="1"/>
  </si>
  <si>
    <t>ユニットID</t>
  </si>
  <si>
    <t>交換制限</t>
    <rPh sb="0" eb="2">
      <t>コウカン</t>
    </rPh>
    <rPh sb="2" eb="4">
      <t>セイゲン</t>
    </rPh>
    <phoneticPr fontId="1"/>
  </si>
  <si>
    <t>AP</t>
  </si>
  <si>
    <t>必要コイン</t>
    <rPh sb="0" eb="2">
      <t>ヒツヨウ</t>
    </rPh>
    <phoneticPr fontId="1"/>
  </si>
  <si>
    <t>必要聖書</t>
    <rPh sb="0" eb="2">
      <t>ヒツヨウ</t>
    </rPh>
    <rPh sb="2" eb="4">
      <t>セイショ</t>
    </rPh>
    <phoneticPr fontId="1"/>
  </si>
  <si>
    <t>コイン回収</t>
    <rPh sb="3" eb="5">
      <t>カイシュウ</t>
    </rPh>
    <phoneticPr fontId="1"/>
  </si>
  <si>
    <t>マナ回収</t>
    <rPh sb="2" eb="4">
      <t>カイシュウ</t>
    </rPh>
    <phoneticPr fontId="1"/>
  </si>
  <si>
    <t>AP回収</t>
    <rPh sb="2" eb="4">
      <t>カイシュウ</t>
    </rPh>
    <phoneticPr fontId="1"/>
  </si>
  <si>
    <t>設置場所X</t>
    <rPh sb="0" eb="2">
      <t>セッチ</t>
    </rPh>
    <rPh sb="2" eb="4">
      <t>バショ</t>
    </rPh>
    <phoneticPr fontId="1"/>
  </si>
  <si>
    <t>設置場所Y</t>
    <rPh sb="0" eb="2">
      <t>セッチ</t>
    </rPh>
    <rPh sb="2" eb="4">
      <t>バショ</t>
    </rPh>
    <phoneticPr fontId="1"/>
  </si>
  <si>
    <t>レベル</t>
  </si>
  <si>
    <t>回収時間</t>
    <rPh sb="0" eb="2">
      <t>カイシュウ</t>
    </rPh>
    <rPh sb="2" eb="4">
      <t>ジカン</t>
    </rPh>
    <phoneticPr fontId="1"/>
  </si>
  <si>
    <t>人口</t>
    <rPh sb="0" eb="2">
      <t>ジンコウ</t>
    </rPh>
    <phoneticPr fontId="1"/>
  </si>
  <si>
    <t>公開開始日</t>
    <rPh sb="0" eb="2">
      <t>コウカイ</t>
    </rPh>
    <rPh sb="2" eb="5">
      <t>カイシビ</t>
    </rPh>
    <phoneticPr fontId="1"/>
  </si>
  <si>
    <t>公開終了日</t>
    <rPh sb="0" eb="2">
      <t>コウカイ</t>
    </rPh>
    <rPh sb="2" eb="5">
      <t>シュウリョウビ</t>
    </rPh>
    <phoneticPr fontId="1"/>
  </si>
  <si>
    <t>必要経験値</t>
    <rPh sb="0" eb="2">
      <t>ヒツヨウ</t>
    </rPh>
    <rPh sb="2" eb="5">
      <t>ケイケンチ</t>
    </rPh>
    <phoneticPr fontId="1"/>
  </si>
  <si>
    <t>コスト</t>
  </si>
  <si>
    <t>リーダースキルID</t>
  </si>
  <si>
    <t>リーダースキルレベル</t>
  </si>
  <si>
    <t>初期最大レベル</t>
    <rPh sb="0" eb="2">
      <t>ショキ</t>
    </rPh>
    <rPh sb="2" eb="4">
      <t>サイダイ</t>
    </rPh>
    <phoneticPr fontId="1"/>
  </si>
  <si>
    <t>倍率</t>
    <rPh sb="0" eb="2">
      <t>バイリツ</t>
    </rPh>
    <phoneticPr fontId="1"/>
  </si>
  <si>
    <t>対象</t>
    <rPh sb="0" eb="2">
      <t>タイショウ</t>
    </rPh>
    <phoneticPr fontId="1"/>
  </si>
  <si>
    <t>最大対象数</t>
    <rPh sb="0" eb="2">
      <t>サイダイ</t>
    </rPh>
    <rPh sb="2" eb="4">
      <t>タイショウ</t>
    </rPh>
    <rPh sb="4" eb="5">
      <t>スウ</t>
    </rPh>
    <phoneticPr fontId="1"/>
  </si>
  <si>
    <t>最小対象数</t>
    <rPh sb="0" eb="2">
      <t>サイショウ</t>
    </rPh>
    <rPh sb="2" eb="4">
      <t>タイショウ</t>
    </rPh>
    <rPh sb="4" eb="5">
      <t>スウ</t>
    </rPh>
    <phoneticPr fontId="1"/>
  </si>
  <si>
    <t>タイプ</t>
    <phoneticPr fontId="1"/>
  </si>
  <si>
    <t>新規ガチャ</t>
    <rPh sb="0" eb="2">
      <t>シンキ</t>
    </rPh>
    <phoneticPr fontId="1"/>
  </si>
  <si>
    <t>画像番号</t>
    <rPh sb="0" eb="2">
      <t>ガゾウ</t>
    </rPh>
    <rPh sb="2" eb="4">
      <t>バンゴウ</t>
    </rPh>
    <phoneticPr fontId="1"/>
  </si>
  <si>
    <t>U1</t>
    <phoneticPr fontId="1"/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</si>
  <si>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</si>
  <si>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</si>
  <si>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</si>
  <si>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</si>
  <si>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</si>
  <si>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</si>
  <si>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</si>
  <si>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</si>
  <si>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</si>
  <si>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</si>
  <si>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</si>
  <si>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</si>
  <si>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</si>
  <si>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</si>
  <si>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</si>
  <si>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</si>
  <si>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</si>
  <si>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</si>
  <si>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</si>
  <si>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S1</t>
    <phoneticPr fontId="1"/>
  </si>
  <si>
    <t>S2</t>
  </si>
  <si>
    <t>S3</t>
  </si>
  <si>
    <t>S4</t>
  </si>
  <si>
    <t>S5</t>
  </si>
  <si>
    <t>配信開始日時</t>
    <rPh sb="0" eb="2">
      <t>ハイシン</t>
    </rPh>
    <rPh sb="2" eb="5">
      <t>カイシビ</t>
    </rPh>
    <rPh sb="5" eb="6">
      <t>ジ</t>
    </rPh>
    <phoneticPr fontId="1"/>
  </si>
  <si>
    <t>配信終了日時</t>
    <rPh sb="0" eb="2">
      <t>ハイシン</t>
    </rPh>
    <rPh sb="2" eb="5">
      <t>シュウリョウビ</t>
    </rPh>
    <rPh sb="5" eb="6">
      <t>ジ</t>
    </rPh>
    <phoneticPr fontId="1"/>
  </si>
  <si>
    <t>お知らせです。</t>
    <rPh sb="1" eb="2">
      <t>シ</t>
    </rPh>
    <phoneticPr fontId="1"/>
  </si>
  <si>
    <t>ログインボーナスです</t>
    <phoneticPr fontId="1"/>
  </si>
  <si>
    <t>2015/06/18 12:00:00</t>
    <phoneticPr fontId="1"/>
  </si>
  <si>
    <t>スタミナ回復薬</t>
    <rPh sb="4" eb="7">
      <t>カイフクヤク</t>
    </rPh>
    <phoneticPr fontId="1"/>
  </si>
  <si>
    <t>スタミナが全回復します。</t>
    <rPh sb="5" eb="6">
      <t>ゼン</t>
    </rPh>
    <rPh sb="6" eb="8">
      <t>カイフク</t>
    </rPh>
    <phoneticPr fontId="1"/>
  </si>
  <si>
    <t>トウモロコシ畑</t>
    <rPh sb="6" eb="7">
      <t>バタケ</t>
    </rPh>
    <phoneticPr fontId="1"/>
  </si>
  <si>
    <t>B1</t>
    <phoneticPr fontId="1"/>
  </si>
  <si>
    <t>unit/</t>
    <phoneticPr fontId="1"/>
  </si>
  <si>
    <t>U1</t>
    <phoneticPr fontId="1"/>
  </si>
  <si>
    <t>D1</t>
    <phoneticPr fontId="1"/>
  </si>
  <si>
    <t>前衛スキルID1</t>
    <rPh sb="0" eb="2">
      <t>ゼンエイ</t>
    </rPh>
    <phoneticPr fontId="1"/>
  </si>
  <si>
    <t>前衛スキルレベル2</t>
    <rPh sb="0" eb="2">
      <t>ゼンエイ</t>
    </rPh>
    <phoneticPr fontId="1"/>
  </si>
  <si>
    <t>前衛スキルレベル1</t>
    <rPh sb="0" eb="2">
      <t>ゼンエイ</t>
    </rPh>
    <phoneticPr fontId="1"/>
  </si>
  <si>
    <t>前衛スキル区分1</t>
    <rPh sb="0" eb="2">
      <t>ゼンエイ</t>
    </rPh>
    <rPh sb="5" eb="7">
      <t>クブン</t>
    </rPh>
    <phoneticPr fontId="1"/>
  </si>
  <si>
    <t>前衛スキルID2</t>
    <rPh sb="0" eb="2">
      <t>ゼンエイ</t>
    </rPh>
    <phoneticPr fontId="1"/>
  </si>
  <si>
    <t>前衛スキル区分2</t>
    <rPh sb="0" eb="2">
      <t>ゼンエイ</t>
    </rPh>
    <rPh sb="5" eb="7">
      <t>クブン</t>
    </rPh>
    <phoneticPr fontId="1"/>
  </si>
  <si>
    <t>後衛スキルID2</t>
    <rPh sb="0" eb="2">
      <t>コウエイ</t>
    </rPh>
    <phoneticPr fontId="1"/>
  </si>
  <si>
    <t>後衛スキルレベル2</t>
    <rPh sb="0" eb="2">
      <t>コウエイ</t>
    </rPh>
    <phoneticPr fontId="1"/>
  </si>
  <si>
    <t>後衛スキル区分2</t>
    <rPh sb="0" eb="2">
      <t>コウエイ</t>
    </rPh>
    <rPh sb="5" eb="7">
      <t>クブン</t>
    </rPh>
    <phoneticPr fontId="1"/>
  </si>
  <si>
    <t>後衛スキルID1</t>
    <rPh sb="0" eb="2">
      <t>コウエイ</t>
    </rPh>
    <phoneticPr fontId="1"/>
  </si>
  <si>
    <t>後衛スキルレベル1</t>
    <rPh sb="0" eb="2">
      <t>コウエイ</t>
    </rPh>
    <phoneticPr fontId="1"/>
  </si>
  <si>
    <t>後衛スキル区分1</t>
    <rPh sb="0" eb="2">
      <t>コウエイ</t>
    </rPh>
    <rPh sb="5" eb="7">
      <t>クブン</t>
    </rPh>
    <phoneticPr fontId="1"/>
  </si>
  <si>
    <t>物攻増減</t>
    <rPh sb="0" eb="1">
      <t>ブツ</t>
    </rPh>
    <rPh sb="1" eb="2">
      <t>コウ</t>
    </rPh>
    <rPh sb="2" eb="4">
      <t>ゾウゲン</t>
    </rPh>
    <phoneticPr fontId="1"/>
  </si>
  <si>
    <t>物防増減</t>
    <rPh sb="0" eb="1">
      <t>ブツ</t>
    </rPh>
    <rPh sb="1" eb="2">
      <t>ボウ</t>
    </rPh>
    <rPh sb="2" eb="4">
      <t>ゾウゲン</t>
    </rPh>
    <phoneticPr fontId="1"/>
  </si>
  <si>
    <t>魔攻増減</t>
    <rPh sb="0" eb="1">
      <t>マ</t>
    </rPh>
    <rPh sb="1" eb="2">
      <t>コウ</t>
    </rPh>
    <rPh sb="2" eb="4">
      <t>ゾウゲン</t>
    </rPh>
    <phoneticPr fontId="1"/>
  </si>
  <si>
    <t>魔防増減</t>
    <rPh sb="0" eb="1">
      <t>マ</t>
    </rPh>
    <rPh sb="1" eb="2">
      <t>ボウ</t>
    </rPh>
    <rPh sb="2" eb="4">
      <t>ゾウゲン</t>
    </rPh>
    <phoneticPr fontId="1"/>
  </si>
  <si>
    <t>開始日時</t>
    <rPh sb="0" eb="2">
      <t>カイシ</t>
    </rPh>
    <rPh sb="2" eb="4">
      <t>ニチジ</t>
    </rPh>
    <phoneticPr fontId="1"/>
  </si>
  <si>
    <t>更新バージョン</t>
    <rPh sb="0" eb="2">
      <t>コウシン</t>
    </rPh>
    <phoneticPr fontId="1"/>
  </si>
  <si>
    <t>更新内容</t>
    <rPh sb="0" eb="2">
      <t>コウシン</t>
    </rPh>
    <rPh sb="2" eb="4">
      <t>ナイヨウ</t>
    </rPh>
    <phoneticPr fontId="1"/>
  </si>
  <si>
    <t>N1</t>
    <phoneticPr fontId="1"/>
  </si>
  <si>
    <t>N2</t>
    <phoneticPr fontId="1"/>
  </si>
  <si>
    <t>N3</t>
    <phoneticPr fontId="1"/>
  </si>
  <si>
    <t>N4</t>
    <phoneticPr fontId="1"/>
  </si>
  <si>
    <t>N5</t>
    <phoneticPr fontId="1"/>
  </si>
  <si>
    <t>R1</t>
    <phoneticPr fontId="1"/>
  </si>
  <si>
    <t>R2</t>
    <phoneticPr fontId="1"/>
  </si>
  <si>
    <t>R3</t>
    <phoneticPr fontId="1"/>
  </si>
  <si>
    <t>R4</t>
    <phoneticPr fontId="1"/>
  </si>
  <si>
    <t>R5</t>
    <phoneticPr fontId="1"/>
  </si>
  <si>
    <t>SR1</t>
    <phoneticPr fontId="1"/>
  </si>
  <si>
    <t>SR2</t>
    <phoneticPr fontId="1"/>
  </si>
  <si>
    <t>SR3</t>
    <phoneticPr fontId="1"/>
  </si>
  <si>
    <t>SR4</t>
    <phoneticPr fontId="1"/>
  </si>
  <si>
    <t>SR5</t>
    <phoneticPr fontId="1"/>
  </si>
  <si>
    <t>UR1</t>
    <phoneticPr fontId="1"/>
  </si>
  <si>
    <t>UR2</t>
    <phoneticPr fontId="1"/>
  </si>
  <si>
    <t>UR3</t>
    <phoneticPr fontId="1"/>
  </si>
  <si>
    <t>UR4</t>
    <phoneticPr fontId="1"/>
  </si>
  <si>
    <t>UR5</t>
    <phoneticPr fontId="1"/>
  </si>
  <si>
    <t>表示区分</t>
    <rPh sb="0" eb="2">
      <t>ヒョウジ</t>
    </rPh>
    <rPh sb="2" eb="4">
      <t>クブン</t>
    </rPh>
    <phoneticPr fontId="1"/>
  </si>
  <si>
    <t>確率</t>
    <rPh sb="0" eb="2">
      <t>カクリツ</t>
    </rPh>
    <phoneticPr fontId="1"/>
  </si>
  <si>
    <t>2015/05/30 12:00:00</t>
    <phoneticPr fontId="1"/>
  </si>
  <si>
    <t>イベントID</t>
    <phoneticPr fontId="1"/>
  </si>
  <si>
    <t>リンク</t>
    <phoneticPr fontId="1"/>
  </si>
  <si>
    <t>G1</t>
    <phoneticPr fontId="1"/>
  </si>
  <si>
    <t>バージョン</t>
    <phoneticPr fontId="1"/>
  </si>
  <si>
    <t>初期</t>
    <rPh sb="0" eb="2">
      <t>ショキ</t>
    </rPh>
    <phoneticPr fontId="1"/>
  </si>
  <si>
    <t>ガチャ追加</t>
    <rPh sb="3" eb="5">
      <t>ツイカ</t>
    </rPh>
    <phoneticPr fontId="1"/>
  </si>
  <si>
    <t>2015/06/01 15:00:00</t>
    <phoneticPr fontId="1"/>
  </si>
  <si>
    <t>I1</t>
    <phoneticPr fontId="1"/>
  </si>
  <si>
    <t>配信開始日時</t>
    <rPh sb="0" eb="2">
      <t>ハイシン</t>
    </rPh>
    <rPh sb="2" eb="4">
      <t>カイシ</t>
    </rPh>
    <rPh sb="4" eb="5">
      <t>カイシビ</t>
    </rPh>
    <rPh sb="5" eb="6">
      <t>ジ</t>
    </rPh>
    <phoneticPr fontId="1"/>
  </si>
  <si>
    <t>2015/06/18 12:00:00</t>
    <phoneticPr fontId="1"/>
  </si>
  <si>
    <t>ログイン数</t>
    <rPh sb="4" eb="5">
      <t>スウ</t>
    </rPh>
    <phoneticPr fontId="1"/>
  </si>
  <si>
    <t>連続ログイン数</t>
    <rPh sb="0" eb="2">
      <t>レンゾク</t>
    </rPh>
    <rPh sb="6" eb="7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</si>
</sst>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NumberFormat="1" applyBorder="1">
      <alignment vertical="center"/>
    </xf>
  </cellXfs>
  <cellStyles count="1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"/>
  <sheetViews>
    <sheetView workbookViewId="0">
      <selection activeCell="A12" sqref="A12"/>
    </sheetView>
  </sheetViews>
  <sheetFormatPr baseColWidth="12" defaultColWidth="8.83203125" defaultRowHeight="17" x14ac:dyDescent="0"/>
  <cols>
    <col min="1" max="1" width="3.5" bestFit="1" customWidth="1"/>
    <col min="2" max="2" width="5.1640625" bestFit="1" customWidth="1"/>
    <col min="3" max="3" width="9" bestFit="1" customWidth="1"/>
    <col min="4" max="4" width="6.6640625" bestFit="1" customWidth="1"/>
    <col min="5" max="5" width="14.6640625" bestFit="1" customWidth="1"/>
    <col min="6" max="6" width="18.6640625" bestFit="1" customWidth="1"/>
    <col min="7" max="7" width="15.1640625" bestFit="1" customWidth="1"/>
    <col min="8" max="8" width="5.1640625" bestFit="1" customWidth="1"/>
    <col min="9" max="9" width="5.83203125" bestFit="1" customWidth="1"/>
    <col min="10" max="10" width="6" bestFit="1" customWidth="1"/>
    <col min="11" max="12" width="7.1640625" bestFit="1" customWidth="1"/>
    <col min="13" max="13" width="12.6640625" bestFit="1" customWidth="1"/>
    <col min="14" max="14" width="16.5" bestFit="1" customWidth="1"/>
    <col min="15" max="15" width="14.83203125" bestFit="1" customWidth="1"/>
    <col min="16" max="16" width="12.6640625" bestFit="1" customWidth="1"/>
    <col min="17" max="17" width="16.5" bestFit="1" customWidth="1"/>
    <col min="18" max="18" width="14.83203125" bestFit="1" customWidth="1"/>
    <col min="19" max="19" width="15.83203125" bestFit="1" customWidth="1"/>
    <col min="20" max="20" width="19.6640625" bestFit="1" customWidth="1"/>
    <col min="21" max="21" width="18" bestFit="1" customWidth="1"/>
    <col min="22" max="25" width="22.6640625" bestFit="1" customWidth="1"/>
    <col min="26" max="27" width="19.83203125" bestFit="1" customWidth="1"/>
    <col min="28" max="31" width="22.6640625" bestFit="1" customWidth="1"/>
    <col min="32" max="33" width="19.83203125" bestFit="1" customWidth="1"/>
  </cols>
  <sheetData>
    <row r="1" spans="1:34">
      <c r="A1" s="4" t="s">
        <v>0</v>
      </c>
      <c r="B1" s="3" t="s">
        <v>35</v>
      </c>
      <c r="C1" s="3" t="s">
        <v>103</v>
      </c>
      <c r="D1" s="3" t="s">
        <v>34</v>
      </c>
      <c r="E1" s="3" t="s">
        <v>96</v>
      </c>
      <c r="F1" s="3" t="s">
        <v>37</v>
      </c>
      <c r="G1" s="3" t="s">
        <v>38</v>
      </c>
      <c r="H1" s="3" t="s">
        <v>36</v>
      </c>
      <c r="I1" s="3" t="s">
        <v>59</v>
      </c>
      <c r="J1" s="3" t="s">
        <v>93</v>
      </c>
      <c r="K1" s="3" t="s">
        <v>39</v>
      </c>
      <c r="L1" s="3" t="s">
        <v>40</v>
      </c>
      <c r="M1" s="3" t="s">
        <v>141</v>
      </c>
      <c r="N1" s="3" t="s">
        <v>143</v>
      </c>
      <c r="O1" s="3" t="s">
        <v>144</v>
      </c>
      <c r="P1" s="3" t="s">
        <v>145</v>
      </c>
      <c r="Q1" s="3" t="s">
        <v>142</v>
      </c>
      <c r="R1" s="3" t="s">
        <v>146</v>
      </c>
      <c r="S1" s="3" t="s">
        <v>150</v>
      </c>
      <c r="T1" s="3" t="s">
        <v>151</v>
      </c>
      <c r="U1" s="3" t="s">
        <v>152</v>
      </c>
      <c r="V1" s="3" t="s">
        <v>147</v>
      </c>
      <c r="W1" s="3" t="s">
        <v>148</v>
      </c>
      <c r="X1" s="3" t="s">
        <v>149</v>
      </c>
      <c r="Y1" s="3" t="s">
        <v>94</v>
      </c>
      <c r="Z1" s="3" t="s">
        <v>95</v>
      </c>
      <c r="AA1" s="3" t="s">
        <v>41</v>
      </c>
      <c r="AB1" s="3" t="s">
        <v>43</v>
      </c>
      <c r="AC1" s="3" t="s">
        <v>44</v>
      </c>
      <c r="AD1" s="3" t="s">
        <v>42</v>
      </c>
      <c r="AE1" s="3" t="s">
        <v>45</v>
      </c>
      <c r="AF1" s="3" t="s">
        <v>32</v>
      </c>
      <c r="AG1" s="3" t="s">
        <v>33</v>
      </c>
    </row>
    <row r="2" spans="1:34">
      <c r="A2">
        <v>1</v>
      </c>
      <c r="B2" t="s">
        <v>160</v>
      </c>
      <c r="C2" t="s">
        <v>104</v>
      </c>
      <c r="D2">
        <v>1</v>
      </c>
      <c r="E2">
        <v>40</v>
      </c>
      <c r="F2" t="s">
        <v>1</v>
      </c>
      <c r="G2" t="s">
        <v>21</v>
      </c>
      <c r="H2">
        <v>0</v>
      </c>
      <c r="I2">
        <v>1</v>
      </c>
      <c r="J2">
        <v>5</v>
      </c>
      <c r="K2">
        <v>500</v>
      </c>
      <c r="L2">
        <v>500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s="2" t="s">
        <v>47</v>
      </c>
      <c r="AC2" s="2" t="s">
        <v>49</v>
      </c>
      <c r="AD2" s="2" t="s">
        <v>47</v>
      </c>
      <c r="AE2" s="2" t="s">
        <v>49</v>
      </c>
      <c r="AF2" s="2" t="s">
        <v>48</v>
      </c>
      <c r="AG2" s="2" t="s">
        <v>48</v>
      </c>
      <c r="AH2" t="str">
        <f ca="1">"INSERT INTO " &amp; RIGHT(CELL("filename",A2),LEN(CELL("filename",A2))-FIND("]",CELL("filename",A2))) &amp; " VALUES (" &amp; A2 &amp; ",'" &amp; B2 &amp; "','" &amp; C2 &amp; "'," &amp; D2 &amp; "," &amp; E2 &amp; ",'" &amp; F2 &amp; "','" &amp; G2 &amp; "'," &amp; H2 &amp; "," &amp; I2 &amp; "," &amp; J2 &amp; "," &amp; K2 &amp; "," &amp; L2 &amp; "," &amp; M2 &amp; "," &amp; N2 &amp; "," &amp; O2 &amp; "," &amp; P2 &amp; "," &amp; Q2 &amp; "," &amp; R2 &amp; "," &amp; S2 &amp; "," &amp; T2 &amp; "," &amp; U2 &amp; "," &amp; V2 &amp; "," &amp; W2 &amp; "," &amp; X2 &amp; "," &amp; Y2 &amp; "," &amp; Z2 &amp; "," &amp; AA2 &amp; ",'" &amp; AB2 &amp; "','" &amp; AC2 &amp; "','" &amp; AD2 &amp; "','" &amp; AE2 &amp; "','" &amp; AF2 &amp; "','" &amp; AG2 &amp; "');"</f>
        <v>INSERT INTO UNIT_MASTER VALUES (1,'N1','U1',1,40,'ノーマルキャラ１','キャラ情報です。',0,1,5,500,500,0,0,0,0,0,0,0,0,0,0,0,0,0,0,0,'1900/01/01 00:00:00','9999/01/01 00:00:00','1900/01/01 00:00:00','9999/01/01 00:00:00','2015/05/18 12:00:00','2015/05/18 12:00:00');</v>
      </c>
    </row>
    <row r="3" spans="1:34">
      <c r="A3">
        <v>2</v>
      </c>
      <c r="B3" t="s">
        <v>161</v>
      </c>
      <c r="C3" t="s">
        <v>105</v>
      </c>
      <c r="D3">
        <v>1</v>
      </c>
      <c r="E3">
        <v>40</v>
      </c>
      <c r="F3" t="s">
        <v>2</v>
      </c>
      <c r="G3" t="s">
        <v>21</v>
      </c>
      <c r="H3">
        <v>1</v>
      </c>
      <c r="I3">
        <v>2</v>
      </c>
      <c r="J3">
        <v>5</v>
      </c>
      <c r="K3">
        <v>500</v>
      </c>
      <c r="L3">
        <v>500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2" t="s">
        <v>47</v>
      </c>
      <c r="AC3" s="2" t="s">
        <v>49</v>
      </c>
      <c r="AD3" s="2" t="s">
        <v>47</v>
      </c>
      <c r="AE3" s="2" t="s">
        <v>49</v>
      </c>
      <c r="AF3" s="2" t="s">
        <v>48</v>
      </c>
      <c r="AG3" s="2" t="s">
        <v>48</v>
      </c>
      <c r="AH3" t="str">
        <f t="shared" ref="AH3:AH21" ca="1" si="0">"INSERT INTO " &amp; RIGHT(CELL("filename",A3),LEN(CELL("filename",A3))-FIND("]",CELL("filename",A3))) &amp; " VALUES (" &amp; A3 &amp; ",'" &amp; B3 &amp; "','" &amp; C3 &amp; "'," &amp; D3 &amp; "," &amp; E3 &amp; ",'" &amp; F3 &amp; "','" &amp; G3 &amp; "'," &amp; H3 &amp; "," &amp; I3 &amp; "," &amp; J3 &amp; "," &amp; K3 &amp; "," &amp; L3 &amp; "," &amp; M3 &amp; "," &amp; N3 &amp; "," &amp; O3 &amp; "," &amp; P3 &amp; "," &amp; Q3 &amp; "," &amp; R3 &amp; "," &amp; S3 &amp; "," &amp; T3 &amp; "," &amp; U3 &amp; "," &amp; V3 &amp; "," &amp; W3 &amp; "," &amp; X3 &amp; "," &amp; Y3 &amp; "," &amp; Z3 &amp; "," &amp; AA3 &amp; ",'" &amp; AB3 &amp; "','" &amp; AC3 &amp; "','" &amp; AD3 &amp; "','" &amp; AE3 &amp; "','" &amp; AF3 &amp; "','" &amp; AG3 &amp; "');"</f>
        <v>INSERT INTO UNIT_MASTER VALUES (2,'N2','U2',1,40,'ノーマルキャラ２','キャラ情報です。',1,2,5,500,500,0,0,0,0,0,0,0,0,0,0,0,0,0,0,0,'1900/01/01 00:00:00','9999/01/01 00:00:00','1900/01/01 00:00:00','9999/01/01 00:00:00','2015/05/18 12:00:00','2015/05/18 12:00:00');</v>
      </c>
    </row>
    <row r="4" spans="1:34">
      <c r="A4">
        <v>3</v>
      </c>
      <c r="B4" t="s">
        <v>162</v>
      </c>
      <c r="C4" t="s">
        <v>106</v>
      </c>
      <c r="D4">
        <v>1</v>
      </c>
      <c r="E4">
        <v>40</v>
      </c>
      <c r="F4" t="s">
        <v>3</v>
      </c>
      <c r="G4" t="s">
        <v>21</v>
      </c>
      <c r="H4">
        <v>2</v>
      </c>
      <c r="I4">
        <v>1</v>
      </c>
      <c r="J4">
        <v>5</v>
      </c>
      <c r="K4">
        <v>500</v>
      </c>
      <c r="L4">
        <v>500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2" t="s">
        <v>47</v>
      </c>
      <c r="AC4" s="2" t="s">
        <v>49</v>
      </c>
      <c r="AD4" s="2" t="s">
        <v>47</v>
      </c>
      <c r="AE4" s="2" t="s">
        <v>49</v>
      </c>
      <c r="AF4" s="2" t="s">
        <v>48</v>
      </c>
      <c r="AG4" s="2" t="s">
        <v>48</v>
      </c>
      <c r="AH4" t="str">
        <f t="shared" ca="1" si="0"/>
        <v>INSERT INTO UNIT_MASTER VALUES (3,'N3','U3',1,40,'ノーマルキャラ３','キャラ情報です。',2,1,5,500,500,0,0,0,0,0,0,0,0,0,0,0,0,0,0,0,'1900/01/01 00:00:00','9999/01/01 00:00:00','1900/01/01 00:00:00','9999/01/01 00:00:00','2015/05/18 12:00:00','2015/05/18 12:00:00');</v>
      </c>
    </row>
    <row r="5" spans="1:34">
      <c r="A5">
        <v>4</v>
      </c>
      <c r="B5" t="s">
        <v>163</v>
      </c>
      <c r="C5" t="s">
        <v>107</v>
      </c>
      <c r="D5">
        <v>1</v>
      </c>
      <c r="E5">
        <v>40</v>
      </c>
      <c r="F5" t="s">
        <v>4</v>
      </c>
      <c r="G5" t="s">
        <v>21</v>
      </c>
      <c r="H5">
        <v>3</v>
      </c>
      <c r="I5">
        <v>2</v>
      </c>
      <c r="J5">
        <v>5</v>
      </c>
      <c r="K5">
        <v>500</v>
      </c>
      <c r="L5">
        <v>500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2" t="s">
        <v>47</v>
      </c>
      <c r="AC5" s="2" t="s">
        <v>49</v>
      </c>
      <c r="AD5" s="2" t="s">
        <v>47</v>
      </c>
      <c r="AE5" s="2" t="s">
        <v>49</v>
      </c>
      <c r="AF5" s="2" t="s">
        <v>48</v>
      </c>
      <c r="AG5" s="2" t="s">
        <v>48</v>
      </c>
      <c r="AH5" t="str">
        <f t="shared" ca="1" si="0"/>
        <v>INSERT INTO UNIT_MASTER VALUES (4,'N4','U4',1,40,'ノーマルキャラ４','キャラ情報です。',3,2,5,500,500,0,0,0,0,0,0,0,0,0,0,0,0,0,0,0,'1900/01/01 00:00:00','9999/01/01 00:00:00','1900/01/01 00:00:00','9999/01/01 00:00:00','2015/05/18 12:00:00','2015/05/18 12:00:00');</v>
      </c>
    </row>
    <row r="6" spans="1:34">
      <c r="A6">
        <v>5</v>
      </c>
      <c r="B6" t="s">
        <v>164</v>
      </c>
      <c r="C6" t="s">
        <v>108</v>
      </c>
      <c r="D6">
        <v>1</v>
      </c>
      <c r="E6">
        <v>40</v>
      </c>
      <c r="F6" t="s">
        <v>5</v>
      </c>
      <c r="G6" t="s">
        <v>21</v>
      </c>
      <c r="H6">
        <v>4</v>
      </c>
      <c r="I6">
        <v>1</v>
      </c>
      <c r="J6">
        <v>5</v>
      </c>
      <c r="K6">
        <v>500</v>
      </c>
      <c r="L6">
        <v>500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2" t="s">
        <v>47</v>
      </c>
      <c r="AC6" s="2" t="s">
        <v>49</v>
      </c>
      <c r="AD6" s="2" t="s">
        <v>47</v>
      </c>
      <c r="AE6" s="2" t="s">
        <v>49</v>
      </c>
      <c r="AF6" s="2" t="s">
        <v>48</v>
      </c>
      <c r="AG6" s="2" t="s">
        <v>48</v>
      </c>
      <c r="AH6" t="str">
        <f t="shared" ca="1" si="0"/>
        <v>INSERT INTO UNIT_MASTER VALUES (5,'N5','U5',1,40,'ノーマルキャラ５','キャラ情報です。',4,1,5,500,500,0,0,0,0,0,0,0,0,0,0,0,0,0,0,0,'1900/01/01 00:00:00','9999/01/01 00:00:00','1900/01/01 00:00:00','9999/01/01 00:00:00','2015/05/18 12:00:00','2015/05/18 12:00:00');</v>
      </c>
    </row>
    <row r="7" spans="1:34">
      <c r="A7">
        <v>6</v>
      </c>
      <c r="B7" t="s">
        <v>165</v>
      </c>
      <c r="C7" t="s">
        <v>109</v>
      </c>
      <c r="D7">
        <v>2</v>
      </c>
      <c r="E7">
        <v>50</v>
      </c>
      <c r="F7" t="s">
        <v>6</v>
      </c>
      <c r="G7" t="s">
        <v>21</v>
      </c>
      <c r="H7">
        <v>5</v>
      </c>
      <c r="I7">
        <v>2</v>
      </c>
      <c r="J7">
        <v>7</v>
      </c>
      <c r="K7">
        <v>1000</v>
      </c>
      <c r="L7">
        <v>1000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2" t="s">
        <v>47</v>
      </c>
      <c r="AC7" s="2" t="s">
        <v>49</v>
      </c>
      <c r="AD7" s="2" t="s">
        <v>47</v>
      </c>
      <c r="AE7" s="2" t="s">
        <v>49</v>
      </c>
      <c r="AF7" s="2" t="s">
        <v>48</v>
      </c>
      <c r="AG7" s="2" t="s">
        <v>48</v>
      </c>
      <c r="AH7" t="str">
        <f t="shared" ca="1" si="0"/>
        <v>INSERT INTO UNIT_MASTER VALUES (6,'R1','U6',2,50,'レアキャラ１','キャラ情報です。',5,2,7,1000,1000,1,1,0,0,0,0,0,0,0,0,0,0,0,0,0,'1900/01/01 00:00:00','9999/01/01 00:00:00','1900/01/01 00:00:00','9999/01/01 00:00:00','2015/05/18 12:00:00','2015/05/18 12:00:00');</v>
      </c>
    </row>
    <row r="8" spans="1:34">
      <c r="A8">
        <v>7</v>
      </c>
      <c r="B8" t="s">
        <v>166</v>
      </c>
      <c r="C8" t="s">
        <v>110</v>
      </c>
      <c r="D8">
        <v>2</v>
      </c>
      <c r="E8">
        <v>50</v>
      </c>
      <c r="F8" t="s">
        <v>7</v>
      </c>
      <c r="G8" t="s">
        <v>21</v>
      </c>
      <c r="H8">
        <v>0</v>
      </c>
      <c r="I8">
        <v>1</v>
      </c>
      <c r="J8">
        <v>7</v>
      </c>
      <c r="K8">
        <v>1000</v>
      </c>
      <c r="L8">
        <v>1000</v>
      </c>
      <c r="M8">
        <v>2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2" t="s">
        <v>47</v>
      </c>
      <c r="AC8" s="2" t="s">
        <v>49</v>
      </c>
      <c r="AD8" s="2" t="s">
        <v>47</v>
      </c>
      <c r="AE8" s="2" t="s">
        <v>49</v>
      </c>
      <c r="AF8" s="2" t="s">
        <v>48</v>
      </c>
      <c r="AG8" s="2" t="s">
        <v>48</v>
      </c>
      <c r="AH8" t="str">
        <f t="shared" ca="1" si="0"/>
        <v>INSERT INTO UNIT_MASTER VALUES (7,'R2','U7',2,50,'レアキャラ２','キャラ情報です。',0,1,7,1000,1000,2,1,0,0,0,0,0,0,0,0,0,0,0,0,0,'1900/01/01 00:00:00','9999/01/01 00:00:00','1900/01/01 00:00:00','9999/01/01 00:00:00','2015/05/18 12:00:00','2015/05/18 12:00:00');</v>
      </c>
    </row>
    <row r="9" spans="1:34">
      <c r="A9">
        <v>8</v>
      </c>
      <c r="B9" t="s">
        <v>167</v>
      </c>
      <c r="C9" t="s">
        <v>111</v>
      </c>
      <c r="D9">
        <v>2</v>
      </c>
      <c r="E9">
        <v>50</v>
      </c>
      <c r="F9" t="s">
        <v>8</v>
      </c>
      <c r="G9" t="s">
        <v>21</v>
      </c>
      <c r="H9">
        <v>1</v>
      </c>
      <c r="I9">
        <v>2</v>
      </c>
      <c r="J9">
        <v>7</v>
      </c>
      <c r="K9">
        <v>1000</v>
      </c>
      <c r="L9">
        <v>1000</v>
      </c>
      <c r="M9">
        <v>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2" t="s">
        <v>47</v>
      </c>
      <c r="AC9" s="2" t="s">
        <v>49</v>
      </c>
      <c r="AD9" s="2" t="s">
        <v>47</v>
      </c>
      <c r="AE9" s="2" t="s">
        <v>49</v>
      </c>
      <c r="AF9" s="2" t="s">
        <v>48</v>
      </c>
      <c r="AG9" s="2" t="s">
        <v>48</v>
      </c>
      <c r="AH9" t="str">
        <f t="shared" ca="1" si="0"/>
        <v>INSERT INTO UNIT_MASTER VALUES (8,'R3','U8',2,50,'レアキャラ３','キャラ情報です。',1,2,7,1000,1000,3,1,0,0,0,0,0,0,0,0,0,0,0,0,0,'1900/01/01 00:00:00','9999/01/01 00:00:00','1900/01/01 00:00:00','9999/01/01 00:00:00','2015/05/18 12:00:00','2015/05/18 12:00:00');</v>
      </c>
    </row>
    <row r="10" spans="1:34">
      <c r="A10">
        <v>9</v>
      </c>
      <c r="B10" t="s">
        <v>168</v>
      </c>
      <c r="C10" t="s">
        <v>112</v>
      </c>
      <c r="D10">
        <v>2</v>
      </c>
      <c r="E10">
        <v>50</v>
      </c>
      <c r="F10" t="s">
        <v>9</v>
      </c>
      <c r="G10" t="s">
        <v>21</v>
      </c>
      <c r="H10">
        <v>2</v>
      </c>
      <c r="I10">
        <v>1</v>
      </c>
      <c r="J10">
        <v>7</v>
      </c>
      <c r="K10">
        <v>1000</v>
      </c>
      <c r="L10">
        <v>1000</v>
      </c>
      <c r="M10">
        <v>4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2" t="s">
        <v>47</v>
      </c>
      <c r="AC10" s="2" t="s">
        <v>49</v>
      </c>
      <c r="AD10" s="2" t="s">
        <v>47</v>
      </c>
      <c r="AE10" s="2" t="s">
        <v>49</v>
      </c>
      <c r="AF10" s="2" t="s">
        <v>48</v>
      </c>
      <c r="AG10" s="2" t="s">
        <v>48</v>
      </c>
      <c r="AH10" t="str">
        <f t="shared" ca="1" si="0"/>
        <v>INSERT INTO UNIT_MASTER VALUES (9,'R4','U9',2,50,'レアキャラ４','キャラ情報です。',2,1,7,1000,1000,4,1,0,0,0,0,0,0,0,0,0,0,0,0,0,'1900/01/01 00:00:00','9999/01/01 00:00:00','1900/01/01 00:00:00','9999/01/01 00:00:00','2015/05/18 12:00:00','2015/05/18 12:00:00');</v>
      </c>
    </row>
    <row r="11" spans="1:34">
      <c r="A11">
        <v>10</v>
      </c>
      <c r="B11" t="s">
        <v>169</v>
      </c>
      <c r="C11" t="s">
        <v>113</v>
      </c>
      <c r="D11">
        <v>2</v>
      </c>
      <c r="E11">
        <v>50</v>
      </c>
      <c r="F11" t="s">
        <v>10</v>
      </c>
      <c r="G11" t="s">
        <v>21</v>
      </c>
      <c r="H11">
        <v>3</v>
      </c>
      <c r="I11">
        <v>2</v>
      </c>
      <c r="J11">
        <v>7</v>
      </c>
      <c r="K11">
        <v>1000</v>
      </c>
      <c r="L11">
        <v>1000</v>
      </c>
      <c r="M11">
        <v>5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2" t="s">
        <v>47</v>
      </c>
      <c r="AC11" s="2" t="s">
        <v>49</v>
      </c>
      <c r="AD11" s="2" t="s">
        <v>47</v>
      </c>
      <c r="AE11" s="2" t="s">
        <v>49</v>
      </c>
      <c r="AF11" s="2" t="s">
        <v>48</v>
      </c>
      <c r="AG11" s="2" t="s">
        <v>48</v>
      </c>
      <c r="AH11" t="str">
        <f t="shared" ca="1" si="0"/>
        <v>INSERT INTO UNIT_MASTER VALUES (10,'R5','U10',2,50,'レアキャラ５','キャラ情報です。',3,2,7,1000,1000,5,1,0,0,0,0,0,0,0,0,0,0,0,0,0,'1900/01/01 00:00:00','9999/01/01 00:00:00','1900/01/01 00:00:00','9999/01/01 00:00:00','2015/05/18 12:00:00','2015/05/18 12:00:00');</v>
      </c>
    </row>
    <row r="12" spans="1:34">
      <c r="A12">
        <v>11</v>
      </c>
      <c r="B12" t="s">
        <v>170</v>
      </c>
      <c r="C12" t="s">
        <v>114</v>
      </c>
      <c r="D12">
        <v>3</v>
      </c>
      <c r="E12">
        <v>60</v>
      </c>
      <c r="F12" t="s">
        <v>11</v>
      </c>
      <c r="G12" t="s">
        <v>21</v>
      </c>
      <c r="H12">
        <v>4</v>
      </c>
      <c r="I12">
        <v>1</v>
      </c>
      <c r="J12">
        <v>10</v>
      </c>
      <c r="K12">
        <v>1500</v>
      </c>
      <c r="L12">
        <v>1500</v>
      </c>
      <c r="M12">
        <v>1</v>
      </c>
      <c r="N12">
        <v>1</v>
      </c>
      <c r="O12">
        <v>0</v>
      </c>
      <c r="P12">
        <v>2</v>
      </c>
      <c r="Q12">
        <v>1</v>
      </c>
      <c r="R12">
        <v>0</v>
      </c>
      <c r="S12">
        <v>3</v>
      </c>
      <c r="T12">
        <v>1</v>
      </c>
      <c r="U12">
        <v>0</v>
      </c>
      <c r="V12">
        <v>3</v>
      </c>
      <c r="W12">
        <v>1</v>
      </c>
      <c r="X12">
        <v>0</v>
      </c>
      <c r="Y12">
        <v>3</v>
      </c>
      <c r="Z12">
        <v>1</v>
      </c>
      <c r="AA12">
        <v>0</v>
      </c>
      <c r="AB12" s="2" t="s">
        <v>47</v>
      </c>
      <c r="AC12" s="2" t="s">
        <v>49</v>
      </c>
      <c r="AD12" s="2" t="s">
        <v>47</v>
      </c>
      <c r="AE12" s="2" t="s">
        <v>49</v>
      </c>
      <c r="AF12" s="2" t="s">
        <v>48</v>
      </c>
      <c r="AG12" s="2" t="s">
        <v>48</v>
      </c>
      <c r="AH12" t="str">
        <f t="shared" ca="1" si="0"/>
        <v>INSERT INTO UNIT_MASTER VALUES (11,'SR1','U11',3,60,'スーパーレアキャラ１','キャラ情報です。',4,1,10,1500,1500,1,1,0,2,1,0,3,1,0,3,1,0,3,1,0,'1900/01/01 00:00:00','9999/01/01 00:00:00','1900/01/01 00:00:00','9999/01/01 00:00:00','2015/05/18 12:00:00','2015/05/18 12:00:00');</v>
      </c>
    </row>
    <row r="13" spans="1:34">
      <c r="A13">
        <v>12</v>
      </c>
      <c r="B13" t="s">
        <v>171</v>
      </c>
      <c r="C13" t="s">
        <v>115</v>
      </c>
      <c r="D13">
        <v>3</v>
      </c>
      <c r="E13">
        <v>60</v>
      </c>
      <c r="F13" t="s">
        <v>12</v>
      </c>
      <c r="G13" t="s">
        <v>21</v>
      </c>
      <c r="H13">
        <v>5</v>
      </c>
      <c r="I13">
        <v>2</v>
      </c>
      <c r="J13">
        <v>10</v>
      </c>
      <c r="K13">
        <v>1500</v>
      </c>
      <c r="L13">
        <v>1500</v>
      </c>
      <c r="M13">
        <v>2</v>
      </c>
      <c r="N13">
        <v>1</v>
      </c>
      <c r="O13">
        <v>0</v>
      </c>
      <c r="P13">
        <v>3</v>
      </c>
      <c r="Q13">
        <v>1</v>
      </c>
      <c r="R13">
        <v>0</v>
      </c>
      <c r="S13">
        <v>4</v>
      </c>
      <c r="T13">
        <v>1</v>
      </c>
      <c r="U13">
        <v>0</v>
      </c>
      <c r="V13">
        <v>4</v>
      </c>
      <c r="W13">
        <v>1</v>
      </c>
      <c r="X13">
        <v>0</v>
      </c>
      <c r="Y13">
        <v>4</v>
      </c>
      <c r="Z13">
        <v>1</v>
      </c>
      <c r="AA13">
        <v>0</v>
      </c>
      <c r="AB13" s="2" t="s">
        <v>47</v>
      </c>
      <c r="AC13" s="2" t="s">
        <v>49</v>
      </c>
      <c r="AD13" s="2" t="s">
        <v>47</v>
      </c>
      <c r="AE13" s="2" t="s">
        <v>49</v>
      </c>
      <c r="AF13" s="2" t="s">
        <v>48</v>
      </c>
      <c r="AG13" s="2" t="s">
        <v>48</v>
      </c>
      <c r="AH13" t="str">
        <f t="shared" ca="1" si="0"/>
        <v>INSERT INTO UNIT_MASTER VALUES (12,'SR2','U12',3,60,'スーパーレアキャラ２','キャラ情報です。',5,2,10,1500,1500,2,1,0,3,1,0,4,1,0,4,1,0,4,1,0,'1900/01/01 00:00:00','9999/01/01 00:00:00','1900/01/01 00:00:00','9999/01/01 00:00:00','2015/05/18 12:00:00','2015/05/18 12:00:00');</v>
      </c>
    </row>
    <row r="14" spans="1:34">
      <c r="A14">
        <v>13</v>
      </c>
      <c r="B14" t="s">
        <v>172</v>
      </c>
      <c r="C14" t="s">
        <v>116</v>
      </c>
      <c r="D14">
        <v>3</v>
      </c>
      <c r="E14">
        <v>60</v>
      </c>
      <c r="F14" t="s">
        <v>13</v>
      </c>
      <c r="G14" t="s">
        <v>21</v>
      </c>
      <c r="H14">
        <v>0</v>
      </c>
      <c r="I14">
        <v>1</v>
      </c>
      <c r="J14">
        <v>10</v>
      </c>
      <c r="K14">
        <v>1500</v>
      </c>
      <c r="L14">
        <v>1500</v>
      </c>
      <c r="M14">
        <v>3</v>
      </c>
      <c r="N14">
        <v>1</v>
      </c>
      <c r="O14">
        <v>0</v>
      </c>
      <c r="P14">
        <v>4</v>
      </c>
      <c r="Q14">
        <v>1</v>
      </c>
      <c r="R14">
        <v>0</v>
      </c>
      <c r="S14">
        <v>5</v>
      </c>
      <c r="T14">
        <v>1</v>
      </c>
      <c r="U14">
        <v>0</v>
      </c>
      <c r="V14">
        <v>5</v>
      </c>
      <c r="W14">
        <v>1</v>
      </c>
      <c r="X14">
        <v>0</v>
      </c>
      <c r="Y14">
        <v>5</v>
      </c>
      <c r="Z14">
        <v>1</v>
      </c>
      <c r="AA14">
        <v>0</v>
      </c>
      <c r="AB14" s="2" t="s">
        <v>47</v>
      </c>
      <c r="AC14" s="2" t="s">
        <v>49</v>
      </c>
      <c r="AD14" s="2" t="s">
        <v>47</v>
      </c>
      <c r="AE14" s="2" t="s">
        <v>49</v>
      </c>
      <c r="AF14" s="2" t="s">
        <v>48</v>
      </c>
      <c r="AG14" s="2" t="s">
        <v>48</v>
      </c>
      <c r="AH14" t="str">
        <f t="shared" ca="1" si="0"/>
        <v>INSERT INTO UNIT_MASTER VALUES (13,'SR3','U13',3,60,'スーパーレアキャラ３','キャラ情報です。',0,1,10,1500,1500,3,1,0,4,1,0,5,1,0,5,1,0,5,1,0,'1900/01/01 00:00:00','9999/01/01 00:00:00','1900/01/01 00:00:00','9999/01/01 00:00:00','2015/05/18 12:00:00','2015/05/18 12:00:00');</v>
      </c>
    </row>
    <row r="15" spans="1:34">
      <c r="A15">
        <v>14</v>
      </c>
      <c r="B15" t="s">
        <v>173</v>
      </c>
      <c r="C15" t="s">
        <v>117</v>
      </c>
      <c r="D15">
        <v>3</v>
      </c>
      <c r="E15">
        <v>60</v>
      </c>
      <c r="F15" t="s">
        <v>14</v>
      </c>
      <c r="G15" t="s">
        <v>21</v>
      </c>
      <c r="H15">
        <v>1</v>
      </c>
      <c r="I15">
        <v>2</v>
      </c>
      <c r="J15">
        <v>10</v>
      </c>
      <c r="K15">
        <v>1500</v>
      </c>
      <c r="L15">
        <v>1500</v>
      </c>
      <c r="M15">
        <v>1</v>
      </c>
      <c r="N15">
        <v>1</v>
      </c>
      <c r="O15">
        <v>0</v>
      </c>
      <c r="P15">
        <v>3</v>
      </c>
      <c r="Q15">
        <v>1</v>
      </c>
      <c r="R15">
        <v>0</v>
      </c>
      <c r="S15">
        <v>5</v>
      </c>
      <c r="T15">
        <v>1</v>
      </c>
      <c r="U15">
        <v>0</v>
      </c>
      <c r="V15">
        <v>5</v>
      </c>
      <c r="W15">
        <v>1</v>
      </c>
      <c r="X15">
        <v>0</v>
      </c>
      <c r="Y15">
        <v>5</v>
      </c>
      <c r="Z15">
        <v>1</v>
      </c>
      <c r="AA15">
        <v>0</v>
      </c>
      <c r="AB15" s="2" t="s">
        <v>47</v>
      </c>
      <c r="AC15" s="2" t="s">
        <v>49</v>
      </c>
      <c r="AD15" s="2" t="s">
        <v>47</v>
      </c>
      <c r="AE15" s="2" t="s">
        <v>49</v>
      </c>
      <c r="AF15" s="2" t="s">
        <v>48</v>
      </c>
      <c r="AG15" s="2" t="s">
        <v>48</v>
      </c>
      <c r="AH15" t="str">
        <f t="shared" ca="1" si="0"/>
        <v>INSERT INTO UNIT_MASTER VALUES (14,'SR4','U14',3,60,'スーパーレアキャラ４','キャラ情報です。',1,2,10,1500,1500,1,1,0,3,1,0,5,1,0,5,1,0,5,1,0,'1900/01/01 00:00:00','9999/01/01 00:00:00','1900/01/01 00:00:00','9999/01/01 00:00:00','2015/05/18 12:00:00','2015/05/18 12:00:00');</v>
      </c>
    </row>
    <row r="16" spans="1:34">
      <c r="A16">
        <v>15</v>
      </c>
      <c r="B16" t="s">
        <v>174</v>
      </c>
      <c r="C16" t="s">
        <v>118</v>
      </c>
      <c r="D16">
        <v>3</v>
      </c>
      <c r="E16">
        <v>60</v>
      </c>
      <c r="F16" t="s">
        <v>15</v>
      </c>
      <c r="G16" t="s">
        <v>21</v>
      </c>
      <c r="H16">
        <v>2</v>
      </c>
      <c r="I16">
        <v>1</v>
      </c>
      <c r="J16">
        <v>10</v>
      </c>
      <c r="K16">
        <v>1500</v>
      </c>
      <c r="L16">
        <v>1500</v>
      </c>
      <c r="M16">
        <v>2</v>
      </c>
      <c r="N16">
        <v>1</v>
      </c>
      <c r="O16">
        <v>0</v>
      </c>
      <c r="P16">
        <v>4</v>
      </c>
      <c r="Q16">
        <v>1</v>
      </c>
      <c r="R16">
        <v>0</v>
      </c>
      <c r="S16">
        <v>5</v>
      </c>
      <c r="T16">
        <v>1</v>
      </c>
      <c r="U16">
        <v>0</v>
      </c>
      <c r="V16">
        <v>5</v>
      </c>
      <c r="W16">
        <v>1</v>
      </c>
      <c r="X16">
        <v>0</v>
      </c>
      <c r="Y16">
        <v>5</v>
      </c>
      <c r="Z16">
        <v>1</v>
      </c>
      <c r="AA16">
        <v>0</v>
      </c>
      <c r="AB16" s="2" t="s">
        <v>50</v>
      </c>
      <c r="AC16" s="2" t="s">
        <v>49</v>
      </c>
      <c r="AD16" s="2" t="s">
        <v>47</v>
      </c>
      <c r="AE16" s="2" t="s">
        <v>49</v>
      </c>
      <c r="AF16" s="2" t="s">
        <v>48</v>
      </c>
      <c r="AG16" s="2" t="s">
        <v>48</v>
      </c>
      <c r="AH16" t="str">
        <f t="shared" ca="1" si="0"/>
        <v>INSERT INTO UNIT_MASTER VALUES (15,'SR5','U15',3,60,'スーパーレアキャラ５','キャラ情報です。',2,1,10,1500,1500,2,1,0,4,1,0,5,1,0,5,1,0,5,1,0,'2015/07/01 00:00:00','9999/01/01 00:00:00','1900/01/01 00:00:00','9999/01/01 00:00:00','2015/05/18 12:00:00','2015/05/18 12:00:00');</v>
      </c>
    </row>
    <row r="17" spans="1:34">
      <c r="A17">
        <v>16</v>
      </c>
      <c r="B17" t="s">
        <v>175</v>
      </c>
      <c r="C17" t="s">
        <v>119</v>
      </c>
      <c r="D17">
        <v>4</v>
      </c>
      <c r="E17">
        <v>70</v>
      </c>
      <c r="F17" t="s">
        <v>16</v>
      </c>
      <c r="G17" t="s">
        <v>21</v>
      </c>
      <c r="H17">
        <v>3</v>
      </c>
      <c r="I17">
        <v>2</v>
      </c>
      <c r="J17">
        <v>12</v>
      </c>
      <c r="K17">
        <v>3000</v>
      </c>
      <c r="L17">
        <v>3000</v>
      </c>
      <c r="M17">
        <v>1</v>
      </c>
      <c r="N17">
        <v>1</v>
      </c>
      <c r="O17">
        <v>0</v>
      </c>
      <c r="P17">
        <v>2</v>
      </c>
      <c r="Q17">
        <v>1</v>
      </c>
      <c r="R17">
        <v>0</v>
      </c>
      <c r="S17">
        <v>3</v>
      </c>
      <c r="T17">
        <v>1</v>
      </c>
      <c r="U17">
        <v>0</v>
      </c>
      <c r="V17">
        <v>3</v>
      </c>
      <c r="W17">
        <v>1</v>
      </c>
      <c r="X17">
        <v>0</v>
      </c>
      <c r="Y17">
        <v>3</v>
      </c>
      <c r="Z17">
        <v>1</v>
      </c>
      <c r="AA17">
        <v>0</v>
      </c>
      <c r="AB17" s="2" t="s">
        <v>47</v>
      </c>
      <c r="AC17" s="2" t="s">
        <v>49</v>
      </c>
      <c r="AD17" s="2" t="s">
        <v>47</v>
      </c>
      <c r="AE17" s="2" t="s">
        <v>49</v>
      </c>
      <c r="AF17" s="2" t="s">
        <v>48</v>
      </c>
      <c r="AG17" s="2" t="s">
        <v>48</v>
      </c>
      <c r="AH17" t="str">
        <f t="shared" ca="1" si="0"/>
        <v>INSERT INTO UNIT_MASTER VALUES (16,'UR1','U16',4,70,'ウルトラレアキャラ１','キャラ情報です。',3,2,12,3000,3000,1,1,0,2,1,0,3,1,0,3,1,0,3,1,0,'1900/01/01 00:00:00','9999/01/01 00:00:00','1900/01/01 00:00:00','9999/01/01 00:00:00','2015/05/18 12:00:00','2015/05/18 12:00:00');</v>
      </c>
    </row>
    <row r="18" spans="1:34">
      <c r="A18">
        <v>17</v>
      </c>
      <c r="B18" t="s">
        <v>176</v>
      </c>
      <c r="C18" t="s">
        <v>120</v>
      </c>
      <c r="D18">
        <v>4</v>
      </c>
      <c r="E18">
        <v>70</v>
      </c>
      <c r="F18" t="s">
        <v>17</v>
      </c>
      <c r="G18" t="s">
        <v>21</v>
      </c>
      <c r="H18">
        <v>4</v>
      </c>
      <c r="I18">
        <v>1</v>
      </c>
      <c r="J18">
        <v>12</v>
      </c>
      <c r="K18">
        <v>3000</v>
      </c>
      <c r="L18">
        <v>3000</v>
      </c>
      <c r="M18">
        <v>1</v>
      </c>
      <c r="N18">
        <v>1</v>
      </c>
      <c r="O18">
        <v>0</v>
      </c>
      <c r="P18">
        <v>2</v>
      </c>
      <c r="Q18">
        <v>1</v>
      </c>
      <c r="R18">
        <v>0</v>
      </c>
      <c r="S18">
        <v>3</v>
      </c>
      <c r="T18">
        <v>1</v>
      </c>
      <c r="U18">
        <v>0</v>
      </c>
      <c r="V18">
        <v>3</v>
      </c>
      <c r="W18">
        <v>1</v>
      </c>
      <c r="X18">
        <v>0</v>
      </c>
      <c r="Y18">
        <v>3</v>
      </c>
      <c r="Z18">
        <v>1</v>
      </c>
      <c r="AA18">
        <v>0</v>
      </c>
      <c r="AB18" s="2" t="s">
        <v>47</v>
      </c>
      <c r="AC18" s="2" t="s">
        <v>49</v>
      </c>
      <c r="AD18" s="2" t="s">
        <v>47</v>
      </c>
      <c r="AE18" s="2" t="s">
        <v>49</v>
      </c>
      <c r="AF18" s="2" t="s">
        <v>48</v>
      </c>
      <c r="AG18" s="2" t="s">
        <v>48</v>
      </c>
      <c r="AH18" t="str">
        <f t="shared" ca="1" si="0"/>
        <v>INSERT INTO UNIT_MASTER VALUES (17,'UR2','U17',4,70,'ウルトラレアキャラ２','キャラ情報です。',4,1,12,3000,3000,1,1,0,2,1,0,3,1,0,3,1,0,3,1,0,'1900/01/01 00:00:00','9999/01/01 00:00:00','1900/01/01 00:00:00','9999/01/01 00:00:00','2015/05/18 12:00:00','2015/05/18 12:00:00');</v>
      </c>
    </row>
    <row r="19" spans="1:34">
      <c r="A19">
        <v>18</v>
      </c>
      <c r="B19" t="s">
        <v>177</v>
      </c>
      <c r="C19" t="s">
        <v>121</v>
      </c>
      <c r="D19">
        <v>4</v>
      </c>
      <c r="E19">
        <v>70</v>
      </c>
      <c r="F19" t="s">
        <v>18</v>
      </c>
      <c r="G19" t="s">
        <v>21</v>
      </c>
      <c r="H19">
        <v>5</v>
      </c>
      <c r="I19">
        <v>2</v>
      </c>
      <c r="J19">
        <v>12</v>
      </c>
      <c r="K19">
        <v>3000</v>
      </c>
      <c r="L19">
        <v>3000</v>
      </c>
      <c r="M19">
        <v>1</v>
      </c>
      <c r="N19">
        <v>1</v>
      </c>
      <c r="O19">
        <v>0</v>
      </c>
      <c r="P19">
        <v>2</v>
      </c>
      <c r="Q19">
        <v>1</v>
      </c>
      <c r="R19">
        <v>0</v>
      </c>
      <c r="S19">
        <v>3</v>
      </c>
      <c r="T19">
        <v>1</v>
      </c>
      <c r="U19">
        <v>0</v>
      </c>
      <c r="V19">
        <v>3</v>
      </c>
      <c r="W19">
        <v>1</v>
      </c>
      <c r="X19">
        <v>0</v>
      </c>
      <c r="Y19">
        <v>3</v>
      </c>
      <c r="Z19">
        <v>1</v>
      </c>
      <c r="AA19">
        <v>0</v>
      </c>
      <c r="AB19" s="2" t="s">
        <v>47</v>
      </c>
      <c r="AC19" s="2" t="s">
        <v>49</v>
      </c>
      <c r="AD19" s="2" t="s">
        <v>47</v>
      </c>
      <c r="AE19" s="2" t="s">
        <v>49</v>
      </c>
      <c r="AF19" s="2" t="s">
        <v>48</v>
      </c>
      <c r="AG19" s="2" t="s">
        <v>48</v>
      </c>
      <c r="AH19" t="str">
        <f t="shared" ca="1" si="0"/>
        <v>INSERT INTO UNIT_MASTER VALUES (18,'UR3','U18',4,70,'ウルトラレアキャラ３','キャラ情報です。',5,2,12,3000,3000,1,1,0,2,1,0,3,1,0,3,1,0,3,1,0,'1900/01/01 00:00:00','9999/01/01 00:00:00','1900/01/01 00:00:00','9999/01/01 00:00:00','2015/05/18 12:00:00','2015/05/18 12:00:00');</v>
      </c>
    </row>
    <row r="20" spans="1:34">
      <c r="A20">
        <v>19</v>
      </c>
      <c r="B20" t="s">
        <v>178</v>
      </c>
      <c r="C20" t="s">
        <v>122</v>
      </c>
      <c r="D20">
        <v>4</v>
      </c>
      <c r="E20">
        <v>70</v>
      </c>
      <c r="F20" t="s">
        <v>19</v>
      </c>
      <c r="G20" t="s">
        <v>21</v>
      </c>
      <c r="H20">
        <v>0</v>
      </c>
      <c r="I20">
        <v>1</v>
      </c>
      <c r="J20">
        <v>12</v>
      </c>
      <c r="K20">
        <v>3000</v>
      </c>
      <c r="L20">
        <v>3000</v>
      </c>
      <c r="M20">
        <v>1</v>
      </c>
      <c r="N20">
        <v>1</v>
      </c>
      <c r="O20">
        <v>0</v>
      </c>
      <c r="P20">
        <v>2</v>
      </c>
      <c r="Q20">
        <v>1</v>
      </c>
      <c r="R20">
        <v>0</v>
      </c>
      <c r="S20">
        <v>3</v>
      </c>
      <c r="T20">
        <v>1</v>
      </c>
      <c r="U20">
        <v>0</v>
      </c>
      <c r="V20">
        <v>3</v>
      </c>
      <c r="W20">
        <v>1</v>
      </c>
      <c r="X20">
        <v>0</v>
      </c>
      <c r="Y20">
        <v>3</v>
      </c>
      <c r="Z20">
        <v>1</v>
      </c>
      <c r="AA20">
        <v>0</v>
      </c>
      <c r="AB20" s="2" t="s">
        <v>47</v>
      </c>
      <c r="AC20" s="2" t="s">
        <v>49</v>
      </c>
      <c r="AD20" s="2" t="s">
        <v>47</v>
      </c>
      <c r="AE20" s="2" t="s">
        <v>49</v>
      </c>
      <c r="AF20" s="2" t="s">
        <v>48</v>
      </c>
      <c r="AG20" s="2" t="s">
        <v>48</v>
      </c>
      <c r="AH20" t="str">
        <f t="shared" ca="1" si="0"/>
        <v>INSERT INTO UNIT_MASTER VALUES (19,'UR4','U19',4,70,'ウルトラレアキャラ４','キャラ情報です。',0,1,12,3000,3000,1,1,0,2,1,0,3,1,0,3,1,0,3,1,0,'1900/01/01 00:00:00','9999/01/01 00:00:00','1900/01/01 00:00:00','9999/01/01 00:00:00','2015/05/18 12:00:00','2015/05/18 12:00:00');</v>
      </c>
    </row>
    <row r="21" spans="1:34">
      <c r="A21">
        <v>20</v>
      </c>
      <c r="B21" t="s">
        <v>179</v>
      </c>
      <c r="C21" t="s">
        <v>123</v>
      </c>
      <c r="D21">
        <v>4</v>
      </c>
      <c r="E21">
        <v>70</v>
      </c>
      <c r="F21" t="s">
        <v>20</v>
      </c>
      <c r="G21" t="s">
        <v>21</v>
      </c>
      <c r="H21">
        <v>1</v>
      </c>
      <c r="I21">
        <v>2</v>
      </c>
      <c r="J21">
        <v>12</v>
      </c>
      <c r="K21">
        <v>3000</v>
      </c>
      <c r="L21">
        <v>3000</v>
      </c>
      <c r="M21">
        <v>1</v>
      </c>
      <c r="N21">
        <v>1</v>
      </c>
      <c r="O21">
        <v>0</v>
      </c>
      <c r="P21">
        <v>2</v>
      </c>
      <c r="Q21">
        <v>1</v>
      </c>
      <c r="R21">
        <v>0</v>
      </c>
      <c r="S21">
        <v>3</v>
      </c>
      <c r="T21">
        <v>1</v>
      </c>
      <c r="U21">
        <v>0</v>
      </c>
      <c r="V21">
        <v>3</v>
      </c>
      <c r="W21">
        <v>1</v>
      </c>
      <c r="X21">
        <v>0</v>
      </c>
      <c r="Y21">
        <v>3</v>
      </c>
      <c r="Z21">
        <v>1</v>
      </c>
      <c r="AA21">
        <v>0</v>
      </c>
      <c r="AB21" s="2" t="s">
        <v>50</v>
      </c>
      <c r="AC21" s="2" t="s">
        <v>49</v>
      </c>
      <c r="AD21" s="2" t="s">
        <v>47</v>
      </c>
      <c r="AE21" s="2" t="s">
        <v>49</v>
      </c>
      <c r="AF21" s="2" t="s">
        <v>48</v>
      </c>
      <c r="AG21" s="2" t="s">
        <v>48</v>
      </c>
      <c r="AH21" t="str">
        <f t="shared" ca="1" si="0"/>
        <v>INSERT INTO UNIT_MASTER VALUES (20,'UR5','U20',4,70,'ウルトラレアキャラ５','キャラ情報です。',1,2,12,3000,3000,1,1,0,2,1,0,3,1,0,3,1,0,3,1,0,'2015/07/01 00:00:00','9999/01/01 00:00:00','1900/01/01 00:00:00','9999/01/01 00:00:00','2015/05/18 12:00:00','2015/05/18 12:00:00');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3" sqref="A3"/>
    </sheetView>
  </sheetViews>
  <sheetFormatPr baseColWidth="12" defaultColWidth="3.33203125" defaultRowHeight="17" x14ac:dyDescent="0"/>
  <cols>
    <col min="1" max="1" width="3.1640625" bestFit="1" customWidth="1"/>
    <col min="2" max="2" width="9" bestFit="1" customWidth="1"/>
    <col min="3" max="3" width="10.1640625" bestFit="1" customWidth="1"/>
    <col min="4" max="5" width="8.1640625" bestFit="1" customWidth="1"/>
    <col min="6" max="6" width="8.6640625" bestFit="1" customWidth="1"/>
    <col min="7" max="7" width="10.1640625" bestFit="1" customWidth="1"/>
    <col min="8" max="9" width="8.1640625" bestFit="1" customWidth="1"/>
    <col min="10" max="10" width="8.6640625" bestFit="1" customWidth="1"/>
    <col min="11" max="11" width="10.1640625" bestFit="1" customWidth="1"/>
    <col min="12" max="13" width="8.1640625" bestFit="1" customWidth="1"/>
    <col min="14" max="14" width="8.6640625" bestFit="1" customWidth="1"/>
    <col min="15" max="18" width="19.83203125" bestFit="1" customWidth="1"/>
  </cols>
  <sheetData>
    <row r="1" spans="1:19">
      <c r="A1" s="4" t="s">
        <v>0</v>
      </c>
      <c r="B1" s="3" t="s">
        <v>103</v>
      </c>
      <c r="C1" s="3" t="s">
        <v>60</v>
      </c>
      <c r="D1" s="3" t="s">
        <v>61</v>
      </c>
      <c r="E1" s="3" t="s">
        <v>74</v>
      </c>
      <c r="F1" s="3" t="s">
        <v>62</v>
      </c>
      <c r="G1" s="3" t="s">
        <v>63</v>
      </c>
      <c r="H1" s="3" t="s">
        <v>64</v>
      </c>
      <c r="I1" s="3" t="s">
        <v>75</v>
      </c>
      <c r="J1" s="3" t="s">
        <v>65</v>
      </c>
      <c r="K1" s="3" t="s">
        <v>66</v>
      </c>
      <c r="L1" s="3" t="s">
        <v>67</v>
      </c>
      <c r="M1" s="3" t="s">
        <v>76</v>
      </c>
      <c r="N1" s="3" t="s">
        <v>68</v>
      </c>
      <c r="O1" s="3" t="s">
        <v>69</v>
      </c>
      <c r="P1" s="3" t="s">
        <v>70</v>
      </c>
      <c r="Q1" s="3" t="s">
        <v>32</v>
      </c>
      <c r="R1" s="3" t="s">
        <v>33</v>
      </c>
    </row>
    <row r="2" spans="1:19">
      <c r="A2">
        <v>1</v>
      </c>
      <c r="B2" t="s">
        <v>140</v>
      </c>
      <c r="C2">
        <v>10</v>
      </c>
      <c r="D2">
        <v>50</v>
      </c>
      <c r="E2">
        <v>15</v>
      </c>
      <c r="F2">
        <v>500</v>
      </c>
      <c r="G2">
        <v>11</v>
      </c>
      <c r="H2">
        <v>40</v>
      </c>
      <c r="I2">
        <v>12</v>
      </c>
      <c r="J2">
        <v>600</v>
      </c>
      <c r="K2">
        <v>12</v>
      </c>
      <c r="L2">
        <v>10</v>
      </c>
      <c r="M2">
        <v>3</v>
      </c>
      <c r="N2">
        <v>700</v>
      </c>
      <c r="O2" s="2" t="s">
        <v>48</v>
      </c>
      <c r="P2" s="2" t="s">
        <v>133</v>
      </c>
      <c r="Q2" s="2" t="s">
        <v>48</v>
      </c>
      <c r="R2" s="2" t="s">
        <v>48</v>
      </c>
      <c r="S2" t="str">
        <f ca="1">"INSERT INTO " &amp; RIGHT(CELL("filename",B2),LEN(CELL("filename",B2))-FIND("]",CELL("filename",B2))) &amp; " VALUES (" &amp; A2 &amp; ",'" &amp; B2 &amp; "'," &amp; C2 &amp; "," &amp; D2 &amp; "," &amp; E2 &amp; "," &amp; F2 &amp; "," &amp; G2 &amp; "," &amp; H2 &amp; "," &amp; I2 &amp; "," &amp; J2 &amp; "," &amp; K2 &amp; "," &amp; L2 &amp; "," &amp; M2 &amp; "," &amp; N2 &amp; ",'" &amp; O2 &amp; "','" &amp; P2 &amp; "','" &amp; Q2 &amp; "','" &amp; R2 &amp; "');"</f>
        <v>INSERT INTO DANJON_MASTER VALUES (1,'D1',10,50,15,500,11,40,12,600,12,10,3,700,'2015/05/18 12:00:00','2015/06/18 12:00:00','2015/05/18 12:00:00','2015/05/18 12:00:00');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5" sqref="I5"/>
    </sheetView>
  </sheetViews>
  <sheetFormatPr baseColWidth="12" defaultColWidth="8.83203125" defaultRowHeight="17" x14ac:dyDescent="0"/>
  <cols>
    <col min="1" max="1" width="3.1640625" bestFit="1" customWidth="1"/>
    <col min="2" max="3" width="5.1640625" bestFit="1" customWidth="1"/>
    <col min="4" max="4" width="5.5" bestFit="1" customWidth="1"/>
    <col min="5" max="5" width="7.1640625" bestFit="1" customWidth="1"/>
    <col min="6" max="7" width="19.83203125" bestFit="1" customWidth="1"/>
    <col min="8" max="8" width="13.6640625" bestFit="1" customWidth="1"/>
  </cols>
  <sheetData>
    <row r="1" spans="1:9">
      <c r="A1" s="4" t="s">
        <v>0</v>
      </c>
      <c r="B1" s="3" t="s">
        <v>35</v>
      </c>
      <c r="C1" s="3" t="s">
        <v>53</v>
      </c>
      <c r="D1" s="3" t="s">
        <v>58</v>
      </c>
      <c r="E1" s="3" t="s">
        <v>56</v>
      </c>
      <c r="F1" s="3" t="s">
        <v>90</v>
      </c>
      <c r="G1" s="3" t="s">
        <v>91</v>
      </c>
      <c r="H1" s="3" t="s">
        <v>158</v>
      </c>
    </row>
    <row r="2" spans="1:9">
      <c r="A2">
        <v>1</v>
      </c>
      <c r="B2">
        <v>1</v>
      </c>
      <c r="C2">
        <v>1</v>
      </c>
      <c r="D2" t="s">
        <v>138</v>
      </c>
      <c r="E2" t="s">
        <v>139</v>
      </c>
      <c r="F2" s="2" t="s">
        <v>47</v>
      </c>
      <c r="G2" s="2" t="s">
        <v>49</v>
      </c>
      <c r="H2">
        <v>2</v>
      </c>
      <c r="I2" t="str">
        <f ca="1">"INSERT INTO " &amp; RIGHT(CELL("filename",B2),LEN(CELL("filename",B2))-FIND("]",CELL("filename",B2))) &amp; " VALUES (" &amp; A2 &amp; "," &amp; B2 &amp; "," &amp; C2 &amp; ",'" &amp; D2 &amp; "','" &amp; E2 &amp; "','" &amp; F2 &amp; "','" &amp; G2 &amp; "'," &amp; H2 &amp;  ");"</f>
        <v>INSERT INTO IMAGE_MASTER VALUES (1,1,1,'unit/','U1','1900/01/01 00:00:00','9999/01/01 00:00:00',2);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4" sqref="A4"/>
    </sheetView>
  </sheetViews>
  <sheetFormatPr baseColWidth="12" defaultColWidth="8.83203125" defaultRowHeight="17" x14ac:dyDescent="0"/>
  <cols>
    <col min="1" max="1" width="3.1640625" bestFit="1" customWidth="1"/>
    <col min="2" max="2" width="5.1640625" bestFit="1" customWidth="1"/>
    <col min="3" max="3" width="6.6640625" bestFit="1" customWidth="1"/>
    <col min="4" max="4" width="11" bestFit="1" customWidth="1"/>
  </cols>
  <sheetData>
    <row r="1" spans="1:5">
      <c r="A1" s="4" t="s">
        <v>0</v>
      </c>
      <c r="B1" s="3" t="s">
        <v>53</v>
      </c>
      <c r="C1" s="3" t="s">
        <v>87</v>
      </c>
      <c r="D1" s="3" t="s">
        <v>92</v>
      </c>
    </row>
    <row r="2" spans="1:5">
      <c r="A2">
        <v>1</v>
      </c>
      <c r="B2">
        <v>1</v>
      </c>
      <c r="C2">
        <v>2</v>
      </c>
      <c r="D2">
        <v>100</v>
      </c>
      <c r="E2" t="str">
        <f ca="1">"INSERT INTO " &amp; RIGHT(CELL("filename",B2),LEN(CELL("filename",B2))-FIND("]",CELL("filename",B2))) &amp; " VALUES (" &amp; A2 &amp; "," &amp; B2 &amp; "," &amp; C2 &amp; "," &amp; D2 &amp; ");"</f>
        <v>INSERT INTO EXP_MASTER VALUES (1,1,2,100);</v>
      </c>
    </row>
    <row r="3" spans="1:5">
      <c r="A3">
        <v>2</v>
      </c>
      <c r="B3">
        <v>1</v>
      </c>
      <c r="C3">
        <v>3</v>
      </c>
      <c r="D3">
        <v>120</v>
      </c>
      <c r="E3" t="str">
        <f ca="1">"INSERT INTO " &amp; RIGHT(CELL("filename",B3),LEN(CELL("filename",B3))-FIND("]",CELL("filename",B3))) &amp; " VALUES (" &amp; A3 &amp; "," &amp; B3 &amp; "," &amp; C3 &amp; "," &amp; D3 &amp; ");"</f>
        <v>INSERT INTO EXP_MASTER VALUES (2,1,3,120);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A4" sqref="A4"/>
    </sheetView>
  </sheetViews>
  <sheetFormatPr baseColWidth="12" defaultColWidth="8.83203125" defaultRowHeight="17" x14ac:dyDescent="0"/>
  <cols>
    <col min="1" max="1" width="3.1640625" bestFit="1" customWidth="1"/>
    <col min="2" max="2" width="9.5" bestFit="1" customWidth="1"/>
    <col min="3" max="3" width="10.1640625" bestFit="1" customWidth="1"/>
    <col min="4" max="4" width="19.83203125" bestFit="1" customWidth="1"/>
  </cols>
  <sheetData>
    <row r="1" spans="1:5">
      <c r="A1" s="4" t="s">
        <v>0</v>
      </c>
      <c r="B1" s="3" t="s">
        <v>186</v>
      </c>
      <c r="C1" s="3" t="s">
        <v>159</v>
      </c>
      <c r="D1" s="3" t="s">
        <v>157</v>
      </c>
    </row>
    <row r="2" spans="1:5">
      <c r="A2">
        <v>1</v>
      </c>
      <c r="B2">
        <v>1</v>
      </c>
      <c r="C2" t="s">
        <v>187</v>
      </c>
      <c r="D2" s="2" t="s">
        <v>47</v>
      </c>
      <c r="E2" t="str">
        <f ca="1">"INSERT INTO " &amp; RIGHT(CELL("filename",B2),LEN(CELL("filename",B2))-FIND("]",CELL("filename",B2))) &amp; " VALUES (" &amp; A2 &amp; "," &amp; B2 &amp; ",'" &amp; C2 &amp; "','" &amp; D2 &amp; "');"</f>
        <v>INSERT INTO UPDATE_MASTER VALUES (1,1,'初期','1900/01/01 00:00:00');</v>
      </c>
    </row>
    <row r="3" spans="1:5">
      <c r="A3">
        <v>2</v>
      </c>
      <c r="B3">
        <v>2</v>
      </c>
      <c r="C3" t="s">
        <v>188</v>
      </c>
      <c r="D3" s="2" t="s">
        <v>189</v>
      </c>
      <c r="E3" t="str">
        <f ca="1">"INSERT INTO " &amp; RIGHT(CELL("filename",B3),LEN(CELL("filename",B3))-FIND("]",CELL("filename",B3))) &amp; " VALUES (" &amp; A3 &amp; "," &amp; B3 &amp; ",'" &amp; C3 &amp; "','" &amp; D3 &amp; "');"</f>
        <v>INSERT INTO UPDATE_MASTER VALUES (2,2,'ガチャ追加','2015/06/01 15:00:00');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selection activeCell="A9" sqref="A9"/>
    </sheetView>
  </sheetViews>
  <sheetFormatPr baseColWidth="12" defaultColWidth="8.83203125" defaultRowHeight="17" x14ac:dyDescent="0"/>
  <cols>
    <col min="1" max="1" width="3.1640625" bestFit="1" customWidth="1"/>
    <col min="2" max="2" width="9" bestFit="1" customWidth="1"/>
    <col min="3" max="3" width="5.1640625" bestFit="1" customWidth="1"/>
    <col min="4" max="4" width="5.83203125" bestFit="1" customWidth="1"/>
    <col min="5" max="5" width="9.1640625" bestFit="1" customWidth="1"/>
    <col min="6" max="6" width="43" bestFit="1" customWidth="1"/>
    <col min="7" max="7" width="6" bestFit="1" customWidth="1"/>
    <col min="8" max="8" width="5.1640625" bestFit="1" customWidth="1"/>
    <col min="9" max="9" width="3.6640625" bestFit="1" customWidth="1"/>
    <col min="10" max="11" width="5.1640625" bestFit="1" customWidth="1"/>
    <col min="12" max="13" width="11" bestFit="1" customWidth="1"/>
    <col min="14" max="14" width="5.1640625" bestFit="1" customWidth="1"/>
    <col min="15" max="18" width="9" bestFit="1" customWidth="1"/>
    <col min="19" max="22" width="19.83203125" bestFit="1" customWidth="1"/>
  </cols>
  <sheetData>
    <row r="1" spans="1:23">
      <c r="A1" s="4" t="s">
        <v>0</v>
      </c>
      <c r="B1" s="3" t="s">
        <v>103</v>
      </c>
      <c r="C1" s="3" t="s">
        <v>53</v>
      </c>
      <c r="D1" s="3" t="s">
        <v>101</v>
      </c>
      <c r="E1" s="3" t="s">
        <v>37</v>
      </c>
      <c r="F1" s="3" t="s">
        <v>38</v>
      </c>
      <c r="G1" s="3" t="s">
        <v>93</v>
      </c>
      <c r="H1" s="3" t="s">
        <v>36</v>
      </c>
      <c r="I1" s="3" t="s">
        <v>79</v>
      </c>
      <c r="J1" s="3" t="s">
        <v>52</v>
      </c>
      <c r="K1" s="3" t="s">
        <v>98</v>
      </c>
      <c r="L1" s="3" t="s">
        <v>100</v>
      </c>
      <c r="M1" s="3" t="s">
        <v>99</v>
      </c>
      <c r="N1" s="3" t="s">
        <v>97</v>
      </c>
      <c r="O1" s="3" t="s">
        <v>153</v>
      </c>
      <c r="P1" s="3" t="s">
        <v>154</v>
      </c>
      <c r="Q1" s="3" t="s">
        <v>155</v>
      </c>
      <c r="R1" s="3" t="s">
        <v>156</v>
      </c>
      <c r="S1" s="3" t="s">
        <v>69</v>
      </c>
      <c r="T1" s="3" t="s">
        <v>70</v>
      </c>
      <c r="U1" s="3" t="s">
        <v>32</v>
      </c>
      <c r="V1" s="3" t="s">
        <v>33</v>
      </c>
    </row>
    <row r="2" spans="1:23">
      <c r="A2">
        <v>1</v>
      </c>
      <c r="B2" t="s">
        <v>124</v>
      </c>
      <c r="C2">
        <v>1</v>
      </c>
      <c r="D2">
        <v>1</v>
      </c>
      <c r="E2" t="s">
        <v>24</v>
      </c>
      <c r="F2" t="s">
        <v>25</v>
      </c>
      <c r="G2">
        <v>10</v>
      </c>
      <c r="H2">
        <v>0</v>
      </c>
      <c r="I2">
        <v>5</v>
      </c>
      <c r="J2">
        <v>5</v>
      </c>
      <c r="K2">
        <v>1</v>
      </c>
      <c r="L2">
        <v>1</v>
      </c>
      <c r="M2">
        <v>1</v>
      </c>
      <c r="N2">
        <v>0.7</v>
      </c>
      <c r="O2">
        <v>1</v>
      </c>
      <c r="P2">
        <v>1</v>
      </c>
      <c r="Q2">
        <v>1</v>
      </c>
      <c r="R2">
        <v>1</v>
      </c>
      <c r="S2" s="2" t="s">
        <v>47</v>
      </c>
      <c r="T2" s="2" t="s">
        <v>49</v>
      </c>
      <c r="U2" s="2" t="s">
        <v>48</v>
      </c>
      <c r="V2" s="2" t="s">
        <v>48</v>
      </c>
      <c r="W2" t="str">
        <f ca="1">"INSERT INTO " &amp; RIGHT(CELL("filename",B2),LEN(CELL("filename",B2))-FIND("]",CELL("filename",B2))) &amp; " VALUES (" &amp; A2 &amp; ",'" &amp; B2 &amp; "'," &amp; C2 &amp; "," &amp; D2 &amp; ",'" &amp; E2 &amp; "','" &amp; F2 &amp; "'," &amp; G2 &amp; "," &amp; H2 &amp; "," &amp; I2 &amp; "," &amp; J2 &amp; "," &amp; K2 &amp; "," &amp; L2 &amp; "," &amp; M2 &amp; "," &amp; N2 &amp; "," &amp; O2 &amp; "," &amp; P2 &amp; "," &amp; Q2 &amp; "," &amp; R2 &amp; ",'" &amp; S2 &amp; "','" &amp; T2 &amp; "','" &amp; U2 &amp; "','" &amp; V2 &amp; "');"</f>
        <v>INSERT INTO SKILL_MASTER VALUES (1,'S1',1,1,'スラッシュ','素早い一撃を繰り出す。',10,0,5,5,1,1,1,0.7,1,1,1,1,'1900/01/01 00:00:00','9999/01/01 00:00:00','2015/05/18 12:00:00','2015/05/18 12:00:00');</v>
      </c>
    </row>
    <row r="3" spans="1:23">
      <c r="A3">
        <v>2</v>
      </c>
      <c r="B3" t="s">
        <v>125</v>
      </c>
      <c r="C3">
        <v>2</v>
      </c>
      <c r="D3">
        <v>1</v>
      </c>
      <c r="E3" t="s">
        <v>22</v>
      </c>
      <c r="F3" t="s">
        <v>23</v>
      </c>
      <c r="G3">
        <v>10</v>
      </c>
      <c r="H3">
        <v>0</v>
      </c>
      <c r="I3">
        <v>10</v>
      </c>
      <c r="J3">
        <v>1</v>
      </c>
      <c r="K3">
        <v>1</v>
      </c>
      <c r="L3">
        <v>1</v>
      </c>
      <c r="M3">
        <v>1</v>
      </c>
      <c r="N3">
        <v>1.2</v>
      </c>
      <c r="O3">
        <v>1</v>
      </c>
      <c r="P3">
        <v>1</v>
      </c>
      <c r="Q3">
        <v>1</v>
      </c>
      <c r="R3">
        <v>1</v>
      </c>
      <c r="S3" s="2" t="s">
        <v>47</v>
      </c>
      <c r="T3" s="2" t="s">
        <v>49</v>
      </c>
      <c r="U3" s="2" t="s">
        <v>48</v>
      </c>
      <c r="V3" s="2" t="s">
        <v>48</v>
      </c>
      <c r="W3" t="str">
        <f t="shared" ref="W3:W6" ca="1" si="0">"INSERT INTO " &amp; RIGHT(CELL("filename",B3),LEN(CELL("filename",B3))-FIND("]",CELL("filename",B3))) &amp; " VALUES (" &amp; A3 &amp; ",'" &amp; B3 &amp; "'," &amp; C3 &amp; "," &amp; D3 &amp; ",'" &amp; E3 &amp; "','" &amp; F3 &amp; "'," &amp; G3 &amp; "," &amp; H3 &amp; "," &amp; I3 &amp; "," &amp; J3 &amp; "," &amp; K3 &amp; "," &amp; L3 &amp; "," &amp; M3 &amp; "," &amp; N3 &amp; "," &amp; O3 &amp; "," &amp; P3 &amp; "," &amp; Q3 &amp; "," &amp; R3 &amp; ",'" &amp; S3 &amp; "','" &amp; T3 &amp; "','" &amp; U3 &amp; "','" &amp; V3 &amp; "');"</f>
        <v>INSERT INTO SKILL_MASTER VALUES (2,'S2',2,1,'強襲撃','乱入しておそいかかり、敵1体にダメージを与える',10,0,10,1,1,1,1,1.2,1,1,1,1,'1900/01/01 00:00:00','9999/01/01 00:00:00','2015/05/18 12:00:00','2015/05/18 12:00:00');</v>
      </c>
    </row>
    <row r="4" spans="1:23">
      <c r="A4">
        <v>3</v>
      </c>
      <c r="B4" t="s">
        <v>126</v>
      </c>
      <c r="C4">
        <v>1</v>
      </c>
      <c r="D4">
        <v>2</v>
      </c>
      <c r="E4" t="s">
        <v>26</v>
      </c>
      <c r="F4" t="s">
        <v>27</v>
      </c>
      <c r="G4">
        <v>10</v>
      </c>
      <c r="H4">
        <v>4</v>
      </c>
      <c r="I4">
        <v>20</v>
      </c>
      <c r="J4">
        <v>3</v>
      </c>
      <c r="K4">
        <v>5</v>
      </c>
      <c r="L4">
        <v>5</v>
      </c>
      <c r="M4">
        <v>5</v>
      </c>
      <c r="N4">
        <v>1.2</v>
      </c>
      <c r="O4">
        <v>1</v>
      </c>
      <c r="P4">
        <v>1</v>
      </c>
      <c r="Q4">
        <v>1</v>
      </c>
      <c r="R4">
        <v>1</v>
      </c>
      <c r="S4" s="2" t="s">
        <v>47</v>
      </c>
      <c r="T4" s="2" t="s">
        <v>49</v>
      </c>
      <c r="U4" s="2" t="s">
        <v>48</v>
      </c>
      <c r="V4" s="2" t="s">
        <v>48</v>
      </c>
      <c r="W4" t="str">
        <f t="shared" ca="1" si="0"/>
        <v>INSERT INTO SKILL_MASTER VALUES (3,'S3',1,2,'レイ','光の矢が敵を捕らえる。',10,4,20,3,5,5,5,1.2,1,1,1,1,'1900/01/01 00:00:00','9999/01/01 00:00:00','2015/05/18 12:00:00','2015/05/18 12:00:00');</v>
      </c>
    </row>
    <row r="5" spans="1:23">
      <c r="A5">
        <v>4</v>
      </c>
      <c r="B5" t="s">
        <v>127</v>
      </c>
      <c r="C5">
        <v>2</v>
      </c>
      <c r="D5">
        <v>3</v>
      </c>
      <c r="E5" t="s">
        <v>28</v>
      </c>
      <c r="F5" t="s">
        <v>29</v>
      </c>
      <c r="G5">
        <v>10</v>
      </c>
      <c r="H5">
        <v>0</v>
      </c>
      <c r="I5">
        <v>5</v>
      </c>
      <c r="J5">
        <v>1</v>
      </c>
      <c r="K5">
        <v>1</v>
      </c>
      <c r="L5">
        <v>1</v>
      </c>
      <c r="M5">
        <v>1</v>
      </c>
      <c r="N5">
        <v>1.5</v>
      </c>
      <c r="O5">
        <v>1</v>
      </c>
      <c r="P5">
        <v>1</v>
      </c>
      <c r="Q5">
        <v>1</v>
      </c>
      <c r="R5">
        <v>1</v>
      </c>
      <c r="S5" s="2" t="s">
        <v>47</v>
      </c>
      <c r="T5" s="2" t="s">
        <v>49</v>
      </c>
      <c r="U5" s="2" t="s">
        <v>48</v>
      </c>
      <c r="V5" s="2" t="s">
        <v>48</v>
      </c>
      <c r="W5" t="str">
        <f t="shared" ca="1" si="0"/>
        <v>INSERT INTO SKILL_MASTER VALUES (4,'S4',2,3,'治癒術','自身のHPを回復させる。',10,0,5,1,1,1,1,1.5,1,1,1,1,'1900/01/01 00:00:00','9999/01/01 00:00:00','2015/05/18 12:00:00','2015/05/18 12:00:00');</v>
      </c>
    </row>
    <row r="6" spans="1:23">
      <c r="A6">
        <v>5</v>
      </c>
      <c r="B6" t="s">
        <v>128</v>
      </c>
      <c r="C6">
        <v>2</v>
      </c>
      <c r="D6">
        <v>4</v>
      </c>
      <c r="E6" t="s">
        <v>30</v>
      </c>
      <c r="F6" t="s">
        <v>31</v>
      </c>
      <c r="G6">
        <v>30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0.5</v>
      </c>
      <c r="O6">
        <v>1.2</v>
      </c>
      <c r="P6">
        <v>1.2</v>
      </c>
      <c r="Q6">
        <v>1</v>
      </c>
      <c r="R6">
        <v>1</v>
      </c>
      <c r="S6" s="2" t="s">
        <v>47</v>
      </c>
      <c r="T6" s="2" t="s">
        <v>49</v>
      </c>
      <c r="U6" s="2" t="s">
        <v>48</v>
      </c>
      <c r="V6" s="2" t="s">
        <v>48</v>
      </c>
      <c r="W6" t="str">
        <f t="shared" ca="1" si="0"/>
        <v>INSERT INTO SKILL_MASTER VALUES (5,'S5',2,4,'軍神','一定確率で自身の能力が上昇する。',30,0,0,0,1,1,1,0.5,1.2,1.2,1,1,'1900/01/01 00:00:00','9999/01/01 00:00:00','2015/05/18 12:00:00','2015/05/18 12:00:00');</v>
      </c>
    </row>
    <row r="9" spans="1:23">
      <c r="U9" s="2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3" sqref="A3"/>
    </sheetView>
  </sheetViews>
  <sheetFormatPr baseColWidth="12" defaultColWidth="9.1640625" defaultRowHeight="17" x14ac:dyDescent="0"/>
  <cols>
    <col min="1" max="1" width="3.1640625" bestFit="1" customWidth="1"/>
    <col min="2" max="2" width="5.1640625" bestFit="1" customWidth="1"/>
    <col min="3" max="3" width="13.6640625" bestFit="1" customWidth="1"/>
    <col min="4" max="5" width="19.83203125" bestFit="1" customWidth="1"/>
  </cols>
  <sheetData>
    <row r="1" spans="1:6">
      <c r="A1" s="4" t="s">
        <v>0</v>
      </c>
      <c r="B1" s="3" t="s">
        <v>53</v>
      </c>
      <c r="C1" s="3" t="s">
        <v>55</v>
      </c>
      <c r="D1" s="3" t="s">
        <v>129</v>
      </c>
      <c r="E1" s="3" t="s">
        <v>130</v>
      </c>
    </row>
    <row r="2" spans="1:6">
      <c r="A2">
        <v>1</v>
      </c>
      <c r="B2">
        <v>1</v>
      </c>
      <c r="C2" t="s">
        <v>131</v>
      </c>
      <c r="D2" s="2" t="s">
        <v>48</v>
      </c>
      <c r="E2" s="2" t="s">
        <v>182</v>
      </c>
      <c r="F2" t="str">
        <f ca="1">"INSERT INTO " &amp; RIGHT(CELL("filename",A2),LEN(CELL("filename",A2))-FIND("]",CELL("filename",A2))) &amp; " VALUES (" &amp; A2 &amp; "," &amp; B2 &amp; ",'" &amp; C2 &amp; "','" &amp; D2 &amp; "','" &amp; E2 &amp; "');"</f>
        <v>INSERT INTO INFO_MASTER VALUES (1,1,'お知らせです。','2015/05/18 12:00:00','2015/05/30 12:00:00');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4" sqref="E4"/>
    </sheetView>
  </sheetViews>
  <sheetFormatPr baseColWidth="12" defaultColWidth="9.1640625" defaultRowHeight="17" x14ac:dyDescent="0"/>
  <cols>
    <col min="1" max="1" width="3.1640625" bestFit="1" customWidth="1"/>
    <col min="2" max="2" width="10.1640625" bestFit="1" customWidth="1"/>
    <col min="3" max="4" width="19.83203125" bestFit="1" customWidth="1"/>
    <col min="5" max="5" width="89.33203125" bestFit="1" customWidth="1"/>
  </cols>
  <sheetData>
    <row r="1" spans="1:5">
      <c r="A1" s="4" t="s">
        <v>0</v>
      </c>
      <c r="B1" s="3" t="s">
        <v>57</v>
      </c>
      <c r="C1" s="3" t="s">
        <v>69</v>
      </c>
      <c r="D1" s="3" t="s">
        <v>70</v>
      </c>
    </row>
    <row r="2" spans="1:5">
      <c r="A2">
        <v>1</v>
      </c>
      <c r="B2" t="s">
        <v>102</v>
      </c>
      <c r="C2" s="2" t="s">
        <v>47</v>
      </c>
      <c r="D2" s="2" t="s">
        <v>49</v>
      </c>
      <c r="E2" t="str">
        <f ca="1">"INSERT INTO " &amp; RIGHT(CELL("filename",A2),LEN(CELL("filename",A2))-FIND("]",CELL("filename",A2))) &amp; " VALUES (" &amp; A2 &amp; ",'" &amp; B2 &amp; "','" &amp; C2 &amp; "','" &amp; D2 &amp; "');"</f>
        <v>INSERT INTO EVENT_MASTER VALUES (1,'新規ガチャ','1900/01/01 00:00:00','9999/01/01 00:00:00');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3" sqref="E3"/>
    </sheetView>
  </sheetViews>
  <sheetFormatPr baseColWidth="12" defaultColWidth="9.1640625" defaultRowHeight="17" x14ac:dyDescent="0"/>
  <cols>
    <col min="1" max="1" width="3.1640625" bestFit="1" customWidth="1"/>
    <col min="2" max="2" width="9.33203125" bestFit="1" customWidth="1"/>
    <col min="3" max="4" width="9" bestFit="1" customWidth="1"/>
    <col min="5" max="5" width="6" bestFit="1" customWidth="1"/>
    <col min="6" max="6" width="52.33203125" bestFit="1" customWidth="1"/>
  </cols>
  <sheetData>
    <row r="1" spans="1:6">
      <c r="A1" s="4" t="s">
        <v>0</v>
      </c>
      <c r="B1" s="3" t="s">
        <v>183</v>
      </c>
      <c r="C1" s="3" t="s">
        <v>180</v>
      </c>
      <c r="D1" s="3" t="s">
        <v>103</v>
      </c>
      <c r="E1" s="3" t="s">
        <v>184</v>
      </c>
    </row>
    <row r="2" spans="1:6">
      <c r="A2">
        <v>1</v>
      </c>
      <c r="B2">
        <v>1</v>
      </c>
      <c r="C2" s="1">
        <v>1</v>
      </c>
      <c r="D2" s="2" t="s">
        <v>185</v>
      </c>
      <c r="E2">
        <v>2</v>
      </c>
      <c r="F2" t="str">
        <f ca="1">"INSERT INTO " &amp; RIGHT(CELL("filename",A2),LEN(CELL("filename",A2))-FIND("]",CELL("filename",A2))) &amp; " VALUES (" &amp; A2 &amp; "," &amp; B2 &amp; "," &amp; C2 &amp; ",'" &amp; D2 &amp; "'," &amp; E2 &amp; ");"</f>
        <v>INSERT INTO EVENT_IMAGE_MASTER VALUES (1,1,1,'G1',2);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baseColWidth="12" defaultColWidth="8.83203125" defaultRowHeight="17" x14ac:dyDescent="0"/>
  <cols>
    <col min="1" max="1" width="3.1640625" bestFit="1" customWidth="1"/>
    <col min="2" max="2" width="5.1640625" bestFit="1" customWidth="1"/>
    <col min="3" max="3" width="9.83203125" bestFit="1" customWidth="1"/>
    <col min="4" max="4" width="13.5" bestFit="1" customWidth="1"/>
    <col min="5" max="5" width="7.1640625" bestFit="1" customWidth="1"/>
    <col min="6" max="6" width="5.1640625" bestFit="1" customWidth="1"/>
    <col min="7" max="7" width="9.83203125" bestFit="1" customWidth="1"/>
    <col min="8" max="8" width="5.1640625" bestFit="1" customWidth="1"/>
    <col min="9" max="9" width="19.33203125" bestFit="1" customWidth="1"/>
    <col min="10" max="11" width="19.83203125" bestFit="1" customWidth="1"/>
  </cols>
  <sheetData>
    <row r="1" spans="1:12">
      <c r="A1" s="4" t="s">
        <v>0</v>
      </c>
      <c r="B1" s="3" t="s">
        <v>53</v>
      </c>
      <c r="C1" s="3" t="s">
        <v>193</v>
      </c>
      <c r="D1" s="3" t="s">
        <v>194</v>
      </c>
      <c r="E1" s="3" t="s">
        <v>73</v>
      </c>
      <c r="F1" s="3" t="s">
        <v>51</v>
      </c>
      <c r="G1" s="3" t="s">
        <v>71</v>
      </c>
      <c r="H1" s="3" t="s">
        <v>72</v>
      </c>
      <c r="I1" s="3" t="s">
        <v>38</v>
      </c>
      <c r="J1" s="3" t="s">
        <v>191</v>
      </c>
      <c r="K1" s="3" t="s">
        <v>130</v>
      </c>
    </row>
    <row r="2" spans="1:12">
      <c r="A2">
        <v>1</v>
      </c>
      <c r="B2">
        <v>2</v>
      </c>
      <c r="C2">
        <v>3</v>
      </c>
      <c r="D2">
        <v>4</v>
      </c>
      <c r="E2">
        <v>0</v>
      </c>
      <c r="F2">
        <v>1</v>
      </c>
      <c r="G2">
        <v>1</v>
      </c>
      <c r="H2">
        <v>3</v>
      </c>
      <c r="I2" t="s">
        <v>132</v>
      </c>
      <c r="J2" s="2" t="s">
        <v>48</v>
      </c>
      <c r="K2" s="2" t="s">
        <v>192</v>
      </c>
      <c r="L2" t="str">
        <f ca="1">"INSERT INTO " &amp; RIGHT(CELL("filename",B2),LEN(CELL("filename",B2))-FIND("]",CELL("filename",B2))) &amp; " VALUES (" &amp; A2 &amp; "," &amp; B2 &amp; "," &amp; E2 &amp; "," &amp; F2 &amp; "," &amp; G2 &amp; "," &amp; H2 &amp; ",'" &amp; I2 &amp; "','" &amp; J2 &amp; "','" &amp; K2 &amp; "');"</f>
        <v>INSERT INTO PRESENT_MASTER VALUES (1,2,0,1,1,3,'ログインボーナスです','2015/05/18 12:00:00','2015/06/18 12:00:00');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3" sqref="J3"/>
    </sheetView>
  </sheetViews>
  <sheetFormatPr baseColWidth="12" defaultColWidth="8.83203125" defaultRowHeight="17" x14ac:dyDescent="0"/>
  <cols>
    <col min="1" max="1" width="3.1640625" bestFit="1" customWidth="1"/>
    <col min="2" max="2" width="5.1640625" bestFit="1" customWidth="1"/>
    <col min="3" max="3" width="9.1640625" bestFit="1" customWidth="1"/>
    <col min="4" max="4" width="9.83203125" bestFit="1" customWidth="1"/>
    <col min="5" max="5" width="5.1640625" bestFit="1" customWidth="1"/>
    <col min="7" max="10" width="19.83203125" bestFit="1" customWidth="1"/>
  </cols>
  <sheetData>
    <row r="1" spans="1:11">
      <c r="A1" s="4" t="s">
        <v>0</v>
      </c>
      <c r="B1" s="3" t="s">
        <v>53</v>
      </c>
      <c r="C1" s="3" t="s">
        <v>77</v>
      </c>
      <c r="D1" s="3" t="s">
        <v>71</v>
      </c>
      <c r="E1" s="3" t="s">
        <v>72</v>
      </c>
      <c r="F1" s="3" t="s">
        <v>78</v>
      </c>
      <c r="G1" s="3" t="s">
        <v>69</v>
      </c>
      <c r="H1" s="3" t="s">
        <v>70</v>
      </c>
      <c r="I1" s="3" t="s">
        <v>32</v>
      </c>
      <c r="J1" s="3" t="s">
        <v>33</v>
      </c>
    </row>
    <row r="2" spans="1:11">
      <c r="A2">
        <v>1</v>
      </c>
      <c r="B2">
        <v>1</v>
      </c>
      <c r="C2">
        <v>0</v>
      </c>
      <c r="D2">
        <v>1</v>
      </c>
      <c r="E2">
        <v>3</v>
      </c>
      <c r="F2">
        <v>20</v>
      </c>
      <c r="G2" s="2" t="s">
        <v>48</v>
      </c>
      <c r="H2" s="2" t="s">
        <v>133</v>
      </c>
      <c r="I2" s="2" t="s">
        <v>48</v>
      </c>
      <c r="J2" s="2" t="s">
        <v>48</v>
      </c>
      <c r="K2" t="str">
        <f ca="1">"INSERT INTO " &amp; RIGHT(CELL("filename",B2),LEN(CELL("filename",B2))-FIND("]",CELL("filename",B2))) &amp; " VALUES (" &amp; A2 &amp; "," &amp; B2 &amp; "," &amp; C2 &amp; "," &amp; D2 &amp; "," &amp; E2 &amp; "," &amp; F2 &amp; ",'" &amp; G2 &amp; "','" &amp; H2 &amp; "','" &amp; I2 &amp; "','" &amp; J2 &amp; "');"</f>
        <v>INSERT INTO PREMIUM_MASTER VALUES (1,1,0,1,3,20,'2015/05/18 12:00:00','2015/06/18 12:00:00','2015/05/18 12:00:00','2015/05/18 12:00:00');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2" sqref="J2"/>
    </sheetView>
  </sheetViews>
  <sheetFormatPr baseColWidth="12" defaultColWidth="8.83203125" defaultRowHeight="17" x14ac:dyDescent="0"/>
  <cols>
    <col min="1" max="1" width="3.1640625" bestFit="1" customWidth="1"/>
    <col min="2" max="2" width="5.1640625" bestFit="1" customWidth="1"/>
    <col min="3" max="3" width="9" bestFit="1" customWidth="1"/>
    <col min="4" max="4" width="13.6640625" bestFit="1" customWidth="1"/>
    <col min="5" max="5" width="22.33203125" bestFit="1" customWidth="1"/>
    <col min="6" max="6" width="7.1640625" bestFit="1" customWidth="1"/>
    <col min="7" max="7" width="5.1640625" style="1" bestFit="1" customWidth="1"/>
    <col min="8" max="9" width="19.83203125" bestFit="1" customWidth="1"/>
  </cols>
  <sheetData>
    <row r="1" spans="1:10">
      <c r="A1" s="4" t="s">
        <v>0</v>
      </c>
      <c r="B1" s="3" t="s">
        <v>53</v>
      </c>
      <c r="C1" s="3" t="s">
        <v>103</v>
      </c>
      <c r="D1" s="3" t="s">
        <v>37</v>
      </c>
      <c r="E1" s="3" t="s">
        <v>38</v>
      </c>
      <c r="F1" s="3" t="s">
        <v>54</v>
      </c>
      <c r="G1" s="5" t="s">
        <v>181</v>
      </c>
      <c r="H1" s="3" t="s">
        <v>32</v>
      </c>
      <c r="I1" s="3" t="s">
        <v>33</v>
      </c>
    </row>
    <row r="2" spans="1:10">
      <c r="A2">
        <v>1</v>
      </c>
      <c r="B2">
        <v>1</v>
      </c>
      <c r="C2" t="s">
        <v>190</v>
      </c>
      <c r="D2" t="s">
        <v>134</v>
      </c>
      <c r="E2" t="s">
        <v>135</v>
      </c>
      <c r="F2">
        <v>3</v>
      </c>
      <c r="G2" s="1">
        <v>1</v>
      </c>
      <c r="H2" s="2" t="s">
        <v>48</v>
      </c>
      <c r="I2" s="2" t="s">
        <v>48</v>
      </c>
      <c r="J2" t="str">
        <f ca="1">"INSERT INTO " &amp; RIGHT(CELL("filename",B2),LEN(CELL("filename",B2))-FIND("]",CELL("filename",B2))) &amp; " VALUES (" &amp; A2 &amp; "," &amp; B2 &amp; ",'" &amp; C2 &amp; "','" &amp; D2 &amp; "','" &amp; E2 &amp; "'," &amp; F2 &amp; "," &amp; G2 &amp; ",'" &amp; H2 &amp; "','" &amp; I2 &amp; "');"</f>
        <v>INSERT INTO ITEM_MASTER VALUES (1,1,'I1','スタミナ回復薬','スタミナが全回復します。',3,1,'2015/05/18 12:00:00','2015/05/18 12:00:00');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R3" sqref="R3"/>
    </sheetView>
  </sheetViews>
  <sheetFormatPr baseColWidth="12" defaultColWidth="8.83203125" defaultRowHeight="17" x14ac:dyDescent="0"/>
  <cols>
    <col min="1" max="1" width="3.1640625" bestFit="1" customWidth="1"/>
    <col min="2" max="2" width="9" bestFit="1" customWidth="1"/>
    <col min="3" max="3" width="13" bestFit="1" customWidth="1"/>
    <col min="4" max="4" width="10.5" bestFit="1" customWidth="1"/>
    <col min="5" max="5" width="9" bestFit="1" customWidth="1"/>
    <col min="6" max="6" width="5.1640625" bestFit="1" customWidth="1"/>
    <col min="7" max="7" width="9.83203125" bestFit="1" customWidth="1"/>
    <col min="8" max="8" width="8.6640625" bestFit="1" customWidth="1"/>
    <col min="9" max="9" width="7.5" bestFit="1" customWidth="1"/>
    <col min="10" max="10" width="9.83203125" bestFit="1" customWidth="1"/>
    <col min="11" max="11" width="9" bestFit="1" customWidth="1"/>
    <col min="12" max="13" width="10.1640625" bestFit="1" customWidth="1"/>
    <col min="14" max="17" width="19.83203125" bestFit="1" customWidth="1"/>
  </cols>
  <sheetData>
    <row r="1" spans="1:18">
      <c r="A1" s="4" t="s">
        <v>0</v>
      </c>
      <c r="B1" s="3" t="s">
        <v>103</v>
      </c>
      <c r="C1" s="3" t="s">
        <v>37</v>
      </c>
      <c r="D1" s="3" t="s">
        <v>46</v>
      </c>
      <c r="E1" s="3" t="s">
        <v>88</v>
      </c>
      <c r="F1" s="3" t="s">
        <v>89</v>
      </c>
      <c r="G1" s="3" t="s">
        <v>82</v>
      </c>
      <c r="H1" s="3" t="s">
        <v>83</v>
      </c>
      <c r="I1" s="3" t="s">
        <v>84</v>
      </c>
      <c r="J1" s="3" t="s">
        <v>80</v>
      </c>
      <c r="K1" s="3" t="s">
        <v>81</v>
      </c>
      <c r="L1" s="3" t="s">
        <v>85</v>
      </c>
      <c r="M1" s="3" t="s">
        <v>86</v>
      </c>
      <c r="N1" s="3" t="s">
        <v>69</v>
      </c>
      <c r="O1" s="3" t="s">
        <v>70</v>
      </c>
      <c r="P1" s="3" t="s">
        <v>32</v>
      </c>
      <c r="Q1" s="3" t="s">
        <v>33</v>
      </c>
    </row>
    <row r="2" spans="1:18">
      <c r="A2">
        <v>1</v>
      </c>
      <c r="B2" t="s">
        <v>137</v>
      </c>
      <c r="C2" t="s">
        <v>136</v>
      </c>
      <c r="D2">
        <v>20</v>
      </c>
      <c r="E2">
        <v>360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500</v>
      </c>
      <c r="M2">
        <v>200</v>
      </c>
      <c r="N2" s="2" t="s">
        <v>47</v>
      </c>
      <c r="O2" s="2" t="s">
        <v>49</v>
      </c>
      <c r="P2" s="2" t="s">
        <v>48</v>
      </c>
      <c r="Q2" s="2" t="s">
        <v>48</v>
      </c>
      <c r="R2" t="str">
        <f ca="1">"INSERT INTO " &amp; RIGHT(CELL("filename",B2),LEN(CELL("filename",B2))-FIND("]",CELL("filename",B2))) &amp; " VALUES (" &amp; A2 &amp; ",'" &amp; B2 &amp; "','" &amp; C2 &amp; "'," &amp; D2 &amp; "," &amp; E2 &amp; "," &amp; F2 &amp; "," &amp; G2 &amp; "," &amp; H2 &amp; "," &amp; I2 &amp; "," &amp; J2 &amp; "," &amp; K2 &amp; "," &amp; L2 &amp; "," &amp; M2 &amp; ",'" &amp; N2 &amp; "','" &amp; O2 &amp; "','" &amp; P2 &amp; "','" &amp; Q2 &amp; "');"</f>
        <v>INSERT INTO SHISETSU_MASTER VALUES (1,'B1','トウモロコシ畑',20,360,100,100,100,100,100,100,500,200,'1900/01/01 00:00:00','9999/01/01 00:00:00','2015/05/18 12:00:00','2015/05/18 12:00:00');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UNIT_MASTER</vt:lpstr>
      <vt:lpstr>SKILL_MASTER</vt:lpstr>
      <vt:lpstr>INFO_MASTER</vt:lpstr>
      <vt:lpstr>EVENT_MASTER</vt:lpstr>
      <vt:lpstr>EVENT_IMAGE_MASTER</vt:lpstr>
      <vt:lpstr>PRESENT_MASTER</vt:lpstr>
      <vt:lpstr>PREMIUM_MASTER</vt:lpstr>
      <vt:lpstr>ITEM_MASTER</vt:lpstr>
      <vt:lpstr>SHISETSU_MASTER</vt:lpstr>
      <vt:lpstr>DANJON_MASTER</vt:lpstr>
      <vt:lpstr>IMAGE_MASTER</vt:lpstr>
      <vt:lpstr>EXP_MASTER</vt:lpstr>
      <vt:lpstr>UPDATE_MASTER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2015-05-30T15:09:05Z</dcterms:modified>
</cp:coreProperties>
</file>