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h_000\Desktop\RIT\System Modeling\Project5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G4" i="1" l="1"/>
  <c r="F4" i="1"/>
  <c r="E4" i="1"/>
  <c r="D4" i="1"/>
  <c r="C4" i="1"/>
  <c r="C6" i="1" l="1"/>
  <c r="D3" i="1" l="1"/>
  <c r="E3" i="1"/>
  <c r="F3" i="1"/>
  <c r="G3" i="1"/>
  <c r="C3" i="1"/>
</calcChain>
</file>

<file path=xl/sharedStrings.xml><?xml version="1.0" encoding="utf-8"?>
<sst xmlns="http://schemas.openxmlformats.org/spreadsheetml/2006/main" count="6" uniqueCount="6">
  <si>
    <t>Volt</t>
  </si>
  <si>
    <t>h1_dot</t>
  </si>
  <si>
    <t>Qin</t>
  </si>
  <si>
    <t>Area</t>
  </si>
  <si>
    <t>K = 3*10^-5</t>
  </si>
  <si>
    <t>kb = -0.0002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</si>
</sst>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Gain (K)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0876640419948"/>
          <c:y val="0.14856478483956084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Sheet1!$C$2:$G$2</c:f>
              <c:numCache>
                <c:formatCode>General</c:formatCode>
                <c:ptCount val="5"/>
                <c:pt idx="0">
                  <c:v>10.1</c:v>
                </c:pt>
                <c:pt idx="1">
                  <c:v>9.3000000000000007</c:v>
                </c:pt>
                <c:pt idx="2">
                  <c:v>8.6</c:v>
                </c:pt>
                <c:pt idx="3">
                  <c:v>7.9</c:v>
                </c:pt>
                <c:pt idx="4">
                  <c:v>7.3</c:v>
                </c:pt>
              </c:numCache>
            </c:numRef>
          </c:xVal>
          <c:yVal>
            <c:numRef>
              <c:f>Sheet1!$C$3:$G$3</c:f>
              <c:numCache>
                <c:formatCode>General</c:formatCode>
                <c:ptCount val="5"/>
                <c:pt idx="0">
                  <c:v>1.0274855972917204E-4</c:v>
                </c:pt>
                <c:pt idx="1">
                  <c:v>8.7225396029081347E-5</c:v>
                </c:pt>
                <c:pt idx="2">
                  <c:v>7.0137882498748905E-5</c:v>
                </c:pt>
                <c:pt idx="3">
                  <c:v>4.5372382395208291E-5</c:v>
                </c:pt>
                <c:pt idx="4">
                  <c:v>1.8681041373070364E-5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408624"/>
        <c:axId val="1005410256"/>
      </c:scatterChart>
      <c:valAx>
        <c:axId val="100540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10256"/>
        <c:crosses val="autoZero"/>
        <c:crossBetween val="midCat"/>
      </c:valAx>
      <c:valAx>
        <c:axId val="10054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Qin(m3/s)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0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7</xdr:row>
      <xdr:rowOff>30480</xdr:rowOff>
    </xdr:from>
    <xdr:to>
      <xdr:col>8</xdr:col>
      <xdr:colOff>411480</xdr:colOff>
      <xdr:row>23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tabSelected="1" workbookViewId="0">
      <selection activeCell="J10" sqref="J10"/>
    </sheetView>
  </sheetViews>
  <sheetFormatPr defaultRowHeight="14.4" x14ac:dyDescent="0.3"/>
  <sheetData>
    <row r="2" spans="2:10" x14ac:dyDescent="0.3">
      <c r="B2" t="s">
        <v>0</v>
      </c>
      <c r="C2">
        <f>10.1</f>
        <v>10.1</v>
      </c>
      <c r="D2">
        <f>9.3</f>
        <v>9.3000000000000007</v>
      </c>
      <c r="E2">
        <f>8.6</f>
        <v>8.6</v>
      </c>
      <c r="F2">
        <f>7.9</f>
        <v>7.9</v>
      </c>
      <c r="G2">
        <f>7.3</f>
        <v>7.3</v>
      </c>
    </row>
    <row r="3" spans="2:10" x14ac:dyDescent="0.3">
      <c r="B3" t="s">
        <v>2</v>
      </c>
      <c r="C3">
        <f>$C$6*C4</f>
        <v>1.0274855972917204E-4</v>
      </c>
      <c r="D3">
        <f t="shared" ref="D3:G3" si="0">$C$6*D4</f>
        <v>8.7225396029081347E-5</v>
      </c>
      <c r="E3">
        <f t="shared" si="0"/>
        <v>7.0137882498748905E-5</v>
      </c>
      <c r="F3">
        <f t="shared" si="0"/>
        <v>4.5372382395208291E-5</v>
      </c>
      <c r="G3">
        <f t="shared" si="0"/>
        <v>1.8681041373070364E-5</v>
      </c>
    </row>
    <row r="4" spans="2:10" x14ac:dyDescent="0.3">
      <c r="B4" t="s">
        <v>1</v>
      </c>
      <c r="C4">
        <f>0.01*(31.8-17.9)/(22.05-15.25)</f>
        <v>2.0441176470588233E-2</v>
      </c>
      <c r="D4">
        <f>0.01*(30.8-19)/(90.7-83.9)</f>
        <v>1.7352941176470595E-2</v>
      </c>
      <c r="E4">
        <f>0.01*(31-19)/(166.4-157.8)</f>
        <v>1.3953488372093032E-2</v>
      </c>
      <c r="F4">
        <f>0.01*(28.2-18)/(252.5-241.2)</f>
        <v>9.0265486725663625E-3</v>
      </c>
      <c r="G4">
        <f>0.01*(29.9-20.2)/(390.2-364.1)</f>
        <v>3.716475095785445E-3</v>
      </c>
    </row>
    <row r="6" spans="2:10" x14ac:dyDescent="0.3">
      <c r="B6" t="s">
        <v>3</v>
      </c>
      <c r="C6">
        <f>(PI()*0.08^2)/4</f>
        <v>5.0265482457436689E-3</v>
      </c>
    </row>
    <row r="9" spans="2:10" x14ac:dyDescent="0.3">
      <c r="J9" t="s">
        <v>4</v>
      </c>
    </row>
    <row r="10" spans="2:10" x14ac:dyDescent="0.3">
      <c r="J10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mollica</dc:creator>
  <cp:lastModifiedBy>Guilherme mollica</cp:lastModifiedBy>
  <dcterms:created xsi:type="dcterms:W3CDTF">2016-04-30T14:09:32Z</dcterms:created>
  <dcterms:modified xsi:type="dcterms:W3CDTF">2016-05-04T15:48:20Z</dcterms:modified>
</cp:coreProperties>
</file>