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97dfd61da619a5/POLIMI FORE/SEMESTRE II/ADVANCED_MEASSUREMENTS/PROGETTO/CBFD/REPORT_RESULTS/centers/"/>
    </mc:Choice>
  </mc:AlternateContent>
  <xr:revisionPtr revIDLastSave="157" documentId="8_{1F56F00A-58CC-436B-B506-6E21E30A535B}" xr6:coauthVersionLast="47" xr6:coauthVersionMax="47" xr10:uidLastSave="{BC96DD56-607E-4577-8C41-781744BDC6AE}"/>
  <bookViews>
    <workbookView xWindow="-108" yWindow="-108" windowWidth="23256" windowHeight="12456" xr2:uid="{774392F4-C0A9-48CB-AB2D-2334AE7E3A06}"/>
  </bookViews>
  <sheets>
    <sheet name="REsults" sheetId="1" r:id="rId1"/>
    <sheet name="Camara" sheetId="3" r:id="rId2"/>
    <sheet name="Calibrado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3" l="1"/>
  <c r="K18" i="3"/>
  <c r="E19" i="3"/>
  <c r="E18" i="3"/>
  <c r="L13" i="3"/>
  <c r="K13" i="3"/>
  <c r="F13" i="3"/>
  <c r="E13" i="3"/>
  <c r="F3" i="3"/>
  <c r="F4" i="3"/>
  <c r="F5" i="3"/>
  <c r="F6" i="3"/>
  <c r="F7" i="3"/>
  <c r="F8" i="3"/>
  <c r="F9" i="3"/>
  <c r="F10" i="3"/>
  <c r="F11" i="3"/>
  <c r="F12" i="3"/>
  <c r="F2" i="3"/>
  <c r="L3" i="3"/>
  <c r="L4" i="3"/>
  <c r="L5" i="3"/>
  <c r="L6" i="3"/>
  <c r="L7" i="3"/>
  <c r="L8" i="3"/>
  <c r="L9" i="3"/>
  <c r="L10" i="3"/>
  <c r="L11" i="3"/>
  <c r="L12" i="3"/>
  <c r="L2" i="3"/>
  <c r="K3" i="3"/>
  <c r="K4" i="3"/>
  <c r="K5" i="3"/>
  <c r="K6" i="3"/>
  <c r="K7" i="3"/>
  <c r="K8" i="3"/>
  <c r="K9" i="3"/>
  <c r="K10" i="3"/>
  <c r="K11" i="3"/>
  <c r="K12" i="3"/>
  <c r="K2" i="3"/>
  <c r="E3" i="3"/>
  <c r="E4" i="3"/>
  <c r="E5" i="3"/>
  <c r="E6" i="3"/>
  <c r="E7" i="3"/>
  <c r="E8" i="3"/>
  <c r="E9" i="3"/>
  <c r="E10" i="3"/>
  <c r="E11" i="3"/>
  <c r="E12" i="3"/>
  <c r="E2" i="3"/>
  <c r="E28" i="2"/>
  <c r="E30" i="2" s="1"/>
  <c r="D28" i="2"/>
  <c r="D30" i="2" s="1"/>
  <c r="D27" i="2"/>
  <c r="E27" i="2"/>
  <c r="E24" i="2"/>
  <c r="D24" i="2"/>
</calcChain>
</file>

<file path=xl/sharedStrings.xml><?xml version="1.0" encoding="utf-8"?>
<sst xmlns="http://schemas.openxmlformats.org/spreadsheetml/2006/main" count="96" uniqueCount="21">
  <si>
    <t>Meassurement</t>
  </si>
  <si>
    <t>Uncertainaty</t>
  </si>
  <si>
    <t>Logo</t>
  </si>
  <si>
    <t>Feature</t>
  </si>
  <si>
    <t>Distance betweeen Ellipse and Text Center</t>
  </si>
  <si>
    <t>Distance between Ellipses Center</t>
  </si>
  <si>
    <t>White Ellipse minor Axis</t>
  </si>
  <si>
    <t>White Ellipse major Axis</t>
  </si>
  <si>
    <t>ColorEllipse major Axis</t>
  </si>
  <si>
    <t>ColorEllipse minor Axis</t>
  </si>
  <si>
    <t>Major Axis</t>
  </si>
  <si>
    <t>Minor Axis</t>
  </si>
  <si>
    <t>White Ellipse Major</t>
  </si>
  <si>
    <t>White Ellipse Minor</t>
  </si>
  <si>
    <t>mean</t>
  </si>
  <si>
    <t>u_1</t>
  </si>
  <si>
    <t>u_2</t>
  </si>
  <si>
    <t>res</t>
  </si>
  <si>
    <t>u_total</t>
  </si>
  <si>
    <t>uncertainaty</t>
  </si>
  <si>
    <t xml:space="preserve">Weigth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</si>
</sst>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BE2E-44B4-4C36-8157-CF6B505C5933}">
  <dimension ref="A1:D79"/>
  <sheetViews>
    <sheetView tabSelected="1" topLeftCell="A3" workbookViewId="0">
      <selection activeCell="C8" sqref="C8"/>
    </sheetView>
  </sheetViews>
  <sheetFormatPr defaultRowHeight="14.4" x14ac:dyDescent="0.3"/>
  <cols>
    <col min="1" max="1" width="8.88671875" style="1"/>
    <col min="2" max="2" width="37.33203125" style="5" bestFit="1" customWidth="1"/>
    <col min="3" max="3" width="13.77734375" style="1" bestFit="1" customWidth="1"/>
    <col min="4" max="4" width="11.77734375" style="1" bestFit="1" customWidth="1"/>
    <col min="5" max="16384" width="8.88671875" style="1"/>
  </cols>
  <sheetData>
    <row r="1" spans="1:4" x14ac:dyDescent="0.3">
      <c r="A1" s="3" t="s">
        <v>2</v>
      </c>
      <c r="B1" s="3" t="s">
        <v>3</v>
      </c>
      <c r="C1" s="3" t="s">
        <v>0</v>
      </c>
      <c r="D1" s="3" t="s">
        <v>1</v>
      </c>
    </row>
    <row r="2" spans="1:4" x14ac:dyDescent="0.3">
      <c r="A2" s="2">
        <v>1</v>
      </c>
      <c r="B2" s="4" t="s">
        <v>7</v>
      </c>
      <c r="C2" s="3">
        <v>24.92</v>
      </c>
      <c r="D2" s="3">
        <v>0.65</v>
      </c>
    </row>
    <row r="3" spans="1:4" x14ac:dyDescent="0.3">
      <c r="A3" s="2"/>
      <c r="B3" s="4" t="s">
        <v>6</v>
      </c>
      <c r="C3" s="3">
        <v>39.04</v>
      </c>
      <c r="D3" s="3">
        <v>1.02</v>
      </c>
    </row>
    <row r="4" spans="1:4" x14ac:dyDescent="0.3">
      <c r="A4" s="2"/>
      <c r="B4" s="4" t="s">
        <v>8</v>
      </c>
      <c r="C4" s="3">
        <v>23.16</v>
      </c>
      <c r="D4" s="3">
        <v>0.6</v>
      </c>
    </row>
    <row r="5" spans="1:4" x14ac:dyDescent="0.3">
      <c r="A5" s="2"/>
      <c r="B5" s="4" t="s">
        <v>9</v>
      </c>
      <c r="C5" s="3">
        <v>34.630000000000003</v>
      </c>
      <c r="D5" s="3">
        <v>0.9</v>
      </c>
    </row>
    <row r="6" spans="1:4" x14ac:dyDescent="0.3">
      <c r="A6" s="2"/>
      <c r="B6" s="4" t="s">
        <v>5</v>
      </c>
      <c r="C6" s="3">
        <v>0.66</v>
      </c>
      <c r="D6" s="3">
        <v>0.02</v>
      </c>
    </row>
    <row r="7" spans="1:4" x14ac:dyDescent="0.3">
      <c r="A7" s="2"/>
      <c r="B7" s="4" t="s">
        <v>4</v>
      </c>
      <c r="C7" s="7">
        <v>1.56</v>
      </c>
      <c r="D7" s="3">
        <v>0.04</v>
      </c>
    </row>
    <row r="8" spans="1:4" x14ac:dyDescent="0.3">
      <c r="A8" s="2">
        <v>2</v>
      </c>
      <c r="B8" s="4" t="s">
        <v>6</v>
      </c>
      <c r="C8" s="1">
        <v>24.92</v>
      </c>
      <c r="D8" s="1">
        <v>0.65</v>
      </c>
    </row>
    <row r="9" spans="1:4" x14ac:dyDescent="0.3">
      <c r="A9" s="2"/>
      <c r="B9" s="4" t="s">
        <v>7</v>
      </c>
      <c r="C9" s="1">
        <v>38.82</v>
      </c>
      <c r="D9" s="1">
        <v>1.01</v>
      </c>
    </row>
    <row r="10" spans="1:4" x14ac:dyDescent="0.3">
      <c r="A10" s="2"/>
      <c r="B10" s="4" t="s">
        <v>9</v>
      </c>
      <c r="C10" s="1">
        <v>22.72</v>
      </c>
      <c r="D10" s="1">
        <v>0.59</v>
      </c>
    </row>
    <row r="11" spans="1:4" x14ac:dyDescent="0.3">
      <c r="A11" s="2"/>
      <c r="B11" s="4" t="s">
        <v>8</v>
      </c>
      <c r="C11" s="1">
        <v>31.98</v>
      </c>
      <c r="D11" s="1">
        <v>0.83</v>
      </c>
    </row>
    <row r="12" spans="1:4" x14ac:dyDescent="0.3">
      <c r="A12" s="2"/>
      <c r="B12" s="4" t="s">
        <v>5</v>
      </c>
      <c r="C12" s="1">
        <v>1.1200000000000001</v>
      </c>
      <c r="D12" s="1">
        <v>0.03</v>
      </c>
    </row>
    <row r="13" spans="1:4" x14ac:dyDescent="0.3">
      <c r="A13" s="2"/>
      <c r="B13" s="4" t="s">
        <v>4</v>
      </c>
      <c r="C13" s="1">
        <v>0.49</v>
      </c>
      <c r="D13" s="1">
        <v>0.01</v>
      </c>
    </row>
    <row r="14" spans="1:4" x14ac:dyDescent="0.3">
      <c r="A14" s="2">
        <v>3</v>
      </c>
      <c r="B14" s="4" t="s">
        <v>6</v>
      </c>
      <c r="C14" s="1">
        <v>24.48</v>
      </c>
      <c r="D14" s="1">
        <v>0.64</v>
      </c>
    </row>
    <row r="15" spans="1:4" x14ac:dyDescent="0.3">
      <c r="A15" s="2"/>
      <c r="B15" s="4" t="s">
        <v>7</v>
      </c>
      <c r="C15" s="1">
        <v>39.26</v>
      </c>
      <c r="D15" s="1">
        <v>1.02</v>
      </c>
    </row>
    <row r="16" spans="1:4" x14ac:dyDescent="0.3">
      <c r="A16" s="2"/>
      <c r="B16" s="4" t="s">
        <v>9</v>
      </c>
      <c r="C16" s="1">
        <v>22.28</v>
      </c>
      <c r="D16" s="1">
        <v>0.57999999999999996</v>
      </c>
    </row>
    <row r="17" spans="1:4" x14ac:dyDescent="0.3">
      <c r="A17" s="2"/>
      <c r="B17" s="4" t="s">
        <v>8</v>
      </c>
      <c r="C17" s="1">
        <v>34.409999999999997</v>
      </c>
      <c r="D17" s="1">
        <v>0.9</v>
      </c>
    </row>
    <row r="18" spans="1:4" x14ac:dyDescent="0.3">
      <c r="A18" s="2"/>
      <c r="B18" s="4" t="s">
        <v>5</v>
      </c>
      <c r="C18" s="1">
        <v>0.7</v>
      </c>
      <c r="D18" s="1">
        <v>0.02</v>
      </c>
    </row>
    <row r="19" spans="1:4" x14ac:dyDescent="0.3">
      <c r="A19" s="2"/>
      <c r="B19" s="4" t="s">
        <v>4</v>
      </c>
      <c r="C19" s="8">
        <v>2.65</v>
      </c>
      <c r="D19" s="1">
        <v>7.0000000000000007E-2</v>
      </c>
    </row>
    <row r="20" spans="1:4" x14ac:dyDescent="0.3">
      <c r="A20" s="2">
        <v>4</v>
      </c>
      <c r="B20" s="4" t="s">
        <v>6</v>
      </c>
      <c r="C20" s="1">
        <v>25.14</v>
      </c>
      <c r="D20" s="1">
        <v>0.65</v>
      </c>
    </row>
    <row r="21" spans="1:4" x14ac:dyDescent="0.3">
      <c r="A21" s="2"/>
      <c r="B21" s="4" t="s">
        <v>7</v>
      </c>
      <c r="C21" s="1">
        <v>38.82</v>
      </c>
      <c r="D21" s="1">
        <v>1.01</v>
      </c>
    </row>
    <row r="22" spans="1:4" x14ac:dyDescent="0.3">
      <c r="A22" s="2"/>
      <c r="B22" s="4" t="s">
        <v>9</v>
      </c>
      <c r="C22" s="1">
        <v>23.6</v>
      </c>
      <c r="D22" s="1">
        <v>0.61</v>
      </c>
    </row>
    <row r="23" spans="1:4" x14ac:dyDescent="0.3">
      <c r="A23" s="2"/>
      <c r="B23" s="4" t="s">
        <v>8</v>
      </c>
      <c r="C23" s="1">
        <v>35.29</v>
      </c>
      <c r="D23" s="1">
        <v>0.92</v>
      </c>
    </row>
    <row r="24" spans="1:4" x14ac:dyDescent="0.3">
      <c r="A24" s="2"/>
      <c r="B24" s="4" t="s">
        <v>5</v>
      </c>
      <c r="C24" s="1">
        <v>0.8</v>
      </c>
      <c r="D24" s="1">
        <v>0.02</v>
      </c>
    </row>
    <row r="25" spans="1:4" x14ac:dyDescent="0.3">
      <c r="A25" s="2"/>
      <c r="B25" s="4" t="s">
        <v>4</v>
      </c>
      <c r="C25" s="1">
        <v>0.31</v>
      </c>
      <c r="D25" s="1">
        <v>0.01</v>
      </c>
    </row>
    <row r="26" spans="1:4" x14ac:dyDescent="0.3">
      <c r="A26" s="2">
        <v>5</v>
      </c>
      <c r="B26" s="4" t="s">
        <v>7</v>
      </c>
      <c r="C26" s="1">
        <v>24.7</v>
      </c>
      <c r="D26" s="1">
        <v>0.64</v>
      </c>
    </row>
    <row r="27" spans="1:4" x14ac:dyDescent="0.3">
      <c r="A27" s="2"/>
      <c r="B27" s="4" t="s">
        <v>6</v>
      </c>
      <c r="C27" s="1">
        <v>39.04</v>
      </c>
      <c r="D27" s="1">
        <v>1.02</v>
      </c>
    </row>
    <row r="28" spans="1:4" x14ac:dyDescent="0.3">
      <c r="A28" s="2"/>
      <c r="B28" s="4" t="s">
        <v>8</v>
      </c>
      <c r="C28" s="1">
        <v>22.06</v>
      </c>
      <c r="D28" s="1">
        <v>0.56999999999999995</v>
      </c>
    </row>
    <row r="29" spans="1:4" x14ac:dyDescent="0.3">
      <c r="A29" s="2"/>
      <c r="B29" s="4" t="s">
        <v>9</v>
      </c>
      <c r="C29" s="1">
        <v>33.97</v>
      </c>
      <c r="D29" s="1">
        <v>0.88</v>
      </c>
    </row>
    <row r="30" spans="1:4" x14ac:dyDescent="0.3">
      <c r="A30" s="2"/>
      <c r="B30" s="4" t="s">
        <v>5</v>
      </c>
      <c r="C30" s="1">
        <v>0.66</v>
      </c>
      <c r="D30" s="1">
        <v>0.02</v>
      </c>
    </row>
    <row r="31" spans="1:4" x14ac:dyDescent="0.3">
      <c r="A31" s="2"/>
      <c r="B31" s="4" t="s">
        <v>4</v>
      </c>
      <c r="C31" s="8">
        <v>1.56</v>
      </c>
      <c r="D31" s="1">
        <v>0.04</v>
      </c>
    </row>
    <row r="32" spans="1:4" x14ac:dyDescent="0.3">
      <c r="A32" s="2">
        <v>6</v>
      </c>
      <c r="B32" s="4" t="s">
        <v>6</v>
      </c>
    </row>
    <row r="33" spans="1:4" x14ac:dyDescent="0.3">
      <c r="A33" s="2"/>
      <c r="B33" s="4" t="s">
        <v>7</v>
      </c>
    </row>
    <row r="34" spans="1:4" x14ac:dyDescent="0.3">
      <c r="A34" s="2"/>
      <c r="B34" s="4" t="s">
        <v>9</v>
      </c>
    </row>
    <row r="35" spans="1:4" x14ac:dyDescent="0.3">
      <c r="A35" s="2"/>
      <c r="B35" s="4" t="s">
        <v>8</v>
      </c>
    </row>
    <row r="36" spans="1:4" x14ac:dyDescent="0.3">
      <c r="A36" s="2"/>
      <c r="B36" s="4" t="s">
        <v>5</v>
      </c>
    </row>
    <row r="37" spans="1:4" x14ac:dyDescent="0.3">
      <c r="A37" s="2"/>
      <c r="B37" s="4" t="s">
        <v>4</v>
      </c>
    </row>
    <row r="38" spans="1:4" x14ac:dyDescent="0.3">
      <c r="A38" s="2">
        <v>7</v>
      </c>
      <c r="B38" s="4" t="s">
        <v>6</v>
      </c>
      <c r="C38" s="1">
        <v>25.14</v>
      </c>
      <c r="D38" s="1">
        <v>0.65</v>
      </c>
    </row>
    <row r="39" spans="1:4" x14ac:dyDescent="0.3">
      <c r="A39" s="2"/>
      <c r="B39" s="4" t="s">
        <v>7</v>
      </c>
      <c r="C39" s="1">
        <v>38.82</v>
      </c>
      <c r="D39" s="1">
        <v>1.01</v>
      </c>
    </row>
    <row r="40" spans="1:4" x14ac:dyDescent="0.3">
      <c r="A40" s="2"/>
      <c r="B40" s="4" t="s">
        <v>9</v>
      </c>
      <c r="C40" s="1">
        <v>24.7</v>
      </c>
      <c r="D40" s="1">
        <v>0.64</v>
      </c>
    </row>
    <row r="41" spans="1:4" x14ac:dyDescent="0.3">
      <c r="A41" s="2"/>
      <c r="B41" s="4" t="s">
        <v>8</v>
      </c>
      <c r="C41" s="1">
        <v>31.1</v>
      </c>
      <c r="D41" s="1">
        <v>0.81</v>
      </c>
    </row>
    <row r="42" spans="1:4" x14ac:dyDescent="0.3">
      <c r="A42" s="2"/>
      <c r="B42" s="4" t="s">
        <v>5</v>
      </c>
      <c r="C42" s="1">
        <v>1.1000000000000001</v>
      </c>
      <c r="D42" s="1">
        <v>0.03</v>
      </c>
    </row>
    <row r="43" spans="1:4" x14ac:dyDescent="0.3">
      <c r="A43" s="2"/>
      <c r="B43" s="4" t="s">
        <v>4</v>
      </c>
      <c r="C43" s="1">
        <v>0.91</v>
      </c>
      <c r="D43" s="1">
        <v>0.02</v>
      </c>
    </row>
    <row r="44" spans="1:4" x14ac:dyDescent="0.3">
      <c r="A44" s="2">
        <v>8</v>
      </c>
      <c r="B44" s="4" t="s">
        <v>6</v>
      </c>
      <c r="C44" s="1">
        <v>24.92</v>
      </c>
      <c r="D44" s="1">
        <v>0.65</v>
      </c>
    </row>
    <row r="45" spans="1:4" x14ac:dyDescent="0.3">
      <c r="A45" s="2"/>
      <c r="B45" s="4" t="s">
        <v>7</v>
      </c>
      <c r="C45" s="1">
        <v>38.82</v>
      </c>
      <c r="D45" s="1">
        <v>1.01</v>
      </c>
    </row>
    <row r="46" spans="1:4" x14ac:dyDescent="0.3">
      <c r="A46" s="2"/>
      <c r="B46" s="4" t="s">
        <v>9</v>
      </c>
      <c r="C46" s="1">
        <v>21.84</v>
      </c>
      <c r="D46" s="1">
        <v>0.56999999999999995</v>
      </c>
    </row>
    <row r="47" spans="1:4" x14ac:dyDescent="0.3">
      <c r="A47" s="2"/>
      <c r="B47" s="4" t="s">
        <v>8</v>
      </c>
      <c r="C47" s="1">
        <v>33.520000000000003</v>
      </c>
      <c r="D47" s="1">
        <v>0.87</v>
      </c>
    </row>
    <row r="48" spans="1:4" x14ac:dyDescent="0.3">
      <c r="A48" s="2"/>
      <c r="B48" s="4" t="s">
        <v>5</v>
      </c>
      <c r="C48" s="1">
        <v>2.09</v>
      </c>
      <c r="D48" s="1">
        <v>0.05</v>
      </c>
    </row>
    <row r="49" spans="1:4" x14ac:dyDescent="0.3">
      <c r="A49" s="2"/>
      <c r="B49" s="4" t="s">
        <v>4</v>
      </c>
      <c r="C49" s="8">
        <v>1.59</v>
      </c>
      <c r="D49" s="1">
        <v>0.04</v>
      </c>
    </row>
    <row r="50" spans="1:4" x14ac:dyDescent="0.3">
      <c r="A50" s="2">
        <v>9</v>
      </c>
      <c r="B50" s="4" t="s">
        <v>7</v>
      </c>
      <c r="C50" s="1">
        <v>24.7</v>
      </c>
      <c r="D50" s="1">
        <v>0.64</v>
      </c>
    </row>
    <row r="51" spans="1:4" x14ac:dyDescent="0.3">
      <c r="A51" s="2"/>
      <c r="B51" s="4" t="s">
        <v>6</v>
      </c>
      <c r="C51" s="1">
        <v>39.04</v>
      </c>
      <c r="D51" s="1">
        <v>1.02</v>
      </c>
    </row>
    <row r="52" spans="1:4" x14ac:dyDescent="0.3">
      <c r="A52" s="2"/>
      <c r="B52" s="4" t="s">
        <v>8</v>
      </c>
      <c r="C52" s="1">
        <v>21.84</v>
      </c>
      <c r="D52" s="1">
        <v>0.56999999999999995</v>
      </c>
    </row>
    <row r="53" spans="1:4" x14ac:dyDescent="0.3">
      <c r="A53" s="2"/>
      <c r="B53" s="4" t="s">
        <v>9</v>
      </c>
      <c r="C53" s="1">
        <v>33.08</v>
      </c>
      <c r="D53" s="1">
        <v>0.86</v>
      </c>
    </row>
    <row r="54" spans="1:4" x14ac:dyDescent="0.3">
      <c r="A54" s="2"/>
      <c r="B54" s="4" t="s">
        <v>5</v>
      </c>
      <c r="C54" s="1">
        <v>0.49</v>
      </c>
      <c r="D54" s="1">
        <v>0.01</v>
      </c>
    </row>
    <row r="55" spans="1:4" x14ac:dyDescent="0.3">
      <c r="A55" s="2"/>
      <c r="B55" s="4" t="s">
        <v>4</v>
      </c>
      <c r="C55" s="8">
        <v>1.29</v>
      </c>
      <c r="D55" s="1">
        <v>0.03</v>
      </c>
    </row>
    <row r="56" spans="1:4" x14ac:dyDescent="0.3">
      <c r="A56" s="2">
        <v>10</v>
      </c>
      <c r="B56" s="4" t="s">
        <v>6</v>
      </c>
      <c r="C56" s="1">
        <v>24.92</v>
      </c>
      <c r="D56" s="1">
        <v>0.65</v>
      </c>
    </row>
    <row r="57" spans="1:4" x14ac:dyDescent="0.3">
      <c r="A57" s="2"/>
      <c r="B57" s="4" t="s">
        <v>7</v>
      </c>
      <c r="C57" s="1">
        <v>39.04</v>
      </c>
      <c r="D57" s="1">
        <v>1.02</v>
      </c>
    </row>
    <row r="58" spans="1:4" x14ac:dyDescent="0.3">
      <c r="A58" s="2"/>
      <c r="B58" s="4" t="s">
        <v>9</v>
      </c>
      <c r="C58" s="1">
        <v>20.07</v>
      </c>
      <c r="D58" s="1">
        <v>0.52</v>
      </c>
    </row>
    <row r="59" spans="1:4" x14ac:dyDescent="0.3">
      <c r="A59" s="2"/>
      <c r="B59" s="4" t="s">
        <v>8</v>
      </c>
      <c r="C59" s="1">
        <v>29.55</v>
      </c>
      <c r="D59" s="1">
        <v>0.77</v>
      </c>
    </row>
    <row r="60" spans="1:4" x14ac:dyDescent="0.3">
      <c r="A60" s="2"/>
      <c r="B60" s="4" t="s">
        <v>5</v>
      </c>
      <c r="C60" s="1">
        <v>3.81</v>
      </c>
      <c r="D60" s="1">
        <v>0.1</v>
      </c>
    </row>
    <row r="61" spans="1:4" x14ac:dyDescent="0.3">
      <c r="A61" s="2"/>
      <c r="B61" s="4" t="s">
        <v>4</v>
      </c>
      <c r="C61" s="8">
        <v>3.12</v>
      </c>
      <c r="D61" s="1">
        <v>0.08</v>
      </c>
    </row>
    <row r="62" spans="1:4" x14ac:dyDescent="0.3">
      <c r="A62" s="2">
        <v>11</v>
      </c>
      <c r="B62" s="4" t="s">
        <v>6</v>
      </c>
      <c r="C62" s="1">
        <v>25.14</v>
      </c>
      <c r="D62" s="1">
        <v>0.65</v>
      </c>
    </row>
    <row r="63" spans="1:4" x14ac:dyDescent="0.3">
      <c r="A63" s="2"/>
      <c r="B63" s="4" t="s">
        <v>7</v>
      </c>
      <c r="C63" s="1">
        <v>39.04</v>
      </c>
      <c r="D63" s="1">
        <v>1.02</v>
      </c>
    </row>
    <row r="64" spans="1:4" x14ac:dyDescent="0.3">
      <c r="A64" s="2"/>
      <c r="B64" s="4" t="s">
        <v>9</v>
      </c>
      <c r="C64" s="1">
        <v>22.5</v>
      </c>
      <c r="D64" s="1">
        <v>0.59</v>
      </c>
    </row>
    <row r="65" spans="1:4" x14ac:dyDescent="0.3">
      <c r="A65" s="2"/>
      <c r="B65" s="4" t="s">
        <v>8</v>
      </c>
      <c r="C65" s="1">
        <v>32.64</v>
      </c>
      <c r="D65" s="1">
        <v>0.85</v>
      </c>
    </row>
    <row r="66" spans="1:4" x14ac:dyDescent="0.3">
      <c r="A66" s="2"/>
      <c r="B66" s="4" t="s">
        <v>5</v>
      </c>
      <c r="C66" s="1">
        <v>1.61</v>
      </c>
      <c r="D66" s="1">
        <v>0.04</v>
      </c>
    </row>
    <row r="67" spans="1:4" x14ac:dyDescent="0.3">
      <c r="A67" s="2"/>
      <c r="B67" s="4" t="s">
        <v>4</v>
      </c>
      <c r="C67" s="8">
        <v>1.54</v>
      </c>
      <c r="D67" s="1">
        <v>0.04</v>
      </c>
    </row>
    <row r="68" spans="1:4" x14ac:dyDescent="0.3">
      <c r="A68" s="2">
        <v>12</v>
      </c>
      <c r="B68" s="4" t="s">
        <v>6</v>
      </c>
      <c r="C68" s="1">
        <v>25.14</v>
      </c>
      <c r="D68" s="1">
        <v>0.65</v>
      </c>
    </row>
    <row r="69" spans="1:4" x14ac:dyDescent="0.3">
      <c r="A69" s="2"/>
      <c r="B69" s="4" t="s">
        <v>7</v>
      </c>
      <c r="C69" s="1">
        <v>38.6</v>
      </c>
      <c r="D69" s="1">
        <v>1.01</v>
      </c>
    </row>
    <row r="70" spans="1:4" x14ac:dyDescent="0.3">
      <c r="A70" s="2"/>
      <c r="B70" s="4" t="s">
        <v>9</v>
      </c>
      <c r="C70" s="1">
        <v>23.82</v>
      </c>
      <c r="D70" s="1">
        <v>0.62</v>
      </c>
    </row>
    <row r="71" spans="1:4" x14ac:dyDescent="0.3">
      <c r="A71" s="2"/>
      <c r="B71" s="4" t="s">
        <v>8</v>
      </c>
      <c r="C71" s="1">
        <v>30.66</v>
      </c>
      <c r="D71" s="1">
        <v>0.8</v>
      </c>
    </row>
    <row r="72" spans="1:4" x14ac:dyDescent="0.3">
      <c r="A72" s="2"/>
      <c r="B72" s="4" t="s">
        <v>5</v>
      </c>
      <c r="C72" s="1">
        <v>0.66</v>
      </c>
      <c r="D72" s="1">
        <v>0.02</v>
      </c>
    </row>
    <row r="73" spans="1:4" x14ac:dyDescent="0.3">
      <c r="A73" s="2"/>
      <c r="B73" s="4" t="s">
        <v>4</v>
      </c>
      <c r="C73" s="1">
        <v>0.31</v>
      </c>
      <c r="D73" s="1">
        <v>0.01</v>
      </c>
    </row>
    <row r="78" spans="1:4" x14ac:dyDescent="0.3">
      <c r="B78" s="5" t="s">
        <v>12</v>
      </c>
    </row>
    <row r="79" spans="1:4" x14ac:dyDescent="0.3">
      <c r="B79" s="5" t="s">
        <v>13</v>
      </c>
    </row>
  </sheetData>
  <mergeCells count="12">
    <mergeCell ref="A38:A43"/>
    <mergeCell ref="A44:A49"/>
    <mergeCell ref="A50:A55"/>
    <mergeCell ref="A56:A61"/>
    <mergeCell ref="A62:A67"/>
    <mergeCell ref="A68:A73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F009-E7DA-43EB-8F3F-5F275D62CBFC}">
  <dimension ref="C1:L19"/>
  <sheetViews>
    <sheetView workbookViewId="0">
      <selection activeCell="K2" sqref="K2"/>
    </sheetView>
  </sheetViews>
  <sheetFormatPr defaultRowHeight="14.4" x14ac:dyDescent="0.3"/>
  <sheetData>
    <row r="1" spans="3:12" x14ac:dyDescent="0.3">
      <c r="C1" t="s">
        <v>0</v>
      </c>
      <c r="D1" t="s">
        <v>19</v>
      </c>
      <c r="E1" t="s">
        <v>20</v>
      </c>
      <c r="I1" t="s">
        <v>0</v>
      </c>
      <c r="J1" t="s">
        <v>19</v>
      </c>
      <c r="K1" t="s">
        <v>20</v>
      </c>
    </row>
    <row r="2" spans="3:12" x14ac:dyDescent="0.3">
      <c r="C2" s="3">
        <v>24.92</v>
      </c>
      <c r="D2" s="3">
        <v>0.65</v>
      </c>
      <c r="E2" s="3">
        <f>1/D2</f>
        <v>1.5384615384615383</v>
      </c>
      <c r="F2" s="3">
        <f>E2*C2</f>
        <v>38.338461538461537</v>
      </c>
      <c r="G2" s="3"/>
      <c r="I2" s="3">
        <v>39.04</v>
      </c>
      <c r="J2" s="3">
        <v>1.02</v>
      </c>
      <c r="K2">
        <f>1/J2</f>
        <v>0.98039215686274506</v>
      </c>
      <c r="L2">
        <f>K2*I2</f>
        <v>38.274509803921568</v>
      </c>
    </row>
    <row r="3" spans="3:12" x14ac:dyDescent="0.3">
      <c r="C3" s="1">
        <v>24.92</v>
      </c>
      <c r="D3" s="1">
        <v>0.65</v>
      </c>
      <c r="E3" s="3">
        <f t="shared" ref="E3:E12" si="0">1/D3</f>
        <v>1.5384615384615383</v>
      </c>
      <c r="F3" s="3">
        <f t="shared" ref="F3:F12" si="1">E3*C3</f>
        <v>38.338461538461537</v>
      </c>
      <c r="G3" s="1"/>
      <c r="I3" s="1">
        <v>38.82</v>
      </c>
      <c r="J3" s="1">
        <v>1.01</v>
      </c>
      <c r="K3">
        <f t="shared" ref="K3:K12" si="2">1/J3</f>
        <v>0.99009900990099009</v>
      </c>
      <c r="L3">
        <f t="shared" ref="L3:L12" si="3">K3*I3</f>
        <v>38.435643564356432</v>
      </c>
    </row>
    <row r="4" spans="3:12" x14ac:dyDescent="0.3">
      <c r="C4" s="1">
        <v>24.48</v>
      </c>
      <c r="D4" s="1">
        <v>0.64</v>
      </c>
      <c r="E4" s="3">
        <f t="shared" si="0"/>
        <v>1.5625</v>
      </c>
      <c r="F4" s="3">
        <f t="shared" si="1"/>
        <v>38.25</v>
      </c>
      <c r="G4" s="1"/>
      <c r="I4" s="1">
        <v>39.26</v>
      </c>
      <c r="J4" s="1">
        <v>1.02</v>
      </c>
      <c r="K4">
        <f t="shared" si="2"/>
        <v>0.98039215686274506</v>
      </c>
      <c r="L4">
        <f t="shared" si="3"/>
        <v>38.490196078431367</v>
      </c>
    </row>
    <row r="5" spans="3:12" x14ac:dyDescent="0.3">
      <c r="C5" s="1">
        <v>25.14</v>
      </c>
      <c r="D5" s="1">
        <v>0.65</v>
      </c>
      <c r="E5" s="3">
        <f t="shared" si="0"/>
        <v>1.5384615384615383</v>
      </c>
      <c r="F5" s="3">
        <f t="shared" si="1"/>
        <v>38.676923076923075</v>
      </c>
      <c r="G5" s="1"/>
      <c r="I5" s="1">
        <v>38.82</v>
      </c>
      <c r="J5" s="1">
        <v>1.01</v>
      </c>
      <c r="K5">
        <f t="shared" si="2"/>
        <v>0.99009900990099009</v>
      </c>
      <c r="L5">
        <f t="shared" si="3"/>
        <v>38.435643564356432</v>
      </c>
    </row>
    <row r="6" spans="3:12" x14ac:dyDescent="0.3">
      <c r="C6" s="1">
        <v>24.7</v>
      </c>
      <c r="D6" s="1">
        <v>0.64</v>
      </c>
      <c r="E6" s="3">
        <f t="shared" si="0"/>
        <v>1.5625</v>
      </c>
      <c r="F6" s="3">
        <f t="shared" si="1"/>
        <v>38.59375</v>
      </c>
      <c r="G6" s="1"/>
      <c r="I6" s="1">
        <v>39.04</v>
      </c>
      <c r="J6" s="1">
        <v>1.02</v>
      </c>
      <c r="K6">
        <f t="shared" si="2"/>
        <v>0.98039215686274506</v>
      </c>
      <c r="L6">
        <f t="shared" si="3"/>
        <v>38.274509803921568</v>
      </c>
    </row>
    <row r="7" spans="3:12" x14ac:dyDescent="0.3">
      <c r="C7" s="1">
        <v>25.14</v>
      </c>
      <c r="D7" s="1">
        <v>0.65</v>
      </c>
      <c r="E7" s="3">
        <f t="shared" si="0"/>
        <v>1.5384615384615383</v>
      </c>
      <c r="F7" s="3">
        <f t="shared" si="1"/>
        <v>38.676923076923075</v>
      </c>
      <c r="G7" s="1"/>
      <c r="I7" s="1">
        <v>38.82</v>
      </c>
      <c r="J7" s="1">
        <v>1.01</v>
      </c>
      <c r="K7">
        <f t="shared" si="2"/>
        <v>0.99009900990099009</v>
      </c>
      <c r="L7">
        <f t="shared" si="3"/>
        <v>38.435643564356432</v>
      </c>
    </row>
    <row r="8" spans="3:12" x14ac:dyDescent="0.3">
      <c r="C8" s="1">
        <v>24.92</v>
      </c>
      <c r="D8" s="1">
        <v>0.65</v>
      </c>
      <c r="E8" s="3">
        <f t="shared" si="0"/>
        <v>1.5384615384615383</v>
      </c>
      <c r="F8" s="3">
        <f t="shared" si="1"/>
        <v>38.338461538461537</v>
      </c>
      <c r="G8" s="1"/>
      <c r="I8" s="1">
        <v>38.82</v>
      </c>
      <c r="J8" s="1">
        <v>1.01</v>
      </c>
      <c r="K8">
        <f t="shared" si="2"/>
        <v>0.99009900990099009</v>
      </c>
      <c r="L8">
        <f t="shared" si="3"/>
        <v>38.435643564356432</v>
      </c>
    </row>
    <row r="9" spans="3:12" x14ac:dyDescent="0.3">
      <c r="C9" s="1">
        <v>24.7</v>
      </c>
      <c r="D9" s="1">
        <v>0.64</v>
      </c>
      <c r="E9" s="3">
        <f t="shared" si="0"/>
        <v>1.5625</v>
      </c>
      <c r="F9" s="3">
        <f t="shared" si="1"/>
        <v>38.59375</v>
      </c>
      <c r="G9" s="1"/>
      <c r="I9" s="1">
        <v>39.04</v>
      </c>
      <c r="J9" s="1">
        <v>1.02</v>
      </c>
      <c r="K9">
        <f t="shared" si="2"/>
        <v>0.98039215686274506</v>
      </c>
      <c r="L9">
        <f t="shared" si="3"/>
        <v>38.274509803921568</v>
      </c>
    </row>
    <row r="10" spans="3:12" x14ac:dyDescent="0.3">
      <c r="C10" s="1">
        <v>24.92</v>
      </c>
      <c r="D10" s="1">
        <v>0.65</v>
      </c>
      <c r="E10" s="3">
        <f t="shared" si="0"/>
        <v>1.5384615384615383</v>
      </c>
      <c r="F10" s="3">
        <f t="shared" si="1"/>
        <v>38.338461538461537</v>
      </c>
      <c r="G10" s="1"/>
      <c r="I10" s="1">
        <v>39.04</v>
      </c>
      <c r="J10" s="1">
        <v>1.02</v>
      </c>
      <c r="K10">
        <f t="shared" si="2"/>
        <v>0.98039215686274506</v>
      </c>
      <c r="L10">
        <f t="shared" si="3"/>
        <v>38.274509803921568</v>
      </c>
    </row>
    <row r="11" spans="3:12" x14ac:dyDescent="0.3">
      <c r="C11" s="1">
        <v>25.14</v>
      </c>
      <c r="D11" s="1">
        <v>0.65</v>
      </c>
      <c r="E11" s="3">
        <f t="shared" si="0"/>
        <v>1.5384615384615383</v>
      </c>
      <c r="F11" s="3">
        <f t="shared" si="1"/>
        <v>38.676923076923075</v>
      </c>
      <c r="G11" s="1"/>
      <c r="I11" s="1">
        <v>39.04</v>
      </c>
      <c r="J11" s="1">
        <v>1.02</v>
      </c>
      <c r="K11">
        <f t="shared" si="2"/>
        <v>0.98039215686274506</v>
      </c>
      <c r="L11">
        <f t="shared" si="3"/>
        <v>38.274509803921568</v>
      </c>
    </row>
    <row r="12" spans="3:12" x14ac:dyDescent="0.3">
      <c r="C12" s="1">
        <v>25.14</v>
      </c>
      <c r="D12" s="1">
        <v>0.65</v>
      </c>
      <c r="E12" s="3">
        <f t="shared" si="0"/>
        <v>1.5384615384615383</v>
      </c>
      <c r="F12" s="3">
        <f t="shared" si="1"/>
        <v>38.676923076923075</v>
      </c>
      <c r="G12" s="1"/>
      <c r="I12" s="1">
        <v>38.6</v>
      </c>
      <c r="J12" s="1">
        <v>1.01</v>
      </c>
      <c r="K12">
        <f t="shared" si="2"/>
        <v>0.99009900990099009</v>
      </c>
      <c r="L12">
        <f t="shared" si="3"/>
        <v>38.21782178217822</v>
      </c>
    </row>
    <row r="13" spans="3:12" x14ac:dyDescent="0.3">
      <c r="E13" s="3">
        <f>SUM(E2:E12)</f>
        <v>16.995192307692307</v>
      </c>
      <c r="F13" s="3">
        <f>SUM(F2:F12)</f>
        <v>423.49903846153848</v>
      </c>
      <c r="K13">
        <f>SUM(K2:K12)</f>
        <v>10.832847990681422</v>
      </c>
      <c r="L13">
        <f>SUM(L2:L12)</f>
        <v>421.82314113764312</v>
      </c>
    </row>
    <row r="18" spans="4:11" x14ac:dyDescent="0.3">
      <c r="D18" t="s">
        <v>0</v>
      </c>
      <c r="E18" s="6">
        <f>F13/E13</f>
        <v>24.91875530410184</v>
      </c>
      <c r="J18" t="s">
        <v>0</v>
      </c>
      <c r="K18" s="6">
        <f>L13/K13</f>
        <v>38.939265232974904</v>
      </c>
    </row>
    <row r="19" spans="4:11" x14ac:dyDescent="0.3">
      <c r="D19" t="s">
        <v>1</v>
      </c>
      <c r="E19" s="6">
        <f>1/SQRT(E13)</f>
        <v>0.24256992750804632</v>
      </c>
      <c r="J19" t="s">
        <v>1</v>
      </c>
      <c r="K19" s="6">
        <f>1/SQRT(K13)</f>
        <v>0.30382861609300277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E13D-D732-4C64-ACE9-76798AA0DBA1}">
  <dimension ref="C3:H30"/>
  <sheetViews>
    <sheetView workbookViewId="0">
      <selection activeCell="I33" sqref="I33"/>
    </sheetView>
  </sheetViews>
  <sheetFormatPr defaultRowHeight="14.4" x14ac:dyDescent="0.3"/>
  <cols>
    <col min="4" max="5" width="9.5546875" bestFit="1" customWidth="1"/>
  </cols>
  <sheetData>
    <row r="3" spans="3:8" x14ac:dyDescent="0.3">
      <c r="C3" t="s">
        <v>0</v>
      </c>
      <c r="D3" t="s">
        <v>10</v>
      </c>
      <c r="E3" t="s">
        <v>11</v>
      </c>
    </row>
    <row r="4" spans="3:8" x14ac:dyDescent="0.3">
      <c r="C4">
        <v>1</v>
      </c>
      <c r="D4" s="6">
        <v>39.5</v>
      </c>
      <c r="E4">
        <v>25.75</v>
      </c>
      <c r="G4" t="s">
        <v>17</v>
      </c>
      <c r="H4">
        <v>0.05</v>
      </c>
    </row>
    <row r="5" spans="3:8" x14ac:dyDescent="0.3">
      <c r="C5">
        <v>2</v>
      </c>
      <c r="D5" s="6">
        <v>39.549999999999997</v>
      </c>
      <c r="E5" s="6">
        <v>25.65</v>
      </c>
    </row>
    <row r="6" spans="3:8" x14ac:dyDescent="0.3">
      <c r="C6">
        <v>3</v>
      </c>
      <c r="D6" s="6">
        <v>39.5</v>
      </c>
      <c r="E6">
        <v>25.6</v>
      </c>
    </row>
    <row r="7" spans="3:8" x14ac:dyDescent="0.3">
      <c r="C7">
        <v>4</v>
      </c>
      <c r="D7" s="6">
        <v>39.450000000000003</v>
      </c>
      <c r="E7" s="6">
        <v>25.8</v>
      </c>
    </row>
    <row r="8" spans="3:8" x14ac:dyDescent="0.3">
      <c r="C8">
        <v>5</v>
      </c>
      <c r="D8" s="6">
        <v>39.6</v>
      </c>
      <c r="E8">
        <v>25.75</v>
      </c>
    </row>
    <row r="9" spans="3:8" x14ac:dyDescent="0.3">
      <c r="C9">
        <v>6</v>
      </c>
      <c r="D9" s="6">
        <v>39.5</v>
      </c>
      <c r="E9" s="6">
        <v>25.75</v>
      </c>
    </row>
    <row r="10" spans="3:8" x14ac:dyDescent="0.3">
      <c r="C10">
        <v>7</v>
      </c>
      <c r="D10" s="6">
        <v>39.5</v>
      </c>
      <c r="E10">
        <v>25.7</v>
      </c>
    </row>
    <row r="11" spans="3:8" x14ac:dyDescent="0.3">
      <c r="C11">
        <v>8</v>
      </c>
      <c r="D11" s="6">
        <v>39.4</v>
      </c>
      <c r="E11" s="6">
        <v>25.8</v>
      </c>
    </row>
    <row r="12" spans="3:8" x14ac:dyDescent="0.3">
      <c r="C12">
        <v>9</v>
      </c>
      <c r="D12" s="6">
        <v>39.549999999999997</v>
      </c>
      <c r="E12">
        <v>25.65</v>
      </c>
    </row>
    <row r="13" spans="3:8" x14ac:dyDescent="0.3">
      <c r="C13">
        <v>10</v>
      </c>
      <c r="D13" s="6">
        <v>39.450000000000003</v>
      </c>
      <c r="E13" s="6">
        <v>25.75</v>
      </c>
    </row>
    <row r="14" spans="3:8" x14ac:dyDescent="0.3">
      <c r="C14">
        <v>11</v>
      </c>
      <c r="D14" s="6">
        <v>39.5</v>
      </c>
      <c r="E14">
        <v>25.7</v>
      </c>
    </row>
    <row r="15" spans="3:8" x14ac:dyDescent="0.3">
      <c r="C15">
        <v>12</v>
      </c>
      <c r="D15" s="6">
        <v>39.6</v>
      </c>
      <c r="E15" s="6">
        <v>25.75</v>
      </c>
    </row>
    <row r="16" spans="3:8" x14ac:dyDescent="0.3">
      <c r="C16">
        <v>13</v>
      </c>
      <c r="D16" s="6">
        <v>39.5</v>
      </c>
      <c r="E16">
        <v>25.8</v>
      </c>
    </row>
    <row r="17" spans="3:5" x14ac:dyDescent="0.3">
      <c r="C17">
        <v>14</v>
      </c>
      <c r="D17" s="6">
        <v>39.5</v>
      </c>
      <c r="E17" s="6">
        <v>25.7</v>
      </c>
    </row>
    <row r="18" spans="3:5" x14ac:dyDescent="0.3">
      <c r="C18">
        <v>15</v>
      </c>
      <c r="D18" s="6">
        <v>39.450000000000003</v>
      </c>
      <c r="E18">
        <v>25.65</v>
      </c>
    </row>
    <row r="19" spans="3:5" x14ac:dyDescent="0.3">
      <c r="C19">
        <v>16</v>
      </c>
      <c r="D19" s="6">
        <v>39.5</v>
      </c>
      <c r="E19" s="6">
        <v>25.75</v>
      </c>
    </row>
    <row r="20" spans="3:5" x14ac:dyDescent="0.3">
      <c r="C20">
        <v>17</v>
      </c>
      <c r="D20" s="6">
        <v>39.549999999999997</v>
      </c>
      <c r="E20">
        <v>25.7</v>
      </c>
    </row>
    <row r="21" spans="3:5" x14ac:dyDescent="0.3">
      <c r="C21">
        <v>18</v>
      </c>
      <c r="D21" s="6">
        <v>39.6</v>
      </c>
      <c r="E21" s="6">
        <v>25.85</v>
      </c>
    </row>
    <row r="22" spans="3:5" x14ac:dyDescent="0.3">
      <c r="C22">
        <v>19</v>
      </c>
      <c r="D22" s="6">
        <v>39.5</v>
      </c>
      <c r="E22">
        <v>25.75</v>
      </c>
    </row>
    <row r="23" spans="3:5" x14ac:dyDescent="0.3">
      <c r="C23">
        <v>20</v>
      </c>
      <c r="D23" s="6">
        <v>39.549999999999997</v>
      </c>
      <c r="E23" s="6">
        <v>25.65</v>
      </c>
    </row>
    <row r="24" spans="3:5" x14ac:dyDescent="0.3">
      <c r="C24" t="s">
        <v>14</v>
      </c>
      <c r="D24" s="6">
        <f>AVERAGE(D4:D23)</f>
        <v>39.512500000000003</v>
      </c>
      <c r="E24" s="6">
        <f>AVERAGE(E4:E23)</f>
        <v>25.725000000000001</v>
      </c>
    </row>
    <row r="27" spans="3:5" x14ac:dyDescent="0.3">
      <c r="C27" t="s">
        <v>15</v>
      </c>
      <c r="D27">
        <f>_xlfn.STDEV.S(D4:D23)/SQRT(20)</f>
        <v>1.1962111237701967E-2</v>
      </c>
      <c r="E27">
        <f>_xlfn.STDEV.S(E4:E23)/SQRT(20)</f>
        <v>1.4281014264437104E-2</v>
      </c>
    </row>
    <row r="28" spans="3:5" x14ac:dyDescent="0.3">
      <c r="C28" t="s">
        <v>16</v>
      </c>
      <c r="D28">
        <f>($H$4/2)/SQRT(3)</f>
        <v>1.4433756729740645E-2</v>
      </c>
      <c r="E28">
        <f>($H$4/2)/SQRT(3)</f>
        <v>1.4433756729740645E-2</v>
      </c>
    </row>
    <row r="30" spans="3:5" x14ac:dyDescent="0.3">
      <c r="C30" t="s">
        <v>18</v>
      </c>
      <c r="D30" s="6">
        <f>SQRT(D27^2+D28^2)</f>
        <v>1.8746344672935282E-2</v>
      </c>
      <c r="E30" s="6">
        <f>SQRT(E27^2+E28^2)</f>
        <v>2.0304696544257671E-2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Camara</vt:lpstr>
      <vt:lpstr>Calibrador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Forero Salas</dc:creator>
  <cp:lastModifiedBy>Andres Felipe Forero Salas</cp:lastModifiedBy>
  <dcterms:created xsi:type="dcterms:W3CDTF">2025-06-15T02:18:25Z</dcterms:created>
  <dcterms:modified xsi:type="dcterms:W3CDTF">2025-06-15T04:05:47Z</dcterms:modified>
</cp:coreProperties>
</file>