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pn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2022Ontario\Student2022\ANDRE-CQA 2 report system\Templates\"/>
    </mc:Choice>
  </mc:AlternateContent>
  <xr:revisionPtr revIDLastSave="0" documentId="13_ncr:1_{D7E6238D-1114-4ED3-98CA-62D7E916CAA2}" xr6:coauthVersionLast="47" xr6:coauthVersionMax="47" xr10:uidLastSave="{00000000-0000-0000-0000-000000000000}"/>
  <bookViews>
    <workbookView xWindow="-120" yWindow="-120" windowWidth="29040" windowHeight="15840" xr2:uid="{67E81C86-6822-4FF3-8FD6-75615406739D}"/>
  </bookViews>
  <sheets>
    <sheet name="CCME CF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</calcChain>
</file>

<file path=xl/sharedStrings.xml><?xml version="1.0" encoding="utf-8"?>
<sst xmlns="http://schemas.openxmlformats.org/spreadsheetml/2006/main" count="121" uniqueCount="91">
  <si>
    <t>Trace Elements</t>
  </si>
  <si>
    <r>
      <t>Test Results</t>
    </r>
    <r>
      <rPr>
        <b/>
        <sz val="8"/>
        <color theme="1"/>
        <rFont val="Calibri"/>
        <family val="2"/>
        <scheme val="minor"/>
      </rPr>
      <t/>
    </r>
  </si>
  <si>
    <t>CCME Canada</t>
  </si>
  <si>
    <t>CFIA</t>
  </si>
  <si>
    <t>Category A</t>
  </si>
  <si>
    <t>Category B            Restricted use</t>
  </si>
  <si>
    <t xml:space="preserve">Max acceptable cumulative metal addition to soil over 45 years </t>
  </si>
  <si>
    <t>(ug/g)</t>
  </si>
  <si>
    <t>(kg/ha)</t>
  </si>
  <si>
    <t>Arsenic (As)</t>
  </si>
  <si>
    <t>Cadmium (Cd)</t>
  </si>
  <si>
    <t>Chromium (Cr)</t>
  </si>
  <si>
    <t>No limit</t>
  </si>
  <si>
    <t>Cobalt (Co)</t>
  </si>
  <si>
    <t>Copper (Cu)</t>
  </si>
  <si>
    <t>Lead (Pb)</t>
  </si>
  <si>
    <t>Mercury (Hg)</t>
  </si>
  <si>
    <t>Molybdenum (Mo)</t>
  </si>
  <si>
    <t>Nickel (Ni)</t>
  </si>
  <si>
    <t>Selenium (Se)</t>
  </si>
  <si>
    <t>Zinc (Zn)</t>
  </si>
  <si>
    <t>Foreign Matter</t>
  </si>
  <si>
    <t>Test Results</t>
  </si>
  <si>
    <t>Total Foreign Matter</t>
  </si>
  <si>
    <t>Total Plastics</t>
  </si>
  <si>
    <t>Pathogen</t>
  </si>
  <si>
    <t>CCME</t>
  </si>
  <si>
    <t>Fecal coliform</t>
  </si>
  <si>
    <t>&lt;1000 MPN/g dry</t>
  </si>
  <si>
    <t>Salmonella</t>
  </si>
  <si>
    <t>Minimum Agricultural Values</t>
  </si>
  <si>
    <t>Plant available phosphate</t>
  </si>
  <si>
    <t>Plant available potassium</t>
  </si>
  <si>
    <t>Agricultural End-Use</t>
  </si>
  <si>
    <t>Unit</t>
  </si>
  <si>
    <t>Quantity in lbs/ton</t>
  </si>
  <si>
    <t>lbs/1000gal</t>
  </si>
  <si>
    <t>Physical Parameters</t>
  </si>
  <si>
    <t>Dry Matter</t>
  </si>
  <si>
    <t>%</t>
  </si>
  <si>
    <t>pH</t>
  </si>
  <si>
    <t>C:N Ratio</t>
  </si>
  <si>
    <t>SAR</t>
  </si>
  <si>
    <t>Soluble salts</t>
  </si>
  <si>
    <t>ms/cm</t>
  </si>
  <si>
    <t>Fertilizer Equivalent Minerals</t>
  </si>
  <si>
    <t>Nitrogen Total (N)</t>
  </si>
  <si>
    <t>ppm</t>
  </si>
  <si>
    <t>Available Sodium (Na)</t>
  </si>
  <si>
    <t>Total Sodium (Na)</t>
  </si>
  <si>
    <t>Available (Mg)</t>
  </si>
  <si>
    <t>Total Magnesium (Mg)</t>
  </si>
  <si>
    <t>Available (Ca)</t>
  </si>
  <si>
    <t>Total Calcium (Ca)</t>
  </si>
  <si>
    <t>Total Sulfur (S)</t>
  </si>
  <si>
    <t>Available (S)</t>
  </si>
  <si>
    <t>Total Boron (B)</t>
  </si>
  <si>
    <t>Total Chloride (Cl)</t>
  </si>
  <si>
    <t>Total Copper (Cu)</t>
  </si>
  <si>
    <t>Total Iron (Fe)</t>
  </si>
  <si>
    <t>Total Manganese (Mn)</t>
  </si>
  <si>
    <t>Total Zinc (Zn)</t>
  </si>
  <si>
    <t>Appendix I</t>
  </si>
  <si>
    <t xml:space="preserve">CFIA Fertilizer Act &amp; Regulations: </t>
  </si>
  <si>
    <t>Alberta, Manitoba, New Brunswick, Nova Scotia, Newfoundland, Prince Edward Island &amp; Territories</t>
  </si>
  <si>
    <t>ᵻ CFIA T-4-93 Safety Guidelines for Fertilizers and Supplements</t>
  </si>
  <si>
    <t>Pieces &lt; 25mm</t>
  </si>
  <si>
    <r>
      <t xml:space="preserve">Physical </t>
    </r>
    <r>
      <rPr>
        <b/>
        <sz val="12"/>
        <color rgb="FF000000"/>
        <rFont val="Franklin Gothic Book"/>
        <family val="2"/>
      </rPr>
      <t>Parameter</t>
    </r>
  </si>
  <si>
    <r>
      <t>Ammonium Nitrogen (NH</t>
    </r>
    <r>
      <rPr>
        <vertAlign val="subscript"/>
        <sz val="11"/>
        <rFont val="Franklin Gothic Book"/>
        <family val="2"/>
      </rPr>
      <t>4-N</t>
    </r>
    <r>
      <rPr>
        <sz val="11"/>
        <rFont val="Franklin Gothic Book"/>
        <family val="2"/>
      </rPr>
      <t>)</t>
    </r>
  </si>
  <si>
    <t>Appendix II</t>
  </si>
  <si>
    <t xml:space="preserve"> Finished Digestate Quality </t>
  </si>
  <si>
    <r>
      <t>Plant available N (NH</t>
    </r>
    <r>
      <rPr>
        <vertAlign val="subscript"/>
        <sz val="10"/>
        <color theme="1"/>
        <rFont val="Franklin Gothic Book"/>
        <family val="2"/>
      </rPr>
      <t>4-</t>
    </r>
    <r>
      <rPr>
        <sz val="10"/>
        <color theme="1"/>
        <rFont val="Franklin Gothic Book"/>
        <family val="2"/>
      </rPr>
      <t>N)</t>
    </r>
  </si>
  <si>
    <t>kg/mt</t>
  </si>
  <si>
    <t>lb/ton</t>
  </si>
  <si>
    <t>kg/L</t>
  </si>
  <si>
    <r>
      <t>Total Phosphate (P as P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</t>
    </r>
    <r>
      <rPr>
        <vertAlign val="subscript"/>
        <sz val="10"/>
        <rFont val="Franklin Gothic Book"/>
        <family val="2"/>
      </rPr>
      <t>5</t>
    </r>
    <r>
      <rPr>
        <sz val="10"/>
        <rFont val="Franklin Gothic Book"/>
        <family val="2"/>
      </rPr>
      <t>)</t>
    </r>
  </si>
  <si>
    <r>
      <t>Total Potassium (K as K</t>
    </r>
    <r>
      <rPr>
        <vertAlign val="subscript"/>
        <sz val="10"/>
        <rFont val="Franklin Gothic Book"/>
        <family val="2"/>
      </rPr>
      <t>2</t>
    </r>
    <r>
      <rPr>
        <sz val="10"/>
        <rFont val="Franklin Gothic Book"/>
        <family val="2"/>
      </rPr>
      <t>O)</t>
    </r>
  </si>
  <si>
    <r>
      <t>C. Pathogens - Canada</t>
    </r>
    <r>
      <rPr>
        <b/>
        <sz val="11"/>
        <color theme="1"/>
        <rFont val="Franklin Gothic Book"/>
        <family val="2"/>
      </rPr>
      <t>ᵻ</t>
    </r>
  </si>
  <si>
    <t>&lt;3 MPN/4g day</t>
  </si>
  <si>
    <t>Not detectable</t>
  </si>
  <si>
    <t>D. Physical Paramters</t>
  </si>
  <si>
    <t xml:space="preserve">Moisture content </t>
  </si>
  <si>
    <t xml:space="preserve">Bulk density </t>
  </si>
  <si>
    <r>
      <t>kg/m</t>
    </r>
    <r>
      <rPr>
        <vertAlign val="superscript"/>
        <sz val="11"/>
        <color rgb="FF000000"/>
        <rFont val="Franklin Gothic Book"/>
        <family val="2"/>
      </rPr>
      <t>3</t>
    </r>
  </si>
  <si>
    <t>%DM</t>
  </si>
  <si>
    <t>Organic Matter</t>
  </si>
  <si>
    <t>Units</t>
  </si>
  <si>
    <r>
      <rPr>
        <b/>
        <i/>
        <sz val="11"/>
        <color theme="1"/>
        <rFont val="Franklin Gothic Book"/>
        <family val="2"/>
      </rPr>
      <t>A</t>
    </r>
    <r>
      <rPr>
        <b/>
        <sz val="11"/>
        <color theme="1"/>
        <rFont val="Franklin Gothic Book"/>
        <family val="2"/>
      </rPr>
      <t xml:space="preserve">. </t>
    </r>
    <r>
      <rPr>
        <b/>
        <i/>
        <sz val="11"/>
        <color theme="1"/>
        <rFont val="Franklin Gothic Book"/>
        <family val="2"/>
      </rPr>
      <t>Maximum Concentrations for Trace Metals- Canada</t>
    </r>
    <r>
      <rPr>
        <b/>
        <sz val="11"/>
        <color theme="1"/>
        <rFont val="Franklin Gothic Book"/>
        <family val="2"/>
      </rPr>
      <t>ᵻ</t>
    </r>
  </si>
  <si>
    <r>
      <rPr>
        <b/>
        <i/>
        <sz val="11"/>
        <color theme="1"/>
        <rFont val="Franklin Gothic Book"/>
        <family val="2"/>
      </rPr>
      <t>B.</t>
    </r>
    <r>
      <rPr>
        <b/>
        <sz val="11"/>
        <color theme="1"/>
        <rFont val="Franklin Gothic Book"/>
        <family val="2"/>
      </rPr>
      <t xml:space="preserve"> </t>
    </r>
    <r>
      <rPr>
        <b/>
        <i/>
        <sz val="11"/>
        <color theme="1"/>
        <rFont val="Franklin Gothic Book"/>
        <family val="2"/>
      </rPr>
      <t>Foreign Matter - Canada</t>
    </r>
  </si>
  <si>
    <t>Total Molybdenum (Mo)</t>
  </si>
  <si>
    <r>
      <t>Nitrate Nitrogen (NO</t>
    </r>
    <r>
      <rPr>
        <vertAlign val="subscript"/>
        <sz val="11"/>
        <rFont val="Franklin Gothic Book"/>
        <family val="2"/>
      </rPr>
      <t>3</t>
    </r>
    <r>
      <rPr>
        <sz val="11"/>
        <rFont val="Franklin Gothic Book"/>
        <family val="2"/>
      </rPr>
      <t>-N)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</si>
</sst>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11"/>
      <color rgb="FF000000"/>
      <name val="Franklin Gothic Book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sz val="9"/>
      <color theme="1"/>
      <name val="Franklin Gothic Book"/>
      <family val="2"/>
    </font>
    <font>
      <b/>
      <sz val="8"/>
      <color theme="1"/>
      <name val="Franklin Gothic Book"/>
      <family val="2"/>
    </font>
    <font>
      <sz val="8"/>
      <color rgb="FF000000"/>
      <name val="Franklin Gothic Book"/>
      <family val="2"/>
    </font>
    <font>
      <b/>
      <i/>
      <sz val="11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000000"/>
      <name val="Franklin Gothic Book"/>
      <family val="2"/>
    </font>
    <font>
      <b/>
      <sz val="11"/>
      <name val="Franklin Gothic Book"/>
      <family val="2"/>
    </font>
    <font>
      <sz val="8"/>
      <name val="Franklin Gothic Book"/>
      <family val="2"/>
    </font>
    <font>
      <b/>
      <sz val="11"/>
      <color rgb="FF000000"/>
      <name val="Franklin Gothic Book"/>
      <family val="2"/>
    </font>
    <font>
      <b/>
      <u/>
      <sz val="12"/>
      <color rgb="FF000000"/>
      <name val="Franklin Gothic Book"/>
      <family val="2"/>
    </font>
    <font>
      <sz val="11"/>
      <name val="Franklin Gothic Book"/>
      <family val="2"/>
    </font>
    <font>
      <vertAlign val="subscript"/>
      <sz val="11"/>
      <name val="Franklin Gothic Book"/>
      <family val="2"/>
    </font>
    <font>
      <b/>
      <sz val="9"/>
      <color rgb="FF000000"/>
      <name val="Franklin Gothic Book"/>
      <family val="2"/>
    </font>
    <font>
      <b/>
      <sz val="10"/>
      <color rgb="FF000000"/>
      <name val="Franklin Gothic Book"/>
      <family val="2"/>
    </font>
    <font>
      <vertAlign val="subscript"/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name val="Franklin Gothic Book"/>
      <family val="2"/>
    </font>
    <font>
      <vertAlign val="subscript"/>
      <sz val="10"/>
      <name val="Franklin Gothic Book"/>
      <family val="2"/>
    </font>
    <font>
      <vertAlign val="superscript"/>
      <sz val="11"/>
      <color rgb="FF00000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2" borderId="38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2" borderId="44" xfId="0" applyFont="1" applyFill="1" applyBorder="1" applyAlignment="1">
      <alignment vertical="center"/>
    </xf>
    <xf numFmtId="0" fontId="13" fillId="2" borderId="45" xfId="0" applyFont="1" applyFill="1" applyBorder="1" applyAlignment="1">
      <alignment vertical="center"/>
    </xf>
    <xf numFmtId="0" fontId="18" fillId="2" borderId="45" xfId="0" applyFont="1" applyFill="1" applyBorder="1" applyAlignment="1">
      <alignment vertical="center"/>
    </xf>
    <xf numFmtId="0" fontId="18" fillId="2" borderId="46" xfId="0" applyFont="1" applyFill="1" applyBorder="1" applyAlignment="1">
      <alignment vertical="center"/>
    </xf>
    <xf numFmtId="0" fontId="14" fillId="2" borderId="45" xfId="0" applyFont="1" applyFill="1" applyBorder="1" applyAlignment="1">
      <alignment horizontal="center" vertical="center"/>
    </xf>
    <xf numFmtId="9" fontId="6" fillId="0" borderId="41" xfId="0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2" fontId="3" fillId="0" borderId="18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2" fontId="3" fillId="0" borderId="41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vertical="center" wrapText="1"/>
    </xf>
    <xf numFmtId="2" fontId="3" fillId="0" borderId="30" xfId="0" applyNumberFormat="1" applyFont="1" applyBorder="1" applyAlignment="1">
      <alignment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5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51" xfId="0" applyNumberFormat="1" applyFont="1" applyFill="1" applyBorder="1" applyAlignment="1">
      <alignment horizontal="center" vertical="center" wrapText="1"/>
    </xf>
    <xf numFmtId="2" fontId="3" fillId="0" borderId="41" xfId="0" applyNumberFormat="1" applyFont="1" applyBorder="1" applyAlignment="1">
      <alignment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31" xfId="0" applyNumberFormat="1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5" fillId="2" borderId="26" xfId="0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left" vertical="center" wrapText="1"/>
    </xf>
    <xf numFmtId="0" fontId="25" fillId="2" borderId="24" xfId="0" applyFont="1" applyFill="1" applyBorder="1" applyAlignment="1">
      <alignment horizontal="left" vertical="center" wrapText="1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25" fillId="2" borderId="26" xfId="0" applyFont="1" applyFill="1" applyBorder="1" applyAlignment="1">
      <alignment horizontal="left" vertical="center"/>
    </xf>
    <xf numFmtId="0" fontId="25" fillId="2" borderId="27" xfId="0" applyFont="1" applyFill="1" applyBorder="1" applyAlignment="1">
      <alignment horizontal="left" vertical="center"/>
    </xf>
    <xf numFmtId="0" fontId="25" fillId="2" borderId="24" xfId="0" applyFont="1" applyFill="1" applyBorder="1" applyAlignment="1">
      <alignment horizontal="left" vertical="center"/>
    </xf>
    <xf numFmtId="0" fontId="19" fillId="2" borderId="36" xfId="0" applyFont="1" applyFill="1" applyBorder="1" applyAlignment="1">
      <alignment horizontal="left" vertical="center" wrapText="1"/>
    </xf>
    <xf numFmtId="0" fontId="19" fillId="2" borderId="49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7" fillId="2" borderId="43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left" vertical="center" wrapText="1"/>
    </xf>
    <xf numFmtId="0" fontId="22" fillId="2" borderId="48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2" fillId="2" borderId="46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4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2" borderId="3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2" fillId="2" borderId="21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76200</xdr:rowOff>
    </xdr:from>
    <xdr:ext cx="714375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7784512-1F30-498F-A14C-18A12C55AAE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76200"/>
          <a:ext cx="714375" cy="571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46</xdr:row>
      <xdr:rowOff>38100</xdr:rowOff>
    </xdr:from>
    <xdr:ext cx="714375" cy="57150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18086FCA-71A9-488A-894E-9C42CA53F59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9115425"/>
          <a:ext cx="714375" cy="571500"/>
        </a:xfrm>
        <a:prstGeom prst="rect">
          <a:avLst/>
        </a:prstGeom>
      </xdr:spPr>
    </xdr:pic>
    <xdr:clientData/>
  </xdr:oneCellAnchor>
  <xdr:twoCellAnchor editAs="oneCell">
    <xdr:from>
      <xdr:col>7</xdr:col>
      <xdr:colOff>142875</xdr:colOff>
      <xdr:row>0</xdr:row>
      <xdr:rowOff>47625</xdr:rowOff>
    </xdr:from>
    <xdr:to>
      <xdr:col>8</xdr:col>
      <xdr:colOff>828675</xdr:colOff>
      <xdr:row>3</xdr:row>
      <xdr:rowOff>117354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96D8C2-FB6F-4DEE-8A8E-50D113C0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7625"/>
          <a:ext cx="1400175" cy="669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45</xdr:row>
      <xdr:rowOff>57150</xdr:rowOff>
    </xdr:from>
    <xdr:to>
      <xdr:col>8</xdr:col>
      <xdr:colOff>819150</xdr:colOff>
      <xdr:row>47</xdr:row>
      <xdr:rowOff>345954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6BE35-08F5-4C1C-A6B7-938BDE42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8924925"/>
          <a:ext cx="1400175" cy="669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44FC-B8A1-4741-88AD-DF09FEF24338}">
  <dimension ref="A3:I84"/>
  <sheetViews>
    <sheetView tabSelected="1" view="pageLayout" topLeftCell="A51" zoomScaleNormal="100" workbookViewId="0">
      <selection activeCell="A63" sqref="A63:I63"/>
    </sheetView>
  </sheetViews>
  <sheetFormatPr defaultRowHeight="15.75" x14ac:dyDescent="0.3"/>
  <cols>
    <col min="1" max="1" width="4.5703125" style="1" customWidth="1"/>
    <col min="2" max="2" width="9.140625" style="1"/>
    <col min="3" max="3" width="10.140625" style="1" customWidth="1"/>
    <col min="4" max="4" width="12.42578125" style="1" customWidth="1"/>
    <col min="5" max="5" width="10" style="1" customWidth="1"/>
    <col min="6" max="6" width="8.5703125" style="1" customWidth="1"/>
    <col min="7" max="7" width="11.140625" style="1" customWidth="1"/>
    <col min="8" max="8" width="10" style="1" customWidth="1"/>
    <col min="9" max="9" width="12.140625" style="1" customWidth="1"/>
    <col min="10" max="10" width="9.140625" style="1"/>
    <col min="11" max="11" width="30.5703125" style="1" customWidth="1"/>
    <col min="12" max="12" width="9.140625" style="1"/>
    <col min="13" max="13" width="27.42578125" style="1" customWidth="1"/>
    <col min="14" max="14" width="38.140625" style="1" customWidth="1"/>
    <col min="15" max="16384" width="9.140625" style="1"/>
  </cols>
  <sheetData>
    <row r="3" spans="1:9" x14ac:dyDescent="0.3">
      <c r="A3" s="200" t="s">
        <v>62</v>
      </c>
      <c r="B3" s="200"/>
      <c r="C3" s="200"/>
      <c r="D3" s="200"/>
      <c r="E3" s="200"/>
      <c r="F3" s="200"/>
      <c r="G3" s="200"/>
      <c r="H3" s="200"/>
      <c r="I3" s="200"/>
    </row>
    <row r="4" spans="1:9" x14ac:dyDescent="0.3">
      <c r="A4" s="200" t="s">
        <v>63</v>
      </c>
      <c r="B4" s="200"/>
      <c r="C4" s="200"/>
      <c r="D4" s="200"/>
      <c r="E4" s="200"/>
      <c r="F4" s="200"/>
      <c r="G4" s="200"/>
      <c r="H4" s="200"/>
      <c r="I4" s="200"/>
    </row>
    <row r="5" spans="1:9" x14ac:dyDescent="0.3">
      <c r="A5" s="201" t="s">
        <v>64</v>
      </c>
      <c r="B5" s="202"/>
      <c r="C5" s="202"/>
      <c r="D5" s="202"/>
      <c r="E5" s="202"/>
      <c r="F5" s="202"/>
      <c r="G5" s="202"/>
      <c r="H5" s="202"/>
      <c r="I5" s="202"/>
    </row>
    <row r="6" spans="1:9" ht="17.25" customHeight="1" thickBot="1" x14ac:dyDescent="0.35">
      <c r="A6" s="185" t="s">
        <v>87</v>
      </c>
      <c r="B6" s="185"/>
      <c r="C6" s="185"/>
      <c r="D6" s="185"/>
      <c r="E6" s="185"/>
      <c r="F6" s="185"/>
      <c r="G6" s="185"/>
      <c r="H6" s="185"/>
    </row>
    <row r="7" spans="1:9" ht="16.5" x14ac:dyDescent="0.3">
      <c r="B7" s="186" t="s">
        <v>0</v>
      </c>
      <c r="C7" s="187"/>
      <c r="D7" s="192" t="s">
        <v>1</v>
      </c>
      <c r="E7" s="194" t="s">
        <v>2</v>
      </c>
      <c r="F7" s="195"/>
      <c r="G7" s="195"/>
      <c r="H7" s="195"/>
      <c r="I7" s="10" t="s">
        <v>3</v>
      </c>
    </row>
    <row r="8" spans="1:9" x14ac:dyDescent="0.3">
      <c r="B8" s="188"/>
      <c r="C8" s="189"/>
      <c r="D8" s="193"/>
      <c r="E8" s="196" t="s">
        <v>4</v>
      </c>
      <c r="F8" s="197"/>
      <c r="G8" s="197" t="s">
        <v>5</v>
      </c>
      <c r="H8" s="197"/>
      <c r="I8" s="205" t="s">
        <v>6</v>
      </c>
    </row>
    <row r="9" spans="1:9" ht="15.75" customHeight="1" x14ac:dyDescent="0.3">
      <c r="B9" s="188"/>
      <c r="C9" s="189"/>
      <c r="D9" s="193"/>
      <c r="E9" s="198"/>
      <c r="F9" s="199"/>
      <c r="G9" s="199"/>
      <c r="H9" s="199"/>
      <c r="I9" s="206"/>
    </row>
    <row r="10" spans="1:9" ht="16.5" thickBot="1" x14ac:dyDescent="0.35">
      <c r="B10" s="190"/>
      <c r="C10" s="191"/>
      <c r="D10" s="11" t="s">
        <v>7</v>
      </c>
      <c r="E10" s="207" t="s">
        <v>7</v>
      </c>
      <c r="F10" s="208"/>
      <c r="G10" s="209" t="s">
        <v>7</v>
      </c>
      <c r="H10" s="209"/>
      <c r="I10" s="12" t="s">
        <v>8</v>
      </c>
    </row>
    <row r="11" spans="1:9" x14ac:dyDescent="0.3">
      <c r="B11" s="210" t="s">
        <v>9</v>
      </c>
      <c r="C11" s="211"/>
      <c r="D11" s="49"/>
      <c r="E11" s="212">
        <v>13</v>
      </c>
      <c r="F11" s="213"/>
      <c r="G11" s="212">
        <v>75</v>
      </c>
      <c r="H11" s="213"/>
      <c r="I11" s="13">
        <v>15</v>
      </c>
    </row>
    <row r="12" spans="1:9" x14ac:dyDescent="0.3">
      <c r="B12" s="203" t="s">
        <v>10</v>
      </c>
      <c r="C12" s="204"/>
      <c r="D12" s="50"/>
      <c r="E12" s="179">
        <v>3</v>
      </c>
      <c r="F12" s="180"/>
      <c r="G12" s="179">
        <v>20</v>
      </c>
      <c r="H12" s="180"/>
      <c r="I12" s="14">
        <v>4</v>
      </c>
    </row>
    <row r="13" spans="1:9" x14ac:dyDescent="0.3">
      <c r="B13" s="174" t="s">
        <v>11</v>
      </c>
      <c r="C13" s="178"/>
      <c r="D13" s="50"/>
      <c r="E13" s="179">
        <v>310</v>
      </c>
      <c r="F13" s="180"/>
      <c r="G13" s="179" t="s">
        <v>12</v>
      </c>
      <c r="H13" s="180"/>
      <c r="I13" s="14">
        <v>210</v>
      </c>
    </row>
    <row r="14" spans="1:9" x14ac:dyDescent="0.3">
      <c r="B14" s="174" t="s">
        <v>13</v>
      </c>
      <c r="C14" s="178"/>
      <c r="D14" s="50"/>
      <c r="E14" s="179">
        <v>34</v>
      </c>
      <c r="F14" s="180"/>
      <c r="G14" s="179">
        <v>150</v>
      </c>
      <c r="H14" s="180"/>
      <c r="I14" s="14">
        <v>30</v>
      </c>
    </row>
    <row r="15" spans="1:9" x14ac:dyDescent="0.3">
      <c r="B15" s="174" t="s">
        <v>14</v>
      </c>
      <c r="C15" s="178"/>
      <c r="D15" s="50"/>
      <c r="E15" s="179">
        <v>400</v>
      </c>
      <c r="F15" s="180"/>
      <c r="G15" s="179" t="s">
        <v>12</v>
      </c>
      <c r="H15" s="180"/>
      <c r="I15" s="14">
        <v>150</v>
      </c>
    </row>
    <row r="16" spans="1:9" x14ac:dyDescent="0.3">
      <c r="B16" s="174" t="s">
        <v>15</v>
      </c>
      <c r="C16" s="178"/>
      <c r="D16" s="50"/>
      <c r="E16" s="179">
        <v>150</v>
      </c>
      <c r="F16" s="180"/>
      <c r="G16" s="179">
        <v>500</v>
      </c>
      <c r="H16" s="180"/>
      <c r="I16" s="14">
        <v>100</v>
      </c>
    </row>
    <row r="17" spans="1:9" x14ac:dyDescent="0.3">
      <c r="B17" s="174" t="s">
        <v>16</v>
      </c>
      <c r="C17" s="178"/>
      <c r="D17" s="50"/>
      <c r="E17" s="179">
        <v>0.08</v>
      </c>
      <c r="F17" s="180"/>
      <c r="G17" s="179">
        <v>5</v>
      </c>
      <c r="H17" s="180"/>
      <c r="I17" s="14">
        <v>1</v>
      </c>
    </row>
    <row r="18" spans="1:9" x14ac:dyDescent="0.3">
      <c r="B18" s="174" t="s">
        <v>17</v>
      </c>
      <c r="C18" s="178"/>
      <c r="D18" s="50"/>
      <c r="E18" s="179">
        <v>5</v>
      </c>
      <c r="F18" s="180"/>
      <c r="G18" s="179">
        <v>20</v>
      </c>
      <c r="H18" s="180"/>
      <c r="I18" s="14">
        <v>4</v>
      </c>
    </row>
    <row r="19" spans="1:9" x14ac:dyDescent="0.3">
      <c r="B19" s="174" t="s">
        <v>18</v>
      </c>
      <c r="C19" s="178"/>
      <c r="D19" s="50"/>
      <c r="E19" s="179">
        <v>62</v>
      </c>
      <c r="F19" s="180"/>
      <c r="G19" s="179">
        <v>180</v>
      </c>
      <c r="H19" s="180"/>
      <c r="I19" s="14">
        <v>36</v>
      </c>
    </row>
    <row r="20" spans="1:9" x14ac:dyDescent="0.3">
      <c r="B20" s="174" t="s">
        <v>19</v>
      </c>
      <c r="C20" s="178"/>
      <c r="D20" s="50"/>
      <c r="E20" s="179">
        <v>2</v>
      </c>
      <c r="F20" s="180"/>
      <c r="G20" s="179">
        <v>14</v>
      </c>
      <c r="H20" s="180"/>
      <c r="I20" s="14">
        <v>2.8</v>
      </c>
    </row>
    <row r="21" spans="1:9" ht="15" customHeight="1" thickBot="1" x14ac:dyDescent="0.35">
      <c r="B21" s="181" t="s">
        <v>20</v>
      </c>
      <c r="C21" s="182"/>
      <c r="D21" s="51"/>
      <c r="E21" s="183">
        <v>700</v>
      </c>
      <c r="F21" s="184"/>
      <c r="G21" s="183">
        <v>1850</v>
      </c>
      <c r="H21" s="184"/>
      <c r="I21" s="15">
        <v>370</v>
      </c>
    </row>
    <row r="22" spans="1:9" s="16" customFormat="1" ht="12.75" x14ac:dyDescent="0.25">
      <c r="A22" s="7"/>
      <c r="B22" s="3" t="s">
        <v>65</v>
      </c>
      <c r="C22" s="3"/>
      <c r="D22" s="8"/>
      <c r="E22" s="9"/>
    </row>
    <row r="23" spans="1:9" x14ac:dyDescent="0.3">
      <c r="A23" s="2"/>
      <c r="B23" s="3"/>
      <c r="C23" s="4"/>
      <c r="D23" s="5"/>
      <c r="E23" s="6"/>
    </row>
    <row r="24" spans="1:9" ht="16.5" thickBot="1" x14ac:dyDescent="0.35">
      <c r="A24" s="165" t="s">
        <v>88</v>
      </c>
      <c r="B24" s="166"/>
      <c r="C24" s="166"/>
      <c r="D24" s="166"/>
      <c r="E24" s="166"/>
      <c r="F24" s="166"/>
      <c r="G24" s="166"/>
      <c r="H24" s="166"/>
      <c r="I24" s="166"/>
    </row>
    <row r="25" spans="1:9" ht="16.5" thickBot="1" x14ac:dyDescent="0.35">
      <c r="B25" s="17" t="s">
        <v>21</v>
      </c>
      <c r="C25" s="18"/>
      <c r="D25" s="19" t="s">
        <v>22</v>
      </c>
      <c r="E25" s="167"/>
      <c r="F25" s="168"/>
      <c r="G25" s="168"/>
      <c r="H25" s="168"/>
      <c r="I25" s="169"/>
    </row>
    <row r="26" spans="1:9" x14ac:dyDescent="0.3">
      <c r="B26" s="170" t="s">
        <v>23</v>
      </c>
      <c r="C26" s="171"/>
      <c r="D26" s="49"/>
      <c r="E26" s="172"/>
      <c r="F26" s="172"/>
      <c r="G26" s="172"/>
      <c r="H26" s="172"/>
      <c r="I26" s="173"/>
    </row>
    <row r="27" spans="1:9" ht="15" customHeight="1" x14ac:dyDescent="0.3">
      <c r="B27" s="174" t="s">
        <v>24</v>
      </c>
      <c r="C27" s="175"/>
      <c r="D27" s="50"/>
      <c r="E27" s="176"/>
      <c r="F27" s="176"/>
      <c r="G27" s="176"/>
      <c r="H27" s="176"/>
      <c r="I27" s="177"/>
    </row>
    <row r="28" spans="1:9" ht="15" customHeight="1" thickBot="1" x14ac:dyDescent="0.35">
      <c r="B28" s="154" t="s">
        <v>66</v>
      </c>
      <c r="C28" s="155"/>
      <c r="D28" s="51"/>
      <c r="E28" s="156"/>
      <c r="F28" s="156"/>
      <c r="G28" s="156"/>
      <c r="H28" s="156"/>
      <c r="I28" s="157"/>
    </row>
    <row r="29" spans="1:9" ht="15" customHeight="1" x14ac:dyDescent="0.3"/>
    <row r="30" spans="1:9" ht="16.5" thickBot="1" x14ac:dyDescent="0.35">
      <c r="A30" s="39" t="s">
        <v>77</v>
      </c>
      <c r="B30" s="20"/>
      <c r="C30" s="39"/>
      <c r="D30" s="20"/>
      <c r="E30" s="20"/>
      <c r="F30" s="20"/>
      <c r="G30" s="20"/>
      <c r="H30" s="20"/>
      <c r="I30" s="20"/>
    </row>
    <row r="31" spans="1:9" ht="16.5" thickBot="1" x14ac:dyDescent="0.35">
      <c r="B31" s="158" t="s">
        <v>25</v>
      </c>
      <c r="C31" s="159"/>
      <c r="D31" s="21" t="s">
        <v>22</v>
      </c>
      <c r="E31" s="159" t="s">
        <v>26</v>
      </c>
      <c r="F31" s="159"/>
      <c r="G31" s="159"/>
      <c r="H31" s="159" t="s">
        <v>3</v>
      </c>
      <c r="I31" s="160"/>
    </row>
    <row r="32" spans="1:9" ht="15" customHeight="1" x14ac:dyDescent="0.3">
      <c r="B32" s="161" t="s">
        <v>27</v>
      </c>
      <c r="C32" s="162"/>
      <c r="D32" s="22"/>
      <c r="E32" s="163" t="s">
        <v>28</v>
      </c>
      <c r="F32" s="163"/>
      <c r="G32" s="163"/>
      <c r="H32" s="163" t="s">
        <v>28</v>
      </c>
      <c r="I32" s="164"/>
    </row>
    <row r="33" spans="1:9" ht="15" customHeight="1" thickBot="1" x14ac:dyDescent="0.35">
      <c r="B33" s="140" t="s">
        <v>29</v>
      </c>
      <c r="C33" s="141"/>
      <c r="D33" s="23"/>
      <c r="E33" s="142" t="s">
        <v>78</v>
      </c>
      <c r="F33" s="142"/>
      <c r="G33" s="142"/>
      <c r="H33" s="142" t="s">
        <v>79</v>
      </c>
      <c r="I33" s="143"/>
    </row>
    <row r="34" spans="1:9" s="24" customFormat="1" ht="15" customHeight="1" x14ac:dyDescent="0.3">
      <c r="B34" s="3" t="s">
        <v>65</v>
      </c>
      <c r="C34" s="3"/>
      <c r="D34" s="8"/>
      <c r="E34" s="9"/>
      <c r="F34" s="25"/>
      <c r="G34" s="25"/>
      <c r="H34" s="25"/>
      <c r="I34" s="25"/>
    </row>
    <row r="35" spans="1:9" ht="15" customHeight="1" x14ac:dyDescent="0.3"/>
    <row r="36" spans="1:9" ht="16.5" thickBot="1" x14ac:dyDescent="0.35">
      <c r="A36" s="39" t="s">
        <v>80</v>
      </c>
      <c r="B36" s="20"/>
      <c r="C36" s="39"/>
      <c r="D36" s="20"/>
      <c r="E36" s="20"/>
      <c r="F36" s="20"/>
      <c r="G36" s="20"/>
      <c r="H36" s="20"/>
      <c r="I36" s="20"/>
    </row>
    <row r="37" spans="1:9" ht="15" customHeight="1" thickBot="1" x14ac:dyDescent="0.35">
      <c r="B37" s="40" t="s">
        <v>67</v>
      </c>
      <c r="C37" s="41"/>
      <c r="D37" s="34" t="s">
        <v>22</v>
      </c>
      <c r="E37" s="44" t="s">
        <v>86</v>
      </c>
      <c r="F37" s="42"/>
      <c r="G37" s="42"/>
      <c r="H37" s="42"/>
      <c r="I37" s="43"/>
    </row>
    <row r="38" spans="1:9" ht="15" customHeight="1" x14ac:dyDescent="0.3">
      <c r="B38" s="90" t="s">
        <v>85</v>
      </c>
      <c r="C38" s="92"/>
      <c r="D38" s="64"/>
      <c r="E38" s="45" t="s">
        <v>84</v>
      </c>
      <c r="F38" s="145"/>
      <c r="G38" s="146"/>
      <c r="H38" s="146"/>
      <c r="I38" s="147"/>
    </row>
    <row r="39" spans="1:9" ht="15" customHeight="1" x14ac:dyDescent="0.3">
      <c r="B39" s="75" t="s">
        <v>82</v>
      </c>
      <c r="C39" s="77"/>
      <c r="D39" s="53"/>
      <c r="E39" s="46" t="s">
        <v>83</v>
      </c>
      <c r="F39" s="148"/>
      <c r="G39" s="149"/>
      <c r="H39" s="149"/>
      <c r="I39" s="150"/>
    </row>
    <row r="40" spans="1:9" ht="15" customHeight="1" thickBot="1" x14ac:dyDescent="0.35">
      <c r="B40" s="78" t="s">
        <v>81</v>
      </c>
      <c r="C40" s="80"/>
      <c r="D40" s="54"/>
      <c r="E40" s="47" t="s">
        <v>39</v>
      </c>
      <c r="F40" s="151"/>
      <c r="G40" s="152"/>
      <c r="H40" s="152"/>
      <c r="I40" s="153"/>
    </row>
    <row r="41" spans="1:9" ht="15" customHeight="1" x14ac:dyDescent="0.3"/>
    <row r="42" spans="1:9" ht="15" customHeight="1" x14ac:dyDescent="0.3"/>
    <row r="43" spans="1:9" ht="15" customHeight="1" x14ac:dyDescent="0.3"/>
    <row r="44" spans="1:9" ht="15" customHeight="1" x14ac:dyDescent="0.3"/>
    <row r="45" spans="1:9" ht="15" customHeight="1" x14ac:dyDescent="0.3"/>
    <row r="46" spans="1:9" ht="15" customHeight="1" x14ac:dyDescent="0.3"/>
    <row r="47" spans="1:9" ht="15" customHeight="1" x14ac:dyDescent="0.3">
      <c r="A47" s="144" t="s">
        <v>69</v>
      </c>
      <c r="B47" s="144"/>
      <c r="C47" s="144"/>
      <c r="D47" s="144"/>
      <c r="E47" s="144"/>
      <c r="F47" s="144"/>
      <c r="G47" s="144"/>
      <c r="H47" s="144"/>
      <c r="I47" s="144"/>
    </row>
    <row r="48" spans="1:9" ht="30.75" customHeight="1" x14ac:dyDescent="0.3">
      <c r="A48" s="144" t="s">
        <v>70</v>
      </c>
      <c r="B48" s="144"/>
      <c r="C48" s="144"/>
      <c r="D48" s="144"/>
      <c r="E48" s="144"/>
      <c r="F48" s="144"/>
      <c r="G48" s="144"/>
      <c r="H48" s="144"/>
      <c r="I48" s="144"/>
    </row>
    <row r="49" spans="1:9" ht="15" customHeight="1" thickBot="1" x14ac:dyDescent="0.35">
      <c r="A49" s="48"/>
      <c r="B49" s="26"/>
      <c r="C49" s="26"/>
      <c r="D49" s="27"/>
      <c r="E49" s="6"/>
      <c r="F49" s="6"/>
      <c r="G49" s="6"/>
      <c r="H49" s="6"/>
      <c r="I49" s="6"/>
    </row>
    <row r="50" spans="1:9" ht="26.25" customHeight="1" thickBot="1" x14ac:dyDescent="0.35">
      <c r="A50" s="122" t="s">
        <v>30</v>
      </c>
      <c r="B50" s="123"/>
      <c r="C50" s="123"/>
      <c r="D50" s="35" t="s">
        <v>22</v>
      </c>
      <c r="E50" s="128"/>
      <c r="F50" s="129"/>
      <c r="G50" s="129"/>
      <c r="H50" s="129"/>
      <c r="I50" s="130"/>
    </row>
    <row r="51" spans="1:9" ht="15" customHeight="1" x14ac:dyDescent="0.3">
      <c r="A51" s="124" t="s">
        <v>71</v>
      </c>
      <c r="B51" s="125"/>
      <c r="C51" s="125"/>
      <c r="D51" s="52"/>
      <c r="E51" s="137"/>
      <c r="F51" s="138"/>
      <c r="G51" s="138"/>
      <c r="H51" s="138"/>
      <c r="I51" s="139"/>
    </row>
    <row r="52" spans="1:9" ht="15" customHeight="1" x14ac:dyDescent="0.3">
      <c r="A52" s="120" t="s">
        <v>31</v>
      </c>
      <c r="B52" s="121"/>
      <c r="C52" s="121"/>
      <c r="D52" s="65"/>
      <c r="E52" s="134"/>
      <c r="F52" s="135"/>
      <c r="G52" s="135"/>
      <c r="H52" s="135"/>
      <c r="I52" s="136"/>
    </row>
    <row r="53" spans="1:9" ht="15" customHeight="1" thickBot="1" x14ac:dyDescent="0.35">
      <c r="A53" s="126" t="s">
        <v>32</v>
      </c>
      <c r="B53" s="127"/>
      <c r="C53" s="127"/>
      <c r="D53" s="51"/>
      <c r="E53" s="131"/>
      <c r="F53" s="132"/>
      <c r="G53" s="132"/>
      <c r="H53" s="132"/>
      <c r="I53" s="133"/>
    </row>
    <row r="54" spans="1:9" ht="15" customHeight="1" thickBot="1" x14ac:dyDescent="0.35"/>
    <row r="55" spans="1:9" ht="15" customHeight="1" x14ac:dyDescent="0.3">
      <c r="A55" s="107" t="s">
        <v>33</v>
      </c>
      <c r="B55" s="108"/>
      <c r="C55" s="108"/>
      <c r="D55" s="111" t="s">
        <v>22</v>
      </c>
      <c r="E55" s="113" t="s">
        <v>34</v>
      </c>
      <c r="F55" s="115" t="s">
        <v>35</v>
      </c>
      <c r="G55" s="115"/>
      <c r="H55" s="115"/>
      <c r="I55" s="116"/>
    </row>
    <row r="56" spans="1:9" ht="15" customHeight="1" thickBot="1" x14ac:dyDescent="0.35">
      <c r="A56" s="109"/>
      <c r="B56" s="110"/>
      <c r="C56" s="110"/>
      <c r="D56" s="112"/>
      <c r="E56" s="114"/>
      <c r="F56" s="36" t="s">
        <v>72</v>
      </c>
      <c r="G56" s="36" t="s">
        <v>73</v>
      </c>
      <c r="H56" s="36" t="s">
        <v>74</v>
      </c>
      <c r="I56" s="37" t="s">
        <v>36</v>
      </c>
    </row>
    <row r="57" spans="1:9" ht="15" customHeight="1" thickBot="1" x14ac:dyDescent="0.35">
      <c r="A57" s="214" t="s">
        <v>37</v>
      </c>
      <c r="B57" s="215"/>
      <c r="C57" s="215"/>
      <c r="D57" s="215"/>
      <c r="E57" s="215"/>
      <c r="F57" s="215"/>
      <c r="G57" s="215"/>
      <c r="H57" s="215"/>
      <c r="I57" s="216"/>
    </row>
    <row r="58" spans="1:9" ht="15" customHeight="1" x14ac:dyDescent="0.3">
      <c r="A58" s="105" t="s">
        <v>38</v>
      </c>
      <c r="B58" s="106"/>
      <c r="C58" s="106"/>
      <c r="D58" s="66"/>
      <c r="E58" s="28" t="s">
        <v>39</v>
      </c>
      <c r="F58" s="117"/>
      <c r="G58" s="118"/>
      <c r="H58" s="118"/>
      <c r="I58" s="119"/>
    </row>
    <row r="59" spans="1:9" ht="15" customHeight="1" x14ac:dyDescent="0.3">
      <c r="A59" s="95" t="s">
        <v>40</v>
      </c>
      <c r="B59" s="96"/>
      <c r="C59" s="96"/>
      <c r="D59" s="67"/>
      <c r="E59" s="29"/>
      <c r="F59" s="99"/>
      <c r="G59" s="100"/>
      <c r="H59" s="100"/>
      <c r="I59" s="101"/>
    </row>
    <row r="60" spans="1:9" ht="15" customHeight="1" x14ac:dyDescent="0.3">
      <c r="A60" s="95" t="s">
        <v>41</v>
      </c>
      <c r="B60" s="96"/>
      <c r="C60" s="96"/>
      <c r="D60" s="67"/>
      <c r="E60" s="29"/>
      <c r="F60" s="99"/>
      <c r="G60" s="100"/>
      <c r="H60" s="100"/>
      <c r="I60" s="101"/>
    </row>
    <row r="61" spans="1:9" ht="15" customHeight="1" x14ac:dyDescent="0.3">
      <c r="A61" s="97" t="s">
        <v>42</v>
      </c>
      <c r="B61" s="98"/>
      <c r="C61" s="98"/>
      <c r="D61" s="67"/>
      <c r="E61" s="29"/>
      <c r="F61" s="99"/>
      <c r="G61" s="100"/>
      <c r="H61" s="100"/>
      <c r="I61" s="101"/>
    </row>
    <row r="62" spans="1:9" ht="15" customHeight="1" thickBot="1" x14ac:dyDescent="0.35">
      <c r="A62" s="93" t="s">
        <v>43</v>
      </c>
      <c r="B62" s="94"/>
      <c r="C62" s="94"/>
      <c r="D62" s="68"/>
      <c r="E62" s="30" t="s">
        <v>44</v>
      </c>
      <c r="F62" s="102"/>
      <c r="G62" s="103"/>
      <c r="H62" s="103"/>
      <c r="I62" s="104"/>
    </row>
    <row r="63" spans="1:9" ht="15" customHeight="1" thickBot="1" x14ac:dyDescent="0.35">
      <c r="A63" s="217" t="s">
        <v>45</v>
      </c>
      <c r="B63" s="218"/>
      <c r="C63" s="218"/>
      <c r="D63" s="218"/>
      <c r="E63" s="218"/>
      <c r="F63" s="218"/>
      <c r="G63" s="218"/>
      <c r="H63" s="218"/>
      <c r="I63" s="219"/>
    </row>
    <row r="64" spans="1:9" ht="15" customHeight="1" x14ac:dyDescent="0.3">
      <c r="A64" s="90" t="s">
        <v>46</v>
      </c>
      <c r="B64" s="91"/>
      <c r="C64" s="92"/>
      <c r="D64" s="69"/>
      <c r="E64" s="31" t="s">
        <v>39</v>
      </c>
      <c r="F64" s="55">
        <f>D64/0.1</f>
        <v>0</v>
      </c>
      <c r="G64" s="55">
        <f>D64*20</f>
        <v>0</v>
      </c>
      <c r="H64" s="56">
        <f>D64*0.01</f>
        <v>0</v>
      </c>
      <c r="I64" s="57">
        <f>D64*100</f>
        <v>0</v>
      </c>
    </row>
    <row r="65" spans="1:9" ht="15" customHeight="1" x14ac:dyDescent="0.3">
      <c r="A65" s="75" t="s">
        <v>68</v>
      </c>
      <c r="B65" s="76"/>
      <c r="C65" s="77"/>
      <c r="D65" s="70"/>
      <c r="E65" s="32" t="s">
        <v>47</v>
      </c>
      <c r="F65" s="58">
        <f>D65*0.001</f>
        <v>0</v>
      </c>
      <c r="G65" s="58">
        <f>D65*0.002</f>
        <v>0</v>
      </c>
      <c r="H65" s="59">
        <f>D65/1000000</f>
        <v>0</v>
      </c>
      <c r="I65" s="60">
        <f>D65/100</f>
        <v>0</v>
      </c>
    </row>
    <row r="66" spans="1:9" ht="15" customHeight="1" x14ac:dyDescent="0.3">
      <c r="A66" s="75" t="s">
        <v>90</v>
      </c>
      <c r="B66" s="76"/>
      <c r="C66" s="77"/>
      <c r="D66" s="70"/>
      <c r="E66" s="32" t="s">
        <v>47</v>
      </c>
      <c r="F66" s="59">
        <f>D66*0.001</f>
        <v>0</v>
      </c>
      <c r="G66" s="58">
        <f>D66*0.002</f>
        <v>0</v>
      </c>
      <c r="H66" s="59">
        <f t="shared" ref="H66:H74" si="0">D66*0.01</f>
        <v>0</v>
      </c>
      <c r="I66" s="60">
        <f>D66/100</f>
        <v>0</v>
      </c>
    </row>
    <row r="67" spans="1:9" ht="15" customHeight="1" x14ac:dyDescent="0.3">
      <c r="A67" s="87" t="s">
        <v>75</v>
      </c>
      <c r="B67" s="88"/>
      <c r="C67" s="89"/>
      <c r="D67" s="70"/>
      <c r="E67" s="32" t="s">
        <v>39</v>
      </c>
      <c r="F67" s="59">
        <f t="shared" ref="F67:F74" si="1">D67/0.1</f>
        <v>0</v>
      </c>
      <c r="G67" s="58">
        <f t="shared" ref="G67:G74" si="2">D67*20</f>
        <v>0</v>
      </c>
      <c r="H67" s="59">
        <f t="shared" si="0"/>
        <v>0</v>
      </c>
      <c r="I67" s="60">
        <f t="shared" ref="I67:I74" si="3">D67*100</f>
        <v>0</v>
      </c>
    </row>
    <row r="68" spans="1:9" ht="15" customHeight="1" x14ac:dyDescent="0.3">
      <c r="A68" s="81" t="s">
        <v>76</v>
      </c>
      <c r="B68" s="82"/>
      <c r="C68" s="83"/>
      <c r="D68" s="70"/>
      <c r="E68" s="32" t="s">
        <v>39</v>
      </c>
      <c r="F68" s="59">
        <f t="shared" si="1"/>
        <v>0</v>
      </c>
      <c r="G68" s="58">
        <f t="shared" si="2"/>
        <v>0</v>
      </c>
      <c r="H68" s="59">
        <f t="shared" si="0"/>
        <v>0</v>
      </c>
      <c r="I68" s="60">
        <f t="shared" si="3"/>
        <v>0</v>
      </c>
    </row>
    <row r="69" spans="1:9" ht="15" customHeight="1" x14ac:dyDescent="0.3">
      <c r="A69" s="84" t="s">
        <v>48</v>
      </c>
      <c r="B69" s="85"/>
      <c r="C69" s="86"/>
      <c r="D69" s="70"/>
      <c r="E69" s="32" t="s">
        <v>39</v>
      </c>
      <c r="F69" s="59">
        <f t="shared" si="1"/>
        <v>0</v>
      </c>
      <c r="G69" s="58">
        <f t="shared" si="2"/>
        <v>0</v>
      </c>
      <c r="H69" s="59">
        <f t="shared" si="0"/>
        <v>0</v>
      </c>
      <c r="I69" s="60">
        <f t="shared" si="3"/>
        <v>0</v>
      </c>
    </row>
    <row r="70" spans="1:9" ht="15" customHeight="1" x14ac:dyDescent="0.3">
      <c r="A70" s="72" t="s">
        <v>49</v>
      </c>
      <c r="B70" s="73"/>
      <c r="C70" s="74"/>
      <c r="D70" s="70"/>
      <c r="E70" s="29" t="s">
        <v>39</v>
      </c>
      <c r="F70" s="59">
        <f t="shared" si="1"/>
        <v>0</v>
      </c>
      <c r="G70" s="58">
        <f t="shared" si="2"/>
        <v>0</v>
      </c>
      <c r="H70" s="59">
        <f t="shared" si="0"/>
        <v>0</v>
      </c>
      <c r="I70" s="60">
        <f t="shared" si="3"/>
        <v>0</v>
      </c>
    </row>
    <row r="71" spans="1:9" ht="15" customHeight="1" x14ac:dyDescent="0.3">
      <c r="A71" s="75" t="s">
        <v>50</v>
      </c>
      <c r="B71" s="76"/>
      <c r="C71" s="77"/>
      <c r="D71" s="70"/>
      <c r="E71" s="32" t="s">
        <v>39</v>
      </c>
      <c r="F71" s="59">
        <f t="shared" si="1"/>
        <v>0</v>
      </c>
      <c r="G71" s="58">
        <f t="shared" si="2"/>
        <v>0</v>
      </c>
      <c r="H71" s="59">
        <f t="shared" si="0"/>
        <v>0</v>
      </c>
      <c r="I71" s="60">
        <f t="shared" si="3"/>
        <v>0</v>
      </c>
    </row>
    <row r="72" spans="1:9" ht="15" customHeight="1" x14ac:dyDescent="0.3">
      <c r="A72" s="75" t="s">
        <v>51</v>
      </c>
      <c r="B72" s="76"/>
      <c r="C72" s="77"/>
      <c r="D72" s="70"/>
      <c r="E72" s="32" t="s">
        <v>39</v>
      </c>
      <c r="F72" s="59">
        <f t="shared" si="1"/>
        <v>0</v>
      </c>
      <c r="G72" s="58">
        <f>D72*20</f>
        <v>0</v>
      </c>
      <c r="H72" s="59">
        <f t="shared" si="0"/>
        <v>0</v>
      </c>
      <c r="I72" s="60">
        <f>D72*100</f>
        <v>0</v>
      </c>
    </row>
    <row r="73" spans="1:9" ht="15" customHeight="1" x14ac:dyDescent="0.3">
      <c r="A73" s="75" t="s">
        <v>52</v>
      </c>
      <c r="B73" s="76"/>
      <c r="C73" s="77"/>
      <c r="D73" s="70"/>
      <c r="E73" s="32" t="s">
        <v>39</v>
      </c>
      <c r="F73" s="59">
        <f t="shared" si="1"/>
        <v>0</v>
      </c>
      <c r="G73" s="58">
        <f t="shared" si="2"/>
        <v>0</v>
      </c>
      <c r="H73" s="59">
        <f t="shared" si="0"/>
        <v>0</v>
      </c>
      <c r="I73" s="60">
        <f t="shared" si="3"/>
        <v>0</v>
      </c>
    </row>
    <row r="74" spans="1:9" ht="15" customHeight="1" x14ac:dyDescent="0.3">
      <c r="A74" s="75" t="s">
        <v>53</v>
      </c>
      <c r="B74" s="76"/>
      <c r="C74" s="77"/>
      <c r="D74" s="70"/>
      <c r="E74" s="32" t="s">
        <v>39</v>
      </c>
      <c r="F74" s="59">
        <f t="shared" si="1"/>
        <v>0</v>
      </c>
      <c r="G74" s="58">
        <f t="shared" si="2"/>
        <v>0</v>
      </c>
      <c r="H74" s="59">
        <f t="shared" si="0"/>
        <v>0</v>
      </c>
      <c r="I74" s="60">
        <f t="shared" si="3"/>
        <v>0</v>
      </c>
    </row>
    <row r="75" spans="1:9" ht="15" customHeight="1" x14ac:dyDescent="0.3">
      <c r="A75" s="75" t="s">
        <v>55</v>
      </c>
      <c r="B75" s="76"/>
      <c r="C75" s="77"/>
      <c r="D75" s="70"/>
      <c r="E75" s="32" t="s">
        <v>47</v>
      </c>
      <c r="F75" s="59">
        <f>D75*0.001</f>
        <v>0</v>
      </c>
      <c r="G75" s="58">
        <f t="shared" ref="G75:G76" si="4">D75*0.002</f>
        <v>0</v>
      </c>
      <c r="H75" s="59">
        <f t="shared" ref="H75:H83" si="5">D75/1000000</f>
        <v>0</v>
      </c>
      <c r="I75" s="60">
        <f>D75/100</f>
        <v>0</v>
      </c>
    </row>
    <row r="76" spans="1:9" ht="15" customHeight="1" x14ac:dyDescent="0.3">
      <c r="A76" s="75" t="s">
        <v>54</v>
      </c>
      <c r="B76" s="76"/>
      <c r="C76" s="77"/>
      <c r="D76" s="70"/>
      <c r="E76" s="32" t="s">
        <v>47</v>
      </c>
      <c r="F76" s="59">
        <f t="shared" ref="F76:F83" si="6">D76*0.001</f>
        <v>0</v>
      </c>
      <c r="G76" s="58">
        <f t="shared" si="4"/>
        <v>0</v>
      </c>
      <c r="H76" s="59">
        <f t="shared" si="5"/>
        <v>0</v>
      </c>
      <c r="I76" s="60">
        <f t="shared" ref="I76:I83" si="7">D76/100</f>
        <v>0</v>
      </c>
    </row>
    <row r="77" spans="1:9" ht="15" customHeight="1" x14ac:dyDescent="0.3">
      <c r="A77" s="72" t="s">
        <v>56</v>
      </c>
      <c r="B77" s="73"/>
      <c r="C77" s="74"/>
      <c r="D77" s="70"/>
      <c r="E77" s="29" t="s">
        <v>47</v>
      </c>
      <c r="F77" s="59">
        <f t="shared" si="6"/>
        <v>0</v>
      </c>
      <c r="G77" s="58">
        <f>D77*0.002</f>
        <v>0</v>
      </c>
      <c r="H77" s="59">
        <f t="shared" si="5"/>
        <v>0</v>
      </c>
      <c r="I77" s="60">
        <f t="shared" si="7"/>
        <v>0</v>
      </c>
    </row>
    <row r="78" spans="1:9" ht="15.75" customHeight="1" x14ac:dyDescent="0.3">
      <c r="A78" s="72" t="s">
        <v>57</v>
      </c>
      <c r="B78" s="73"/>
      <c r="C78" s="74"/>
      <c r="D78" s="70"/>
      <c r="E78" s="29" t="s">
        <v>47</v>
      </c>
      <c r="F78" s="59">
        <f t="shared" si="6"/>
        <v>0</v>
      </c>
      <c r="G78" s="58">
        <f t="shared" ref="G78:G83" si="8">D78*0.002</f>
        <v>0</v>
      </c>
      <c r="H78" s="59">
        <f t="shared" si="5"/>
        <v>0</v>
      </c>
      <c r="I78" s="60">
        <f t="shared" si="7"/>
        <v>0</v>
      </c>
    </row>
    <row r="79" spans="1:9" ht="16.5" customHeight="1" x14ac:dyDescent="0.3">
      <c r="A79" s="72" t="s">
        <v>58</v>
      </c>
      <c r="B79" s="73"/>
      <c r="C79" s="74"/>
      <c r="D79" s="70"/>
      <c r="E79" s="29" t="s">
        <v>47</v>
      </c>
      <c r="F79" s="59">
        <f t="shared" si="6"/>
        <v>0</v>
      </c>
      <c r="G79" s="58">
        <f t="shared" si="8"/>
        <v>0</v>
      </c>
      <c r="H79" s="59">
        <f t="shared" si="5"/>
        <v>0</v>
      </c>
      <c r="I79" s="60">
        <f t="shared" si="7"/>
        <v>0</v>
      </c>
    </row>
    <row r="80" spans="1:9" ht="15.75" customHeight="1" x14ac:dyDescent="0.3">
      <c r="A80" s="72" t="s">
        <v>59</v>
      </c>
      <c r="B80" s="73"/>
      <c r="C80" s="74"/>
      <c r="D80" s="70"/>
      <c r="E80" s="29" t="s">
        <v>47</v>
      </c>
      <c r="F80" s="59">
        <f t="shared" si="6"/>
        <v>0</v>
      </c>
      <c r="G80" s="58">
        <f t="shared" si="8"/>
        <v>0</v>
      </c>
      <c r="H80" s="59">
        <f t="shared" si="5"/>
        <v>0</v>
      </c>
      <c r="I80" s="60">
        <f t="shared" si="7"/>
        <v>0</v>
      </c>
    </row>
    <row r="81" spans="1:9" x14ac:dyDescent="0.3">
      <c r="A81" s="72" t="s">
        <v>60</v>
      </c>
      <c r="B81" s="73"/>
      <c r="C81" s="74"/>
      <c r="D81" s="70"/>
      <c r="E81" s="29" t="s">
        <v>47</v>
      </c>
      <c r="F81" s="59">
        <f t="shared" si="6"/>
        <v>0</v>
      </c>
      <c r="G81" s="58">
        <f t="shared" si="8"/>
        <v>0</v>
      </c>
      <c r="H81" s="59">
        <f t="shared" si="5"/>
        <v>0</v>
      </c>
      <c r="I81" s="60">
        <f t="shared" si="7"/>
        <v>0</v>
      </c>
    </row>
    <row r="82" spans="1:9" x14ac:dyDescent="0.3">
      <c r="A82" s="72" t="s">
        <v>89</v>
      </c>
      <c r="B82" s="73"/>
      <c r="C82" s="74"/>
      <c r="D82" s="70"/>
      <c r="E82" s="29" t="s">
        <v>47</v>
      </c>
      <c r="F82" s="59">
        <f t="shared" si="6"/>
        <v>0</v>
      </c>
      <c r="G82" s="58">
        <f t="shared" si="8"/>
        <v>0</v>
      </c>
      <c r="H82" s="59">
        <f t="shared" si="5"/>
        <v>0</v>
      </c>
      <c r="I82" s="60">
        <f t="shared" si="7"/>
        <v>0</v>
      </c>
    </row>
    <row r="83" spans="1:9" ht="16.5" thickBot="1" x14ac:dyDescent="0.35">
      <c r="A83" s="78" t="s">
        <v>61</v>
      </c>
      <c r="B83" s="79"/>
      <c r="C83" s="80"/>
      <c r="D83" s="71"/>
      <c r="E83" s="33" t="s">
        <v>47</v>
      </c>
      <c r="F83" s="61">
        <f t="shared" si="6"/>
        <v>0</v>
      </c>
      <c r="G83" s="62">
        <f t="shared" si="8"/>
        <v>0</v>
      </c>
      <c r="H83" s="61">
        <f t="shared" si="5"/>
        <v>0</v>
      </c>
      <c r="I83" s="63">
        <f t="shared" si="7"/>
        <v>0</v>
      </c>
    </row>
    <row r="84" spans="1:9" x14ac:dyDescent="0.3">
      <c r="A84" s="38"/>
      <c r="B84" s="38"/>
      <c r="C84" s="38"/>
      <c r="D84" s="38"/>
      <c r="E84" s="38"/>
      <c r="F84" s="38"/>
      <c r="G84" s="38"/>
      <c r="H84" s="38"/>
      <c r="I84" s="38"/>
    </row>
  </sheetData>
  <mergeCells count="114">
    <mergeCell ref="B12:C12"/>
    <mergeCell ref="E12:F12"/>
    <mergeCell ref="G12:H12"/>
    <mergeCell ref="B13:C13"/>
    <mergeCell ref="E13:F13"/>
    <mergeCell ref="G13:H13"/>
    <mergeCell ref="I8:I9"/>
    <mergeCell ref="E10:F10"/>
    <mergeCell ref="G10:H10"/>
    <mergeCell ref="B11:C11"/>
    <mergeCell ref="E11:F11"/>
    <mergeCell ref="G11:H11"/>
    <mergeCell ref="A6:H6"/>
    <mergeCell ref="B7:C10"/>
    <mergeCell ref="D7:D9"/>
    <mergeCell ref="E7:H7"/>
    <mergeCell ref="E8:F9"/>
    <mergeCell ref="G8:H9"/>
    <mergeCell ref="A3:I3"/>
    <mergeCell ref="A4:I4"/>
    <mergeCell ref="A5:I5"/>
    <mergeCell ref="G16:H16"/>
    <mergeCell ref="B17:C17"/>
    <mergeCell ref="E17:F17"/>
    <mergeCell ref="G17:H17"/>
    <mergeCell ref="B14:C14"/>
    <mergeCell ref="E14:F14"/>
    <mergeCell ref="G14:H14"/>
    <mergeCell ref="B15:C15"/>
    <mergeCell ref="E15:F15"/>
    <mergeCell ref="G15:H15"/>
    <mergeCell ref="B16:C16"/>
    <mergeCell ref="E16:F16"/>
    <mergeCell ref="B20:C20"/>
    <mergeCell ref="E20:F20"/>
    <mergeCell ref="G20:H20"/>
    <mergeCell ref="B21:C21"/>
    <mergeCell ref="E21:F21"/>
    <mergeCell ref="G21:H21"/>
    <mergeCell ref="B18:C18"/>
    <mergeCell ref="E18:F18"/>
    <mergeCell ref="G18:H18"/>
    <mergeCell ref="B19:C19"/>
    <mergeCell ref="E19:F19"/>
    <mergeCell ref="G19:H19"/>
    <mergeCell ref="B28:C28"/>
    <mergeCell ref="E28:I28"/>
    <mergeCell ref="B31:C31"/>
    <mergeCell ref="E31:G31"/>
    <mergeCell ref="H31:I31"/>
    <mergeCell ref="B32:C32"/>
    <mergeCell ref="E32:G32"/>
    <mergeCell ref="H32:I32"/>
    <mergeCell ref="A24:I24"/>
    <mergeCell ref="E25:I25"/>
    <mergeCell ref="B26:C26"/>
    <mergeCell ref="E26:I26"/>
    <mergeCell ref="B27:C27"/>
    <mergeCell ref="E27:I27"/>
    <mergeCell ref="B33:C33"/>
    <mergeCell ref="E33:G33"/>
    <mergeCell ref="H33:I33"/>
    <mergeCell ref="A47:I47"/>
    <mergeCell ref="A48:I48"/>
    <mergeCell ref="B38:C38"/>
    <mergeCell ref="B39:C39"/>
    <mergeCell ref="B40:C40"/>
    <mergeCell ref="F38:I38"/>
    <mergeCell ref="F39:I39"/>
    <mergeCell ref="F40:I40"/>
    <mergeCell ref="A58:C58"/>
    <mergeCell ref="A55:C56"/>
    <mergeCell ref="D55:D56"/>
    <mergeCell ref="E55:E56"/>
    <mergeCell ref="F55:I55"/>
    <mergeCell ref="A57:I57"/>
    <mergeCell ref="F58:I58"/>
    <mergeCell ref="A52:C52"/>
    <mergeCell ref="A50:C50"/>
    <mergeCell ref="A51:C51"/>
    <mergeCell ref="A53:C53"/>
    <mergeCell ref="E50:I50"/>
    <mergeCell ref="E53:I53"/>
    <mergeCell ref="E52:I52"/>
    <mergeCell ref="E51:I51"/>
    <mergeCell ref="A62:C62"/>
    <mergeCell ref="A60:C60"/>
    <mergeCell ref="A61:C61"/>
    <mergeCell ref="A59:C59"/>
    <mergeCell ref="F59:I59"/>
    <mergeCell ref="F60:I60"/>
    <mergeCell ref="F61:I61"/>
    <mergeCell ref="F62:I62"/>
    <mergeCell ref="A63:I63"/>
    <mergeCell ref="A72:C72"/>
    <mergeCell ref="A73:C73"/>
    <mergeCell ref="A70:C70"/>
    <mergeCell ref="A71:C71"/>
    <mergeCell ref="A68:C68"/>
    <mergeCell ref="A69:C69"/>
    <mergeCell ref="A66:C66"/>
    <mergeCell ref="A67:C67"/>
    <mergeCell ref="A64:C64"/>
    <mergeCell ref="A65:C65"/>
    <mergeCell ref="A78:C78"/>
    <mergeCell ref="A79:C79"/>
    <mergeCell ref="A76:C76"/>
    <mergeCell ref="A77:C77"/>
    <mergeCell ref="A80:C80"/>
    <mergeCell ref="A81:C81"/>
    <mergeCell ref="A82:C82"/>
    <mergeCell ref="A83:C83"/>
    <mergeCell ref="A74:C74"/>
    <mergeCell ref="A75:C75"/>
  </mergeCells>
  <pageMargins left="0.7" right="0.7" top="0.75" bottom="0.75" header="0.3" footer="0.3"/>
  <pageSetup orientation="portrait" r:id="rId1"/>
  <headerFooter>
    <oddFooter>&amp;C&amp;7All analysis conducted and prepared by:
A L Canada Laboratories and the Compost Council of Canada
2136 Jetstream Rd London On N5V 3P5 (519) 457-2575</oddFooter>
  </headerFooter>
  <ignoredErrors>
    <ignoredError sqref="H6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CCME CFIA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O'Connor</dc:creator>
  <cp:lastModifiedBy>Kelly O'Connor</cp:lastModifiedBy>
  <cp:lastPrinted>2022-02-23T20:25:07Z</cp:lastPrinted>
  <dcterms:created xsi:type="dcterms:W3CDTF">2022-02-10T18:54:30Z</dcterms:created>
  <dcterms:modified xsi:type="dcterms:W3CDTF">2022-03-08T21:14:13Z</dcterms:modified>
</cp:coreProperties>
</file>