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png" ContentType="image/png"/>
  <Override PartName="/xl/media/image3.pn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2022Ontario\TEMPLATES BEING USED\Templates\"/>
    </mc:Choice>
  </mc:AlternateContent>
  <xr:revisionPtr revIDLastSave="0" documentId="13_ncr:1_{94003374-2AFA-4C01-9DCC-694BF9252037}" xr6:coauthVersionLast="47" xr6:coauthVersionMax="47" xr10:uidLastSave="{00000000-0000-0000-0000-000000000000}"/>
  <bookViews>
    <workbookView xWindow="2160" yWindow="0" windowWidth="27450" windowHeight="15720" xr2:uid="{67E81C86-6822-4FF3-8FD6-75615406739D}"/>
  </bookViews>
  <sheets>
    <sheet name="CCME CF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11" i="1"/>
  <c r="H89" i="1"/>
  <c r="K82" i="1"/>
  <c r="K83" i="1"/>
  <c r="K84" i="1"/>
  <c r="K85" i="1"/>
  <c r="K86" i="1"/>
  <c r="K87" i="1"/>
  <c r="K88" i="1"/>
  <c r="K89" i="1"/>
  <c r="H82" i="1"/>
  <c r="H83" i="1"/>
  <c r="H84" i="1"/>
  <c r="H85" i="1"/>
  <c r="H86" i="1"/>
  <c r="H87" i="1"/>
  <c r="H88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81" i="1"/>
  <c r="H72" i="1"/>
  <c r="F72" i="1"/>
  <c r="H80" i="1"/>
  <c r="H79" i="1"/>
  <c r="H78" i="1"/>
  <c r="H77" i="1"/>
  <c r="H76" i="1"/>
  <c r="H75" i="1"/>
  <c r="H74" i="1"/>
  <c r="H73" i="1"/>
  <c r="K80" i="1"/>
  <c r="K79" i="1"/>
  <c r="K78" i="1"/>
  <c r="K77" i="1"/>
  <c r="K76" i="1"/>
  <c r="K75" i="1"/>
  <c r="K74" i="1"/>
  <c r="K73" i="1"/>
  <c r="K81" i="1" l="1"/>
  <c r="K72" i="1"/>
  <c r="K71" i="1"/>
  <c r="K70" i="1"/>
  <c r="J89" i="1"/>
  <c r="J88" i="1"/>
  <c r="J87" i="1"/>
  <c r="J86" i="1"/>
  <c r="J85" i="1"/>
  <c r="J84" i="1"/>
  <c r="J83" i="1"/>
  <c r="J82" i="1"/>
  <c r="J81" i="1"/>
  <c r="H81" i="1"/>
  <c r="J80" i="1"/>
  <c r="J79" i="1"/>
  <c r="J78" i="1"/>
  <c r="J77" i="1"/>
  <c r="J76" i="1"/>
  <c r="J75" i="1"/>
  <c r="J74" i="1"/>
  <c r="J73" i="1"/>
  <c r="F73" i="1"/>
  <c r="J72" i="1"/>
  <c r="J71" i="1"/>
  <c r="H71" i="1"/>
  <c r="F71" i="1"/>
  <c r="J70" i="1"/>
  <c r="H70" i="1"/>
  <c r="F70" i="1"/>
</calcChain>
</file>

<file path=xl/sharedStrings.xml><?xml version="1.0" encoding="utf-8"?>
<sst xmlns="http://schemas.openxmlformats.org/spreadsheetml/2006/main" count="123" uniqueCount="92">
  <si>
    <t>Trace Elements</t>
  </si>
  <si>
    <r>
      <t>Test Results</t>
    </r>
    <r>
      <rPr>
        <b/>
        <sz val="8"/>
        <color theme="1"/>
        <rFont val="Calibri"/>
        <family val="2"/>
        <scheme val="minor"/>
      </rPr>
      <t/>
    </r>
  </si>
  <si>
    <t>CCME Canada</t>
  </si>
  <si>
    <t>CFIA</t>
  </si>
  <si>
    <t>Category A</t>
  </si>
  <si>
    <t xml:space="preserve">Max acceptable cumulative metal addition to soil over 45 years </t>
  </si>
  <si>
    <t>(ug/g)</t>
  </si>
  <si>
    <t>(kg/ha)</t>
  </si>
  <si>
    <t>Arsenic (As)</t>
  </si>
  <si>
    <t>Cadmium (Cd)</t>
  </si>
  <si>
    <t>Chromium (Cr)</t>
  </si>
  <si>
    <t>No limit</t>
  </si>
  <si>
    <t>Cobalt (Co)</t>
  </si>
  <si>
    <t>Copper (Cu)</t>
  </si>
  <si>
    <t>Lead (Pb)</t>
  </si>
  <si>
    <t>Mercury (Hg)</t>
  </si>
  <si>
    <t>Molybdenum (Mo)</t>
  </si>
  <si>
    <t>Nickel (Ni)</t>
  </si>
  <si>
    <t>Selenium (Se)</t>
  </si>
  <si>
    <t>Zinc (Zn)</t>
  </si>
  <si>
    <t>Foreign Matter</t>
  </si>
  <si>
    <t>Test Results</t>
  </si>
  <si>
    <t>Total Foreign Matter</t>
  </si>
  <si>
    <t>Total Plastics</t>
  </si>
  <si>
    <t>Pathogen</t>
  </si>
  <si>
    <t>CCME</t>
  </si>
  <si>
    <t>Fecal coliform</t>
  </si>
  <si>
    <t>&lt;1000 MPN/g dry</t>
  </si>
  <si>
    <t>Salmonella</t>
  </si>
  <si>
    <t>Minimum Agricultural Values</t>
  </si>
  <si>
    <t>Plant available phosphate</t>
  </si>
  <si>
    <t>Plant available potassium</t>
  </si>
  <si>
    <t>Agricultural End-Use</t>
  </si>
  <si>
    <t>Unit</t>
  </si>
  <si>
    <t>Quantity in lbs/ton</t>
  </si>
  <si>
    <t>lbs/1000gal</t>
  </si>
  <si>
    <t>Physical Parameters</t>
  </si>
  <si>
    <t>Dry Matter</t>
  </si>
  <si>
    <t>%</t>
  </si>
  <si>
    <t>pH</t>
  </si>
  <si>
    <t>C:N Ratio</t>
  </si>
  <si>
    <t>SAR</t>
  </si>
  <si>
    <t>Soluble salts</t>
  </si>
  <si>
    <t>ms/cm</t>
  </si>
  <si>
    <t>Fertilizer Equivalent Minerals</t>
  </si>
  <si>
    <t>Nitrogen Total (N)</t>
  </si>
  <si>
    <t>ppm</t>
  </si>
  <si>
    <t>Nitrate Nitrogen NO3-N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</si>
  <si>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</si>
  <si>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</si>
  <si>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</si>
  <si>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</si>
  <si>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</si>
  <si>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</si>
  <si>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Total Sulfur (S)</t>
  </si>
  <si>
    <t>Available (S)</t>
  </si>
  <si>
    <t>Total Boron (B)</t>
  </si>
  <si>
    <t>Total Chloride (Cl)</t>
  </si>
  <si>
    <t>Total Copper (Cu)</t>
  </si>
  <si>
    <t>Total Iron (Fe)</t>
  </si>
  <si>
    <t>Total Manganese (Mn)</t>
  </si>
  <si>
    <t>Total Molybdenum (Mb)</t>
  </si>
  <si>
    <t>Total Zinc (Zn)</t>
  </si>
  <si>
    <t>Appendix I</t>
  </si>
  <si>
    <t xml:space="preserve">CFIA Fertilizer Act &amp; Regulations: </t>
  </si>
  <si>
    <t>Alberta, Manitoba, New Brunswick, Nova Scotia, Newfoundland, Prince Edward Island &amp; Territories</t>
  </si>
  <si>
    <t>ᵻ CFIA T-4-93 Safety Guidelines for Fertilizers and Supplements</t>
  </si>
  <si>
    <t>Pieces &lt; 25mm</t>
  </si>
  <si>
    <r>
      <t>Ammonium Nitrogen (NH</t>
    </r>
    <r>
      <rPr>
        <vertAlign val="subscript"/>
        <sz val="11"/>
        <rFont val="Franklin Gothic Book"/>
        <family val="2"/>
      </rPr>
      <t>4-N</t>
    </r>
    <r>
      <rPr>
        <sz val="11"/>
        <rFont val="Franklin Gothic Book"/>
        <family val="2"/>
      </rPr>
      <t>)</t>
    </r>
  </si>
  <si>
    <t>Appendix II</t>
  </si>
  <si>
    <t xml:space="preserve"> Finished Digestate Quality </t>
  </si>
  <si>
    <r>
      <t>Plant available N (NH</t>
    </r>
    <r>
      <rPr>
        <vertAlign val="subscript"/>
        <sz val="10"/>
        <color theme="1"/>
        <rFont val="Franklin Gothic Book"/>
        <family val="2"/>
      </rPr>
      <t>4-</t>
    </r>
    <r>
      <rPr>
        <sz val="10"/>
        <color theme="1"/>
        <rFont val="Franklin Gothic Book"/>
        <family val="2"/>
      </rPr>
      <t>N)</t>
    </r>
  </si>
  <si>
    <t>kg/mt</t>
  </si>
  <si>
    <t>lb/ton</t>
  </si>
  <si>
    <t>kg/L</t>
  </si>
  <si>
    <r>
      <t>Total Phosphate (P as P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</t>
    </r>
    <r>
      <rPr>
        <vertAlign val="subscript"/>
        <sz val="10"/>
        <rFont val="Franklin Gothic Book"/>
        <family val="2"/>
      </rPr>
      <t>5</t>
    </r>
    <r>
      <rPr>
        <sz val="10"/>
        <rFont val="Franklin Gothic Book"/>
        <family val="2"/>
      </rPr>
      <t>)</t>
    </r>
  </si>
  <si>
    <r>
      <t>Total Potassium (K as K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O)</t>
    </r>
  </si>
  <si>
    <r>
      <t>C. Pathogens - Canada</t>
    </r>
    <r>
      <rPr>
        <b/>
        <sz val="11"/>
        <color theme="1"/>
        <rFont val="Franklin Gothic Book"/>
        <family val="2"/>
      </rPr>
      <t>ᵻ</t>
    </r>
  </si>
  <si>
    <t>&lt;3 MPN/4g day</t>
  </si>
  <si>
    <t>Not detectable</t>
  </si>
  <si>
    <t xml:space="preserve">Moisture content </t>
  </si>
  <si>
    <t xml:space="preserve">Bulk density </t>
  </si>
  <si>
    <t>%DM</t>
  </si>
  <si>
    <t>Organic Matter</t>
  </si>
  <si>
    <r>
      <rPr>
        <b/>
        <i/>
        <sz val="11"/>
        <color theme="1"/>
        <rFont val="Franklin Gothic Book"/>
        <family val="2"/>
      </rPr>
      <t>A</t>
    </r>
    <r>
      <rPr>
        <b/>
        <sz val="11"/>
        <color theme="1"/>
        <rFont val="Franklin Gothic Book"/>
        <family val="2"/>
      </rPr>
      <t xml:space="preserve">. </t>
    </r>
    <r>
      <rPr>
        <b/>
        <i/>
        <sz val="11"/>
        <color theme="1"/>
        <rFont val="Franklin Gothic Book"/>
        <family val="2"/>
      </rPr>
      <t>Maximum Concentrations for Trace Metals- Canada</t>
    </r>
    <r>
      <rPr>
        <b/>
        <sz val="11"/>
        <color theme="1"/>
        <rFont val="Franklin Gothic Book"/>
        <family val="2"/>
      </rPr>
      <t>ᵻ</t>
    </r>
  </si>
  <si>
    <r>
      <rPr>
        <b/>
        <i/>
        <sz val="11"/>
        <color theme="1"/>
        <rFont val="Franklin Gothic Book"/>
        <family val="2"/>
      </rPr>
      <t>B.</t>
    </r>
    <r>
      <rPr>
        <b/>
        <sz val="11"/>
        <color theme="1"/>
        <rFont val="Franklin Gothic Book"/>
        <family val="2"/>
      </rPr>
      <t xml:space="preserve"> </t>
    </r>
    <r>
      <rPr>
        <b/>
        <i/>
        <sz val="11"/>
        <color theme="1"/>
        <rFont val="Franklin Gothic Book"/>
        <family val="2"/>
      </rPr>
      <t>Foreign Matter - Canada</t>
    </r>
  </si>
  <si>
    <r>
      <t xml:space="preserve">Category B </t>
    </r>
    <r>
      <rPr>
        <b/>
        <sz val="8"/>
        <rFont val="Franklin Gothic Book"/>
        <family val="2"/>
      </rPr>
      <t>Restricted use</t>
    </r>
  </si>
  <si>
    <t>(ug/g)*</t>
  </si>
  <si>
    <t>* ug/g is equal to mg/kg equal to ppm</t>
  </si>
  <si>
    <t>¥ Loading over 45 years based on test results at 10t/ha/yr application rate</t>
  </si>
  <si>
    <r>
      <t>10mt/ha/year</t>
    </r>
    <r>
      <rPr>
        <sz val="8"/>
        <color rgb="FF000000"/>
        <rFont val="Calibri"/>
        <family val="2"/>
      </rPr>
      <t>¥</t>
    </r>
  </si>
  <si>
    <t>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</si>
</sst>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11"/>
      <color rgb="FF000000"/>
      <name val="Franklin Gothic Book"/>
      <family val="2"/>
    </font>
    <font>
      <sz val="10"/>
      <color theme="1"/>
      <name val="Franklin Gothic Book"/>
      <family val="2"/>
    </font>
    <font>
      <b/>
      <sz val="8"/>
      <color theme="1"/>
      <name val="Franklin Gothic Book"/>
      <family val="2"/>
    </font>
    <font>
      <sz val="8"/>
      <color rgb="FF000000"/>
      <name val="Franklin Gothic Book"/>
      <family val="2"/>
    </font>
    <font>
      <b/>
      <i/>
      <sz val="11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000000"/>
      <name val="Franklin Gothic Book"/>
      <family val="2"/>
    </font>
    <font>
      <b/>
      <sz val="11"/>
      <name val="Franklin Gothic Book"/>
      <family val="2"/>
    </font>
    <font>
      <sz val="8"/>
      <name val="Franklin Gothic Book"/>
      <family val="2"/>
    </font>
    <font>
      <b/>
      <sz val="11"/>
      <color rgb="FF000000"/>
      <name val="Franklin Gothic Book"/>
      <family val="2"/>
    </font>
    <font>
      <sz val="11"/>
      <name val="Franklin Gothic Book"/>
      <family val="2"/>
    </font>
    <font>
      <vertAlign val="subscript"/>
      <sz val="11"/>
      <name val="Franklin Gothic Book"/>
      <family val="2"/>
    </font>
    <font>
      <b/>
      <sz val="10"/>
      <color rgb="FF000000"/>
      <name val="Franklin Gothic Book"/>
      <family val="2"/>
    </font>
    <font>
      <vertAlign val="subscript"/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vertAlign val="subscript"/>
      <sz val="10"/>
      <name val="Franklin Gothic Book"/>
      <family val="2"/>
    </font>
    <font>
      <b/>
      <sz val="8"/>
      <name val="Franklin Gothic Book"/>
      <family val="2"/>
    </font>
    <font>
      <sz val="12"/>
      <color theme="1"/>
      <name val="Franklin Gothic Book"/>
      <family val="2"/>
    </font>
    <font>
      <sz val="9"/>
      <color rgb="FF000000"/>
      <name val="Franklin Gothic Book"/>
      <family val="2"/>
    </font>
    <font>
      <sz val="12"/>
      <color rgb="FF000000"/>
      <name val="Franklin Gothic Book"/>
      <family val="2"/>
    </font>
    <font>
      <u/>
      <sz val="12"/>
      <color rgb="FF000000"/>
      <name val="Franklin Gothic Book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vertical="center" wrapText="1"/>
    </xf>
    <xf numFmtId="2" fontId="3" fillId="0" borderId="14" xfId="0" applyNumberFormat="1" applyFont="1" applyBorder="1" applyAlignment="1">
      <alignment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14" xfId="0" applyNumberFormat="1" applyFont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9" fontId="6" fillId="0" borderId="9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30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left" vertical="center" wrapText="1"/>
    </xf>
    <xf numFmtId="0" fontId="21" fillId="2" borderId="38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38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36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9" fillId="2" borderId="3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714375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7784512-1F30-498F-A14C-18A12C55AAE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00025"/>
          <a:ext cx="714375" cy="571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46</xdr:row>
      <xdr:rowOff>47625</xdr:rowOff>
    </xdr:from>
    <xdr:ext cx="714375" cy="57150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18086FCA-71A9-488A-894E-9C42CA53F5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848725"/>
          <a:ext cx="714375" cy="571500"/>
        </a:xfrm>
        <a:prstGeom prst="rect">
          <a:avLst/>
        </a:prstGeom>
      </xdr:spPr>
    </xdr:pic>
    <xdr:clientData/>
  </xdr:oneCellAnchor>
  <xdr:twoCellAnchor editAs="oneCell">
    <xdr:from>
      <xdr:col>7</xdr:col>
      <xdr:colOff>304801</xdr:colOff>
      <xdr:row>0</xdr:row>
      <xdr:rowOff>38100</xdr:rowOff>
    </xdr:from>
    <xdr:to>
      <xdr:col>9</xdr:col>
      <xdr:colOff>701963</xdr:colOff>
      <xdr:row>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96D8C2-FB6F-4DEE-8A8E-50D113C0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6" y="38100"/>
          <a:ext cx="1254412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257479</xdr:colOff>
      <xdr:row>46</xdr:row>
      <xdr:rowOff>85725</xdr:rowOff>
    </xdr:from>
    <xdr:to>
      <xdr:col>11</xdr:col>
      <xdr:colOff>228600</xdr:colOff>
      <xdr:row>49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6BE35-08F5-4C1C-A6B7-938BDE42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404" y="9020175"/>
          <a:ext cx="1314146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4FC-B8A1-4741-88AD-DF09FEF24338}">
  <dimension ref="A2:L90"/>
  <sheetViews>
    <sheetView tabSelected="1" view="pageLayout" zoomScaleNormal="100" workbookViewId="0">
      <selection activeCell="D57" sqref="D57:D58"/>
    </sheetView>
  </sheetViews>
  <sheetFormatPr defaultRowHeight="15.75" x14ac:dyDescent="0.3"/>
  <cols>
    <col min="1" max="1" width="4.5703125" style="1" customWidth="1"/>
    <col min="2" max="2" width="9.140625" style="1"/>
    <col min="3" max="3" width="10.140625" style="1" customWidth="1"/>
    <col min="4" max="4" width="12.425781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.28515625" style="1" customWidth="1"/>
    <col min="9" max="9" width="5.7109375" style="1" customWidth="1"/>
    <col min="10" max="10" width="10" style="1" customWidth="1"/>
    <col min="11" max="11" width="8.7109375" style="1" customWidth="1"/>
    <col min="12" max="12" width="4" style="1" customWidth="1"/>
    <col min="13" max="13" width="2.140625" style="1" customWidth="1"/>
    <col min="14" max="14" width="5.140625" style="1" customWidth="1"/>
    <col min="15" max="16384" width="9.140625" style="1"/>
  </cols>
  <sheetData>
    <row r="2" spans="1:12" x14ac:dyDescent="0.3">
      <c r="A2" s="193" t="s">
        <v>63</v>
      </c>
      <c r="B2" s="193"/>
      <c r="C2" s="193"/>
      <c r="D2" s="193"/>
      <c r="E2" s="193"/>
      <c r="F2" s="193"/>
      <c r="G2" s="193"/>
      <c r="H2" s="193"/>
      <c r="I2" s="193"/>
      <c r="J2" s="193"/>
    </row>
    <row r="3" spans="1:12" x14ac:dyDescent="0.3">
      <c r="A3" s="193" t="s">
        <v>64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2" x14ac:dyDescent="0.3">
      <c r="A4" s="194" t="s">
        <v>65</v>
      </c>
      <c r="B4" s="194"/>
      <c r="C4" s="194"/>
      <c r="D4" s="194"/>
      <c r="E4" s="194"/>
      <c r="F4" s="194"/>
      <c r="G4" s="194"/>
      <c r="H4" s="194"/>
      <c r="I4" s="194"/>
      <c r="J4" s="194"/>
    </row>
    <row r="5" spans="1:12" ht="17.25" customHeight="1" thickBot="1" x14ac:dyDescent="0.35">
      <c r="A5" s="195" t="s">
        <v>84</v>
      </c>
      <c r="B5" s="195"/>
      <c r="C5" s="195"/>
      <c r="D5" s="195"/>
      <c r="E5" s="195"/>
      <c r="F5" s="195"/>
      <c r="G5" s="195"/>
      <c r="H5" s="195"/>
    </row>
    <row r="6" spans="1:12" ht="16.5" customHeight="1" x14ac:dyDescent="0.3">
      <c r="B6" s="196" t="s">
        <v>0</v>
      </c>
      <c r="C6" s="197"/>
      <c r="D6" s="202" t="s">
        <v>1</v>
      </c>
      <c r="E6" s="204" t="s">
        <v>2</v>
      </c>
      <c r="F6" s="204"/>
      <c r="G6" s="204"/>
      <c r="H6" s="204"/>
      <c r="I6" s="88" t="s">
        <v>3</v>
      </c>
      <c r="J6" s="89"/>
      <c r="K6" s="89"/>
      <c r="L6" s="90"/>
    </row>
    <row r="7" spans="1:12" ht="15.75" customHeight="1" x14ac:dyDescent="0.3">
      <c r="B7" s="198"/>
      <c r="C7" s="199"/>
      <c r="D7" s="203"/>
      <c r="E7" s="106" t="s">
        <v>4</v>
      </c>
      <c r="F7" s="106"/>
      <c r="G7" s="106" t="s">
        <v>86</v>
      </c>
      <c r="H7" s="106"/>
      <c r="I7" s="85" t="s">
        <v>5</v>
      </c>
      <c r="J7" s="86"/>
      <c r="K7" s="86"/>
      <c r="L7" s="87"/>
    </row>
    <row r="8" spans="1:12" ht="15.75" customHeight="1" x14ac:dyDescent="0.3">
      <c r="B8" s="198"/>
      <c r="C8" s="199"/>
      <c r="D8" s="203"/>
      <c r="E8" s="106"/>
      <c r="F8" s="106"/>
      <c r="G8" s="106"/>
      <c r="H8" s="106"/>
      <c r="I8" s="85"/>
      <c r="J8" s="86"/>
      <c r="K8" s="86"/>
      <c r="L8" s="87"/>
    </row>
    <row r="9" spans="1:12" ht="14.25" customHeight="1" x14ac:dyDescent="0.3">
      <c r="B9" s="198"/>
      <c r="C9" s="199"/>
      <c r="D9" s="203"/>
      <c r="E9" s="106"/>
      <c r="F9" s="106"/>
      <c r="G9" s="106"/>
      <c r="H9" s="106"/>
      <c r="I9" s="85"/>
      <c r="J9" s="86"/>
      <c r="K9" s="86"/>
      <c r="L9" s="87"/>
    </row>
    <row r="10" spans="1:12" ht="12" customHeight="1" thickBot="1" x14ac:dyDescent="0.35">
      <c r="B10" s="200"/>
      <c r="C10" s="201"/>
      <c r="D10" s="56" t="s">
        <v>87</v>
      </c>
      <c r="E10" s="108" t="s">
        <v>6</v>
      </c>
      <c r="F10" s="108"/>
      <c r="G10" s="109" t="s">
        <v>6</v>
      </c>
      <c r="H10" s="109"/>
      <c r="I10" s="174" t="s">
        <v>7</v>
      </c>
      <c r="J10" s="174"/>
      <c r="K10" s="83" t="s">
        <v>90</v>
      </c>
      <c r="L10" s="84"/>
    </row>
    <row r="11" spans="1:12" x14ac:dyDescent="0.3">
      <c r="B11" s="110" t="s">
        <v>8</v>
      </c>
      <c r="C11" s="111"/>
      <c r="D11" s="29"/>
      <c r="E11" s="107">
        <v>13</v>
      </c>
      <c r="F11" s="107"/>
      <c r="G11" s="107">
        <v>75</v>
      </c>
      <c r="H11" s="107"/>
      <c r="I11" s="175">
        <v>15</v>
      </c>
      <c r="J11" s="175"/>
      <c r="K11" s="101">
        <f>((D11*500*45)/1000000)</f>
        <v>0</v>
      </c>
      <c r="L11" s="102"/>
    </row>
    <row r="12" spans="1:12" x14ac:dyDescent="0.3">
      <c r="B12" s="103" t="s">
        <v>9</v>
      </c>
      <c r="C12" s="104"/>
      <c r="D12" s="30"/>
      <c r="E12" s="105">
        <v>3</v>
      </c>
      <c r="F12" s="105"/>
      <c r="G12" s="105">
        <v>20</v>
      </c>
      <c r="H12" s="105"/>
      <c r="I12" s="99">
        <v>4</v>
      </c>
      <c r="J12" s="99"/>
      <c r="K12" s="79">
        <f t="shared" ref="K12:K21" si="0">((D12*500*45)/1000000)</f>
        <v>0</v>
      </c>
      <c r="L12" s="80"/>
    </row>
    <row r="13" spans="1:12" x14ac:dyDescent="0.3">
      <c r="B13" s="103" t="s">
        <v>10</v>
      </c>
      <c r="C13" s="104"/>
      <c r="D13" s="30"/>
      <c r="E13" s="105">
        <v>310</v>
      </c>
      <c r="F13" s="105"/>
      <c r="G13" s="105" t="s">
        <v>11</v>
      </c>
      <c r="H13" s="105"/>
      <c r="I13" s="99">
        <v>210</v>
      </c>
      <c r="J13" s="99"/>
      <c r="K13" s="79">
        <f t="shared" si="0"/>
        <v>0</v>
      </c>
      <c r="L13" s="80"/>
    </row>
    <row r="14" spans="1:12" x14ac:dyDescent="0.3">
      <c r="B14" s="103" t="s">
        <v>12</v>
      </c>
      <c r="C14" s="104"/>
      <c r="D14" s="30"/>
      <c r="E14" s="105">
        <v>34</v>
      </c>
      <c r="F14" s="105"/>
      <c r="G14" s="105">
        <v>150</v>
      </c>
      <c r="H14" s="105"/>
      <c r="I14" s="99">
        <v>30</v>
      </c>
      <c r="J14" s="99"/>
      <c r="K14" s="79">
        <f t="shared" si="0"/>
        <v>0</v>
      </c>
      <c r="L14" s="80"/>
    </row>
    <row r="15" spans="1:12" x14ac:dyDescent="0.3">
      <c r="B15" s="103" t="s">
        <v>13</v>
      </c>
      <c r="C15" s="104"/>
      <c r="D15" s="30"/>
      <c r="E15" s="105">
        <v>400</v>
      </c>
      <c r="F15" s="105"/>
      <c r="G15" s="105" t="s">
        <v>11</v>
      </c>
      <c r="H15" s="105"/>
      <c r="I15" s="99">
        <v>150</v>
      </c>
      <c r="J15" s="99"/>
      <c r="K15" s="79">
        <f t="shared" si="0"/>
        <v>0</v>
      </c>
      <c r="L15" s="80"/>
    </row>
    <row r="16" spans="1:12" x14ac:dyDescent="0.3">
      <c r="B16" s="103" t="s">
        <v>14</v>
      </c>
      <c r="C16" s="104"/>
      <c r="D16" s="30"/>
      <c r="E16" s="105">
        <v>150</v>
      </c>
      <c r="F16" s="105"/>
      <c r="G16" s="105">
        <v>500</v>
      </c>
      <c r="H16" s="105"/>
      <c r="I16" s="99">
        <v>100</v>
      </c>
      <c r="J16" s="99"/>
      <c r="K16" s="79">
        <f t="shared" si="0"/>
        <v>0</v>
      </c>
      <c r="L16" s="80"/>
    </row>
    <row r="17" spans="1:12" x14ac:dyDescent="0.3">
      <c r="B17" s="103" t="s">
        <v>15</v>
      </c>
      <c r="C17" s="104"/>
      <c r="D17" s="30"/>
      <c r="E17" s="105">
        <v>0.08</v>
      </c>
      <c r="F17" s="105"/>
      <c r="G17" s="105">
        <v>5</v>
      </c>
      <c r="H17" s="105"/>
      <c r="I17" s="99">
        <v>1</v>
      </c>
      <c r="J17" s="99"/>
      <c r="K17" s="79">
        <f t="shared" si="0"/>
        <v>0</v>
      </c>
      <c r="L17" s="80"/>
    </row>
    <row r="18" spans="1:12" x14ac:dyDescent="0.3">
      <c r="B18" s="103" t="s">
        <v>16</v>
      </c>
      <c r="C18" s="104"/>
      <c r="D18" s="30"/>
      <c r="E18" s="105">
        <v>5</v>
      </c>
      <c r="F18" s="105"/>
      <c r="G18" s="105">
        <v>20</v>
      </c>
      <c r="H18" s="105"/>
      <c r="I18" s="99">
        <v>4</v>
      </c>
      <c r="J18" s="99"/>
      <c r="K18" s="79">
        <f t="shared" si="0"/>
        <v>0</v>
      </c>
      <c r="L18" s="80"/>
    </row>
    <row r="19" spans="1:12" x14ac:dyDescent="0.3">
      <c r="B19" s="103" t="s">
        <v>17</v>
      </c>
      <c r="C19" s="104"/>
      <c r="D19" s="30"/>
      <c r="E19" s="105">
        <v>62</v>
      </c>
      <c r="F19" s="105"/>
      <c r="G19" s="105">
        <v>180</v>
      </c>
      <c r="H19" s="105"/>
      <c r="I19" s="99">
        <v>36</v>
      </c>
      <c r="J19" s="99"/>
      <c r="K19" s="79">
        <f t="shared" si="0"/>
        <v>0</v>
      </c>
      <c r="L19" s="80"/>
    </row>
    <row r="20" spans="1:12" x14ac:dyDescent="0.3">
      <c r="B20" s="103" t="s">
        <v>18</v>
      </c>
      <c r="C20" s="104"/>
      <c r="D20" s="30"/>
      <c r="E20" s="105">
        <v>2</v>
      </c>
      <c r="F20" s="105"/>
      <c r="G20" s="105">
        <v>14</v>
      </c>
      <c r="H20" s="105"/>
      <c r="I20" s="99">
        <v>2.8</v>
      </c>
      <c r="J20" s="99"/>
      <c r="K20" s="79">
        <f t="shared" si="0"/>
        <v>0</v>
      </c>
      <c r="L20" s="80"/>
    </row>
    <row r="21" spans="1:12" ht="15" customHeight="1" thickBot="1" x14ac:dyDescent="0.35">
      <c r="B21" s="191" t="s">
        <v>19</v>
      </c>
      <c r="C21" s="192"/>
      <c r="D21" s="31"/>
      <c r="E21" s="159">
        <v>700</v>
      </c>
      <c r="F21" s="159"/>
      <c r="G21" s="159">
        <v>1850</v>
      </c>
      <c r="H21" s="159"/>
      <c r="I21" s="139">
        <v>370</v>
      </c>
      <c r="J21" s="139"/>
      <c r="K21" s="81">
        <f t="shared" si="0"/>
        <v>0</v>
      </c>
      <c r="L21" s="82"/>
    </row>
    <row r="22" spans="1:12" s="10" customFormat="1" ht="12.75" x14ac:dyDescent="0.25">
      <c r="A22" s="7"/>
      <c r="B22" s="3" t="s">
        <v>66</v>
      </c>
      <c r="C22" s="3"/>
      <c r="D22" s="8"/>
      <c r="E22" s="9"/>
    </row>
    <row r="23" spans="1:12" s="10" customFormat="1" ht="12.75" x14ac:dyDescent="0.25">
      <c r="A23" s="7"/>
      <c r="B23" s="3" t="s">
        <v>88</v>
      </c>
      <c r="C23" s="3"/>
      <c r="D23" s="8"/>
      <c r="E23" s="9"/>
    </row>
    <row r="24" spans="1:12" s="10" customFormat="1" ht="12.75" x14ac:dyDescent="0.25">
      <c r="A24" s="7"/>
      <c r="B24" s="3" t="s">
        <v>89</v>
      </c>
      <c r="C24" s="3"/>
      <c r="D24" s="8"/>
      <c r="E24" s="9"/>
    </row>
    <row r="25" spans="1:12" x14ac:dyDescent="0.3">
      <c r="A25" s="2"/>
      <c r="B25" s="3"/>
      <c r="C25" s="4"/>
      <c r="D25" s="5"/>
      <c r="E25" s="6"/>
    </row>
    <row r="26" spans="1:12" ht="16.5" thickBot="1" x14ac:dyDescent="0.35">
      <c r="A26" s="183" t="s">
        <v>85</v>
      </c>
      <c r="B26" s="184"/>
      <c r="C26" s="184"/>
      <c r="D26" s="184"/>
      <c r="E26" s="184"/>
      <c r="F26" s="184"/>
      <c r="G26" s="184"/>
      <c r="H26" s="184"/>
      <c r="I26" s="184"/>
    </row>
    <row r="27" spans="1:12" ht="16.5" thickBot="1" x14ac:dyDescent="0.35">
      <c r="B27" s="11" t="s">
        <v>20</v>
      </c>
      <c r="C27" s="12"/>
      <c r="D27" s="207" t="s">
        <v>21</v>
      </c>
      <c r="E27" s="156"/>
      <c r="F27" s="156"/>
      <c r="G27" s="156"/>
      <c r="H27" s="156"/>
      <c r="I27" s="156"/>
      <c r="J27" s="157"/>
    </row>
    <row r="28" spans="1:12" x14ac:dyDescent="0.3">
      <c r="B28" s="185" t="s">
        <v>22</v>
      </c>
      <c r="C28" s="186"/>
      <c r="D28" s="29"/>
      <c r="E28" s="105"/>
      <c r="F28" s="105"/>
      <c r="G28" s="105"/>
      <c r="H28" s="105"/>
      <c r="I28" s="105"/>
      <c r="J28" s="158"/>
    </row>
    <row r="29" spans="1:12" ht="15" customHeight="1" x14ac:dyDescent="0.3">
      <c r="B29" s="187" t="s">
        <v>23</v>
      </c>
      <c r="C29" s="188"/>
      <c r="D29" s="30"/>
      <c r="E29" s="105"/>
      <c r="F29" s="105"/>
      <c r="G29" s="105"/>
      <c r="H29" s="105"/>
      <c r="I29" s="105"/>
      <c r="J29" s="158"/>
    </row>
    <row r="30" spans="1:12" ht="15" customHeight="1" thickBot="1" x14ac:dyDescent="0.35">
      <c r="B30" s="176" t="s">
        <v>67</v>
      </c>
      <c r="C30" s="177"/>
      <c r="D30" s="31"/>
      <c r="E30" s="159"/>
      <c r="F30" s="159"/>
      <c r="G30" s="159"/>
      <c r="H30" s="159"/>
      <c r="I30" s="159"/>
      <c r="J30" s="160"/>
    </row>
    <row r="31" spans="1:12" ht="15" customHeight="1" x14ac:dyDescent="0.3"/>
    <row r="32" spans="1:12" ht="16.5" thickBot="1" x14ac:dyDescent="0.35">
      <c r="A32" s="25" t="s">
        <v>77</v>
      </c>
      <c r="B32" s="13"/>
      <c r="C32" s="25"/>
      <c r="D32" s="13"/>
      <c r="E32" s="13"/>
      <c r="F32" s="13"/>
      <c r="G32" s="13"/>
      <c r="H32" s="13"/>
      <c r="I32" s="13"/>
    </row>
    <row r="33" spans="1:10" ht="16.5" thickBot="1" x14ac:dyDescent="0.35">
      <c r="B33" s="178" t="s">
        <v>24</v>
      </c>
      <c r="C33" s="179"/>
      <c r="D33" s="208" t="s">
        <v>21</v>
      </c>
      <c r="E33" s="179" t="s">
        <v>25</v>
      </c>
      <c r="F33" s="179"/>
      <c r="G33" s="179"/>
      <c r="H33" s="179" t="s">
        <v>3</v>
      </c>
      <c r="I33" s="179"/>
      <c r="J33" s="189"/>
    </row>
    <row r="34" spans="1:10" ht="15" customHeight="1" x14ac:dyDescent="0.3">
      <c r="B34" s="180" t="s">
        <v>26</v>
      </c>
      <c r="C34" s="181"/>
      <c r="D34" s="14"/>
      <c r="E34" s="182" t="s">
        <v>27</v>
      </c>
      <c r="F34" s="182"/>
      <c r="G34" s="182"/>
      <c r="H34" s="182" t="s">
        <v>27</v>
      </c>
      <c r="I34" s="182"/>
      <c r="J34" s="190"/>
    </row>
    <row r="35" spans="1:10" ht="15" customHeight="1" thickBot="1" x14ac:dyDescent="0.35">
      <c r="B35" s="120" t="s">
        <v>28</v>
      </c>
      <c r="C35" s="121"/>
      <c r="D35" s="15"/>
      <c r="E35" s="122" t="s">
        <v>78</v>
      </c>
      <c r="F35" s="122"/>
      <c r="G35" s="122"/>
      <c r="H35" s="122" t="s">
        <v>79</v>
      </c>
      <c r="I35" s="122"/>
      <c r="J35" s="123"/>
    </row>
    <row r="36" spans="1:10" s="16" customFormat="1" ht="15" customHeight="1" x14ac:dyDescent="0.3">
      <c r="B36" s="3" t="s">
        <v>66</v>
      </c>
      <c r="C36" s="3"/>
      <c r="D36" s="8"/>
      <c r="E36" s="9"/>
      <c r="F36" s="17"/>
      <c r="G36" s="17"/>
      <c r="H36" s="17"/>
      <c r="I36" s="17"/>
    </row>
    <row r="37" spans="1:10" ht="15" customHeight="1" x14ac:dyDescent="0.3"/>
    <row r="38" spans="1:10" x14ac:dyDescent="0.3">
      <c r="A38" s="44"/>
      <c r="B38" s="45"/>
      <c r="C38" s="44"/>
      <c r="D38" s="45"/>
      <c r="E38" s="45"/>
      <c r="F38" s="45"/>
      <c r="G38" s="45"/>
      <c r="H38" s="45"/>
      <c r="I38" s="45"/>
      <c r="J38" s="46"/>
    </row>
    <row r="39" spans="1:10" ht="15" customHeight="1" x14ac:dyDescent="0.3">
      <c r="A39" s="46"/>
      <c r="B39" s="47"/>
      <c r="C39" s="47"/>
      <c r="D39" s="48"/>
      <c r="E39" s="49"/>
      <c r="F39" s="50"/>
      <c r="G39" s="50"/>
      <c r="H39" s="50"/>
      <c r="I39" s="50"/>
      <c r="J39" s="50"/>
    </row>
    <row r="40" spans="1:10" ht="15" customHeight="1" x14ac:dyDescent="0.3">
      <c r="A40" s="46"/>
      <c r="B40" s="51"/>
      <c r="C40" s="51"/>
      <c r="D40" s="52"/>
      <c r="E40" s="42"/>
      <c r="F40" s="53"/>
      <c r="G40" s="53"/>
      <c r="H40" s="53"/>
      <c r="I40" s="53"/>
      <c r="J40" s="53"/>
    </row>
    <row r="41" spans="1:10" ht="15" customHeight="1" x14ac:dyDescent="0.3">
      <c r="A41" s="46"/>
      <c r="B41" s="51"/>
      <c r="C41" s="51"/>
      <c r="D41" s="52"/>
      <c r="E41" s="43"/>
      <c r="F41" s="53"/>
      <c r="G41" s="53"/>
      <c r="H41" s="53"/>
      <c r="I41" s="53"/>
      <c r="J41" s="53"/>
    </row>
    <row r="42" spans="1:10" ht="15" customHeight="1" x14ac:dyDescent="0.3">
      <c r="A42" s="46"/>
      <c r="B42" s="54"/>
      <c r="C42" s="54"/>
      <c r="D42" s="52"/>
      <c r="E42" s="43"/>
      <c r="F42" s="53"/>
      <c r="G42" s="53"/>
      <c r="H42" s="53"/>
      <c r="I42" s="53"/>
      <c r="J42" s="53"/>
    </row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>
      <c r="A48" s="173" t="s">
        <v>69</v>
      </c>
      <c r="B48" s="173"/>
      <c r="C48" s="173"/>
      <c r="D48" s="173"/>
      <c r="E48" s="173"/>
      <c r="F48" s="173"/>
      <c r="G48" s="173"/>
      <c r="H48" s="173"/>
      <c r="I48" s="173"/>
      <c r="J48" s="173"/>
    </row>
    <row r="49" spans="1:12" ht="20.25" customHeight="1" x14ac:dyDescent="0.3">
      <c r="A49" s="173" t="s">
        <v>70</v>
      </c>
      <c r="B49" s="173"/>
      <c r="C49" s="173"/>
      <c r="D49" s="173"/>
      <c r="E49" s="173"/>
      <c r="F49" s="173"/>
      <c r="G49" s="173"/>
      <c r="H49" s="173"/>
      <c r="I49" s="173"/>
      <c r="J49" s="173"/>
    </row>
    <row r="50" spans="1:12" ht="15" customHeight="1" thickBot="1" x14ac:dyDescent="0.35">
      <c r="A50" s="28"/>
      <c r="B50" s="18"/>
      <c r="C50" s="18"/>
      <c r="D50" s="19"/>
      <c r="E50" s="6"/>
      <c r="F50" s="6"/>
      <c r="G50" s="6"/>
      <c r="H50" s="6"/>
      <c r="I50" s="6"/>
    </row>
    <row r="51" spans="1:12" ht="26.25" customHeight="1" thickBot="1" x14ac:dyDescent="0.35">
      <c r="A51" s="114" t="s">
        <v>29</v>
      </c>
      <c r="B51" s="115"/>
      <c r="C51" s="115"/>
      <c r="D51" s="38" t="s">
        <v>21</v>
      </c>
      <c r="E51" s="115"/>
      <c r="F51" s="115"/>
      <c r="G51" s="115"/>
      <c r="H51" s="115"/>
      <c r="I51" s="115"/>
      <c r="J51" s="115"/>
      <c r="K51" s="115"/>
      <c r="L51" s="130"/>
    </row>
    <row r="52" spans="1:12" ht="15" customHeight="1" x14ac:dyDescent="0.3">
      <c r="A52" s="116" t="s">
        <v>71</v>
      </c>
      <c r="B52" s="117"/>
      <c r="C52" s="117"/>
      <c r="D52" s="58"/>
      <c r="E52" s="128"/>
      <c r="F52" s="128"/>
      <c r="G52" s="128"/>
      <c r="H52" s="128"/>
      <c r="I52" s="128"/>
      <c r="J52" s="128"/>
      <c r="K52" s="128"/>
      <c r="L52" s="129"/>
    </row>
    <row r="53" spans="1:12" ht="15" customHeight="1" x14ac:dyDescent="0.3">
      <c r="A53" s="112" t="s">
        <v>30</v>
      </c>
      <c r="B53" s="113"/>
      <c r="C53" s="113"/>
      <c r="D53" s="37"/>
      <c r="E53" s="126"/>
      <c r="F53" s="126"/>
      <c r="G53" s="126"/>
      <c r="H53" s="126"/>
      <c r="I53" s="126"/>
      <c r="J53" s="126"/>
      <c r="K53" s="126"/>
      <c r="L53" s="127"/>
    </row>
    <row r="54" spans="1:12" ht="15" customHeight="1" thickBot="1" x14ac:dyDescent="0.35">
      <c r="A54" s="118" t="s">
        <v>31</v>
      </c>
      <c r="B54" s="119"/>
      <c r="C54" s="119"/>
      <c r="D54" s="31"/>
      <c r="E54" s="124"/>
      <c r="F54" s="124"/>
      <c r="G54" s="124"/>
      <c r="H54" s="124"/>
      <c r="I54" s="124"/>
      <c r="J54" s="124"/>
      <c r="K54" s="124"/>
      <c r="L54" s="125"/>
    </row>
    <row r="55" spans="1:12" ht="15" customHeight="1" x14ac:dyDescent="0.3"/>
    <row r="56" spans="1:12" ht="15" customHeight="1" thickBot="1" x14ac:dyDescent="0.35">
      <c r="A56" s="60" t="s">
        <v>36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</row>
    <row r="57" spans="1:12" ht="15" customHeight="1" x14ac:dyDescent="0.3">
      <c r="A57" s="135" t="s">
        <v>32</v>
      </c>
      <c r="B57" s="136"/>
      <c r="C57" s="136"/>
      <c r="D57" s="205" t="s">
        <v>21</v>
      </c>
      <c r="E57" s="72" t="s">
        <v>33</v>
      </c>
      <c r="F57" s="72"/>
      <c r="G57" s="72"/>
      <c r="H57" s="72"/>
      <c r="I57" s="72"/>
      <c r="J57" s="72"/>
      <c r="K57" s="72"/>
      <c r="L57" s="93"/>
    </row>
    <row r="58" spans="1:12" ht="15" customHeight="1" thickBot="1" x14ac:dyDescent="0.35">
      <c r="A58" s="137"/>
      <c r="B58" s="138"/>
      <c r="C58" s="138"/>
      <c r="D58" s="206"/>
      <c r="E58" s="73"/>
      <c r="F58" s="73"/>
      <c r="G58" s="73"/>
      <c r="H58" s="73"/>
      <c r="I58" s="73"/>
      <c r="J58" s="73"/>
      <c r="K58" s="73"/>
      <c r="L58" s="94"/>
    </row>
    <row r="59" spans="1:12" ht="15" customHeight="1" x14ac:dyDescent="0.3">
      <c r="A59" s="133" t="s">
        <v>37</v>
      </c>
      <c r="B59" s="134"/>
      <c r="C59" s="134"/>
      <c r="D59" s="58"/>
      <c r="E59" s="59" t="s">
        <v>38</v>
      </c>
      <c r="F59" s="95"/>
      <c r="G59" s="95"/>
      <c r="H59" s="95"/>
      <c r="I59" s="95"/>
      <c r="J59" s="95"/>
      <c r="K59" s="95"/>
      <c r="L59" s="96"/>
    </row>
    <row r="60" spans="1:12" ht="15" customHeight="1" x14ac:dyDescent="0.3">
      <c r="A60" s="146" t="s">
        <v>39</v>
      </c>
      <c r="B60" s="147"/>
      <c r="C60" s="147"/>
      <c r="D60" s="37"/>
      <c r="E60" s="20"/>
      <c r="F60" s="97"/>
      <c r="G60" s="97"/>
      <c r="H60" s="97"/>
      <c r="I60" s="97"/>
      <c r="J60" s="97"/>
      <c r="K60" s="97"/>
      <c r="L60" s="98"/>
    </row>
    <row r="61" spans="1:12" ht="15" customHeight="1" x14ac:dyDescent="0.3">
      <c r="A61" s="146" t="s">
        <v>40</v>
      </c>
      <c r="B61" s="147"/>
      <c r="C61" s="147"/>
      <c r="D61" s="37"/>
      <c r="E61" s="20"/>
      <c r="F61" s="97"/>
      <c r="G61" s="97"/>
      <c r="H61" s="97"/>
      <c r="I61" s="97"/>
      <c r="J61" s="97"/>
      <c r="K61" s="97"/>
      <c r="L61" s="98"/>
    </row>
    <row r="62" spans="1:12" ht="15" customHeight="1" x14ac:dyDescent="0.3">
      <c r="A62" s="144" t="s">
        <v>41</v>
      </c>
      <c r="B62" s="145"/>
      <c r="C62" s="145"/>
      <c r="D62" s="37"/>
      <c r="E62" s="20"/>
      <c r="F62" s="97"/>
      <c r="G62" s="97"/>
      <c r="H62" s="97"/>
      <c r="I62" s="97"/>
      <c r="J62" s="97"/>
      <c r="K62" s="97"/>
      <c r="L62" s="98"/>
    </row>
    <row r="63" spans="1:12" ht="15" customHeight="1" x14ac:dyDescent="0.3">
      <c r="A63" s="148" t="s">
        <v>42</v>
      </c>
      <c r="B63" s="149"/>
      <c r="C63" s="149"/>
      <c r="D63" s="37"/>
      <c r="E63" s="22" t="s">
        <v>43</v>
      </c>
      <c r="F63" s="97"/>
      <c r="G63" s="97"/>
      <c r="H63" s="97"/>
      <c r="I63" s="97"/>
      <c r="J63" s="97"/>
      <c r="K63" s="97"/>
      <c r="L63" s="98"/>
    </row>
    <row r="64" spans="1:12" ht="15" customHeight="1" x14ac:dyDescent="0.3">
      <c r="A64" s="148" t="s">
        <v>83</v>
      </c>
      <c r="B64" s="149"/>
      <c r="C64" s="149"/>
      <c r="D64" s="32"/>
      <c r="E64" s="55" t="s">
        <v>82</v>
      </c>
      <c r="F64" s="99"/>
      <c r="G64" s="99"/>
      <c r="H64" s="99"/>
      <c r="I64" s="99"/>
      <c r="J64" s="99"/>
      <c r="K64" s="99"/>
      <c r="L64" s="100"/>
    </row>
    <row r="65" spans="1:12" ht="15" customHeight="1" x14ac:dyDescent="0.3">
      <c r="A65" s="148" t="s">
        <v>81</v>
      </c>
      <c r="B65" s="149"/>
      <c r="C65" s="149"/>
      <c r="D65" s="32"/>
      <c r="E65" s="26" t="s">
        <v>91</v>
      </c>
      <c r="F65" s="99"/>
      <c r="G65" s="99"/>
      <c r="H65" s="99"/>
      <c r="I65" s="99"/>
      <c r="J65" s="99"/>
      <c r="K65" s="99"/>
      <c r="L65" s="100"/>
    </row>
    <row r="66" spans="1:12" ht="15" customHeight="1" thickBot="1" x14ac:dyDescent="0.35">
      <c r="A66" s="131" t="s">
        <v>80</v>
      </c>
      <c r="B66" s="132"/>
      <c r="C66" s="132"/>
      <c r="D66" s="33"/>
      <c r="E66" s="27" t="s">
        <v>38</v>
      </c>
      <c r="F66" s="139"/>
      <c r="G66" s="139"/>
      <c r="H66" s="139"/>
      <c r="I66" s="139"/>
      <c r="J66" s="139"/>
      <c r="K66" s="139"/>
      <c r="L66" s="140"/>
    </row>
    <row r="67" spans="1:12" ht="15" customHeight="1" thickBot="1" x14ac:dyDescent="0.35">
      <c r="A67" s="62" t="s">
        <v>44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</row>
    <row r="68" spans="1:12" ht="15" customHeight="1" x14ac:dyDescent="0.3">
      <c r="A68" s="66" t="s">
        <v>32</v>
      </c>
      <c r="B68" s="67"/>
      <c r="C68" s="68"/>
      <c r="D68" s="205" t="s">
        <v>21</v>
      </c>
      <c r="E68" s="72" t="s">
        <v>33</v>
      </c>
      <c r="F68" s="74" t="s">
        <v>34</v>
      </c>
      <c r="G68" s="75"/>
      <c r="H68" s="75"/>
      <c r="I68" s="75"/>
      <c r="J68" s="75"/>
      <c r="K68" s="75"/>
      <c r="L68" s="76"/>
    </row>
    <row r="69" spans="1:12" ht="15" customHeight="1" thickBot="1" x14ac:dyDescent="0.35">
      <c r="A69" s="69"/>
      <c r="B69" s="70"/>
      <c r="C69" s="71"/>
      <c r="D69" s="206"/>
      <c r="E69" s="73"/>
      <c r="F69" s="209" t="s">
        <v>72</v>
      </c>
      <c r="G69" s="210"/>
      <c r="H69" s="209" t="s">
        <v>73</v>
      </c>
      <c r="I69" s="210"/>
      <c r="J69" s="211" t="s">
        <v>74</v>
      </c>
      <c r="K69" s="212" t="s">
        <v>35</v>
      </c>
      <c r="L69" s="213"/>
    </row>
    <row r="70" spans="1:12" ht="15" customHeight="1" x14ac:dyDescent="0.3">
      <c r="A70" s="170" t="s">
        <v>45</v>
      </c>
      <c r="B70" s="171"/>
      <c r="C70" s="172"/>
      <c r="D70" s="40"/>
      <c r="E70" s="21" t="s">
        <v>38</v>
      </c>
      <c r="F70" s="91">
        <f>D70/0.1</f>
        <v>0</v>
      </c>
      <c r="G70" s="91"/>
      <c r="H70" s="91">
        <f>D70*20</f>
        <v>0</v>
      </c>
      <c r="I70" s="91"/>
      <c r="J70" s="34">
        <f>D70*0.01</f>
        <v>0</v>
      </c>
      <c r="K70" s="91">
        <f>D70*100</f>
        <v>0</v>
      </c>
      <c r="L70" s="92"/>
    </row>
    <row r="71" spans="1:12" ht="15" customHeight="1" x14ac:dyDescent="0.3">
      <c r="A71" s="153" t="s">
        <v>68</v>
      </c>
      <c r="B71" s="154"/>
      <c r="C71" s="155"/>
      <c r="D71" s="39"/>
      <c r="E71" s="22" t="s">
        <v>46</v>
      </c>
      <c r="F71" s="77">
        <f>D71*0.001</f>
        <v>0</v>
      </c>
      <c r="G71" s="77"/>
      <c r="H71" s="77">
        <f>D71*0.002</f>
        <v>0</v>
      </c>
      <c r="I71" s="77"/>
      <c r="J71" s="35">
        <f>D71/1000000</f>
        <v>0</v>
      </c>
      <c r="K71" s="77">
        <f>D71/100</f>
        <v>0</v>
      </c>
      <c r="L71" s="78"/>
    </row>
    <row r="72" spans="1:12" ht="15" customHeight="1" x14ac:dyDescent="0.3">
      <c r="A72" s="153" t="s">
        <v>47</v>
      </c>
      <c r="B72" s="154"/>
      <c r="C72" s="155"/>
      <c r="D72" s="39"/>
      <c r="E72" s="22" t="s">
        <v>46</v>
      </c>
      <c r="F72" s="77">
        <f>D72*0.001</f>
        <v>0</v>
      </c>
      <c r="G72" s="77"/>
      <c r="H72" s="77">
        <f>D72*0.002</f>
        <v>0</v>
      </c>
      <c r="I72" s="77"/>
      <c r="J72" s="35">
        <f t="shared" ref="J72:J80" si="1">D72*0.01</f>
        <v>0</v>
      </c>
      <c r="K72" s="77">
        <f>D72/100</f>
        <v>0</v>
      </c>
      <c r="L72" s="78"/>
    </row>
    <row r="73" spans="1:12" ht="15" customHeight="1" x14ac:dyDescent="0.3">
      <c r="A73" s="167" t="s">
        <v>75</v>
      </c>
      <c r="B73" s="168"/>
      <c r="C73" s="169"/>
      <c r="D73" s="39"/>
      <c r="E73" s="22" t="s">
        <v>38</v>
      </c>
      <c r="F73" s="77">
        <f t="shared" ref="F73" si="2">D73/0.1</f>
        <v>0</v>
      </c>
      <c r="G73" s="77"/>
      <c r="H73" s="77">
        <f t="shared" ref="H73:H80" si="3">D73*20</f>
        <v>0</v>
      </c>
      <c r="I73" s="77"/>
      <c r="J73" s="35">
        <f t="shared" si="1"/>
        <v>0</v>
      </c>
      <c r="K73" s="77">
        <f t="shared" ref="K73:K80" si="4">D73*100</f>
        <v>0</v>
      </c>
      <c r="L73" s="78"/>
    </row>
    <row r="74" spans="1:12" ht="15" customHeight="1" x14ac:dyDescent="0.3">
      <c r="A74" s="161" t="s">
        <v>76</v>
      </c>
      <c r="B74" s="162"/>
      <c r="C74" s="163"/>
      <c r="D74" s="39"/>
      <c r="E74" s="22" t="s">
        <v>38</v>
      </c>
      <c r="F74" s="77">
        <f t="shared" ref="F74:F80" si="5">D74/0.1</f>
        <v>0</v>
      </c>
      <c r="G74" s="77"/>
      <c r="H74" s="77">
        <f t="shared" si="3"/>
        <v>0</v>
      </c>
      <c r="I74" s="77"/>
      <c r="J74" s="57">
        <f t="shared" si="1"/>
        <v>0</v>
      </c>
      <c r="K74" s="77">
        <f t="shared" si="4"/>
        <v>0</v>
      </c>
      <c r="L74" s="78"/>
    </row>
    <row r="75" spans="1:12" ht="15" customHeight="1" x14ac:dyDescent="0.3">
      <c r="A75" s="164" t="s">
        <v>48</v>
      </c>
      <c r="B75" s="165"/>
      <c r="C75" s="166"/>
      <c r="D75" s="39"/>
      <c r="E75" s="22" t="s">
        <v>38</v>
      </c>
      <c r="F75" s="77">
        <f t="shared" si="5"/>
        <v>0</v>
      </c>
      <c r="G75" s="77"/>
      <c r="H75" s="77">
        <f t="shared" si="3"/>
        <v>0</v>
      </c>
      <c r="I75" s="77"/>
      <c r="J75" s="35">
        <f t="shared" si="1"/>
        <v>0</v>
      </c>
      <c r="K75" s="77">
        <f t="shared" si="4"/>
        <v>0</v>
      </c>
      <c r="L75" s="78"/>
    </row>
    <row r="76" spans="1:12" ht="15" customHeight="1" x14ac:dyDescent="0.3">
      <c r="A76" s="141" t="s">
        <v>49</v>
      </c>
      <c r="B76" s="142"/>
      <c r="C76" s="143"/>
      <c r="D76" s="39"/>
      <c r="E76" s="20" t="s">
        <v>38</v>
      </c>
      <c r="F76" s="77">
        <f t="shared" si="5"/>
        <v>0</v>
      </c>
      <c r="G76" s="77"/>
      <c r="H76" s="77">
        <f t="shared" si="3"/>
        <v>0</v>
      </c>
      <c r="I76" s="77"/>
      <c r="J76" s="35">
        <f t="shared" si="1"/>
        <v>0</v>
      </c>
      <c r="K76" s="77">
        <f t="shared" si="4"/>
        <v>0</v>
      </c>
      <c r="L76" s="78"/>
    </row>
    <row r="77" spans="1:12" ht="15" customHeight="1" x14ac:dyDescent="0.3">
      <c r="A77" s="153" t="s">
        <v>50</v>
      </c>
      <c r="B77" s="154"/>
      <c r="C77" s="155"/>
      <c r="D77" s="39"/>
      <c r="E77" s="22" t="s">
        <v>38</v>
      </c>
      <c r="F77" s="77">
        <f t="shared" si="5"/>
        <v>0</v>
      </c>
      <c r="G77" s="77"/>
      <c r="H77" s="77">
        <f t="shared" si="3"/>
        <v>0</v>
      </c>
      <c r="I77" s="77"/>
      <c r="J77" s="35">
        <f t="shared" si="1"/>
        <v>0</v>
      </c>
      <c r="K77" s="77">
        <f t="shared" si="4"/>
        <v>0</v>
      </c>
      <c r="L77" s="78"/>
    </row>
    <row r="78" spans="1:12" ht="15" customHeight="1" x14ac:dyDescent="0.3">
      <c r="A78" s="153" t="s">
        <v>51</v>
      </c>
      <c r="B78" s="154"/>
      <c r="C78" s="155"/>
      <c r="D78" s="39"/>
      <c r="E78" s="22" t="s">
        <v>38</v>
      </c>
      <c r="F78" s="77">
        <f t="shared" si="5"/>
        <v>0</v>
      </c>
      <c r="G78" s="77"/>
      <c r="H78" s="77">
        <f t="shared" si="3"/>
        <v>0</v>
      </c>
      <c r="I78" s="77"/>
      <c r="J78" s="35">
        <f t="shared" si="1"/>
        <v>0</v>
      </c>
      <c r="K78" s="77">
        <f t="shared" si="4"/>
        <v>0</v>
      </c>
      <c r="L78" s="78"/>
    </row>
    <row r="79" spans="1:12" ht="15" customHeight="1" x14ac:dyDescent="0.3">
      <c r="A79" s="153" t="s">
        <v>52</v>
      </c>
      <c r="B79" s="154"/>
      <c r="C79" s="155"/>
      <c r="D79" s="39"/>
      <c r="E79" s="22" t="s">
        <v>38</v>
      </c>
      <c r="F79" s="77">
        <f t="shared" si="5"/>
        <v>0</v>
      </c>
      <c r="G79" s="77"/>
      <c r="H79" s="77">
        <f t="shared" si="3"/>
        <v>0</v>
      </c>
      <c r="I79" s="77"/>
      <c r="J79" s="35">
        <f t="shared" si="1"/>
        <v>0</v>
      </c>
      <c r="K79" s="77">
        <f t="shared" si="4"/>
        <v>0</v>
      </c>
      <c r="L79" s="78"/>
    </row>
    <row r="80" spans="1:12" ht="15" customHeight="1" x14ac:dyDescent="0.3">
      <c r="A80" s="153" t="s">
        <v>53</v>
      </c>
      <c r="B80" s="154"/>
      <c r="C80" s="155"/>
      <c r="D80" s="39"/>
      <c r="E80" s="22" t="s">
        <v>38</v>
      </c>
      <c r="F80" s="77">
        <f t="shared" si="5"/>
        <v>0</v>
      </c>
      <c r="G80" s="77"/>
      <c r="H80" s="77">
        <f t="shared" si="3"/>
        <v>0</v>
      </c>
      <c r="I80" s="77"/>
      <c r="J80" s="35">
        <f t="shared" si="1"/>
        <v>0</v>
      </c>
      <c r="K80" s="77">
        <f t="shared" si="4"/>
        <v>0</v>
      </c>
      <c r="L80" s="78"/>
    </row>
    <row r="81" spans="1:12" ht="15" customHeight="1" x14ac:dyDescent="0.3">
      <c r="A81" s="153" t="s">
        <v>55</v>
      </c>
      <c r="B81" s="154"/>
      <c r="C81" s="155"/>
      <c r="D81" s="39"/>
      <c r="E81" s="22" t="s">
        <v>46</v>
      </c>
      <c r="F81" s="77">
        <f>D81*0.001</f>
        <v>0</v>
      </c>
      <c r="G81" s="77"/>
      <c r="H81" s="77">
        <f>D81*0.002</f>
        <v>0</v>
      </c>
      <c r="I81" s="77"/>
      <c r="J81" s="35">
        <f t="shared" ref="J81:J89" si="6">D81/1000000</f>
        <v>0</v>
      </c>
      <c r="K81" s="77">
        <f>D81/100</f>
        <v>0</v>
      </c>
      <c r="L81" s="78"/>
    </row>
    <row r="82" spans="1:12" ht="15" customHeight="1" x14ac:dyDescent="0.3">
      <c r="A82" s="153" t="s">
        <v>54</v>
      </c>
      <c r="B82" s="154"/>
      <c r="C82" s="155"/>
      <c r="D82" s="39"/>
      <c r="E82" s="22" t="s">
        <v>46</v>
      </c>
      <c r="F82" s="77">
        <f t="shared" ref="F82:F89" si="7">D82*0.001</f>
        <v>0</v>
      </c>
      <c r="G82" s="77"/>
      <c r="H82" s="77">
        <f t="shared" ref="H82:H88" si="8">D82*0.002</f>
        <v>0</v>
      </c>
      <c r="I82" s="77"/>
      <c r="J82" s="35">
        <f t="shared" si="6"/>
        <v>0</v>
      </c>
      <c r="K82" s="77">
        <f t="shared" ref="K82:K89" si="9">D82/100</f>
        <v>0</v>
      </c>
      <c r="L82" s="78"/>
    </row>
    <row r="83" spans="1:12" ht="15" customHeight="1" x14ac:dyDescent="0.3">
      <c r="A83" s="141" t="s">
        <v>56</v>
      </c>
      <c r="B83" s="142"/>
      <c r="C83" s="143"/>
      <c r="D83" s="39"/>
      <c r="E83" s="20" t="s">
        <v>46</v>
      </c>
      <c r="F83" s="77">
        <f t="shared" si="7"/>
        <v>0</v>
      </c>
      <c r="G83" s="77"/>
      <c r="H83" s="77">
        <f t="shared" si="8"/>
        <v>0</v>
      </c>
      <c r="I83" s="77"/>
      <c r="J83" s="35">
        <f t="shared" si="6"/>
        <v>0</v>
      </c>
      <c r="K83" s="77">
        <f t="shared" si="9"/>
        <v>0</v>
      </c>
      <c r="L83" s="78"/>
    </row>
    <row r="84" spans="1:12" ht="15.75" customHeight="1" x14ac:dyDescent="0.3">
      <c r="A84" s="141" t="s">
        <v>57</v>
      </c>
      <c r="B84" s="142"/>
      <c r="C84" s="143"/>
      <c r="D84" s="39"/>
      <c r="E84" s="20" t="s">
        <v>46</v>
      </c>
      <c r="F84" s="77">
        <f t="shared" si="7"/>
        <v>0</v>
      </c>
      <c r="G84" s="77"/>
      <c r="H84" s="77">
        <f t="shared" si="8"/>
        <v>0</v>
      </c>
      <c r="I84" s="77"/>
      <c r="J84" s="35">
        <f t="shared" si="6"/>
        <v>0</v>
      </c>
      <c r="K84" s="77">
        <f t="shared" si="9"/>
        <v>0</v>
      </c>
      <c r="L84" s="78"/>
    </row>
    <row r="85" spans="1:12" ht="16.5" customHeight="1" x14ac:dyDescent="0.3">
      <c r="A85" s="141" t="s">
        <v>58</v>
      </c>
      <c r="B85" s="142"/>
      <c r="C85" s="143"/>
      <c r="D85" s="39"/>
      <c r="E85" s="20" t="s">
        <v>46</v>
      </c>
      <c r="F85" s="77">
        <f t="shared" si="7"/>
        <v>0</v>
      </c>
      <c r="G85" s="77"/>
      <c r="H85" s="77">
        <f t="shared" si="8"/>
        <v>0</v>
      </c>
      <c r="I85" s="77"/>
      <c r="J85" s="35">
        <f t="shared" si="6"/>
        <v>0</v>
      </c>
      <c r="K85" s="77">
        <f t="shared" si="9"/>
        <v>0</v>
      </c>
      <c r="L85" s="78"/>
    </row>
    <row r="86" spans="1:12" ht="15.75" customHeight="1" x14ac:dyDescent="0.3">
      <c r="A86" s="141" t="s">
        <v>59</v>
      </c>
      <c r="B86" s="142"/>
      <c r="C86" s="143"/>
      <c r="D86" s="39"/>
      <c r="E86" s="20" t="s">
        <v>46</v>
      </c>
      <c r="F86" s="77">
        <f t="shared" si="7"/>
        <v>0</v>
      </c>
      <c r="G86" s="77"/>
      <c r="H86" s="77">
        <f t="shared" si="8"/>
        <v>0</v>
      </c>
      <c r="I86" s="77"/>
      <c r="J86" s="35">
        <f t="shared" si="6"/>
        <v>0</v>
      </c>
      <c r="K86" s="77">
        <f t="shared" si="9"/>
        <v>0</v>
      </c>
      <c r="L86" s="78"/>
    </row>
    <row r="87" spans="1:12" ht="15.75" customHeight="1" x14ac:dyDescent="0.3">
      <c r="A87" s="141" t="s">
        <v>60</v>
      </c>
      <c r="B87" s="142"/>
      <c r="C87" s="143"/>
      <c r="D87" s="39"/>
      <c r="E87" s="20" t="s">
        <v>46</v>
      </c>
      <c r="F87" s="77">
        <f t="shared" si="7"/>
        <v>0</v>
      </c>
      <c r="G87" s="77"/>
      <c r="H87" s="77">
        <f t="shared" si="8"/>
        <v>0</v>
      </c>
      <c r="I87" s="77"/>
      <c r="J87" s="35">
        <f t="shared" si="6"/>
        <v>0</v>
      </c>
      <c r="K87" s="77">
        <f t="shared" si="9"/>
        <v>0</v>
      </c>
      <c r="L87" s="78"/>
    </row>
    <row r="88" spans="1:12" ht="15.75" customHeight="1" x14ac:dyDescent="0.3">
      <c r="A88" s="141" t="s">
        <v>61</v>
      </c>
      <c r="B88" s="142"/>
      <c r="C88" s="143"/>
      <c r="D88" s="39"/>
      <c r="E88" s="20" t="s">
        <v>46</v>
      </c>
      <c r="F88" s="77">
        <f t="shared" si="7"/>
        <v>0</v>
      </c>
      <c r="G88" s="77"/>
      <c r="H88" s="77">
        <f t="shared" si="8"/>
        <v>0</v>
      </c>
      <c r="I88" s="77"/>
      <c r="J88" s="35">
        <f t="shared" si="6"/>
        <v>0</v>
      </c>
      <c r="K88" s="77">
        <f t="shared" si="9"/>
        <v>0</v>
      </c>
      <c r="L88" s="78"/>
    </row>
    <row r="89" spans="1:12" ht="16.5" customHeight="1" thickBot="1" x14ac:dyDescent="0.35">
      <c r="A89" s="150" t="s">
        <v>62</v>
      </c>
      <c r="B89" s="151"/>
      <c r="C89" s="152"/>
      <c r="D89" s="41"/>
      <c r="E89" s="23" t="s">
        <v>46</v>
      </c>
      <c r="F89" s="64">
        <f t="shared" si="7"/>
        <v>0</v>
      </c>
      <c r="G89" s="64"/>
      <c r="H89" s="64">
        <f t="shared" ref="H89" si="10">D89*0.002</f>
        <v>0</v>
      </c>
      <c r="I89" s="64"/>
      <c r="J89" s="36">
        <f t="shared" si="6"/>
        <v>0</v>
      </c>
      <c r="K89" s="64">
        <f t="shared" si="9"/>
        <v>0</v>
      </c>
      <c r="L89" s="65"/>
    </row>
    <row r="90" spans="1:12" x14ac:dyDescent="0.3">
      <c r="A90" s="24"/>
      <c r="B90" s="24"/>
      <c r="C90" s="24"/>
      <c r="D90" s="24"/>
      <c r="E90" s="24"/>
      <c r="F90" s="24"/>
      <c r="G90" s="24"/>
      <c r="H90" s="24"/>
      <c r="I90" s="24"/>
    </row>
  </sheetData>
  <mergeCells count="206">
    <mergeCell ref="B20:C20"/>
    <mergeCell ref="E20:F20"/>
    <mergeCell ref="B21:C21"/>
    <mergeCell ref="A2:J2"/>
    <mergeCell ref="A3:J3"/>
    <mergeCell ref="A4:J4"/>
    <mergeCell ref="I20:J20"/>
    <mergeCell ref="I21:J21"/>
    <mergeCell ref="G17:H17"/>
    <mergeCell ref="G18:H18"/>
    <mergeCell ref="G19:H19"/>
    <mergeCell ref="G20:H20"/>
    <mergeCell ref="G21:H21"/>
    <mergeCell ref="E21:F21"/>
    <mergeCell ref="B18:C18"/>
    <mergeCell ref="E18:F18"/>
    <mergeCell ref="B19:C19"/>
    <mergeCell ref="E19:F19"/>
    <mergeCell ref="G15:H15"/>
    <mergeCell ref="B17:C17"/>
    <mergeCell ref="E17:F17"/>
    <mergeCell ref="G16:H16"/>
    <mergeCell ref="A5:H5"/>
    <mergeCell ref="B6:C10"/>
    <mergeCell ref="B30:C30"/>
    <mergeCell ref="B33:C33"/>
    <mergeCell ref="E33:G33"/>
    <mergeCell ref="B34:C34"/>
    <mergeCell ref="E34:G34"/>
    <mergeCell ref="A26:I26"/>
    <mergeCell ref="B28:C28"/>
    <mergeCell ref="B29:C29"/>
    <mergeCell ref="H33:J33"/>
    <mergeCell ref="H34:J34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A89:C89"/>
    <mergeCell ref="A80:C80"/>
    <mergeCell ref="A81:C81"/>
    <mergeCell ref="A78:C78"/>
    <mergeCell ref="A79:C79"/>
    <mergeCell ref="A76:C76"/>
    <mergeCell ref="A77:C77"/>
    <mergeCell ref="E27:J27"/>
    <mergeCell ref="E28:J28"/>
    <mergeCell ref="E29:J29"/>
    <mergeCell ref="E30:J30"/>
    <mergeCell ref="A84:C84"/>
    <mergeCell ref="A85:C85"/>
    <mergeCell ref="A82:C82"/>
    <mergeCell ref="A83:C83"/>
    <mergeCell ref="A86:C86"/>
    <mergeCell ref="A74:C74"/>
    <mergeCell ref="A75:C75"/>
    <mergeCell ref="A72:C72"/>
    <mergeCell ref="A73:C73"/>
    <mergeCell ref="A70:C70"/>
    <mergeCell ref="A71:C71"/>
    <mergeCell ref="A63:C63"/>
    <mergeCell ref="A61:C61"/>
    <mergeCell ref="A66:C66"/>
    <mergeCell ref="A59:C59"/>
    <mergeCell ref="A57:C58"/>
    <mergeCell ref="D57:D58"/>
    <mergeCell ref="E57:E58"/>
    <mergeCell ref="F65:L65"/>
    <mergeCell ref="F66:L66"/>
    <mergeCell ref="A87:C87"/>
    <mergeCell ref="A88:C88"/>
    <mergeCell ref="A62:C62"/>
    <mergeCell ref="A60:C60"/>
    <mergeCell ref="A64:C64"/>
    <mergeCell ref="A65:C65"/>
    <mergeCell ref="H81:I81"/>
    <mergeCell ref="H82:I82"/>
    <mergeCell ref="F81:G81"/>
    <mergeCell ref="F82:G82"/>
    <mergeCell ref="F83:G83"/>
    <mergeCell ref="F84:G84"/>
    <mergeCell ref="F85:G85"/>
    <mergeCell ref="F86:G86"/>
    <mergeCell ref="F87:G87"/>
    <mergeCell ref="F88:G88"/>
    <mergeCell ref="A53:C53"/>
    <mergeCell ref="A51:C51"/>
    <mergeCell ref="A52:C52"/>
    <mergeCell ref="A54:C54"/>
    <mergeCell ref="B35:C35"/>
    <mergeCell ref="E35:G35"/>
    <mergeCell ref="H35:J35"/>
    <mergeCell ref="E54:L54"/>
    <mergeCell ref="E53:L53"/>
    <mergeCell ref="E52:L52"/>
    <mergeCell ref="E51:L51"/>
    <mergeCell ref="A49:J49"/>
    <mergeCell ref="A48:J48"/>
    <mergeCell ref="G7:H9"/>
    <mergeCell ref="B12:C12"/>
    <mergeCell ref="E12:F12"/>
    <mergeCell ref="G11:H11"/>
    <mergeCell ref="G12:H12"/>
    <mergeCell ref="E10:F10"/>
    <mergeCell ref="G10:H10"/>
    <mergeCell ref="B11:C11"/>
    <mergeCell ref="E11:F11"/>
    <mergeCell ref="D6:D9"/>
    <mergeCell ref="E6:H6"/>
    <mergeCell ref="E7:F9"/>
    <mergeCell ref="K12:L12"/>
    <mergeCell ref="K13:L13"/>
    <mergeCell ref="K14:L14"/>
    <mergeCell ref="K15:L15"/>
    <mergeCell ref="K16:L16"/>
    <mergeCell ref="K17:L17"/>
    <mergeCell ref="K18:L18"/>
    <mergeCell ref="K19:L19"/>
    <mergeCell ref="B14:C14"/>
    <mergeCell ref="E14:F14"/>
    <mergeCell ref="G13:H13"/>
    <mergeCell ref="B15:C15"/>
    <mergeCell ref="E15:F15"/>
    <mergeCell ref="G14:H14"/>
    <mergeCell ref="B16:C16"/>
    <mergeCell ref="E16:F16"/>
    <mergeCell ref="B13:C13"/>
    <mergeCell ref="E13:F13"/>
    <mergeCell ref="I19:J19"/>
    <mergeCell ref="K20:L20"/>
    <mergeCell ref="K21:L21"/>
    <mergeCell ref="K10:L10"/>
    <mergeCell ref="I7:L9"/>
    <mergeCell ref="I6:L6"/>
    <mergeCell ref="K70:L70"/>
    <mergeCell ref="H70:I70"/>
    <mergeCell ref="F70:G70"/>
    <mergeCell ref="K73:L73"/>
    <mergeCell ref="F71:G71"/>
    <mergeCell ref="F72:G72"/>
    <mergeCell ref="H71:I71"/>
    <mergeCell ref="H72:I72"/>
    <mergeCell ref="K71:L71"/>
    <mergeCell ref="K72:L72"/>
    <mergeCell ref="F73:G73"/>
    <mergeCell ref="F57:L58"/>
    <mergeCell ref="F59:L59"/>
    <mergeCell ref="F60:L60"/>
    <mergeCell ref="F61:L61"/>
    <mergeCell ref="F62:L62"/>
    <mergeCell ref="F63:L63"/>
    <mergeCell ref="F64:L64"/>
    <mergeCell ref="K11:L11"/>
    <mergeCell ref="F89:G89"/>
    <mergeCell ref="K74:L74"/>
    <mergeCell ref="K75:L75"/>
    <mergeCell ref="K76:L76"/>
    <mergeCell ref="K77:L77"/>
    <mergeCell ref="K78:L78"/>
    <mergeCell ref="K79:L79"/>
    <mergeCell ref="K80:L80"/>
    <mergeCell ref="H73:I73"/>
    <mergeCell ref="H74:I74"/>
    <mergeCell ref="H75:I75"/>
    <mergeCell ref="H76:I76"/>
    <mergeCell ref="H77:I77"/>
    <mergeCell ref="H78:I78"/>
    <mergeCell ref="H79:I79"/>
    <mergeCell ref="H80:I80"/>
    <mergeCell ref="K88:L88"/>
    <mergeCell ref="F74:G74"/>
    <mergeCell ref="F75:G75"/>
    <mergeCell ref="F76:G76"/>
    <mergeCell ref="F77:G77"/>
    <mergeCell ref="F78:G78"/>
    <mergeCell ref="F79:G79"/>
    <mergeCell ref="F80:G80"/>
    <mergeCell ref="A56:L56"/>
    <mergeCell ref="A67:L67"/>
    <mergeCell ref="K89:L89"/>
    <mergeCell ref="H89:I89"/>
    <mergeCell ref="A68:C69"/>
    <mergeCell ref="D68:D69"/>
    <mergeCell ref="E68:E69"/>
    <mergeCell ref="H69:I69"/>
    <mergeCell ref="F69:G69"/>
    <mergeCell ref="K69:L69"/>
    <mergeCell ref="F68:L68"/>
    <mergeCell ref="H83:I83"/>
    <mergeCell ref="H84:I84"/>
    <mergeCell ref="H85:I85"/>
    <mergeCell ref="H86:I86"/>
    <mergeCell ref="H87:I87"/>
    <mergeCell ref="H88:I88"/>
    <mergeCell ref="K81:L81"/>
    <mergeCell ref="K82:L82"/>
    <mergeCell ref="K83:L83"/>
    <mergeCell ref="K84:L84"/>
    <mergeCell ref="K85:L85"/>
    <mergeCell ref="K86:L86"/>
    <mergeCell ref="K87:L87"/>
  </mergeCells>
  <pageMargins left="0.7" right="0.7" top="0.75" bottom="0.75" header="0.3" footer="0.3"/>
  <pageSetup orientation="portrait" r:id="rId1"/>
  <headerFooter>
    <oddFooter>&amp;C&amp;7All analysis conducted and prepared by:
A L Canada Laboratories and the Compost Council of Canada
2136 Jetstream Rd London On N5V 3P5 (519) 457-2575</oddFooter>
  </headerFooter>
  <ignoredErrors>
    <ignoredError sqref="J7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CCME CFIA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O'Connor</dc:creator>
  <cp:lastModifiedBy>Kelly O'Connor</cp:lastModifiedBy>
  <cp:lastPrinted>2022-04-14T19:14:58Z</cp:lastPrinted>
  <dcterms:created xsi:type="dcterms:W3CDTF">2022-02-10T18:54:30Z</dcterms:created>
  <dcterms:modified xsi:type="dcterms:W3CDTF">2022-04-14T19:16:12Z</dcterms:modified>
</cp:coreProperties>
</file>