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6460" windowHeight="16780" tabRatio="500"/>
  </bookViews>
  <sheets>
    <sheet name="README" sheetId="11" r:id="rId1"/>
    <sheet name="Support" sheetId="16" r:id="rId2"/>
    <sheet name="Features" sheetId="20" r:id="rId3"/>
    <sheet name="Disclaimer" sheetId="17" r:id="rId4"/>
    <sheet name="Outline" sheetId="12" r:id="rId5"/>
    <sheet name="Get Started" sheetId="5" r:id="rId6"/>
    <sheet name="Key Reports" sheetId="6" r:id="rId7"/>
    <sheet name="Forecast" sheetId="8" r:id="rId8"/>
    <sheet name="Changelog" sheetId="18" r:id="rId9"/>
  </sheets>
  <definedNames>
    <definedName name="_xlnm.Print_Area" localSheetId="0">README!$B$2:$B$45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40" i="8" l="1"/>
  <c r="D8" i="5"/>
  <c r="J5" i="8"/>
  <c r="J114" i="8"/>
  <c r="J123" i="8"/>
  <c r="J126" i="8"/>
  <c r="J125" i="8"/>
  <c r="J134" i="8"/>
  <c r="K122" i="8"/>
  <c r="K127" i="8"/>
  <c r="K5" i="8"/>
  <c r="K114" i="8"/>
  <c r="K123" i="8"/>
  <c r="K126" i="8"/>
  <c r="K125" i="8"/>
  <c r="K134" i="8"/>
  <c r="L122" i="8"/>
  <c r="L127" i="8"/>
  <c r="L5" i="8"/>
  <c r="L114" i="8"/>
  <c r="L123" i="8"/>
  <c r="L126" i="8"/>
  <c r="L125" i="8"/>
  <c r="L134" i="8"/>
  <c r="M122" i="8"/>
  <c r="M127" i="8"/>
  <c r="M5" i="8"/>
  <c r="M114" i="8"/>
  <c r="M123" i="8"/>
  <c r="M126" i="8"/>
  <c r="M125" i="8"/>
  <c r="M134" i="8"/>
  <c r="N122" i="8"/>
  <c r="N127" i="8"/>
  <c r="N5" i="8"/>
  <c r="N114" i="8"/>
  <c r="N123" i="8"/>
  <c r="N126" i="8"/>
  <c r="N125" i="8"/>
  <c r="N134" i="8"/>
  <c r="O122" i="8"/>
  <c r="O127" i="8"/>
  <c r="O5" i="8"/>
  <c r="O114" i="8"/>
  <c r="O123" i="8"/>
  <c r="O126" i="8"/>
  <c r="O125" i="8"/>
  <c r="O134" i="8"/>
  <c r="P122" i="8"/>
  <c r="P127" i="8"/>
  <c r="P5" i="8"/>
  <c r="P114" i="8"/>
  <c r="P123" i="8"/>
  <c r="P126" i="8"/>
  <c r="P125" i="8"/>
  <c r="P134" i="8"/>
  <c r="Q122" i="8"/>
  <c r="Q127" i="8"/>
  <c r="Q5" i="8"/>
  <c r="Q114" i="8"/>
  <c r="Q123" i="8"/>
  <c r="Q126" i="8"/>
  <c r="Q125" i="8"/>
  <c r="Q134" i="8"/>
  <c r="R122" i="8"/>
  <c r="R127" i="8"/>
  <c r="R5" i="8"/>
  <c r="R114" i="8"/>
  <c r="R123" i="8"/>
  <c r="R126" i="8"/>
  <c r="R125" i="8"/>
  <c r="R134" i="8"/>
  <c r="S122" i="8"/>
  <c r="S127" i="8"/>
  <c r="S5" i="8"/>
  <c r="S114" i="8"/>
  <c r="S123" i="8"/>
  <c r="S126" i="8"/>
  <c r="S125" i="8"/>
  <c r="S134" i="8"/>
  <c r="T122" i="8"/>
  <c r="T127" i="8"/>
  <c r="T5" i="8"/>
  <c r="T114" i="8"/>
  <c r="T123" i="8"/>
  <c r="T126" i="8"/>
  <c r="T125" i="8"/>
  <c r="T134" i="8"/>
  <c r="U122" i="8"/>
  <c r="U127" i="8"/>
  <c r="U5" i="8"/>
  <c r="U114" i="8"/>
  <c r="U123" i="8"/>
  <c r="U126" i="8"/>
  <c r="U125" i="8"/>
  <c r="U134" i="8"/>
  <c r="V122" i="8"/>
  <c r="V127" i="8"/>
  <c r="V5" i="8"/>
  <c r="V114" i="8"/>
  <c r="V123" i="8"/>
  <c r="V126" i="8"/>
  <c r="V125" i="8"/>
  <c r="V134" i="8"/>
  <c r="W122" i="8"/>
  <c r="W127" i="8"/>
  <c r="W5" i="8"/>
  <c r="W114" i="8"/>
  <c r="W123" i="8"/>
  <c r="W126" i="8"/>
  <c r="W125" i="8"/>
  <c r="W134" i="8"/>
  <c r="X122" i="8"/>
  <c r="X127" i="8"/>
  <c r="X5" i="8"/>
  <c r="X114" i="8"/>
  <c r="X123" i="8"/>
  <c r="X126" i="8"/>
  <c r="X125" i="8"/>
  <c r="X134" i="8"/>
  <c r="Y122" i="8"/>
  <c r="Y127" i="8"/>
  <c r="Y5" i="8"/>
  <c r="Y114" i="8"/>
  <c r="Y123" i="8"/>
  <c r="Y126" i="8"/>
  <c r="Y125" i="8"/>
  <c r="Y134" i="8"/>
  <c r="Z122" i="8"/>
  <c r="Z127" i="8"/>
  <c r="Z5" i="8"/>
  <c r="Z114" i="8"/>
  <c r="Z123" i="8"/>
  <c r="Z126" i="8"/>
  <c r="Z125" i="8"/>
  <c r="Z134" i="8"/>
  <c r="AA122" i="8"/>
  <c r="AA127" i="8"/>
  <c r="AA5" i="8"/>
  <c r="AA114" i="8"/>
  <c r="AA123" i="8"/>
  <c r="AA126" i="8"/>
  <c r="AA125" i="8"/>
  <c r="AA134" i="8"/>
  <c r="AB122" i="8"/>
  <c r="AB127" i="8"/>
  <c r="AB5" i="8"/>
  <c r="AB114" i="8"/>
  <c r="AB123" i="8"/>
  <c r="AB126" i="8"/>
  <c r="AB125" i="8"/>
  <c r="AB134" i="8"/>
  <c r="AC122" i="8"/>
  <c r="AC127" i="8"/>
  <c r="AC5" i="8"/>
  <c r="AC114" i="8"/>
  <c r="AC123" i="8"/>
  <c r="AC126" i="8"/>
  <c r="AC125" i="8"/>
  <c r="AC134" i="8"/>
  <c r="AD122" i="8"/>
  <c r="AD127" i="8"/>
  <c r="AD5" i="8"/>
  <c r="AD114" i="8"/>
  <c r="AD123" i="8"/>
  <c r="AD126" i="8"/>
  <c r="AD125" i="8"/>
  <c r="AD134" i="8"/>
  <c r="AE122" i="8"/>
  <c r="AE127" i="8"/>
  <c r="AE5" i="8"/>
  <c r="AE114" i="8"/>
  <c r="AE123" i="8"/>
  <c r="AE126" i="8"/>
  <c r="AE125" i="8"/>
  <c r="AE134" i="8"/>
  <c r="AF122" i="8"/>
  <c r="AF127" i="8"/>
  <c r="AF5" i="8"/>
  <c r="AF114" i="8"/>
  <c r="AF123" i="8"/>
  <c r="AF126" i="8"/>
  <c r="AF125" i="8"/>
  <c r="AF134" i="8"/>
  <c r="AG122" i="8"/>
  <c r="AG127" i="8"/>
  <c r="AG5" i="8"/>
  <c r="AG114" i="8"/>
  <c r="AG123" i="8"/>
  <c r="AG126" i="8"/>
  <c r="AG125" i="8"/>
  <c r="AG134" i="8"/>
  <c r="AH122" i="8"/>
  <c r="AH127" i="8"/>
  <c r="AH5" i="8"/>
  <c r="AH114" i="8"/>
  <c r="AH123" i="8"/>
  <c r="AH126" i="8"/>
  <c r="AH125" i="8"/>
  <c r="AH134" i="8"/>
  <c r="AI122" i="8"/>
  <c r="AI127" i="8"/>
  <c r="AI5" i="8"/>
  <c r="AI114" i="8"/>
  <c r="AI123" i="8"/>
  <c r="AI126" i="8"/>
  <c r="AI125" i="8"/>
  <c r="AI134" i="8"/>
  <c r="AJ122" i="8"/>
  <c r="AJ127" i="8"/>
  <c r="AJ5" i="8"/>
  <c r="AJ114" i="8"/>
  <c r="AJ123" i="8"/>
  <c r="AJ126" i="8"/>
  <c r="AJ125" i="8"/>
  <c r="AJ134" i="8"/>
  <c r="AK122" i="8"/>
  <c r="AK127" i="8"/>
  <c r="AK5" i="8"/>
  <c r="AK114" i="8"/>
  <c r="AK123" i="8"/>
  <c r="AK126" i="8"/>
  <c r="AK125" i="8"/>
  <c r="AK134" i="8"/>
  <c r="AL122" i="8"/>
  <c r="AL127" i="8"/>
  <c r="AL5" i="8"/>
  <c r="AL114" i="8"/>
  <c r="AL123" i="8"/>
  <c r="AL126" i="8"/>
  <c r="AL125" i="8"/>
  <c r="AL134" i="8"/>
  <c r="AM122" i="8"/>
  <c r="AM127" i="8"/>
  <c r="AM5" i="8"/>
  <c r="AM114" i="8"/>
  <c r="AM123" i="8"/>
  <c r="AM126" i="8"/>
  <c r="AM125" i="8"/>
  <c r="AM134" i="8"/>
  <c r="AN122" i="8"/>
  <c r="AN127" i="8"/>
  <c r="AN5" i="8"/>
  <c r="AN114" i="8"/>
  <c r="AN123" i="8"/>
  <c r="AN126" i="8"/>
  <c r="AN125" i="8"/>
  <c r="AN134" i="8"/>
  <c r="AO122" i="8"/>
  <c r="AO127" i="8"/>
  <c r="AO5" i="8"/>
  <c r="AO114" i="8"/>
  <c r="AO123" i="8"/>
  <c r="AO126" i="8"/>
  <c r="AO125" i="8"/>
  <c r="AO134" i="8"/>
  <c r="AP122" i="8"/>
  <c r="AP127" i="8"/>
  <c r="AP5" i="8"/>
  <c r="AP114" i="8"/>
  <c r="AP123" i="8"/>
  <c r="AP126" i="8"/>
  <c r="AP125" i="8"/>
  <c r="AP134" i="8"/>
  <c r="AQ122" i="8"/>
  <c r="AQ127" i="8"/>
  <c r="AQ5" i="8"/>
  <c r="AQ114" i="8"/>
  <c r="AQ123" i="8"/>
  <c r="AQ126" i="8"/>
  <c r="AQ125" i="8"/>
  <c r="AQ134" i="8"/>
  <c r="AR122" i="8"/>
  <c r="AR127" i="8"/>
  <c r="AR5" i="8"/>
  <c r="AR114" i="8"/>
  <c r="AR123" i="8"/>
  <c r="AR126" i="8"/>
  <c r="AR125" i="8"/>
  <c r="AR134" i="8"/>
  <c r="AS122" i="8"/>
  <c r="AS127" i="8"/>
  <c r="AS5" i="8"/>
  <c r="AS114" i="8"/>
  <c r="AS123" i="8"/>
  <c r="AS126" i="8"/>
  <c r="AS125" i="8"/>
  <c r="AS134" i="8"/>
  <c r="AT122" i="8"/>
  <c r="AT127" i="8"/>
  <c r="AT5" i="8"/>
  <c r="AT114" i="8"/>
  <c r="AT123" i="8"/>
  <c r="AT126" i="8"/>
  <c r="AT125" i="8"/>
  <c r="AT134" i="8"/>
  <c r="AU122" i="8"/>
  <c r="AU127" i="8"/>
  <c r="AU5" i="8"/>
  <c r="AU114" i="8"/>
  <c r="AU123" i="8"/>
  <c r="AU126" i="8"/>
  <c r="AU125" i="8"/>
  <c r="AU134" i="8"/>
  <c r="AV122" i="8"/>
  <c r="AV127" i="8"/>
  <c r="AV5" i="8"/>
  <c r="AV114" i="8"/>
  <c r="AV123" i="8"/>
  <c r="AV126" i="8"/>
  <c r="AV125" i="8"/>
  <c r="AV134" i="8"/>
  <c r="AW122" i="8"/>
  <c r="AW127" i="8"/>
  <c r="AW5" i="8"/>
  <c r="AW114" i="8"/>
  <c r="AW123" i="8"/>
  <c r="AW126" i="8"/>
  <c r="AW125" i="8"/>
  <c r="AW134" i="8"/>
  <c r="AX122" i="8"/>
  <c r="AX127" i="8"/>
  <c r="AX5" i="8"/>
  <c r="AX114" i="8"/>
  <c r="AX123" i="8"/>
  <c r="AX126" i="8"/>
  <c r="AX125" i="8"/>
  <c r="AX134" i="8"/>
  <c r="AY122" i="8"/>
  <c r="AY127" i="8"/>
  <c r="AY5" i="8"/>
  <c r="AY114" i="8"/>
  <c r="AY123" i="8"/>
  <c r="AY126" i="8"/>
  <c r="AY125" i="8"/>
  <c r="AY134" i="8"/>
  <c r="AZ122" i="8"/>
  <c r="AZ127" i="8"/>
  <c r="AZ5" i="8"/>
  <c r="AZ114" i="8"/>
  <c r="AZ123" i="8"/>
  <c r="AZ126" i="8"/>
  <c r="AZ125" i="8"/>
  <c r="AZ134" i="8"/>
  <c r="BA122" i="8"/>
  <c r="BA127" i="8"/>
  <c r="BA5" i="8"/>
  <c r="BA114" i="8"/>
  <c r="BA123" i="8"/>
  <c r="BA126" i="8"/>
  <c r="BA125" i="8"/>
  <c r="BA134" i="8"/>
  <c r="BB122" i="8"/>
  <c r="BB127" i="8"/>
  <c r="BB5" i="8"/>
  <c r="BB114" i="8"/>
  <c r="BB123" i="8"/>
  <c r="BB126" i="8"/>
  <c r="BB125" i="8"/>
  <c r="BB134" i="8"/>
  <c r="BC122" i="8"/>
  <c r="BC127" i="8"/>
  <c r="BC5" i="8"/>
  <c r="BC114" i="8"/>
  <c r="BC123" i="8"/>
  <c r="BC126" i="8"/>
  <c r="BC125" i="8"/>
  <c r="BC134" i="8"/>
  <c r="BD122" i="8"/>
  <c r="BD127" i="8"/>
  <c r="BD5" i="8"/>
  <c r="BD114" i="8"/>
  <c r="BD123" i="8"/>
  <c r="BD126" i="8"/>
  <c r="BD125" i="8"/>
  <c r="BD134" i="8"/>
  <c r="K129" i="8"/>
  <c r="J129" i="8"/>
  <c r="I135" i="8"/>
  <c r="J135" i="8"/>
  <c r="K135" i="8"/>
  <c r="L129" i="8"/>
  <c r="L135" i="8"/>
  <c r="M129" i="8"/>
  <c r="M135" i="8"/>
  <c r="N129" i="8"/>
  <c r="N135" i="8"/>
  <c r="O129" i="8"/>
  <c r="O135" i="8"/>
  <c r="P129" i="8"/>
  <c r="P135" i="8"/>
  <c r="Q129" i="8"/>
  <c r="Q135" i="8"/>
  <c r="R129" i="8"/>
  <c r="R135" i="8"/>
  <c r="S129" i="8"/>
  <c r="S135" i="8"/>
  <c r="T129" i="8"/>
  <c r="T135" i="8"/>
  <c r="U129" i="8"/>
  <c r="U135" i="8"/>
  <c r="V129" i="8"/>
  <c r="V135" i="8"/>
  <c r="W129" i="8"/>
  <c r="W135" i="8"/>
  <c r="X129" i="8"/>
  <c r="X135" i="8"/>
  <c r="Y129" i="8"/>
  <c r="Y135" i="8"/>
  <c r="Z129" i="8"/>
  <c r="Z135" i="8"/>
  <c r="AA129" i="8"/>
  <c r="AA135" i="8"/>
  <c r="AB129" i="8"/>
  <c r="AB135" i="8"/>
  <c r="AC129" i="8"/>
  <c r="AC135" i="8"/>
  <c r="AD129" i="8"/>
  <c r="AD135" i="8"/>
  <c r="AE129" i="8"/>
  <c r="AE135" i="8"/>
  <c r="AF129" i="8"/>
  <c r="AF135" i="8"/>
  <c r="AG129" i="8"/>
  <c r="AG135" i="8"/>
  <c r="AH129" i="8"/>
  <c r="AH135" i="8"/>
  <c r="AI129" i="8"/>
  <c r="AI135" i="8"/>
  <c r="AJ129" i="8"/>
  <c r="AJ135" i="8"/>
  <c r="AK129" i="8"/>
  <c r="AK135" i="8"/>
  <c r="AL129" i="8"/>
  <c r="AL135" i="8"/>
  <c r="AM129" i="8"/>
  <c r="AM135" i="8"/>
  <c r="AN129" i="8"/>
  <c r="AN135" i="8"/>
  <c r="AO129" i="8"/>
  <c r="AO135" i="8"/>
  <c r="AP129" i="8"/>
  <c r="AP135" i="8"/>
  <c r="AQ129" i="8"/>
  <c r="AQ135" i="8"/>
  <c r="AR129" i="8"/>
  <c r="AR135" i="8"/>
  <c r="AS129" i="8"/>
  <c r="AS135" i="8"/>
  <c r="AT129" i="8"/>
  <c r="AT135" i="8"/>
  <c r="AU129" i="8"/>
  <c r="AU135" i="8"/>
  <c r="AV129" i="8"/>
  <c r="AV135" i="8"/>
  <c r="AW129" i="8"/>
  <c r="AW135" i="8"/>
  <c r="AX129" i="8"/>
  <c r="AX135" i="8"/>
  <c r="AY129" i="8"/>
  <c r="AY135" i="8"/>
  <c r="AZ129" i="8"/>
  <c r="AZ135" i="8"/>
  <c r="BA129" i="8"/>
  <c r="BA135" i="8"/>
  <c r="BB129" i="8"/>
  <c r="BB135" i="8"/>
  <c r="BC129" i="8"/>
  <c r="BC135" i="8"/>
  <c r="BD129" i="8"/>
  <c r="BD135"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J103" i="8"/>
  <c r="J107" i="8"/>
  <c r="J119" i="8"/>
  <c r="J121" i="8"/>
  <c r="J120" i="8"/>
  <c r="J127" i="8"/>
  <c r="J109" i="8"/>
  <c r="J116" i="8"/>
  <c r="J124" i="8"/>
  <c r="K119" i="8"/>
  <c r="K121" i="8"/>
  <c r="K120" i="8"/>
  <c r="K116" i="8"/>
  <c r="K124" i="8"/>
  <c r="J110" i="8"/>
  <c r="K110" i="8"/>
  <c r="K131" i="8"/>
  <c r="L119" i="8"/>
  <c r="L121" i="8"/>
  <c r="L120" i="8"/>
  <c r="L116" i="8"/>
  <c r="L124" i="8"/>
  <c r="L110" i="8"/>
  <c r="L131" i="8"/>
  <c r="M119" i="8"/>
  <c r="M121" i="8"/>
  <c r="M120" i="8"/>
  <c r="M116" i="8"/>
  <c r="M124" i="8"/>
  <c r="M110" i="8"/>
  <c r="M131" i="8"/>
  <c r="N119" i="8"/>
  <c r="N121" i="8"/>
  <c r="N120" i="8"/>
  <c r="N116" i="8"/>
  <c r="N124" i="8"/>
  <c r="N110" i="8"/>
  <c r="N131" i="8"/>
  <c r="O119" i="8"/>
  <c r="O121" i="8"/>
  <c r="O120" i="8"/>
  <c r="O116" i="8"/>
  <c r="O124" i="8"/>
  <c r="O110" i="8"/>
  <c r="O131" i="8"/>
  <c r="P119" i="8"/>
  <c r="P121" i="8"/>
  <c r="P120" i="8"/>
  <c r="P116" i="8"/>
  <c r="P124" i="8"/>
  <c r="P110" i="8"/>
  <c r="P131" i="8"/>
  <c r="Q119" i="8"/>
  <c r="Q121" i="8"/>
  <c r="Q120" i="8"/>
  <c r="Q116" i="8"/>
  <c r="Q124" i="8"/>
  <c r="Q110" i="8"/>
  <c r="Q131" i="8"/>
  <c r="R119" i="8"/>
  <c r="R121" i="8"/>
  <c r="R120" i="8"/>
  <c r="R116" i="8"/>
  <c r="R124" i="8"/>
  <c r="R110" i="8"/>
  <c r="R131" i="8"/>
  <c r="S119" i="8"/>
  <c r="S121" i="8"/>
  <c r="S120" i="8"/>
  <c r="S116" i="8"/>
  <c r="S124" i="8"/>
  <c r="S110" i="8"/>
  <c r="S131" i="8"/>
  <c r="T119" i="8"/>
  <c r="T121" i="8"/>
  <c r="T120" i="8"/>
  <c r="T116" i="8"/>
  <c r="T124" i="8"/>
  <c r="T110" i="8"/>
  <c r="T131" i="8"/>
  <c r="U119" i="8"/>
  <c r="U121" i="8"/>
  <c r="U120" i="8"/>
  <c r="U116" i="8"/>
  <c r="U124" i="8"/>
  <c r="U110" i="8"/>
  <c r="U131" i="8"/>
  <c r="V119" i="8"/>
  <c r="V121" i="8"/>
  <c r="V120" i="8"/>
  <c r="V116" i="8"/>
  <c r="V124" i="8"/>
  <c r="V110" i="8"/>
  <c r="V131" i="8"/>
  <c r="W119" i="8"/>
  <c r="W121" i="8"/>
  <c r="W120" i="8"/>
  <c r="W116" i="8"/>
  <c r="W124" i="8"/>
  <c r="W110" i="8"/>
  <c r="W131" i="8"/>
  <c r="X103" i="8"/>
  <c r="X107" i="8"/>
  <c r="X119" i="8"/>
  <c r="X121" i="8"/>
  <c r="X120" i="8"/>
  <c r="X109" i="8"/>
  <c r="X116" i="8"/>
  <c r="X124" i="8"/>
  <c r="X110" i="8"/>
  <c r="X131" i="8"/>
  <c r="Y119" i="8"/>
  <c r="Y121" i="8"/>
  <c r="Y120" i="8"/>
  <c r="Y116" i="8"/>
  <c r="Y124" i="8"/>
  <c r="Y110" i="8"/>
  <c r="Y131" i="8"/>
  <c r="Z119" i="8"/>
  <c r="Z121" i="8"/>
  <c r="Z120" i="8"/>
  <c r="Z116" i="8"/>
  <c r="Z124" i="8"/>
  <c r="Z110" i="8"/>
  <c r="Z131" i="8"/>
  <c r="AA119" i="8"/>
  <c r="AA121" i="8"/>
  <c r="AA120" i="8"/>
  <c r="AA116" i="8"/>
  <c r="AA124" i="8"/>
  <c r="AA110" i="8"/>
  <c r="AA131" i="8"/>
  <c r="AB119" i="8"/>
  <c r="AB121" i="8"/>
  <c r="AB120" i="8"/>
  <c r="AB116" i="8"/>
  <c r="AB124" i="8"/>
  <c r="AB110" i="8"/>
  <c r="AB131" i="8"/>
  <c r="AC119" i="8"/>
  <c r="AC121" i="8"/>
  <c r="AC120" i="8"/>
  <c r="AC116" i="8"/>
  <c r="AC124" i="8"/>
  <c r="AC110" i="8"/>
  <c r="AC131" i="8"/>
  <c r="AD119" i="8"/>
  <c r="AD121" i="8"/>
  <c r="AD120" i="8"/>
  <c r="AD116" i="8"/>
  <c r="AD124" i="8"/>
  <c r="AD110" i="8"/>
  <c r="AD131" i="8"/>
  <c r="AE119" i="8"/>
  <c r="AE121" i="8"/>
  <c r="AE120" i="8"/>
  <c r="AE116" i="8"/>
  <c r="AE124" i="8"/>
  <c r="AE110" i="8"/>
  <c r="AE131" i="8"/>
  <c r="AF119" i="8"/>
  <c r="AF121" i="8"/>
  <c r="AF120" i="8"/>
  <c r="AF116" i="8"/>
  <c r="AF124" i="8"/>
  <c r="AF110" i="8"/>
  <c r="AF131" i="8"/>
  <c r="AG119" i="8"/>
  <c r="AG121" i="8"/>
  <c r="AG120" i="8"/>
  <c r="AG116" i="8"/>
  <c r="AG124" i="8"/>
  <c r="AG110" i="8"/>
  <c r="AG131" i="8"/>
  <c r="AH119" i="8"/>
  <c r="AH121" i="8"/>
  <c r="AH120" i="8"/>
  <c r="AH116" i="8"/>
  <c r="AH124" i="8"/>
  <c r="AH110" i="8"/>
  <c r="AH131" i="8"/>
  <c r="AI119" i="8"/>
  <c r="AI121" i="8"/>
  <c r="AI120" i="8"/>
  <c r="AI116" i="8"/>
  <c r="AI124" i="8"/>
  <c r="AI110" i="8"/>
  <c r="AI131" i="8"/>
  <c r="AJ119" i="8"/>
  <c r="AJ121" i="8"/>
  <c r="AJ120" i="8"/>
  <c r="AJ116" i="8"/>
  <c r="AJ124" i="8"/>
  <c r="AJ110" i="8"/>
  <c r="AJ131" i="8"/>
  <c r="AK119" i="8"/>
  <c r="AK121" i="8"/>
  <c r="AK120" i="8"/>
  <c r="AK116" i="8"/>
  <c r="AK124" i="8"/>
  <c r="AK110" i="8"/>
  <c r="AK131" i="8"/>
  <c r="AL119" i="8"/>
  <c r="AL121" i="8"/>
  <c r="AL120" i="8"/>
  <c r="AL116" i="8"/>
  <c r="AL124" i="8"/>
  <c r="AL110" i="8"/>
  <c r="AL131" i="8"/>
  <c r="AM119" i="8"/>
  <c r="AM121" i="8"/>
  <c r="AM120" i="8"/>
  <c r="AM116" i="8"/>
  <c r="AM124" i="8"/>
  <c r="AM110" i="8"/>
  <c r="AM131" i="8"/>
  <c r="AN119" i="8"/>
  <c r="AN121" i="8"/>
  <c r="AN120" i="8"/>
  <c r="AN116" i="8"/>
  <c r="AN124" i="8"/>
  <c r="AN110" i="8"/>
  <c r="AN131" i="8"/>
  <c r="AO119" i="8"/>
  <c r="AO121" i="8"/>
  <c r="AO120" i="8"/>
  <c r="AO116" i="8"/>
  <c r="AO124" i="8"/>
  <c r="AO110" i="8"/>
  <c r="AO131" i="8"/>
  <c r="AP119" i="8"/>
  <c r="AP121" i="8"/>
  <c r="AP120" i="8"/>
  <c r="AP116" i="8"/>
  <c r="AP124" i="8"/>
  <c r="AP110" i="8"/>
  <c r="AP131" i="8"/>
  <c r="AQ119" i="8"/>
  <c r="AQ121" i="8"/>
  <c r="AQ120" i="8"/>
  <c r="AQ116" i="8"/>
  <c r="AQ124" i="8"/>
  <c r="AQ110" i="8"/>
  <c r="AQ131" i="8"/>
  <c r="AR119" i="8"/>
  <c r="AR121" i="8"/>
  <c r="AR120" i="8"/>
  <c r="AR116" i="8"/>
  <c r="AR124" i="8"/>
  <c r="AR110" i="8"/>
  <c r="AR131" i="8"/>
  <c r="AS119" i="8"/>
  <c r="AS121" i="8"/>
  <c r="AS120" i="8"/>
  <c r="AS116" i="8"/>
  <c r="AS124" i="8"/>
  <c r="AS110" i="8"/>
  <c r="AS131" i="8"/>
  <c r="AT119" i="8"/>
  <c r="AT121" i="8"/>
  <c r="AT120" i="8"/>
  <c r="AT116" i="8"/>
  <c r="AT124" i="8"/>
  <c r="AT110" i="8"/>
  <c r="AT131" i="8"/>
  <c r="AU119" i="8"/>
  <c r="AU121" i="8"/>
  <c r="AU120" i="8"/>
  <c r="AU116" i="8"/>
  <c r="AU124" i="8"/>
  <c r="AU110" i="8"/>
  <c r="AU131" i="8"/>
  <c r="AV119" i="8"/>
  <c r="AV121" i="8"/>
  <c r="AV120" i="8"/>
  <c r="AV116" i="8"/>
  <c r="AV124" i="8"/>
  <c r="AV110" i="8"/>
  <c r="AV131" i="8"/>
  <c r="AW119" i="8"/>
  <c r="AW121" i="8"/>
  <c r="AW120" i="8"/>
  <c r="AW116" i="8"/>
  <c r="AW124" i="8"/>
  <c r="AW110" i="8"/>
  <c r="AW131" i="8"/>
  <c r="AX119" i="8"/>
  <c r="AX121" i="8"/>
  <c r="AX120" i="8"/>
  <c r="AX116" i="8"/>
  <c r="AX124" i="8"/>
  <c r="AX110" i="8"/>
  <c r="AX131" i="8"/>
  <c r="AY119" i="8"/>
  <c r="AY121" i="8"/>
  <c r="AY120" i="8"/>
  <c r="AY116" i="8"/>
  <c r="AY124" i="8"/>
  <c r="AY110" i="8"/>
  <c r="AY131" i="8"/>
  <c r="AZ119" i="8"/>
  <c r="AZ121" i="8"/>
  <c r="AZ120" i="8"/>
  <c r="AZ116" i="8"/>
  <c r="AZ124" i="8"/>
  <c r="AZ110" i="8"/>
  <c r="AZ131" i="8"/>
  <c r="BA119" i="8"/>
  <c r="BA121" i="8"/>
  <c r="BA120" i="8"/>
  <c r="BA116" i="8"/>
  <c r="BA124" i="8"/>
  <c r="BA110" i="8"/>
  <c r="BA131" i="8"/>
  <c r="BB119" i="8"/>
  <c r="BB121" i="8"/>
  <c r="BB120" i="8"/>
  <c r="BB116" i="8"/>
  <c r="BB124" i="8"/>
  <c r="BB110" i="8"/>
  <c r="BB131" i="8"/>
  <c r="BC119" i="8"/>
  <c r="BC121" i="8"/>
  <c r="BC120" i="8"/>
  <c r="BC116" i="8"/>
  <c r="BC124" i="8"/>
  <c r="BC110" i="8"/>
  <c r="BC131" i="8"/>
  <c r="BD119" i="8"/>
  <c r="BD121" i="8"/>
  <c r="BD120" i="8"/>
  <c r="BD116" i="8"/>
  <c r="BD124" i="8"/>
  <c r="BD110" i="8"/>
  <c r="BD131" i="8"/>
  <c r="J131"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6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6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6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6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6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6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6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6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6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6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6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6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6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6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6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6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6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6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6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6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6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6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6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6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6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6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6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6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6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6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6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6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6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6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6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6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6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6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6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6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6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6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6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6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6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67" i="8"/>
  <c r="J50" i="8"/>
  <c r="J67" i="8"/>
  <c r="K103" i="8"/>
  <c r="K107" i="8"/>
  <c r="K109" i="8"/>
  <c r="L103" i="8"/>
  <c r="L107" i="8"/>
  <c r="L109" i="8"/>
  <c r="M103" i="8"/>
  <c r="M107" i="8"/>
  <c r="M109" i="8"/>
  <c r="N103" i="8"/>
  <c r="N107" i="8"/>
  <c r="N109" i="8"/>
  <c r="O103" i="8"/>
  <c r="O107" i="8"/>
  <c r="O109" i="8"/>
  <c r="P103" i="8"/>
  <c r="P107" i="8"/>
  <c r="P109" i="8"/>
  <c r="Q103" i="8"/>
  <c r="Q107" i="8"/>
  <c r="Q109" i="8"/>
  <c r="R103" i="8"/>
  <c r="R107" i="8"/>
  <c r="R109" i="8"/>
  <c r="S103" i="8"/>
  <c r="S107" i="8"/>
  <c r="S109" i="8"/>
  <c r="T103" i="8"/>
  <c r="T107" i="8"/>
  <c r="T109" i="8"/>
  <c r="U103" i="8"/>
  <c r="U107" i="8"/>
  <c r="U109" i="8"/>
  <c r="V103" i="8"/>
  <c r="V107" i="8"/>
  <c r="V109" i="8"/>
  <c r="W103" i="8"/>
  <c r="W107" i="8"/>
  <c r="W109" i="8"/>
  <c r="Y103" i="8"/>
  <c r="Y107" i="8"/>
  <c r="Y109" i="8"/>
  <c r="Z103" i="8"/>
  <c r="Z107" i="8"/>
  <c r="Z109" i="8"/>
  <c r="AA103" i="8"/>
  <c r="AA107" i="8"/>
  <c r="AA109" i="8"/>
  <c r="AB103" i="8"/>
  <c r="AB107" i="8"/>
  <c r="AB109" i="8"/>
  <c r="AC103" i="8"/>
  <c r="AC107" i="8"/>
  <c r="AC109" i="8"/>
  <c r="AD103" i="8"/>
  <c r="AD107" i="8"/>
  <c r="AD109" i="8"/>
  <c r="AE103" i="8"/>
  <c r="AE107" i="8"/>
  <c r="AE109" i="8"/>
  <c r="AF103" i="8"/>
  <c r="AF107" i="8"/>
  <c r="AF109" i="8"/>
  <c r="AG103" i="8"/>
  <c r="AG107" i="8"/>
  <c r="AG109" i="8"/>
  <c r="AH103" i="8"/>
  <c r="AH107" i="8"/>
  <c r="AH109" i="8"/>
  <c r="AI103" i="8"/>
  <c r="AI107" i="8"/>
  <c r="AI109" i="8"/>
  <c r="AJ103" i="8"/>
  <c r="AJ107" i="8"/>
  <c r="AJ109" i="8"/>
  <c r="AK103" i="8"/>
  <c r="AK107" i="8"/>
  <c r="AK109" i="8"/>
  <c r="AL103" i="8"/>
  <c r="AL107" i="8"/>
  <c r="AL109" i="8"/>
  <c r="AM103" i="8"/>
  <c r="AM107" i="8"/>
  <c r="AM109" i="8"/>
  <c r="AN103" i="8"/>
  <c r="AN107" i="8"/>
  <c r="AN109" i="8"/>
  <c r="AO103" i="8"/>
  <c r="AO107" i="8"/>
  <c r="AO109" i="8"/>
  <c r="AP103" i="8"/>
  <c r="AP107" i="8"/>
  <c r="AP109" i="8"/>
  <c r="AQ103" i="8"/>
  <c r="AQ107" i="8"/>
  <c r="AQ109" i="8"/>
  <c r="AR103" i="8"/>
  <c r="AR107" i="8"/>
  <c r="AR109" i="8"/>
  <c r="AS103" i="8"/>
  <c r="AS107" i="8"/>
  <c r="AS109" i="8"/>
  <c r="AT103" i="8"/>
  <c r="AT107" i="8"/>
  <c r="AT109" i="8"/>
  <c r="AU103" i="8"/>
  <c r="AU107" i="8"/>
  <c r="AU109" i="8"/>
  <c r="AV103" i="8"/>
  <c r="AV107" i="8"/>
  <c r="AV109" i="8"/>
  <c r="AW103" i="8"/>
  <c r="AW107" i="8"/>
  <c r="AW109" i="8"/>
  <c r="AX103" i="8"/>
  <c r="AX107" i="8"/>
  <c r="AX109" i="8"/>
  <c r="AY103" i="8"/>
  <c r="AY107" i="8"/>
  <c r="AY109" i="8"/>
  <c r="AZ103" i="8"/>
  <c r="AZ107" i="8"/>
  <c r="AZ109" i="8"/>
  <c r="BA103" i="8"/>
  <c r="BA107" i="8"/>
  <c r="BA109" i="8"/>
  <c r="BB103" i="8"/>
  <c r="BB107" i="8"/>
  <c r="BB109" i="8"/>
  <c r="BC103" i="8"/>
  <c r="BC107" i="8"/>
  <c r="BC109" i="8"/>
  <c r="BD103" i="8"/>
  <c r="BD107" i="8"/>
  <c r="BD109" i="8"/>
  <c r="K113" i="8"/>
  <c r="K130" i="8"/>
  <c r="E147" i="6"/>
  <c r="L113" i="8"/>
  <c r="L130" i="8"/>
  <c r="F147" i="6"/>
  <c r="K111" i="8"/>
  <c r="L111" i="8"/>
  <c r="M111" i="8"/>
  <c r="K112" i="8"/>
  <c r="L112" i="8"/>
  <c r="M112" i="8"/>
  <c r="M113" i="8"/>
  <c r="M130" i="8"/>
  <c r="G147" i="6"/>
  <c r="N113" i="8"/>
  <c r="N130" i="8"/>
  <c r="H147" i="6"/>
  <c r="O113" i="8"/>
  <c r="O130" i="8"/>
  <c r="I147" i="6"/>
  <c r="P113" i="8"/>
  <c r="P130" i="8"/>
  <c r="J147" i="6"/>
  <c r="Q113" i="8"/>
  <c r="Q130" i="8"/>
  <c r="K147" i="6"/>
  <c r="R113" i="8"/>
  <c r="R130" i="8"/>
  <c r="L147" i="6"/>
  <c r="S113" i="8"/>
  <c r="S130" i="8"/>
  <c r="M147" i="6"/>
  <c r="T113" i="8"/>
  <c r="T130" i="8"/>
  <c r="N147" i="6"/>
  <c r="U113" i="8"/>
  <c r="U130" i="8"/>
  <c r="O147" i="6"/>
  <c r="V113" i="8"/>
  <c r="V130" i="8"/>
  <c r="P147" i="6"/>
  <c r="W113" i="8"/>
  <c r="W130" i="8"/>
  <c r="Q147" i="6"/>
  <c r="X113" i="8"/>
  <c r="X130" i="8"/>
  <c r="R147" i="6"/>
  <c r="Y113" i="8"/>
  <c r="Y130" i="8"/>
  <c r="S147" i="6"/>
  <c r="Z113" i="8"/>
  <c r="Z130" i="8"/>
  <c r="T147" i="6"/>
  <c r="AA113" i="8"/>
  <c r="AA130" i="8"/>
  <c r="U147" i="6"/>
  <c r="N111" i="8"/>
  <c r="O111" i="8"/>
  <c r="P111" i="8"/>
  <c r="Q111" i="8"/>
  <c r="R111" i="8"/>
  <c r="S111" i="8"/>
  <c r="T111" i="8"/>
  <c r="U111" i="8"/>
  <c r="V111" i="8"/>
  <c r="W111" i="8"/>
  <c r="X111" i="8"/>
  <c r="Y111" i="8"/>
  <c r="Z111" i="8"/>
  <c r="AA111" i="8"/>
  <c r="AB111" i="8"/>
  <c r="N112" i="8"/>
  <c r="O112" i="8"/>
  <c r="P112" i="8"/>
  <c r="Q112" i="8"/>
  <c r="R112" i="8"/>
  <c r="S112" i="8"/>
  <c r="T112" i="8"/>
  <c r="U112" i="8"/>
  <c r="V112" i="8"/>
  <c r="W112" i="8"/>
  <c r="X112" i="8"/>
  <c r="Y112" i="8"/>
  <c r="Z112" i="8"/>
  <c r="AA112" i="8"/>
  <c r="AB112" i="8"/>
  <c r="AB113" i="8"/>
  <c r="AB130" i="8"/>
  <c r="V147" i="6"/>
  <c r="AC113" i="8"/>
  <c r="AC130" i="8"/>
  <c r="W147" i="6"/>
  <c r="AD113" i="8"/>
  <c r="AD130" i="8"/>
  <c r="X147" i="6"/>
  <c r="AE113" i="8"/>
  <c r="AE130" i="8"/>
  <c r="Y147" i="6"/>
  <c r="AF113" i="8"/>
  <c r="AF130" i="8"/>
  <c r="Z147" i="6"/>
  <c r="AG113" i="8"/>
  <c r="AG130" i="8"/>
  <c r="AA147" i="6"/>
  <c r="AH113" i="8"/>
  <c r="AH130" i="8"/>
  <c r="AB147" i="6"/>
  <c r="AI113" i="8"/>
  <c r="AI130" i="8"/>
  <c r="AC147" i="6"/>
  <c r="AJ113" i="8"/>
  <c r="AJ130" i="8"/>
  <c r="AD147" i="6"/>
  <c r="AK113" i="8"/>
  <c r="AK130" i="8"/>
  <c r="AE147" i="6"/>
  <c r="AL113" i="8"/>
  <c r="AL130" i="8"/>
  <c r="AF147" i="6"/>
  <c r="AM113" i="8"/>
  <c r="AM130" i="8"/>
  <c r="AG147" i="6"/>
  <c r="AN113" i="8"/>
  <c r="AN130" i="8"/>
  <c r="AH147" i="6"/>
  <c r="AO113" i="8"/>
  <c r="AO130" i="8"/>
  <c r="AI147" i="6"/>
  <c r="AP113" i="8"/>
  <c r="AP130" i="8"/>
  <c r="AJ147" i="6"/>
  <c r="AQ113" i="8"/>
  <c r="AQ130" i="8"/>
  <c r="AK147" i="6"/>
  <c r="AR113" i="8"/>
  <c r="AR130" i="8"/>
  <c r="AL147" i="6"/>
  <c r="AS113" i="8"/>
  <c r="AS130" i="8"/>
  <c r="AM147" i="6"/>
  <c r="AT113" i="8"/>
  <c r="AT130" i="8"/>
  <c r="AN147" i="6"/>
  <c r="AU113" i="8"/>
  <c r="AU130" i="8"/>
  <c r="AO147" i="6"/>
  <c r="AV113" i="8"/>
  <c r="AV130" i="8"/>
  <c r="AP147" i="6"/>
  <c r="AW113" i="8"/>
  <c r="AW130" i="8"/>
  <c r="AQ147" i="6"/>
  <c r="AX113" i="8"/>
  <c r="AX130" i="8"/>
  <c r="AR147" i="6"/>
  <c r="AY113" i="8"/>
  <c r="AY130" i="8"/>
  <c r="AS147" i="6"/>
  <c r="AZ113" i="8"/>
  <c r="AZ130" i="8"/>
  <c r="AT147" i="6"/>
  <c r="BA113" i="8"/>
  <c r="BA130" i="8"/>
  <c r="AU147" i="6"/>
  <c r="BB113" i="8"/>
  <c r="BB130" i="8"/>
  <c r="AV147" i="6"/>
  <c r="BC113" i="8"/>
  <c r="BC130" i="8"/>
  <c r="AW147" i="6"/>
  <c r="BD113" i="8"/>
  <c r="BD130" i="8"/>
  <c r="AX147" i="6"/>
  <c r="J14" i="8"/>
  <c r="J76" i="8"/>
  <c r="J73" i="8"/>
  <c r="J75" i="8"/>
  <c r="J81" i="8"/>
  <c r="K73" i="8"/>
  <c r="K12" i="8"/>
  <c r="K13" i="8"/>
  <c r="K14" i="8"/>
  <c r="K75" i="8"/>
  <c r="K76" i="8"/>
  <c r="K81" i="8"/>
  <c r="E148" i="6"/>
  <c r="L73" i="8"/>
  <c r="L53" i="8"/>
  <c r="L12" i="8"/>
  <c r="L13" i="8"/>
  <c r="L14" i="8"/>
  <c r="L76" i="8"/>
  <c r="L75" i="8"/>
  <c r="L81" i="8"/>
  <c r="F148" i="6"/>
  <c r="M73" i="8"/>
  <c r="M53" i="8"/>
  <c r="M12" i="8"/>
  <c r="M13" i="8"/>
  <c r="M14" i="8"/>
  <c r="M76" i="8"/>
  <c r="M75" i="8"/>
  <c r="M81" i="8"/>
  <c r="G148" i="6"/>
  <c r="N73" i="8"/>
  <c r="N53" i="8"/>
  <c r="N12" i="8"/>
  <c r="N13" i="8"/>
  <c r="N14" i="8"/>
  <c r="N76" i="8"/>
  <c r="N75" i="8"/>
  <c r="N81" i="8"/>
  <c r="H148" i="6"/>
  <c r="O73" i="8"/>
  <c r="O53" i="8"/>
  <c r="O12" i="8"/>
  <c r="O13" i="8"/>
  <c r="O14" i="8"/>
  <c r="O76" i="8"/>
  <c r="O75" i="8"/>
  <c r="O81" i="8"/>
  <c r="I148" i="6"/>
  <c r="P73" i="8"/>
  <c r="P53" i="8"/>
  <c r="P12" i="8"/>
  <c r="P13" i="8"/>
  <c r="P14" i="8"/>
  <c r="P76" i="8"/>
  <c r="P75" i="8"/>
  <c r="P81" i="8"/>
  <c r="J148" i="6"/>
  <c r="Q73" i="8"/>
  <c r="Q53" i="8"/>
  <c r="Q12" i="8"/>
  <c r="Q13" i="8"/>
  <c r="Q14" i="8"/>
  <c r="Q76" i="8"/>
  <c r="Q75" i="8"/>
  <c r="Q81" i="8"/>
  <c r="K148" i="6"/>
  <c r="R73" i="8"/>
  <c r="R53" i="8"/>
  <c r="R12" i="8"/>
  <c r="R13" i="8"/>
  <c r="R14" i="8"/>
  <c r="R76" i="8"/>
  <c r="R75" i="8"/>
  <c r="R81" i="8"/>
  <c r="L148" i="6"/>
  <c r="S73" i="8"/>
  <c r="S53" i="8"/>
  <c r="S12" i="8"/>
  <c r="S13" i="8"/>
  <c r="S14" i="8"/>
  <c r="S76" i="8"/>
  <c r="S75" i="8"/>
  <c r="S81" i="8"/>
  <c r="M148" i="6"/>
  <c r="T73" i="8"/>
  <c r="T53" i="8"/>
  <c r="T12" i="8"/>
  <c r="T13" i="8"/>
  <c r="T14" i="8"/>
  <c r="T76" i="8"/>
  <c r="T75" i="8"/>
  <c r="T81" i="8"/>
  <c r="N148" i="6"/>
  <c r="U73" i="8"/>
  <c r="U53" i="8"/>
  <c r="U12" i="8"/>
  <c r="U13" i="8"/>
  <c r="U14" i="8"/>
  <c r="U76" i="8"/>
  <c r="U75" i="8"/>
  <c r="U81" i="8"/>
  <c r="O148" i="6"/>
  <c r="V73" i="8"/>
  <c r="V53" i="8"/>
  <c r="V12" i="8"/>
  <c r="V13" i="8"/>
  <c r="V14" i="8"/>
  <c r="V76" i="8"/>
  <c r="V75" i="8"/>
  <c r="V81" i="8"/>
  <c r="P148" i="6"/>
  <c r="W73" i="8"/>
  <c r="W53" i="8"/>
  <c r="W12" i="8"/>
  <c r="W13" i="8"/>
  <c r="W14" i="8"/>
  <c r="W76" i="8"/>
  <c r="W75" i="8"/>
  <c r="W81" i="8"/>
  <c r="Q148" i="6"/>
  <c r="X73" i="8"/>
  <c r="X53" i="8"/>
  <c r="X12" i="8"/>
  <c r="X13" i="8"/>
  <c r="X14" i="8"/>
  <c r="X76" i="8"/>
  <c r="X75" i="8"/>
  <c r="X81" i="8"/>
  <c r="R148" i="6"/>
  <c r="Y73" i="8"/>
  <c r="Y53" i="8"/>
  <c r="Y12" i="8"/>
  <c r="Y13" i="8"/>
  <c r="Y14" i="8"/>
  <c r="Y76" i="8"/>
  <c r="Y75" i="8"/>
  <c r="Y81" i="8"/>
  <c r="S148" i="6"/>
  <c r="Z73" i="8"/>
  <c r="Z53" i="8"/>
  <c r="Z12" i="8"/>
  <c r="Z13" i="8"/>
  <c r="Z14" i="8"/>
  <c r="Z76" i="8"/>
  <c r="Z75" i="8"/>
  <c r="Z81" i="8"/>
  <c r="T148" i="6"/>
  <c r="AA73" i="8"/>
  <c r="AA53" i="8"/>
  <c r="AA12" i="8"/>
  <c r="AA13" i="8"/>
  <c r="AA14" i="8"/>
  <c r="AA76" i="8"/>
  <c r="AA75" i="8"/>
  <c r="AA81" i="8"/>
  <c r="U148" i="6"/>
  <c r="AB73" i="8"/>
  <c r="AB53" i="8"/>
  <c r="AB12" i="8"/>
  <c r="AB13" i="8"/>
  <c r="AB14" i="8"/>
  <c r="AB76" i="8"/>
  <c r="AB75" i="8"/>
  <c r="AB81" i="8"/>
  <c r="V148" i="6"/>
  <c r="AC73" i="8"/>
  <c r="AC53" i="8"/>
  <c r="AC12" i="8"/>
  <c r="AC13" i="8"/>
  <c r="AC14" i="8"/>
  <c r="AC76" i="8"/>
  <c r="AC75" i="8"/>
  <c r="AC81" i="8"/>
  <c r="W148" i="6"/>
  <c r="AD73" i="8"/>
  <c r="AD53" i="8"/>
  <c r="AD12" i="8"/>
  <c r="AD13" i="8"/>
  <c r="AD14" i="8"/>
  <c r="AD76" i="8"/>
  <c r="AD75" i="8"/>
  <c r="AD81" i="8"/>
  <c r="X148" i="6"/>
  <c r="AE73" i="8"/>
  <c r="AE53" i="8"/>
  <c r="AE12" i="8"/>
  <c r="AE13" i="8"/>
  <c r="AE14" i="8"/>
  <c r="AE76" i="8"/>
  <c r="AE75" i="8"/>
  <c r="AE81" i="8"/>
  <c r="Y148" i="6"/>
  <c r="AF73" i="8"/>
  <c r="AF53" i="8"/>
  <c r="AF12" i="8"/>
  <c r="AF13" i="8"/>
  <c r="AF14" i="8"/>
  <c r="AF76" i="8"/>
  <c r="AF75" i="8"/>
  <c r="AF81" i="8"/>
  <c r="Z148" i="6"/>
  <c r="AG73" i="8"/>
  <c r="AG53" i="8"/>
  <c r="AG12" i="8"/>
  <c r="AG13" i="8"/>
  <c r="AG14" i="8"/>
  <c r="AG76" i="8"/>
  <c r="AG75" i="8"/>
  <c r="AG81" i="8"/>
  <c r="AA148" i="6"/>
  <c r="AH73" i="8"/>
  <c r="AH53" i="8"/>
  <c r="AH12" i="8"/>
  <c r="AH13" i="8"/>
  <c r="AH14" i="8"/>
  <c r="AH76" i="8"/>
  <c r="AH75" i="8"/>
  <c r="AH81" i="8"/>
  <c r="AB148" i="6"/>
  <c r="AI73" i="8"/>
  <c r="AI53" i="8"/>
  <c r="AI12" i="8"/>
  <c r="AI13" i="8"/>
  <c r="AI14" i="8"/>
  <c r="AI76" i="8"/>
  <c r="AI75" i="8"/>
  <c r="AI81" i="8"/>
  <c r="AC148" i="6"/>
  <c r="AJ73" i="8"/>
  <c r="AJ53" i="8"/>
  <c r="AJ12" i="8"/>
  <c r="AJ13" i="8"/>
  <c r="AJ14" i="8"/>
  <c r="AJ76" i="8"/>
  <c r="AJ75" i="8"/>
  <c r="AJ81" i="8"/>
  <c r="AD148" i="6"/>
  <c r="AK73" i="8"/>
  <c r="AK53" i="8"/>
  <c r="AK12" i="8"/>
  <c r="AK13" i="8"/>
  <c r="AK14" i="8"/>
  <c r="AK76" i="8"/>
  <c r="AK75" i="8"/>
  <c r="AK81" i="8"/>
  <c r="AE148" i="6"/>
  <c r="AL73" i="8"/>
  <c r="AL53" i="8"/>
  <c r="AL12" i="8"/>
  <c r="AL13" i="8"/>
  <c r="AL14" i="8"/>
  <c r="AL76" i="8"/>
  <c r="AL75" i="8"/>
  <c r="AL81" i="8"/>
  <c r="AF148" i="6"/>
  <c r="AM73" i="8"/>
  <c r="AM53" i="8"/>
  <c r="AM12" i="8"/>
  <c r="AM13" i="8"/>
  <c r="AM14" i="8"/>
  <c r="AM76" i="8"/>
  <c r="AM75" i="8"/>
  <c r="AM81" i="8"/>
  <c r="AG148" i="6"/>
  <c r="AN73" i="8"/>
  <c r="AN53" i="8"/>
  <c r="AN12" i="8"/>
  <c r="AN13" i="8"/>
  <c r="AN14" i="8"/>
  <c r="AN76" i="8"/>
  <c r="AN75" i="8"/>
  <c r="AN81" i="8"/>
  <c r="AH148" i="6"/>
  <c r="AO73" i="8"/>
  <c r="AO53" i="8"/>
  <c r="AO12" i="8"/>
  <c r="AO13" i="8"/>
  <c r="AO14" i="8"/>
  <c r="AO76" i="8"/>
  <c r="AO75" i="8"/>
  <c r="AO81" i="8"/>
  <c r="AI148" i="6"/>
  <c r="AP73" i="8"/>
  <c r="AP53" i="8"/>
  <c r="AP12" i="8"/>
  <c r="AP13" i="8"/>
  <c r="AP14" i="8"/>
  <c r="AP76" i="8"/>
  <c r="AP75" i="8"/>
  <c r="AP81" i="8"/>
  <c r="AJ148" i="6"/>
  <c r="AQ73" i="8"/>
  <c r="AQ53" i="8"/>
  <c r="AQ12" i="8"/>
  <c r="AQ13" i="8"/>
  <c r="AQ14" i="8"/>
  <c r="AQ76" i="8"/>
  <c r="AQ75" i="8"/>
  <c r="AQ81" i="8"/>
  <c r="AK148" i="6"/>
  <c r="AR73" i="8"/>
  <c r="AR53" i="8"/>
  <c r="AR12" i="8"/>
  <c r="AR13" i="8"/>
  <c r="AR14" i="8"/>
  <c r="AR76" i="8"/>
  <c r="AR75" i="8"/>
  <c r="AR81" i="8"/>
  <c r="AL148" i="6"/>
  <c r="AS73" i="8"/>
  <c r="AS53" i="8"/>
  <c r="AS12" i="8"/>
  <c r="AS13" i="8"/>
  <c r="AS14" i="8"/>
  <c r="AS76" i="8"/>
  <c r="AS75" i="8"/>
  <c r="AS81" i="8"/>
  <c r="AM148" i="6"/>
  <c r="AT73" i="8"/>
  <c r="AT53" i="8"/>
  <c r="AT12" i="8"/>
  <c r="AT13" i="8"/>
  <c r="AT14" i="8"/>
  <c r="AT76" i="8"/>
  <c r="AT75" i="8"/>
  <c r="AT81" i="8"/>
  <c r="AN148" i="6"/>
  <c r="AU73" i="8"/>
  <c r="AU53" i="8"/>
  <c r="AU12" i="8"/>
  <c r="AU13" i="8"/>
  <c r="AU14" i="8"/>
  <c r="AU76" i="8"/>
  <c r="AU75" i="8"/>
  <c r="AU81" i="8"/>
  <c r="AO148" i="6"/>
  <c r="AV73" i="8"/>
  <c r="AV53" i="8"/>
  <c r="AV12" i="8"/>
  <c r="AV13" i="8"/>
  <c r="AV14" i="8"/>
  <c r="AV76" i="8"/>
  <c r="AV75" i="8"/>
  <c r="AV81" i="8"/>
  <c r="AP148" i="6"/>
  <c r="AW73" i="8"/>
  <c r="AW53" i="8"/>
  <c r="AW12" i="8"/>
  <c r="AW13" i="8"/>
  <c r="AW14" i="8"/>
  <c r="AW76" i="8"/>
  <c r="AW75" i="8"/>
  <c r="AW81" i="8"/>
  <c r="AQ148" i="6"/>
  <c r="AX73" i="8"/>
  <c r="AX53" i="8"/>
  <c r="AX12" i="8"/>
  <c r="AX13" i="8"/>
  <c r="AX14" i="8"/>
  <c r="AX76" i="8"/>
  <c r="AX75" i="8"/>
  <c r="AX81" i="8"/>
  <c r="AR148" i="6"/>
  <c r="AY73" i="8"/>
  <c r="AY53" i="8"/>
  <c r="AY12" i="8"/>
  <c r="AY13" i="8"/>
  <c r="AY14" i="8"/>
  <c r="AY76" i="8"/>
  <c r="AY75" i="8"/>
  <c r="AY81" i="8"/>
  <c r="AS148" i="6"/>
  <c r="AZ73" i="8"/>
  <c r="AZ53" i="8"/>
  <c r="AZ12" i="8"/>
  <c r="AZ13" i="8"/>
  <c r="AZ14" i="8"/>
  <c r="AZ76" i="8"/>
  <c r="AZ75" i="8"/>
  <c r="AZ81" i="8"/>
  <c r="AT148" i="6"/>
  <c r="BA73" i="8"/>
  <c r="BA53" i="8"/>
  <c r="BA12" i="8"/>
  <c r="BA13" i="8"/>
  <c r="BA14" i="8"/>
  <c r="BA76" i="8"/>
  <c r="BA75" i="8"/>
  <c r="BA81" i="8"/>
  <c r="AU148" i="6"/>
  <c r="BB73" i="8"/>
  <c r="BB53" i="8"/>
  <c r="BB12" i="8"/>
  <c r="BB13" i="8"/>
  <c r="BB14" i="8"/>
  <c r="BB76" i="8"/>
  <c r="BB75" i="8"/>
  <c r="BB81" i="8"/>
  <c r="AV148" i="6"/>
  <c r="BC73" i="8"/>
  <c r="BC53" i="8"/>
  <c r="BC12" i="8"/>
  <c r="BC13" i="8"/>
  <c r="BC14" i="8"/>
  <c r="BC76" i="8"/>
  <c r="BC75" i="8"/>
  <c r="BC81" i="8"/>
  <c r="AW148" i="6"/>
  <c r="BD73" i="8"/>
  <c r="BD53" i="8"/>
  <c r="BD12" i="8"/>
  <c r="BD13" i="8"/>
  <c r="BD14" i="8"/>
  <c r="BD76" i="8"/>
  <c r="BD75" i="8"/>
  <c r="BD81" i="8"/>
  <c r="AX148" i="6"/>
  <c r="AB141" i="6"/>
  <c r="AB146" i="6"/>
  <c r="AC141" i="6"/>
  <c r="AC146" i="6"/>
  <c r="AD141" i="6"/>
  <c r="AD146" i="6"/>
  <c r="AE141" i="6"/>
  <c r="AE146" i="6"/>
  <c r="AF141" i="6"/>
  <c r="AF146" i="6"/>
  <c r="AG141" i="6"/>
  <c r="AG146" i="6"/>
  <c r="AH141" i="6"/>
  <c r="AH146" i="6"/>
  <c r="AI141" i="6"/>
  <c r="AI146" i="6"/>
  <c r="AJ141" i="6"/>
  <c r="AJ146" i="6"/>
  <c r="AK141" i="6"/>
  <c r="AK146" i="6"/>
  <c r="AL141" i="6"/>
  <c r="AL146" i="6"/>
  <c r="AM141" i="6"/>
  <c r="AM146" i="6"/>
  <c r="AN141" i="6"/>
  <c r="AN146" i="6"/>
  <c r="AO141" i="6"/>
  <c r="AO146" i="6"/>
  <c r="AP141" i="6"/>
  <c r="AP146" i="6"/>
  <c r="AQ141" i="6"/>
  <c r="AQ146" i="6"/>
  <c r="AR141" i="6"/>
  <c r="AR146" i="6"/>
  <c r="AS141" i="6"/>
  <c r="AS146" i="6"/>
  <c r="AT141" i="6"/>
  <c r="AT146" i="6"/>
  <c r="AU141" i="6"/>
  <c r="AU146" i="6"/>
  <c r="AV141" i="6"/>
  <c r="AV146" i="6"/>
  <c r="AW141" i="6"/>
  <c r="AW146" i="6"/>
  <c r="AX141" i="6"/>
  <c r="AX146" i="6"/>
  <c r="E141" i="6"/>
  <c r="E146" i="6"/>
  <c r="F141" i="6"/>
  <c r="F146" i="6"/>
  <c r="G141" i="6"/>
  <c r="G146" i="6"/>
  <c r="H141" i="6"/>
  <c r="H146" i="6"/>
  <c r="I141" i="6"/>
  <c r="I146" i="6"/>
  <c r="J141" i="6"/>
  <c r="J146" i="6"/>
  <c r="K141" i="6"/>
  <c r="K146" i="6"/>
  <c r="L141" i="6"/>
  <c r="L146" i="6"/>
  <c r="M141" i="6"/>
  <c r="M146" i="6"/>
  <c r="N141" i="6"/>
  <c r="N146" i="6"/>
  <c r="O141" i="6"/>
  <c r="O146" i="6"/>
  <c r="P141" i="6"/>
  <c r="P146" i="6"/>
  <c r="Q141" i="6"/>
  <c r="Q146" i="6"/>
  <c r="R141" i="6"/>
  <c r="R146" i="6"/>
  <c r="S141" i="6"/>
  <c r="S146" i="6"/>
  <c r="T141" i="6"/>
  <c r="T146" i="6"/>
  <c r="U141" i="6"/>
  <c r="U146" i="6"/>
  <c r="V141" i="6"/>
  <c r="V146" i="6"/>
  <c r="W141" i="6"/>
  <c r="W146" i="6"/>
  <c r="X141" i="6"/>
  <c r="X146" i="6"/>
  <c r="Y141" i="6"/>
  <c r="Y146" i="6"/>
  <c r="Z141" i="6"/>
  <c r="Z146" i="6"/>
  <c r="AA141" i="6"/>
  <c r="AA146" i="6"/>
  <c r="D141" i="6"/>
  <c r="D146" i="6"/>
  <c r="J130" i="8"/>
  <c r="D147" i="6"/>
  <c r="D148" i="6"/>
  <c r="D9" i="5"/>
  <c r="K4" i="8"/>
  <c r="E136" i="6"/>
  <c r="L4" i="8"/>
  <c r="F136" i="6"/>
  <c r="K6" i="8"/>
  <c r="L6" i="8"/>
  <c r="M6" i="8"/>
  <c r="M4" i="8"/>
  <c r="G136" i="6"/>
  <c r="N6" i="8"/>
  <c r="N4" i="8"/>
  <c r="H136" i="6"/>
  <c r="O6" i="8"/>
  <c r="O4" i="8"/>
  <c r="I136" i="6"/>
  <c r="P6" i="8"/>
  <c r="P4" i="8"/>
  <c r="J136" i="6"/>
  <c r="Q6" i="8"/>
  <c r="Q4" i="8"/>
  <c r="K136" i="6"/>
  <c r="R6" i="8"/>
  <c r="R4" i="8"/>
  <c r="L136" i="6"/>
  <c r="S6" i="8"/>
  <c r="S4" i="8"/>
  <c r="M136" i="6"/>
  <c r="T6" i="8"/>
  <c r="T4" i="8"/>
  <c r="N136" i="6"/>
  <c r="U6" i="8"/>
  <c r="U4" i="8"/>
  <c r="O136" i="6"/>
  <c r="J4" i="8"/>
  <c r="V6" i="8"/>
  <c r="V4" i="8"/>
  <c r="P136" i="6"/>
  <c r="W6" i="8"/>
  <c r="W4" i="8"/>
  <c r="Q136" i="6"/>
  <c r="X6" i="8"/>
  <c r="X4" i="8"/>
  <c r="R136" i="6"/>
  <c r="Y6" i="8"/>
  <c r="Y4" i="8"/>
  <c r="S136" i="6"/>
  <c r="Z6" i="8"/>
  <c r="Z4" i="8"/>
  <c r="T136" i="6"/>
  <c r="AA6" i="8"/>
  <c r="AA4" i="8"/>
  <c r="U136" i="6"/>
  <c r="AB6" i="8"/>
  <c r="AB4" i="8"/>
  <c r="V136" i="6"/>
  <c r="AC6" i="8"/>
  <c r="AC4" i="8"/>
  <c r="W136" i="6"/>
  <c r="AD6" i="8"/>
  <c r="AD4" i="8"/>
  <c r="X136" i="6"/>
  <c r="AE6" i="8"/>
  <c r="AE4" i="8"/>
  <c r="Y136" i="6"/>
  <c r="AF6" i="8"/>
  <c r="AF4" i="8"/>
  <c r="Z136" i="6"/>
  <c r="AG6" i="8"/>
  <c r="AG4" i="8"/>
  <c r="AA136" i="6"/>
  <c r="AH6" i="8"/>
  <c r="AH4" i="8"/>
  <c r="AB136" i="6"/>
  <c r="AI6" i="8"/>
  <c r="AI4" i="8"/>
  <c r="AC136" i="6"/>
  <c r="AJ6" i="8"/>
  <c r="AJ4" i="8"/>
  <c r="AD136" i="6"/>
  <c r="AK6" i="8"/>
  <c r="AK4" i="8"/>
  <c r="AE136" i="6"/>
  <c r="AL6" i="8"/>
  <c r="AL4" i="8"/>
  <c r="AF136" i="6"/>
  <c r="AM6" i="8"/>
  <c r="AM4" i="8"/>
  <c r="AG136" i="6"/>
  <c r="AN6" i="8"/>
  <c r="AN4" i="8"/>
  <c r="AH136" i="6"/>
  <c r="AO6" i="8"/>
  <c r="AO4" i="8"/>
  <c r="AI136" i="6"/>
  <c r="AP6" i="8"/>
  <c r="AP4" i="8"/>
  <c r="AJ136" i="6"/>
  <c r="AQ6" i="8"/>
  <c r="AQ4" i="8"/>
  <c r="AK136" i="6"/>
  <c r="AR6" i="8"/>
  <c r="AR4" i="8"/>
  <c r="AL136" i="6"/>
  <c r="AS6" i="8"/>
  <c r="AS4" i="8"/>
  <c r="AM136" i="6"/>
  <c r="AT6" i="8"/>
  <c r="AT4" i="8"/>
  <c r="AN136" i="6"/>
  <c r="AU6" i="8"/>
  <c r="AU4" i="8"/>
  <c r="AO136" i="6"/>
  <c r="AV6" i="8"/>
  <c r="AV4" i="8"/>
  <c r="AP136" i="6"/>
  <c r="AW6" i="8"/>
  <c r="AW4" i="8"/>
  <c r="AQ136" i="6"/>
  <c r="AX6" i="8"/>
  <c r="AX4" i="8"/>
  <c r="AR136" i="6"/>
  <c r="AY6" i="8"/>
  <c r="AY4" i="8"/>
  <c r="AS136" i="6"/>
  <c r="AZ6" i="8"/>
  <c r="AZ4" i="8"/>
  <c r="AT136" i="6"/>
  <c r="BA6" i="8"/>
  <c r="BA4" i="8"/>
  <c r="AU136" i="6"/>
  <c r="BB6" i="8"/>
  <c r="BB4" i="8"/>
  <c r="AV136" i="6"/>
  <c r="BC6" i="8"/>
  <c r="BC4" i="8"/>
  <c r="AW136" i="6"/>
  <c r="BD6" i="8"/>
  <c r="BD4" i="8"/>
  <c r="AX136"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D137" i="6"/>
  <c r="D136"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AQ138" i="6"/>
  <c r="AR138" i="6"/>
  <c r="AS138" i="6"/>
  <c r="AT138" i="6"/>
  <c r="AU138" i="6"/>
  <c r="AV138" i="6"/>
  <c r="AW138" i="6"/>
  <c r="AX138" i="6"/>
  <c r="BW5" i="8"/>
  <c r="BX5" i="8"/>
  <c r="BY5" i="8"/>
  <c r="BZ5" i="8"/>
  <c r="BZ6" i="8"/>
  <c r="BZ110" i="8"/>
  <c r="BY6" i="8"/>
  <c r="BY110" i="8"/>
  <c r="BX6" i="8"/>
  <c r="BX110" i="8"/>
  <c r="BW6" i="8"/>
  <c r="BW110" i="8"/>
  <c r="BF5" i="8"/>
  <c r="BG5" i="8"/>
  <c r="BH5" i="8"/>
  <c r="BI5" i="8"/>
  <c r="BJ5" i="8"/>
  <c r="BK5" i="8"/>
  <c r="BL5" i="8"/>
  <c r="BM5" i="8"/>
  <c r="BN5" i="8"/>
  <c r="BO5" i="8"/>
  <c r="BP5" i="8"/>
  <c r="BQ5" i="8"/>
  <c r="BR5" i="8"/>
  <c r="BS5" i="8"/>
  <c r="BT5" i="8"/>
  <c r="BU5" i="8"/>
  <c r="BU6" i="8"/>
  <c r="BU110" i="8"/>
  <c r="BT6" i="8"/>
  <c r="BT110" i="8"/>
  <c r="BS6" i="8"/>
  <c r="BS110" i="8"/>
  <c r="BR6" i="8"/>
  <c r="BR110" i="8"/>
  <c r="BQ6" i="8"/>
  <c r="BQ110" i="8"/>
  <c r="BP6" i="8"/>
  <c r="BP110" i="8"/>
  <c r="BO6" i="8"/>
  <c r="BO110" i="8"/>
  <c r="BN6" i="8"/>
  <c r="BN110" i="8"/>
  <c r="BM6" i="8"/>
  <c r="BM110" i="8"/>
  <c r="BL6" i="8"/>
  <c r="BL110" i="8"/>
  <c r="BK6" i="8"/>
  <c r="BK110" i="8"/>
  <c r="BJ6" i="8"/>
  <c r="BJ110" i="8"/>
  <c r="BI6" i="8"/>
  <c r="BI110" i="8"/>
  <c r="BH6" i="8"/>
  <c r="BH110" i="8"/>
  <c r="BG6" i="8"/>
  <c r="BG110" i="8"/>
  <c r="BF6" i="8"/>
  <c r="BF110"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B104" i="8"/>
  <c r="BC104" i="8"/>
  <c r="BD104" i="8"/>
  <c r="BZ104" i="8"/>
  <c r="BY104" i="8"/>
  <c r="BX104" i="8"/>
  <c r="BW104" i="8"/>
  <c r="BU104" i="8"/>
  <c r="BT104" i="8"/>
  <c r="BS104" i="8"/>
  <c r="BR104" i="8"/>
  <c r="BQ104" i="8"/>
  <c r="BP104" i="8"/>
  <c r="BO104" i="8"/>
  <c r="BN104" i="8"/>
  <c r="BM104" i="8"/>
  <c r="BL104" i="8"/>
  <c r="BK104" i="8"/>
  <c r="BJ104" i="8"/>
  <c r="BI104" i="8"/>
  <c r="BH104" i="8"/>
  <c r="BG104" i="8"/>
  <c r="BF104" i="8"/>
  <c r="AV136"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AU128" i="8"/>
  <c r="AV128" i="8"/>
  <c r="AV146" i="8"/>
  <c r="BD136" i="8"/>
  <c r="AW128" i="8"/>
  <c r="AX128" i="8"/>
  <c r="AY128" i="8"/>
  <c r="AZ128" i="8"/>
  <c r="BA128" i="8"/>
  <c r="BB128" i="8"/>
  <c r="BC128" i="8"/>
  <c r="BD128" i="8"/>
  <c r="BD146" i="8"/>
  <c r="BZ146" i="8"/>
  <c r="AJ136" i="8"/>
  <c r="AJ146" i="8"/>
  <c r="AS136" i="8"/>
  <c r="AS146" i="8"/>
  <c r="AR136" i="8"/>
  <c r="AR146" i="8"/>
  <c r="BY146" i="8"/>
  <c r="X136" i="8"/>
  <c r="X146" i="8"/>
  <c r="AG136" i="8"/>
  <c r="AG146" i="8"/>
  <c r="AF136" i="8"/>
  <c r="AF146" i="8"/>
  <c r="BX146" i="8"/>
  <c r="L136" i="8"/>
  <c r="L146" i="8"/>
  <c r="U136" i="8"/>
  <c r="U146" i="8"/>
  <c r="T136" i="8"/>
  <c r="T146" i="8"/>
  <c r="BW146" i="8"/>
  <c r="BU146" i="8"/>
  <c r="BB136" i="8"/>
  <c r="BB146" i="8"/>
  <c r="BA136" i="8"/>
  <c r="BA146" i="8"/>
  <c r="BT146" i="8"/>
  <c r="AY136" i="8"/>
  <c r="AY146" i="8"/>
  <c r="AX136" i="8"/>
  <c r="AX146" i="8"/>
  <c r="BS146" i="8"/>
  <c r="AU136" i="8"/>
  <c r="AU146" i="8"/>
  <c r="BR146" i="8"/>
  <c r="BQ146" i="8"/>
  <c r="AP136" i="8"/>
  <c r="AP146" i="8"/>
  <c r="AO136" i="8"/>
  <c r="AO146" i="8"/>
  <c r="BP146" i="8"/>
  <c r="AM136" i="8"/>
  <c r="AM146" i="8"/>
  <c r="AL136" i="8"/>
  <c r="AL146" i="8"/>
  <c r="BO146" i="8"/>
  <c r="AI136" i="8"/>
  <c r="AI146" i="8"/>
  <c r="BN146" i="8"/>
  <c r="BM146" i="8"/>
  <c r="AD136" i="8"/>
  <c r="AD146" i="8"/>
  <c r="AC136" i="8"/>
  <c r="AC146" i="8"/>
  <c r="BL146" i="8"/>
  <c r="AA136" i="8"/>
  <c r="AA146" i="8"/>
  <c r="Z136" i="8"/>
  <c r="Z146" i="8"/>
  <c r="BK146" i="8"/>
  <c r="W136" i="8"/>
  <c r="W146" i="8"/>
  <c r="BJ146" i="8"/>
  <c r="BI146" i="8"/>
  <c r="R136" i="8"/>
  <c r="R146" i="8"/>
  <c r="Q136" i="8"/>
  <c r="Q146" i="8"/>
  <c r="BH146" i="8"/>
  <c r="O136" i="8"/>
  <c r="O146" i="8"/>
  <c r="N136" i="8"/>
  <c r="N146" i="8"/>
  <c r="BG146" i="8"/>
  <c r="K136" i="8"/>
  <c r="K146" i="8"/>
  <c r="BF146" i="8"/>
  <c r="AV145" i="8"/>
  <c r="BD145" i="8"/>
  <c r="BZ145" i="8"/>
  <c r="AJ145" i="8"/>
  <c r="AS145" i="8"/>
  <c r="AR145" i="8"/>
  <c r="BY145" i="8"/>
  <c r="X145" i="8"/>
  <c r="AG145" i="8"/>
  <c r="AF145" i="8"/>
  <c r="BX145" i="8"/>
  <c r="L145" i="8"/>
  <c r="U145" i="8"/>
  <c r="T145" i="8"/>
  <c r="BW145" i="8"/>
  <c r="BU145" i="8"/>
  <c r="BB145" i="8"/>
  <c r="BA145" i="8"/>
  <c r="BT145" i="8"/>
  <c r="AY145" i="8"/>
  <c r="AX145" i="8"/>
  <c r="BS145" i="8"/>
  <c r="AU145" i="8"/>
  <c r="BR145" i="8"/>
  <c r="BQ145" i="8"/>
  <c r="AP145" i="8"/>
  <c r="AO145" i="8"/>
  <c r="BP145" i="8"/>
  <c r="AM145" i="8"/>
  <c r="AL145" i="8"/>
  <c r="BO145" i="8"/>
  <c r="AI145" i="8"/>
  <c r="BN145" i="8"/>
  <c r="BM145" i="8"/>
  <c r="AD145" i="8"/>
  <c r="AC145" i="8"/>
  <c r="BL145" i="8"/>
  <c r="AA145" i="8"/>
  <c r="Z145" i="8"/>
  <c r="BK145" i="8"/>
  <c r="W145" i="8"/>
  <c r="BJ145" i="8"/>
  <c r="BI145" i="8"/>
  <c r="R145" i="8"/>
  <c r="Q145" i="8"/>
  <c r="BH145" i="8"/>
  <c r="O145" i="8"/>
  <c r="N145" i="8"/>
  <c r="BG145" i="8"/>
  <c r="K145" i="8"/>
  <c r="BF145" i="8"/>
  <c r="I136" i="8"/>
  <c r="AV144" i="8"/>
  <c r="BD144" i="8"/>
  <c r="BZ144" i="8"/>
  <c r="AJ144" i="8"/>
  <c r="AS144" i="8"/>
  <c r="AR144" i="8"/>
  <c r="BY144" i="8"/>
  <c r="X144" i="8"/>
  <c r="AG144" i="8"/>
  <c r="AF144" i="8"/>
  <c r="BX144" i="8"/>
  <c r="L144" i="8"/>
  <c r="U144" i="8"/>
  <c r="T144" i="8"/>
  <c r="BW144" i="8"/>
  <c r="BU144" i="8"/>
  <c r="BB144" i="8"/>
  <c r="BA144" i="8"/>
  <c r="BT144" i="8"/>
  <c r="AY144" i="8"/>
  <c r="AX144" i="8"/>
  <c r="BS144" i="8"/>
  <c r="AU144" i="8"/>
  <c r="BR144" i="8"/>
  <c r="BQ144" i="8"/>
  <c r="AP144" i="8"/>
  <c r="AO144" i="8"/>
  <c r="BP144" i="8"/>
  <c r="AM144" i="8"/>
  <c r="AL144" i="8"/>
  <c r="BO144" i="8"/>
  <c r="AI144" i="8"/>
  <c r="BN144" i="8"/>
  <c r="BM144" i="8"/>
  <c r="AD144" i="8"/>
  <c r="AC144" i="8"/>
  <c r="BL144" i="8"/>
  <c r="AA144" i="8"/>
  <c r="Z144" i="8"/>
  <c r="BK144" i="8"/>
  <c r="W144" i="8"/>
  <c r="BJ144" i="8"/>
  <c r="BI144" i="8"/>
  <c r="R144" i="8"/>
  <c r="Q144" i="8"/>
  <c r="BH144" i="8"/>
  <c r="O144" i="8"/>
  <c r="N144" i="8"/>
  <c r="BG144" i="8"/>
  <c r="K144" i="8"/>
  <c r="BF144" i="8"/>
  <c r="BZ136" i="8"/>
  <c r="BY136" i="8"/>
  <c r="BX136" i="8"/>
  <c r="BW136" i="8"/>
  <c r="BU136" i="8"/>
  <c r="BT136" i="8"/>
  <c r="BS136" i="8"/>
  <c r="BR136" i="8"/>
  <c r="BQ136" i="8"/>
  <c r="BP136" i="8"/>
  <c r="BO136" i="8"/>
  <c r="BN136" i="8"/>
  <c r="BM136" i="8"/>
  <c r="BL136" i="8"/>
  <c r="BK136" i="8"/>
  <c r="BJ136" i="8"/>
  <c r="BI136" i="8"/>
  <c r="BH136" i="8"/>
  <c r="BG136" i="8"/>
  <c r="BF136" i="8"/>
  <c r="BZ135" i="8"/>
  <c r="BY135" i="8"/>
  <c r="BX135" i="8"/>
  <c r="BW135" i="8"/>
  <c r="BU135" i="8"/>
  <c r="BT135" i="8"/>
  <c r="BS135" i="8"/>
  <c r="BR135" i="8"/>
  <c r="BQ135" i="8"/>
  <c r="BP135" i="8"/>
  <c r="BO135" i="8"/>
  <c r="BN135" i="8"/>
  <c r="BM135" i="8"/>
  <c r="BL135" i="8"/>
  <c r="BK135" i="8"/>
  <c r="BJ135" i="8"/>
  <c r="BI135" i="8"/>
  <c r="BH135" i="8"/>
  <c r="BG135" i="8"/>
  <c r="BF135" i="8"/>
  <c r="BZ134" i="8"/>
  <c r="BY134" i="8"/>
  <c r="BX134" i="8"/>
  <c r="BW134" i="8"/>
  <c r="BU134" i="8"/>
  <c r="BT134" i="8"/>
  <c r="BS134" i="8"/>
  <c r="BR134" i="8"/>
  <c r="BQ134" i="8"/>
  <c r="BP134" i="8"/>
  <c r="BO134" i="8"/>
  <c r="BN134" i="8"/>
  <c r="BM134" i="8"/>
  <c r="BL134" i="8"/>
  <c r="BK134" i="8"/>
  <c r="BJ134" i="8"/>
  <c r="BI134" i="8"/>
  <c r="BH134" i="8"/>
  <c r="BG134" i="8"/>
  <c r="BF134" i="8"/>
  <c r="AC112" i="8"/>
  <c r="AD112" i="8"/>
  <c r="AE112" i="8"/>
  <c r="AF112" i="8"/>
  <c r="AG112" i="8"/>
  <c r="AH112" i="8"/>
  <c r="AI112" i="8"/>
  <c r="AJ112" i="8"/>
  <c r="AK112" i="8"/>
  <c r="AL112" i="8"/>
  <c r="AM112" i="8"/>
  <c r="AN112" i="8"/>
  <c r="AO112" i="8"/>
  <c r="AP112" i="8"/>
  <c r="AQ112" i="8"/>
  <c r="AR112" i="8"/>
  <c r="AS112" i="8"/>
  <c r="AT112" i="8"/>
  <c r="AU112" i="8"/>
  <c r="AV112" i="8"/>
  <c r="BZ131" i="8"/>
  <c r="BY131" i="8"/>
  <c r="BX131" i="8"/>
  <c r="BW131" i="8"/>
  <c r="AW112" i="8"/>
  <c r="AX112" i="8"/>
  <c r="AY112" i="8"/>
  <c r="AZ112" i="8"/>
  <c r="BA112" i="8"/>
  <c r="BB112" i="8"/>
  <c r="BC112" i="8"/>
  <c r="BD112" i="8"/>
  <c r="BU131" i="8"/>
  <c r="BT131" i="8"/>
  <c r="BS131" i="8"/>
  <c r="BR131" i="8"/>
  <c r="BQ131" i="8"/>
  <c r="BP131" i="8"/>
  <c r="BO131" i="8"/>
  <c r="BN131" i="8"/>
  <c r="BM131" i="8"/>
  <c r="BL131" i="8"/>
  <c r="BK131" i="8"/>
  <c r="BJ131" i="8"/>
  <c r="BI131" i="8"/>
  <c r="BH131" i="8"/>
  <c r="BG131" i="8"/>
  <c r="BF131" i="8"/>
  <c r="BZ129" i="8"/>
  <c r="BY129" i="8"/>
  <c r="BX129" i="8"/>
  <c r="BW129" i="8"/>
  <c r="BU129" i="8"/>
  <c r="BT129" i="8"/>
  <c r="BS129" i="8"/>
  <c r="BR129" i="8"/>
  <c r="BQ129" i="8"/>
  <c r="BP129" i="8"/>
  <c r="BO129" i="8"/>
  <c r="BN129" i="8"/>
  <c r="BM129" i="8"/>
  <c r="BL129" i="8"/>
  <c r="BK129" i="8"/>
  <c r="BJ129" i="8"/>
  <c r="BI129" i="8"/>
  <c r="BH129" i="8"/>
  <c r="BG129" i="8"/>
  <c r="BF129" i="8"/>
  <c r="BZ126" i="8"/>
  <c r="BY126" i="8"/>
  <c r="BX126" i="8"/>
  <c r="BW126" i="8"/>
  <c r="BU126" i="8"/>
  <c r="BT126" i="8"/>
  <c r="BS126" i="8"/>
  <c r="BR126" i="8"/>
  <c r="BQ126" i="8"/>
  <c r="BP126" i="8"/>
  <c r="BO126" i="8"/>
  <c r="BN126" i="8"/>
  <c r="BM126" i="8"/>
  <c r="BL126" i="8"/>
  <c r="BK126" i="8"/>
  <c r="BJ126" i="8"/>
  <c r="BI126" i="8"/>
  <c r="BH126" i="8"/>
  <c r="BG126" i="8"/>
  <c r="BF126" i="8"/>
  <c r="BZ125" i="8"/>
  <c r="BY125" i="8"/>
  <c r="BX125" i="8"/>
  <c r="BW125" i="8"/>
  <c r="BU125" i="8"/>
  <c r="BT125" i="8"/>
  <c r="BS125" i="8"/>
  <c r="BR125" i="8"/>
  <c r="BQ125" i="8"/>
  <c r="BP125" i="8"/>
  <c r="BO125" i="8"/>
  <c r="BN125" i="8"/>
  <c r="BM125" i="8"/>
  <c r="BL125" i="8"/>
  <c r="BK125" i="8"/>
  <c r="BJ125" i="8"/>
  <c r="BI125" i="8"/>
  <c r="BH125" i="8"/>
  <c r="BG125" i="8"/>
  <c r="BF125" i="8"/>
  <c r="BZ123" i="8"/>
  <c r="BY123" i="8"/>
  <c r="BX123" i="8"/>
  <c r="BW123" i="8"/>
  <c r="BU123" i="8"/>
  <c r="BT123" i="8"/>
  <c r="BS123" i="8"/>
  <c r="BR123" i="8"/>
  <c r="BQ123" i="8"/>
  <c r="BP123" i="8"/>
  <c r="BO123" i="8"/>
  <c r="BN123" i="8"/>
  <c r="BM123" i="8"/>
  <c r="BL123" i="8"/>
  <c r="BK123" i="8"/>
  <c r="BJ123" i="8"/>
  <c r="BI123" i="8"/>
  <c r="BH123" i="8"/>
  <c r="BG123" i="8"/>
  <c r="BF123" i="8"/>
  <c r="BZ4" i="8"/>
  <c r="BZ109" i="8"/>
  <c r="BY4" i="8"/>
  <c r="BY109" i="8"/>
  <c r="BX4" i="8"/>
  <c r="BX109" i="8"/>
  <c r="BW4" i="8"/>
  <c r="BW109" i="8"/>
  <c r="BU4" i="8"/>
  <c r="J8" i="8"/>
  <c r="J3" i="8"/>
  <c r="BF3" i="8"/>
  <c r="BG3" i="8"/>
  <c r="BH3" i="8"/>
  <c r="BI3" i="8"/>
  <c r="BJ3" i="8"/>
  <c r="BK3" i="8"/>
  <c r="BL3" i="8"/>
  <c r="BM3" i="8"/>
  <c r="BN3" i="8"/>
  <c r="BO3" i="8"/>
  <c r="BP3" i="8"/>
  <c r="BQ3" i="8"/>
  <c r="BR3" i="8"/>
  <c r="BS3" i="8"/>
  <c r="BT3" i="8"/>
  <c r="BU3" i="8"/>
  <c r="AW8" i="8"/>
  <c r="AW3" i="8"/>
  <c r="AX8" i="8"/>
  <c r="AX3" i="8"/>
  <c r="AY8" i="8"/>
  <c r="AY3" i="8"/>
  <c r="K8" i="8"/>
  <c r="K3" i="8"/>
  <c r="L8" i="8"/>
  <c r="L3" i="8"/>
  <c r="M8" i="8"/>
  <c r="M3" i="8"/>
  <c r="N8" i="8"/>
  <c r="N3" i="8"/>
  <c r="O8" i="8"/>
  <c r="O3" i="8"/>
  <c r="P8" i="8"/>
  <c r="P3" i="8"/>
  <c r="Q8" i="8"/>
  <c r="Q3" i="8"/>
  <c r="R8" i="8"/>
  <c r="R3" i="8"/>
  <c r="S8" i="8"/>
  <c r="S3" i="8"/>
  <c r="T8" i="8"/>
  <c r="T3" i="8"/>
  <c r="U8" i="8"/>
  <c r="U3" i="8"/>
  <c r="V8" i="8"/>
  <c r="V3" i="8"/>
  <c r="W8" i="8"/>
  <c r="W3" i="8"/>
  <c r="X8" i="8"/>
  <c r="X3" i="8"/>
  <c r="Y8" i="8"/>
  <c r="Y3" i="8"/>
  <c r="Z8" i="8"/>
  <c r="Z3" i="8"/>
  <c r="AA8" i="8"/>
  <c r="AA3" i="8"/>
  <c r="AB8" i="8"/>
  <c r="AB3" i="8"/>
  <c r="AC8" i="8"/>
  <c r="AC3" i="8"/>
  <c r="AD8" i="8"/>
  <c r="AD3" i="8"/>
  <c r="AE8" i="8"/>
  <c r="AE3" i="8"/>
  <c r="AF8" i="8"/>
  <c r="AF3" i="8"/>
  <c r="AG8" i="8"/>
  <c r="AG3" i="8"/>
  <c r="AH8" i="8"/>
  <c r="AH3" i="8"/>
  <c r="AI8" i="8"/>
  <c r="AI3" i="8"/>
  <c r="AJ8" i="8"/>
  <c r="AJ3" i="8"/>
  <c r="AK8" i="8"/>
  <c r="AK3" i="8"/>
  <c r="AL8" i="8"/>
  <c r="AL3" i="8"/>
  <c r="AM8" i="8"/>
  <c r="AM3" i="8"/>
  <c r="AN8" i="8"/>
  <c r="AN3" i="8"/>
  <c r="AO8" i="8"/>
  <c r="AO3" i="8"/>
  <c r="AP8" i="8"/>
  <c r="AP3" i="8"/>
  <c r="AQ8" i="8"/>
  <c r="AQ3" i="8"/>
  <c r="AR8" i="8"/>
  <c r="AR3" i="8"/>
  <c r="AS8" i="8"/>
  <c r="AS3" i="8"/>
  <c r="AT8" i="8"/>
  <c r="AT3" i="8"/>
  <c r="AU8" i="8"/>
  <c r="AU3" i="8"/>
  <c r="AV8" i="8"/>
  <c r="AV3" i="8"/>
  <c r="AZ8" i="8"/>
  <c r="AZ3" i="8"/>
  <c r="BA8" i="8"/>
  <c r="BA3" i="8"/>
  <c r="BB8" i="8"/>
  <c r="BB3" i="8"/>
  <c r="BC8" i="8"/>
  <c r="BC3" i="8"/>
  <c r="BD8" i="8"/>
  <c r="BD3" i="8"/>
  <c r="BU109" i="8"/>
  <c r="BT4" i="8"/>
  <c r="BT109" i="8"/>
  <c r="BS4" i="8"/>
  <c r="BS109" i="8"/>
  <c r="BR4" i="8"/>
  <c r="BR109" i="8"/>
  <c r="BQ4" i="8"/>
  <c r="BQ109" i="8"/>
  <c r="BP4" i="8"/>
  <c r="BP109" i="8"/>
  <c r="BO4" i="8"/>
  <c r="BO109" i="8"/>
  <c r="BN4" i="8"/>
  <c r="BN109" i="8"/>
  <c r="BM4" i="8"/>
  <c r="BM109" i="8"/>
  <c r="BL4" i="8"/>
  <c r="BL109" i="8"/>
  <c r="BK4" i="8"/>
  <c r="BK109" i="8"/>
  <c r="BJ4" i="8"/>
  <c r="BJ109" i="8"/>
  <c r="BI4" i="8"/>
  <c r="BI109" i="8"/>
  <c r="BH4" i="8"/>
  <c r="BH109" i="8"/>
  <c r="BG4" i="8"/>
  <c r="BG109" i="8"/>
  <c r="BF4" i="8"/>
  <c r="BF109" i="8"/>
  <c r="BZ108" i="8"/>
  <c r="BY108" i="8"/>
  <c r="BX108" i="8"/>
  <c r="BW108" i="8"/>
  <c r="BU108" i="8"/>
  <c r="BT108" i="8"/>
  <c r="BS108" i="8"/>
  <c r="BR108" i="8"/>
  <c r="BQ108" i="8"/>
  <c r="BP108" i="8"/>
  <c r="BO108" i="8"/>
  <c r="BN108" i="8"/>
  <c r="BM108" i="8"/>
  <c r="BL108" i="8"/>
  <c r="BK108" i="8"/>
  <c r="BJ108" i="8"/>
  <c r="BI108" i="8"/>
  <c r="BH108" i="8"/>
  <c r="BG108" i="8"/>
  <c r="BF108" i="8"/>
  <c r="BZ107" i="8"/>
  <c r="BY107" i="8"/>
  <c r="BX107" i="8"/>
  <c r="BW107" i="8"/>
  <c r="BU107" i="8"/>
  <c r="BT107" i="8"/>
  <c r="BS107" i="8"/>
  <c r="BR107" i="8"/>
  <c r="BQ107" i="8"/>
  <c r="BP107" i="8"/>
  <c r="BO107" i="8"/>
  <c r="BN107" i="8"/>
  <c r="BM107" i="8"/>
  <c r="BL107" i="8"/>
  <c r="BK107" i="8"/>
  <c r="BJ107" i="8"/>
  <c r="BI107" i="8"/>
  <c r="BH107" i="8"/>
  <c r="BG107" i="8"/>
  <c r="BF107" i="8"/>
  <c r="BZ103" i="8"/>
  <c r="BY103" i="8"/>
  <c r="BX103" i="8"/>
  <c r="BW103" i="8"/>
  <c r="BU103" i="8"/>
  <c r="BT103" i="8"/>
  <c r="BS103" i="8"/>
  <c r="BR103" i="8"/>
  <c r="BQ103" i="8"/>
  <c r="BP103" i="8"/>
  <c r="BO103" i="8"/>
  <c r="BN103" i="8"/>
  <c r="BM103" i="8"/>
  <c r="BL103" i="8"/>
  <c r="BK103" i="8"/>
  <c r="BJ103" i="8"/>
  <c r="BI103" i="8"/>
  <c r="BH103" i="8"/>
  <c r="BG103" i="8"/>
  <c r="BF103" i="8"/>
  <c r="C151" i="8"/>
  <c r="C150" i="8"/>
  <c r="C149" i="8"/>
  <c r="B148" i="8"/>
  <c r="C146" i="8"/>
  <c r="C145" i="8"/>
  <c r="C144" i="8"/>
  <c r="C128" i="8"/>
  <c r="C127" i="8"/>
  <c r="C121" i="8"/>
  <c r="C120" i="8"/>
  <c r="C116" i="8"/>
  <c r="C115" i="8"/>
  <c r="B115" i="8"/>
  <c r="C114" i="8"/>
  <c r="B114" i="8"/>
  <c r="C112" i="8"/>
  <c r="B112" i="8"/>
  <c r="C110" i="8"/>
  <c r="B110" i="8"/>
  <c r="C109" i="8"/>
  <c r="B109" i="8"/>
  <c r="C108" i="8"/>
  <c r="B108" i="8"/>
  <c r="C107" i="8"/>
  <c r="B107" i="8"/>
  <c r="C104" i="8"/>
  <c r="B104" i="8"/>
  <c r="C103" i="8"/>
  <c r="B103" i="8"/>
  <c r="AV115" i="8"/>
  <c r="BD115" i="8"/>
  <c r="BZ115" i="8"/>
  <c r="AJ115" i="8"/>
  <c r="AS115" i="8"/>
  <c r="AR115" i="8"/>
  <c r="BY115" i="8"/>
  <c r="X115" i="8"/>
  <c r="AG115" i="8"/>
  <c r="AF115" i="8"/>
  <c r="BX115" i="8"/>
  <c r="L115" i="8"/>
  <c r="U115" i="8"/>
  <c r="T115" i="8"/>
  <c r="BW115" i="8"/>
  <c r="BU115" i="8"/>
  <c r="BB115" i="8"/>
  <c r="BA115" i="8"/>
  <c r="BT115" i="8"/>
  <c r="AY115" i="8"/>
  <c r="AX115" i="8"/>
  <c r="BS115" i="8"/>
  <c r="AU115" i="8"/>
  <c r="BR115" i="8"/>
  <c r="BQ115" i="8"/>
  <c r="AP115" i="8"/>
  <c r="AO115" i="8"/>
  <c r="BP115" i="8"/>
  <c r="AM115" i="8"/>
  <c r="AL115" i="8"/>
  <c r="BO115" i="8"/>
  <c r="AI115" i="8"/>
  <c r="BN115" i="8"/>
  <c r="BM115" i="8"/>
  <c r="AD115" i="8"/>
  <c r="AC115" i="8"/>
  <c r="BL115" i="8"/>
  <c r="AA115" i="8"/>
  <c r="Z115" i="8"/>
  <c r="BK115" i="8"/>
  <c r="W115" i="8"/>
  <c r="BJ115" i="8"/>
  <c r="BI115" i="8"/>
  <c r="R115" i="8"/>
  <c r="Q115" i="8"/>
  <c r="BH115" i="8"/>
  <c r="O115" i="8"/>
  <c r="N115" i="8"/>
  <c r="BG115" i="8"/>
  <c r="K115" i="8"/>
  <c r="BF115" i="8"/>
  <c r="BZ114" i="8"/>
  <c r="BY114" i="8"/>
  <c r="BX114" i="8"/>
  <c r="BW114" i="8"/>
  <c r="BU114" i="8"/>
  <c r="BT114" i="8"/>
  <c r="BS114" i="8"/>
  <c r="BR114" i="8"/>
  <c r="BQ114" i="8"/>
  <c r="BP114" i="8"/>
  <c r="BO114" i="8"/>
  <c r="BN114" i="8"/>
  <c r="BM114" i="8"/>
  <c r="BL114" i="8"/>
  <c r="BK114" i="8"/>
  <c r="BJ114" i="8"/>
  <c r="BI114" i="8"/>
  <c r="BH114" i="8"/>
  <c r="BG114" i="8"/>
  <c r="BF114"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BB111" i="8"/>
  <c r="BC111" i="8"/>
  <c r="BD111" i="8"/>
  <c r="J115" i="8"/>
  <c r="M115" i="8"/>
  <c r="P115" i="8"/>
  <c r="S115" i="8"/>
  <c r="V115" i="8"/>
  <c r="Y115" i="8"/>
  <c r="AB115" i="8"/>
  <c r="AE115" i="8"/>
  <c r="AH115" i="8"/>
  <c r="AK115" i="8"/>
  <c r="AN115" i="8"/>
  <c r="AQ115" i="8"/>
  <c r="AT115" i="8"/>
  <c r="AW115" i="8"/>
  <c r="AZ115" i="8"/>
  <c r="BC115" i="8"/>
  <c r="I134" i="8"/>
  <c r="J136" i="8"/>
  <c r="M136" i="8"/>
  <c r="P136" i="8"/>
  <c r="S136" i="8"/>
  <c r="V136" i="8"/>
  <c r="Y136" i="8"/>
  <c r="AB136" i="8"/>
  <c r="AE136" i="8"/>
  <c r="AH136" i="8"/>
  <c r="AK136" i="8"/>
  <c r="AN136" i="8"/>
  <c r="AQ136" i="8"/>
  <c r="AT136" i="8"/>
  <c r="AW136" i="8"/>
  <c r="AZ136" i="8"/>
  <c r="BC136" i="8"/>
  <c r="B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F139" i="8"/>
  <c r="BG139" i="8"/>
  <c r="BH139" i="8"/>
  <c r="BI139" i="8"/>
  <c r="BJ139" i="8"/>
  <c r="BK139" i="8"/>
  <c r="BL139" i="8"/>
  <c r="BM139" i="8"/>
  <c r="BN139" i="8"/>
  <c r="BO139" i="8"/>
  <c r="BP139" i="8"/>
  <c r="BQ139" i="8"/>
  <c r="BR139" i="8"/>
  <c r="BS139" i="8"/>
  <c r="BT139" i="8"/>
  <c r="BU139" i="8"/>
  <c r="BW139" i="8"/>
  <c r="BX139" i="8"/>
  <c r="BY139" i="8"/>
  <c r="BZ139" i="8"/>
  <c r="B140" i="8"/>
  <c r="D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F140" i="8"/>
  <c r="BG140" i="8"/>
  <c r="BH140" i="8"/>
  <c r="BI140" i="8"/>
  <c r="BJ140" i="8"/>
  <c r="BK140" i="8"/>
  <c r="BL140" i="8"/>
  <c r="BM140" i="8"/>
  <c r="BN140" i="8"/>
  <c r="BO140" i="8"/>
  <c r="BP140" i="8"/>
  <c r="BQ140" i="8"/>
  <c r="BR140" i="8"/>
  <c r="BS140" i="8"/>
  <c r="BT140" i="8"/>
  <c r="BU140" i="8"/>
  <c r="BW140" i="8"/>
  <c r="BX140" i="8"/>
  <c r="BY140" i="8"/>
  <c r="BZ140"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F141" i="8"/>
  <c r="BG141" i="8"/>
  <c r="BH141" i="8"/>
  <c r="BI141" i="8"/>
  <c r="BJ141" i="8"/>
  <c r="BK141" i="8"/>
  <c r="BL141" i="8"/>
  <c r="BM141" i="8"/>
  <c r="BN141" i="8"/>
  <c r="BO141" i="8"/>
  <c r="BP141" i="8"/>
  <c r="BQ141" i="8"/>
  <c r="BR141" i="8"/>
  <c r="BS141" i="8"/>
  <c r="BT141" i="8"/>
  <c r="BU141" i="8"/>
  <c r="BW141" i="8"/>
  <c r="BX141" i="8"/>
  <c r="BY141" i="8"/>
  <c r="BZ141" i="8"/>
  <c r="B144" i="8"/>
  <c r="I144" i="8"/>
  <c r="J144" i="8"/>
  <c r="M144" i="8"/>
  <c r="P144" i="8"/>
  <c r="S144" i="8"/>
  <c r="V144" i="8"/>
  <c r="Y144" i="8"/>
  <c r="AB144" i="8"/>
  <c r="AE144" i="8"/>
  <c r="AH144" i="8"/>
  <c r="AK144" i="8"/>
  <c r="AN144" i="8"/>
  <c r="AQ144" i="8"/>
  <c r="AT144" i="8"/>
  <c r="AW144" i="8"/>
  <c r="AZ144" i="8"/>
  <c r="BC144" i="8"/>
  <c r="B145" i="8"/>
  <c r="I145" i="8"/>
  <c r="J145" i="8"/>
  <c r="M145" i="8"/>
  <c r="P145" i="8"/>
  <c r="S145" i="8"/>
  <c r="V145" i="8"/>
  <c r="Y145" i="8"/>
  <c r="AB145" i="8"/>
  <c r="AE145" i="8"/>
  <c r="AH145" i="8"/>
  <c r="AK145" i="8"/>
  <c r="AN145" i="8"/>
  <c r="AQ145" i="8"/>
  <c r="AT145" i="8"/>
  <c r="AW145" i="8"/>
  <c r="AZ145" i="8"/>
  <c r="BC145" i="8"/>
  <c r="B146" i="8"/>
  <c r="I146" i="8"/>
  <c r="J146" i="8"/>
  <c r="M146" i="8"/>
  <c r="P146" i="8"/>
  <c r="S146" i="8"/>
  <c r="V146" i="8"/>
  <c r="Y146" i="8"/>
  <c r="AB146" i="8"/>
  <c r="AE146" i="8"/>
  <c r="AH146" i="8"/>
  <c r="AK146" i="8"/>
  <c r="AN146" i="8"/>
  <c r="AQ146" i="8"/>
  <c r="AT146" i="8"/>
  <c r="AW146" i="8"/>
  <c r="AZ146" i="8"/>
  <c r="BC146" i="8"/>
  <c r="B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150" i="8"/>
  <c r="I151" i="8"/>
  <c r="I150" i="8"/>
  <c r="J151" i="8"/>
  <c r="J150" i="8"/>
  <c r="K151" i="8"/>
  <c r="K150" i="8"/>
  <c r="L151" i="8"/>
  <c r="L150" i="8"/>
  <c r="M151" i="8"/>
  <c r="M150" i="8"/>
  <c r="N151" i="8"/>
  <c r="N150" i="8"/>
  <c r="O151" i="8"/>
  <c r="O150" i="8"/>
  <c r="P151" i="8"/>
  <c r="P150" i="8"/>
  <c r="Q151" i="8"/>
  <c r="Q150" i="8"/>
  <c r="R151" i="8"/>
  <c r="R150" i="8"/>
  <c r="S151" i="8"/>
  <c r="S150" i="8"/>
  <c r="T151" i="8"/>
  <c r="T150" i="8"/>
  <c r="U151" i="8"/>
  <c r="U150" i="8"/>
  <c r="V151" i="8"/>
  <c r="V150" i="8"/>
  <c r="W151" i="8"/>
  <c r="W150" i="8"/>
  <c r="X151" i="8"/>
  <c r="X150" i="8"/>
  <c r="Y151" i="8"/>
  <c r="Y150" i="8"/>
  <c r="Z151" i="8"/>
  <c r="Z150" i="8"/>
  <c r="AA151" i="8"/>
  <c r="AA150" i="8"/>
  <c r="AB151" i="8"/>
  <c r="AB150" i="8"/>
  <c r="AC151" i="8"/>
  <c r="AC150" i="8"/>
  <c r="AD151" i="8"/>
  <c r="AD150" i="8"/>
  <c r="AE151" i="8"/>
  <c r="AE150" i="8"/>
  <c r="AF151" i="8"/>
  <c r="AF150" i="8"/>
  <c r="AG151" i="8"/>
  <c r="AG150" i="8"/>
  <c r="AH151" i="8"/>
  <c r="AH150" i="8"/>
  <c r="AI151" i="8"/>
  <c r="AI150" i="8"/>
  <c r="AJ151" i="8"/>
  <c r="AJ150" i="8"/>
  <c r="AK151" i="8"/>
  <c r="AK150" i="8"/>
  <c r="AL151" i="8"/>
  <c r="AL150" i="8"/>
  <c r="AM151" i="8"/>
  <c r="AM150" i="8"/>
  <c r="AN151" i="8"/>
  <c r="AN150" i="8"/>
  <c r="AO151" i="8"/>
  <c r="AO150" i="8"/>
  <c r="AP151" i="8"/>
  <c r="AP150" i="8"/>
  <c r="AQ151" i="8"/>
  <c r="AQ150" i="8"/>
  <c r="AR151" i="8"/>
  <c r="AR150" i="8"/>
  <c r="AS151" i="8"/>
  <c r="AS150" i="8"/>
  <c r="AT151" i="8"/>
  <c r="AT150" i="8"/>
  <c r="AU151" i="8"/>
  <c r="AU150" i="8"/>
  <c r="AV151" i="8"/>
  <c r="AV150" i="8"/>
  <c r="AW151" i="8"/>
  <c r="AW150" i="8"/>
  <c r="AX151" i="8"/>
  <c r="AX150" i="8"/>
  <c r="AY151" i="8"/>
  <c r="AY150" i="8"/>
  <c r="AZ151" i="8"/>
  <c r="AZ150" i="8"/>
  <c r="BA151" i="8"/>
  <c r="BA150" i="8"/>
  <c r="BB151" i="8"/>
  <c r="BB150" i="8"/>
  <c r="BC151" i="8"/>
  <c r="BC150" i="8"/>
  <c r="BD151" i="8"/>
  <c r="BD150" i="8"/>
  <c r="E63" i="8"/>
  <c r="D61" i="8"/>
  <c r="E61" i="8"/>
  <c r="D62" i="8"/>
  <c r="E62" i="8"/>
  <c r="D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W63" i="8"/>
  <c r="BX63" i="8"/>
  <c r="BY63" i="8"/>
  <c r="BZ63"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W62" i="8"/>
  <c r="BX62" i="8"/>
  <c r="BY62" i="8"/>
  <c r="BZ62"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W61" i="8"/>
  <c r="BX61" i="8"/>
  <c r="BY61" i="8"/>
  <c r="BZ61" i="8"/>
  <c r="AK64" i="8"/>
  <c r="AL64" i="8"/>
  <c r="AM64" i="8"/>
  <c r="AN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O64" i="8"/>
  <c r="AP64" i="8"/>
  <c r="AQ64" i="8"/>
  <c r="AR64" i="8"/>
  <c r="AS64" i="8"/>
  <c r="AT64" i="8"/>
  <c r="AU64" i="8"/>
  <c r="AV64" i="8"/>
  <c r="AW64" i="8"/>
  <c r="AX64" i="8"/>
  <c r="AY64" i="8"/>
  <c r="AZ64" i="8"/>
  <c r="BA64" i="8"/>
  <c r="BB64" i="8"/>
  <c r="BC64" i="8"/>
  <c r="BD64" i="8"/>
  <c r="BZ64" i="8"/>
  <c r="BY64" i="8"/>
  <c r="BX64" i="8"/>
  <c r="BW64" i="8"/>
  <c r="BU64" i="8"/>
  <c r="BT64" i="8"/>
  <c r="BS64" i="8"/>
  <c r="BR64" i="8"/>
  <c r="BQ64" i="8"/>
  <c r="BP64" i="8"/>
  <c r="BO64" i="8"/>
  <c r="BN64" i="8"/>
  <c r="BM64" i="8"/>
  <c r="BL64" i="8"/>
  <c r="BK64" i="8"/>
  <c r="BJ64" i="8"/>
  <c r="BI64" i="8"/>
  <c r="BH64" i="8"/>
  <c r="BG64" i="8"/>
  <c r="BF64" i="8"/>
  <c r="BU63" i="8"/>
  <c r="BT63" i="8"/>
  <c r="BS63" i="8"/>
  <c r="BR63" i="8"/>
  <c r="BQ63" i="8"/>
  <c r="BP63" i="8"/>
  <c r="BO63" i="8"/>
  <c r="BN63" i="8"/>
  <c r="BM63" i="8"/>
  <c r="BL63" i="8"/>
  <c r="BK63" i="8"/>
  <c r="BJ63" i="8"/>
  <c r="BI63" i="8"/>
  <c r="BH63" i="8"/>
  <c r="BG63" i="8"/>
  <c r="BF63" i="8"/>
  <c r="BU62" i="8"/>
  <c r="BT62" i="8"/>
  <c r="BS62" i="8"/>
  <c r="BR62" i="8"/>
  <c r="BQ62" i="8"/>
  <c r="BP62" i="8"/>
  <c r="BO62" i="8"/>
  <c r="BN62" i="8"/>
  <c r="BM62" i="8"/>
  <c r="BL62" i="8"/>
  <c r="BK62" i="8"/>
  <c r="BJ62" i="8"/>
  <c r="BI62" i="8"/>
  <c r="BH62" i="8"/>
  <c r="BG62" i="8"/>
  <c r="BF62" i="8"/>
  <c r="BU61" i="8"/>
  <c r="BT61" i="8"/>
  <c r="BS61" i="8"/>
  <c r="BR61" i="8"/>
  <c r="BQ61" i="8"/>
  <c r="BP61" i="8"/>
  <c r="BO61" i="8"/>
  <c r="BN61" i="8"/>
  <c r="BM61" i="8"/>
  <c r="BL61" i="8"/>
  <c r="BK61" i="8"/>
  <c r="BJ61" i="8"/>
  <c r="BI61" i="8"/>
  <c r="BH61" i="8"/>
  <c r="BG61" i="8"/>
  <c r="BF61" i="8"/>
  <c r="C64" i="8"/>
  <c r="C63" i="8"/>
  <c r="C62" i="8"/>
  <c r="C61" i="8"/>
  <c r="N61" i="6"/>
  <c r="K53" i="8"/>
  <c r="BY53" i="8"/>
  <c r="N63" i="6"/>
  <c r="Y54" i="8"/>
  <c r="Z54" i="8"/>
  <c r="AA54" i="8"/>
  <c r="AB54" i="8"/>
  <c r="K54" i="8"/>
  <c r="L54" i="8"/>
  <c r="M54" i="8"/>
  <c r="N54" i="8"/>
  <c r="O54" i="8"/>
  <c r="P54" i="8"/>
  <c r="Q54" i="8"/>
  <c r="R54" i="8"/>
  <c r="S54" i="8"/>
  <c r="T54" i="8"/>
  <c r="U54" i="8"/>
  <c r="V54" i="8"/>
  <c r="W54" i="8"/>
  <c r="X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B54" i="8"/>
  <c r="BC54" i="8"/>
  <c r="BD54" i="8"/>
  <c r="BY54" i="8"/>
  <c r="N64" i="6"/>
  <c r="Y55" i="8"/>
  <c r="Z55" i="8"/>
  <c r="AA55" i="8"/>
  <c r="AB55" i="8"/>
  <c r="K55" i="8"/>
  <c r="L55" i="8"/>
  <c r="M55" i="8"/>
  <c r="N55" i="8"/>
  <c r="O55" i="8"/>
  <c r="P55" i="8"/>
  <c r="Q55" i="8"/>
  <c r="R55" i="8"/>
  <c r="S55" i="8"/>
  <c r="T55" i="8"/>
  <c r="U55" i="8"/>
  <c r="V55" i="8"/>
  <c r="W55" i="8"/>
  <c r="X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Y55" i="8"/>
  <c r="N65" i="6"/>
  <c r="Y56" i="8"/>
  <c r="Z56" i="8"/>
  <c r="AA56" i="8"/>
  <c r="AB56" i="8"/>
  <c r="K56" i="8"/>
  <c r="L56" i="8"/>
  <c r="M56" i="8"/>
  <c r="N56" i="8"/>
  <c r="O56" i="8"/>
  <c r="P56" i="8"/>
  <c r="Q56" i="8"/>
  <c r="R56" i="8"/>
  <c r="S56" i="8"/>
  <c r="T56" i="8"/>
  <c r="U56" i="8"/>
  <c r="V56" i="8"/>
  <c r="W56" i="8"/>
  <c r="X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Y56" i="8"/>
  <c r="N66" i="6"/>
  <c r="Y57" i="8"/>
  <c r="Z57" i="8"/>
  <c r="AA57" i="8"/>
  <c r="AB57" i="8"/>
  <c r="K57" i="8"/>
  <c r="L57" i="8"/>
  <c r="M57" i="8"/>
  <c r="N57" i="8"/>
  <c r="O57" i="8"/>
  <c r="P57" i="8"/>
  <c r="Q57" i="8"/>
  <c r="R57" i="8"/>
  <c r="S57" i="8"/>
  <c r="T57" i="8"/>
  <c r="U57" i="8"/>
  <c r="V57" i="8"/>
  <c r="W57" i="8"/>
  <c r="X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Y57" i="8"/>
  <c r="N67" i="6"/>
  <c r="Y58" i="8"/>
  <c r="Z58" i="8"/>
  <c r="AA58" i="8"/>
  <c r="AB58" i="8"/>
  <c r="K58" i="8"/>
  <c r="L58" i="8"/>
  <c r="M58" i="8"/>
  <c r="N58" i="8"/>
  <c r="O58" i="8"/>
  <c r="P58" i="8"/>
  <c r="Q58" i="8"/>
  <c r="R58" i="8"/>
  <c r="S58" i="8"/>
  <c r="T58" i="8"/>
  <c r="U58" i="8"/>
  <c r="V58" i="8"/>
  <c r="W58" i="8"/>
  <c r="X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Y58" i="8"/>
  <c r="N68" i="6"/>
  <c r="J53" i="8"/>
  <c r="BG96" i="8"/>
  <c r="BH96" i="8"/>
  <c r="BI96" i="8"/>
  <c r="BJ96" i="8"/>
  <c r="BK96" i="8"/>
  <c r="BL96" i="8"/>
  <c r="BM96" i="8"/>
  <c r="BN96" i="8"/>
  <c r="BO96" i="8"/>
  <c r="BP96" i="8"/>
  <c r="BQ96" i="8"/>
  <c r="BR96" i="8"/>
  <c r="BS96" i="8"/>
  <c r="BT96" i="8"/>
  <c r="BU96" i="8"/>
  <c r="BG95" i="8"/>
  <c r="BH95" i="8"/>
  <c r="BI95" i="8"/>
  <c r="BJ95" i="8"/>
  <c r="BK95" i="8"/>
  <c r="BL95" i="8"/>
  <c r="BM95" i="8"/>
  <c r="BN95" i="8"/>
  <c r="BO95" i="8"/>
  <c r="BP95" i="8"/>
  <c r="BQ95" i="8"/>
  <c r="BR95" i="8"/>
  <c r="BS95" i="8"/>
  <c r="BT95" i="8"/>
  <c r="BU95" i="8"/>
  <c r="BM2" i="8"/>
  <c r="J61" i="6"/>
  <c r="BF2" i="8"/>
  <c r="BG2" i="8"/>
  <c r="BH2" i="8"/>
  <c r="BI2" i="8"/>
  <c r="BJ2" i="8"/>
  <c r="BK2" i="8"/>
  <c r="BL2" i="8"/>
  <c r="BN2" i="8"/>
  <c r="BO2" i="8"/>
  <c r="BP2" i="8"/>
  <c r="BQ2" i="8"/>
  <c r="BR2" i="8"/>
  <c r="BS2" i="8"/>
  <c r="BT2" i="8"/>
  <c r="BU2" i="8"/>
  <c r="J54" i="8"/>
  <c r="J55" i="8"/>
  <c r="J56" i="8"/>
  <c r="BG58" i="8"/>
  <c r="BH58" i="8"/>
  <c r="BI58" i="8"/>
  <c r="BJ58" i="8"/>
  <c r="BK58" i="8"/>
  <c r="BL58" i="8"/>
  <c r="BM58" i="8"/>
  <c r="BN58" i="8"/>
  <c r="BO58" i="8"/>
  <c r="BP58" i="8"/>
  <c r="BQ58" i="8"/>
  <c r="BR58" i="8"/>
  <c r="BS58" i="8"/>
  <c r="BT58" i="8"/>
  <c r="BU58" i="8"/>
  <c r="J68" i="6"/>
  <c r="I61" i="6"/>
  <c r="I68" i="6"/>
  <c r="H61" i="6"/>
  <c r="H68" i="6"/>
  <c r="G61" i="6"/>
  <c r="G68" i="6"/>
  <c r="F61" i="6"/>
  <c r="F68" i="6"/>
  <c r="E61" i="6"/>
  <c r="E68" i="6"/>
  <c r="D61" i="6"/>
  <c r="D68" i="6"/>
  <c r="C61" i="6"/>
  <c r="BM57" i="8"/>
  <c r="J67" i="6"/>
  <c r="BL57" i="8"/>
  <c r="I67" i="6"/>
  <c r="BK57" i="8"/>
  <c r="H67" i="6"/>
  <c r="BJ57" i="8"/>
  <c r="G67" i="6"/>
  <c r="BI57" i="8"/>
  <c r="F67" i="6"/>
  <c r="BH57" i="8"/>
  <c r="E67" i="6"/>
  <c r="BG57" i="8"/>
  <c r="D67" i="6"/>
  <c r="BM56" i="8"/>
  <c r="J66" i="6"/>
  <c r="BL56" i="8"/>
  <c r="I66" i="6"/>
  <c r="BK56" i="8"/>
  <c r="H66" i="6"/>
  <c r="BJ56" i="8"/>
  <c r="G66" i="6"/>
  <c r="BI56" i="8"/>
  <c r="F66" i="6"/>
  <c r="BH56" i="8"/>
  <c r="E66" i="6"/>
  <c r="BG56" i="8"/>
  <c r="D66" i="6"/>
  <c r="BF56" i="8"/>
  <c r="C66" i="6"/>
  <c r="BM55" i="8"/>
  <c r="J65" i="6"/>
  <c r="BL55" i="8"/>
  <c r="I65" i="6"/>
  <c r="BK55" i="8"/>
  <c r="H65" i="6"/>
  <c r="BJ55" i="8"/>
  <c r="G65" i="6"/>
  <c r="BI55" i="8"/>
  <c r="F65" i="6"/>
  <c r="BH55" i="8"/>
  <c r="E65" i="6"/>
  <c r="BG55" i="8"/>
  <c r="D65" i="6"/>
  <c r="BF55" i="8"/>
  <c r="C65" i="6"/>
  <c r="BM54" i="8"/>
  <c r="J64" i="6"/>
  <c r="BL54" i="8"/>
  <c r="I64" i="6"/>
  <c r="BK54" i="8"/>
  <c r="H64" i="6"/>
  <c r="BJ54" i="8"/>
  <c r="G64" i="6"/>
  <c r="BI54" i="8"/>
  <c r="F64" i="6"/>
  <c r="BH54" i="8"/>
  <c r="E64" i="6"/>
  <c r="BG54" i="8"/>
  <c r="D64" i="6"/>
  <c r="BF54" i="8"/>
  <c r="C64" i="6"/>
  <c r="BF53" i="8"/>
  <c r="BG53" i="8"/>
  <c r="BH53" i="8"/>
  <c r="BI53" i="8"/>
  <c r="BJ53" i="8"/>
  <c r="BK53" i="8"/>
  <c r="BL53" i="8"/>
  <c r="BM53" i="8"/>
  <c r="BN53" i="8"/>
  <c r="BO53" i="8"/>
  <c r="BP53" i="8"/>
  <c r="BQ53" i="8"/>
  <c r="BR53" i="8"/>
  <c r="BS53" i="8"/>
  <c r="BT53" i="8"/>
  <c r="BU53" i="8"/>
  <c r="J63" i="6"/>
  <c r="I63" i="6"/>
  <c r="H63" i="6"/>
  <c r="G63" i="6"/>
  <c r="F63" i="6"/>
  <c r="E63" i="6"/>
  <c r="D63" i="6"/>
  <c r="C63" i="6"/>
  <c r="B4" i="17"/>
  <c r="BN57" i="8"/>
  <c r="BO57" i="8"/>
  <c r="BP57" i="8"/>
  <c r="BQ57" i="8"/>
  <c r="BR57" i="8"/>
  <c r="BS57" i="8"/>
  <c r="BT57" i="8"/>
  <c r="BU57" i="8"/>
  <c r="BN54" i="8"/>
  <c r="BO54" i="8"/>
  <c r="BP54" i="8"/>
  <c r="BQ54" i="8"/>
  <c r="BR54" i="8"/>
  <c r="BS54" i="8"/>
  <c r="BT54" i="8"/>
  <c r="BU54" i="8"/>
  <c r="BU55" i="8"/>
  <c r="BU56" i="8"/>
  <c r="BG7" i="8"/>
  <c r="BH7" i="8"/>
  <c r="BI7" i="8"/>
  <c r="BJ7" i="8"/>
  <c r="BK7" i="8"/>
  <c r="BL7" i="8"/>
  <c r="BM7" i="8"/>
  <c r="BN7" i="8"/>
  <c r="BO7" i="8"/>
  <c r="BP7" i="8"/>
  <c r="BQ7" i="8"/>
  <c r="BR7" i="8"/>
  <c r="BS7" i="8"/>
  <c r="BT7" i="8"/>
  <c r="BU7" i="8"/>
  <c r="BG8" i="8"/>
  <c r="BH8" i="8"/>
  <c r="BI8" i="8"/>
  <c r="BJ8" i="8"/>
  <c r="BK8" i="8"/>
  <c r="BL8" i="8"/>
  <c r="BM8" i="8"/>
  <c r="BN8" i="8"/>
  <c r="BO8" i="8"/>
  <c r="BP8" i="8"/>
  <c r="BQ8" i="8"/>
  <c r="BR8" i="8"/>
  <c r="BS8" i="8"/>
  <c r="BT8" i="8"/>
  <c r="BU8" i="8"/>
  <c r="BF8" i="8"/>
  <c r="BF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AS68" i="8"/>
  <c r="AL14" i="6"/>
  <c r="AL17" i="6"/>
  <c r="AL16" i="6"/>
  <c r="AL15"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L7" i="6"/>
  <c r="C10" i="5"/>
  <c r="BQ11" i="8"/>
  <c r="BR11" i="8"/>
  <c r="BS11" i="8"/>
  <c r="BT11" i="8"/>
  <c r="BU11" i="8"/>
  <c r="BQ12" i="8"/>
  <c r="BR12" i="8"/>
  <c r="BS12" i="8"/>
  <c r="BT12" i="8"/>
  <c r="BU12" i="8"/>
  <c r="BQ13" i="8"/>
  <c r="BR13" i="8"/>
  <c r="BS13" i="8"/>
  <c r="BT13" i="8"/>
  <c r="BU13" i="8"/>
  <c r="BQ14" i="8"/>
  <c r="BR14" i="8"/>
  <c r="BS14" i="8"/>
  <c r="BT14" i="8"/>
  <c r="BU14" i="8"/>
  <c r="BQ18" i="8"/>
  <c r="BR18" i="8"/>
  <c r="BS18" i="8"/>
  <c r="BT18" i="8"/>
  <c r="BU18" i="8"/>
  <c r="BQ19" i="8"/>
  <c r="BR19" i="8"/>
  <c r="BS19" i="8"/>
  <c r="BT19" i="8"/>
  <c r="BU19" i="8"/>
  <c r="BQ20" i="8"/>
  <c r="BR20" i="8"/>
  <c r="BS20" i="8"/>
  <c r="BT20" i="8"/>
  <c r="BU20" i="8"/>
  <c r="BQ21" i="8"/>
  <c r="BR21" i="8"/>
  <c r="BS21" i="8"/>
  <c r="BT21" i="8"/>
  <c r="BU21" i="8"/>
  <c r="BQ22" i="8"/>
  <c r="BR22" i="8"/>
  <c r="BS22" i="8"/>
  <c r="BT22" i="8"/>
  <c r="BU22" i="8"/>
  <c r="BQ23" i="8"/>
  <c r="BR23" i="8"/>
  <c r="BS23" i="8"/>
  <c r="BT23" i="8"/>
  <c r="BU23" i="8"/>
  <c r="BQ24" i="8"/>
  <c r="BR24" i="8"/>
  <c r="BS24" i="8"/>
  <c r="BT24" i="8"/>
  <c r="BU24" i="8"/>
  <c r="BQ25" i="8"/>
  <c r="BR25" i="8"/>
  <c r="BS25" i="8"/>
  <c r="BT25" i="8"/>
  <c r="BU25" i="8"/>
  <c r="BQ26" i="8"/>
  <c r="BR26" i="8"/>
  <c r="BS26" i="8"/>
  <c r="BT26" i="8"/>
  <c r="BU26" i="8"/>
  <c r="BQ27" i="8"/>
  <c r="BR27" i="8"/>
  <c r="BS27" i="8"/>
  <c r="BT27" i="8"/>
  <c r="BU27" i="8"/>
  <c r="BQ28" i="8"/>
  <c r="BR28" i="8"/>
  <c r="BS28" i="8"/>
  <c r="BT28" i="8"/>
  <c r="BU28" i="8"/>
  <c r="BQ29" i="8"/>
  <c r="BR29" i="8"/>
  <c r="BS29" i="8"/>
  <c r="BT29" i="8"/>
  <c r="BU29" i="8"/>
  <c r="BQ30" i="8"/>
  <c r="BR30" i="8"/>
  <c r="BS30" i="8"/>
  <c r="BT30" i="8"/>
  <c r="BU30" i="8"/>
  <c r="BQ31" i="8"/>
  <c r="BR31" i="8"/>
  <c r="BS31" i="8"/>
  <c r="BT31" i="8"/>
  <c r="BU31" i="8"/>
  <c r="BQ32" i="8"/>
  <c r="BR32" i="8"/>
  <c r="BS32" i="8"/>
  <c r="BT32" i="8"/>
  <c r="BU32" i="8"/>
  <c r="BQ33" i="8"/>
  <c r="BR33" i="8"/>
  <c r="BS33" i="8"/>
  <c r="BT33" i="8"/>
  <c r="BU33" i="8"/>
  <c r="BQ34" i="8"/>
  <c r="BR34" i="8"/>
  <c r="BS34" i="8"/>
  <c r="BT34" i="8"/>
  <c r="BU34" i="8"/>
  <c r="BQ35" i="8"/>
  <c r="BR35" i="8"/>
  <c r="BS35" i="8"/>
  <c r="BT35" i="8"/>
  <c r="BU35" i="8"/>
  <c r="BQ36" i="8"/>
  <c r="BR36" i="8"/>
  <c r="BS36" i="8"/>
  <c r="BT36" i="8"/>
  <c r="BU36" i="8"/>
  <c r="BQ37" i="8"/>
  <c r="BR37" i="8"/>
  <c r="BS37" i="8"/>
  <c r="BT37" i="8"/>
  <c r="BU37" i="8"/>
  <c r="BQ38" i="8"/>
  <c r="BR38" i="8"/>
  <c r="BS38" i="8"/>
  <c r="BT38" i="8"/>
  <c r="BU38" i="8"/>
  <c r="BQ39" i="8"/>
  <c r="BR39" i="8"/>
  <c r="BS39" i="8"/>
  <c r="BT39" i="8"/>
  <c r="BU39" i="8"/>
  <c r="BQ40" i="8"/>
  <c r="BR40" i="8"/>
  <c r="BS40" i="8"/>
  <c r="BT40" i="8"/>
  <c r="BU40" i="8"/>
  <c r="BQ41" i="8"/>
  <c r="BR41" i="8"/>
  <c r="BS41" i="8"/>
  <c r="BT41" i="8"/>
  <c r="BU41" i="8"/>
  <c r="BQ42" i="8"/>
  <c r="BR42" i="8"/>
  <c r="BS42" i="8"/>
  <c r="BT42" i="8"/>
  <c r="BU42" i="8"/>
  <c r="BQ43" i="8"/>
  <c r="BR43" i="8"/>
  <c r="BS43" i="8"/>
  <c r="BT43" i="8"/>
  <c r="BU43" i="8"/>
  <c r="BQ44" i="8"/>
  <c r="BR44" i="8"/>
  <c r="BS44" i="8"/>
  <c r="BT44" i="8"/>
  <c r="BU44" i="8"/>
  <c r="BQ45" i="8"/>
  <c r="BR45" i="8"/>
  <c r="BS45" i="8"/>
  <c r="BT45" i="8"/>
  <c r="BU45" i="8"/>
  <c r="BQ46" i="8"/>
  <c r="BR46" i="8"/>
  <c r="BS46" i="8"/>
  <c r="BT46" i="8"/>
  <c r="BU46" i="8"/>
  <c r="BQ47" i="8"/>
  <c r="BR47" i="8"/>
  <c r="BS47" i="8"/>
  <c r="BT47" i="8"/>
  <c r="BU47" i="8"/>
  <c r="BQ48" i="8"/>
  <c r="BR48" i="8"/>
  <c r="BS48" i="8"/>
  <c r="BT48" i="8"/>
  <c r="BU48" i="8"/>
  <c r="BQ49" i="8"/>
  <c r="BR49" i="8"/>
  <c r="BS49" i="8"/>
  <c r="BT49" i="8"/>
  <c r="BU49" i="8"/>
  <c r="BQ50" i="8"/>
  <c r="BR50" i="8"/>
  <c r="BS50" i="8"/>
  <c r="BT50" i="8"/>
  <c r="BU50" i="8"/>
  <c r="BQ55" i="8"/>
  <c r="BR55" i="8"/>
  <c r="BS55" i="8"/>
  <c r="BT55" i="8"/>
  <c r="BQ56" i="8"/>
  <c r="BR56" i="8"/>
  <c r="BS56" i="8"/>
  <c r="BT56" i="8"/>
  <c r="BQ67" i="8"/>
  <c r="BR67" i="8"/>
  <c r="BS67" i="8"/>
  <c r="BT67" i="8"/>
  <c r="BU67" i="8"/>
  <c r="AQ68" i="8"/>
  <c r="AR68" i="8"/>
  <c r="BQ68" i="8"/>
  <c r="AT68" i="8"/>
  <c r="AU68" i="8"/>
  <c r="AV68" i="8"/>
  <c r="BR68" i="8"/>
  <c r="AW68" i="8"/>
  <c r="AX68" i="8"/>
  <c r="AY68" i="8"/>
  <c r="BS68" i="8"/>
  <c r="AZ68" i="8"/>
  <c r="BA68" i="8"/>
  <c r="BB68" i="8"/>
  <c r="BT68" i="8"/>
  <c r="BC68" i="8"/>
  <c r="BD68" i="8"/>
  <c r="BU68" i="8"/>
  <c r="AN68" i="8"/>
  <c r="AO68" i="8"/>
  <c r="AP68" i="8"/>
  <c r="AS69" i="8"/>
  <c r="AK68" i="8"/>
  <c r="AL68" i="8"/>
  <c r="AM68" i="8"/>
  <c r="AP69" i="8"/>
  <c r="AR69" i="8"/>
  <c r="AQ69" i="8"/>
  <c r="BQ69" i="8"/>
  <c r="AV69" i="8"/>
  <c r="AU69" i="8"/>
  <c r="AT69" i="8"/>
  <c r="BR69" i="8"/>
  <c r="AY69" i="8"/>
  <c r="AX69" i="8"/>
  <c r="AW69" i="8"/>
  <c r="BS69" i="8"/>
  <c r="BB69" i="8"/>
  <c r="BA69" i="8"/>
  <c r="AZ69" i="8"/>
  <c r="BT69" i="8"/>
  <c r="BD69" i="8"/>
  <c r="BC69" i="8"/>
  <c r="BU69" i="8"/>
  <c r="BQ75" i="8"/>
  <c r="BR75" i="8"/>
  <c r="BS75" i="8"/>
  <c r="BT75" i="8"/>
  <c r="BU75" i="8"/>
  <c r="BQ76" i="8"/>
  <c r="BR76" i="8"/>
  <c r="BS76" i="8"/>
  <c r="BT76" i="8"/>
  <c r="BU76" i="8"/>
  <c r="BQ77" i="8"/>
  <c r="BR77" i="8"/>
  <c r="BS77" i="8"/>
  <c r="BT77" i="8"/>
  <c r="BU77" i="8"/>
  <c r="BQ78" i="8"/>
  <c r="BR78" i="8"/>
  <c r="BS78" i="8"/>
  <c r="BT78" i="8"/>
  <c r="BU78" i="8"/>
  <c r="BQ79" i="8"/>
  <c r="BR79" i="8"/>
  <c r="BS79" i="8"/>
  <c r="BT79" i="8"/>
  <c r="BU79" i="8"/>
  <c r="AS88" i="8"/>
  <c r="AQ88" i="8"/>
  <c r="AR88" i="8"/>
  <c r="AP88" i="8"/>
  <c r="BQ88" i="8"/>
  <c r="AT88" i="8"/>
  <c r="AU88" i="8"/>
  <c r="AV88" i="8"/>
  <c r="BR88" i="8"/>
  <c r="AW88" i="8"/>
  <c r="AX88" i="8"/>
  <c r="AY88" i="8"/>
  <c r="BS88" i="8"/>
  <c r="AZ88" i="8"/>
  <c r="BA88" i="8"/>
  <c r="BB88" i="8"/>
  <c r="BT88" i="8"/>
  <c r="BC88" i="8"/>
  <c r="BD88" i="8"/>
  <c r="BU88" i="8"/>
  <c r="AS89" i="8"/>
  <c r="AQ89" i="8"/>
  <c r="AR89" i="8"/>
  <c r="AP89" i="8"/>
  <c r="BQ89" i="8"/>
  <c r="AT89" i="8"/>
  <c r="AU89" i="8"/>
  <c r="AV89" i="8"/>
  <c r="BR89" i="8"/>
  <c r="AW89" i="8"/>
  <c r="AX89" i="8"/>
  <c r="AY89" i="8"/>
  <c r="BS89" i="8"/>
  <c r="AZ89" i="8"/>
  <c r="BA89" i="8"/>
  <c r="BB89" i="8"/>
  <c r="BT89" i="8"/>
  <c r="BC89" i="8"/>
  <c r="BD89" i="8"/>
  <c r="BU89" i="8"/>
  <c r="AS90" i="8"/>
  <c r="AQ90" i="8"/>
  <c r="AR90" i="8"/>
  <c r="AP90" i="8"/>
  <c r="BQ90" i="8"/>
  <c r="AT90" i="8"/>
  <c r="AU90" i="8"/>
  <c r="AV90" i="8"/>
  <c r="BR90" i="8"/>
  <c r="AW90" i="8"/>
  <c r="AX90" i="8"/>
  <c r="AY90" i="8"/>
  <c r="BS90" i="8"/>
  <c r="AZ90" i="8"/>
  <c r="BA90" i="8"/>
  <c r="BB90" i="8"/>
  <c r="BT90" i="8"/>
  <c r="BC90" i="8"/>
  <c r="BD90" i="8"/>
  <c r="BU90" i="8"/>
  <c r="AS91" i="8"/>
  <c r="AQ91" i="8"/>
  <c r="AR91" i="8"/>
  <c r="AP91" i="8"/>
  <c r="BQ91" i="8"/>
  <c r="AT91" i="8"/>
  <c r="AU91" i="8"/>
  <c r="AV91" i="8"/>
  <c r="BR91" i="8"/>
  <c r="AW91" i="8"/>
  <c r="AX91" i="8"/>
  <c r="AY91" i="8"/>
  <c r="BS91" i="8"/>
  <c r="AZ91" i="8"/>
  <c r="BA91" i="8"/>
  <c r="BB91" i="8"/>
  <c r="BT91" i="8"/>
  <c r="BC91" i="8"/>
  <c r="BD91" i="8"/>
  <c r="BU91" i="8"/>
  <c r="AS92" i="8"/>
  <c r="AQ92" i="8"/>
  <c r="AR92" i="8"/>
  <c r="AP92" i="8"/>
  <c r="BQ92" i="8"/>
  <c r="AT92" i="8"/>
  <c r="AU92" i="8"/>
  <c r="AV92" i="8"/>
  <c r="BR92" i="8"/>
  <c r="AW92" i="8"/>
  <c r="AX92" i="8"/>
  <c r="AY92" i="8"/>
  <c r="BS92" i="8"/>
  <c r="AZ92" i="8"/>
  <c r="BA92" i="8"/>
  <c r="BB92" i="8"/>
  <c r="BT92" i="8"/>
  <c r="BC92" i="8"/>
  <c r="BD92" i="8"/>
  <c r="BU92" i="8"/>
  <c r="AS93" i="8"/>
  <c r="AQ93" i="8"/>
  <c r="AR93" i="8"/>
  <c r="AP93" i="8"/>
  <c r="BQ93" i="8"/>
  <c r="AT93" i="8"/>
  <c r="AU93" i="8"/>
  <c r="AV93" i="8"/>
  <c r="BR93" i="8"/>
  <c r="AW93" i="8"/>
  <c r="AX93" i="8"/>
  <c r="AY93" i="8"/>
  <c r="BS93" i="8"/>
  <c r="AZ93" i="8"/>
  <c r="BA93" i="8"/>
  <c r="BB93" i="8"/>
  <c r="BT93" i="8"/>
  <c r="BC93" i="8"/>
  <c r="BD93" i="8"/>
  <c r="BU93" i="8"/>
  <c r="BQ97" i="8"/>
  <c r="BR97" i="8"/>
  <c r="BS97" i="8"/>
  <c r="BT97" i="8"/>
  <c r="BU97" i="8"/>
  <c r="AS97" i="8"/>
  <c r="AT97" i="8"/>
  <c r="AU97" i="8"/>
  <c r="AV97" i="8"/>
  <c r="AW97" i="8"/>
  <c r="AX97" i="8"/>
  <c r="AY97" i="8"/>
  <c r="AZ97" i="8"/>
  <c r="BA97" i="8"/>
  <c r="BB97" i="8"/>
  <c r="BC97" i="8"/>
  <c r="BD97" i="8"/>
  <c r="BP20" i="8"/>
  <c r="BO20" i="8"/>
  <c r="BN20" i="8"/>
  <c r="BM20" i="8"/>
  <c r="BL20" i="8"/>
  <c r="BK20" i="8"/>
  <c r="BJ20" i="8"/>
  <c r="BI20" i="8"/>
  <c r="BH20" i="8"/>
  <c r="BG20" i="8"/>
  <c r="BF20" i="8"/>
  <c r="C20" i="8"/>
  <c r="BP19" i="8"/>
  <c r="BO19" i="8"/>
  <c r="BN19" i="8"/>
  <c r="BM19" i="8"/>
  <c r="BL19" i="8"/>
  <c r="BK19" i="8"/>
  <c r="BJ19" i="8"/>
  <c r="BI19" i="8"/>
  <c r="BH19" i="8"/>
  <c r="BG19" i="8"/>
  <c r="BF19" i="8"/>
  <c r="C19" i="8"/>
  <c r="C41" i="8"/>
  <c r="BF41" i="8"/>
  <c r="BG41" i="8"/>
  <c r="BH41" i="8"/>
  <c r="BI41" i="8"/>
  <c r="BJ41" i="8"/>
  <c r="BK41" i="8"/>
  <c r="BL41" i="8"/>
  <c r="BM41" i="8"/>
  <c r="BN41" i="8"/>
  <c r="BO41" i="8"/>
  <c r="BP41" i="8"/>
  <c r="C42" i="8"/>
  <c r="BF42" i="8"/>
  <c r="BG42" i="8"/>
  <c r="BH42" i="8"/>
  <c r="BI42" i="8"/>
  <c r="BJ42" i="8"/>
  <c r="BK42" i="8"/>
  <c r="BL42" i="8"/>
  <c r="BM42" i="8"/>
  <c r="BN42" i="8"/>
  <c r="BO42" i="8"/>
  <c r="BP42" i="8"/>
  <c r="C43" i="8"/>
  <c r="BF43" i="8"/>
  <c r="BG43" i="8"/>
  <c r="BH43" i="8"/>
  <c r="BI43" i="8"/>
  <c r="BJ43" i="8"/>
  <c r="BK43" i="8"/>
  <c r="BL43" i="8"/>
  <c r="BM43" i="8"/>
  <c r="BN43" i="8"/>
  <c r="BO43" i="8"/>
  <c r="BP43" i="8"/>
  <c r="B16" i="6"/>
  <c r="B15" i="6"/>
  <c r="BG97" i="8"/>
  <c r="BH97" i="8"/>
  <c r="BI97" i="8"/>
  <c r="BJ97" i="8"/>
  <c r="BK97" i="8"/>
  <c r="BL97" i="8"/>
  <c r="BM97" i="8"/>
  <c r="BN97" i="8"/>
  <c r="BO97" i="8"/>
  <c r="BP97" i="8"/>
  <c r="BW97" i="8"/>
  <c r="BX97" i="8"/>
  <c r="BY97" i="8"/>
  <c r="BZ97" i="8"/>
  <c r="BF97"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BP91" i="8"/>
  <c r="BO91" i="8"/>
  <c r="BN91" i="8"/>
  <c r="BM91" i="8"/>
  <c r="BL91" i="8"/>
  <c r="BK91" i="8"/>
  <c r="BJ91" i="8"/>
  <c r="BI91" i="8"/>
  <c r="BH91" i="8"/>
  <c r="BG91" i="8"/>
  <c r="BF91" i="8"/>
  <c r="AH89" i="8"/>
  <c r="AI89" i="8"/>
  <c r="AJ89" i="8"/>
  <c r="AK89" i="8"/>
  <c r="J89" i="8"/>
  <c r="K89" i="8"/>
  <c r="L89" i="8"/>
  <c r="M89" i="8"/>
  <c r="N89" i="8"/>
  <c r="O89" i="8"/>
  <c r="P89" i="8"/>
  <c r="Q89" i="8"/>
  <c r="R89" i="8"/>
  <c r="S89" i="8"/>
  <c r="T89" i="8"/>
  <c r="U89" i="8"/>
  <c r="V89" i="8"/>
  <c r="W89" i="8"/>
  <c r="X89" i="8"/>
  <c r="Y89" i="8"/>
  <c r="Z89" i="8"/>
  <c r="AA89" i="8"/>
  <c r="AB89" i="8"/>
  <c r="AC89" i="8"/>
  <c r="AD89" i="8"/>
  <c r="AE89" i="8"/>
  <c r="AF89" i="8"/>
  <c r="AG89" i="8"/>
  <c r="AL89" i="8"/>
  <c r="AM89" i="8"/>
  <c r="AN89" i="8"/>
  <c r="AO89" i="8"/>
  <c r="BP89" i="8"/>
  <c r="BO89" i="8"/>
  <c r="BN89" i="8"/>
  <c r="BM89" i="8"/>
  <c r="BL89" i="8"/>
  <c r="BK89" i="8"/>
  <c r="BJ89" i="8"/>
  <c r="BI89" i="8"/>
  <c r="BH89" i="8"/>
  <c r="BG89" i="8"/>
  <c r="BF89"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J88"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J97" i="8"/>
  <c r="C91" i="8"/>
  <c r="C90" i="8"/>
  <c r="C89" i="8"/>
  <c r="B92" i="8"/>
  <c r="B91" i="8"/>
  <c r="B90" i="8"/>
  <c r="B89" i="8"/>
  <c r="B88" i="8"/>
  <c r="C38" i="8"/>
  <c r="C39" i="8"/>
  <c r="BP47" i="8"/>
  <c r="BO47" i="8"/>
  <c r="BN47" i="8"/>
  <c r="BM47" i="8"/>
  <c r="BL47" i="8"/>
  <c r="BK47" i="8"/>
  <c r="BJ47" i="8"/>
  <c r="BI47" i="8"/>
  <c r="BH47" i="8"/>
  <c r="BG47" i="8"/>
  <c r="BF47" i="8"/>
  <c r="C47" i="8"/>
  <c r="BP46" i="8"/>
  <c r="BO46" i="8"/>
  <c r="BN46" i="8"/>
  <c r="BM46" i="8"/>
  <c r="BL46" i="8"/>
  <c r="BK46" i="8"/>
  <c r="BJ46" i="8"/>
  <c r="BI46" i="8"/>
  <c r="BH46" i="8"/>
  <c r="BG46" i="8"/>
  <c r="BF46" i="8"/>
  <c r="C46" i="8"/>
  <c r="BP45" i="8"/>
  <c r="BO45" i="8"/>
  <c r="BN45" i="8"/>
  <c r="BM45" i="8"/>
  <c r="BL45" i="8"/>
  <c r="BK45" i="8"/>
  <c r="BJ45" i="8"/>
  <c r="BI45" i="8"/>
  <c r="BH45" i="8"/>
  <c r="BG45" i="8"/>
  <c r="BF45" i="8"/>
  <c r="C45" i="8"/>
  <c r="C40" i="8"/>
  <c r="C44" i="8"/>
  <c r="BP79" i="8"/>
  <c r="BO79" i="8"/>
  <c r="BN79" i="8"/>
  <c r="BM79" i="8"/>
  <c r="BL79" i="8"/>
  <c r="BK79" i="8"/>
  <c r="BJ79" i="8"/>
  <c r="BI79" i="8"/>
  <c r="BH79" i="8"/>
  <c r="BG79" i="8"/>
  <c r="BF79" i="8"/>
  <c r="BP78" i="8"/>
  <c r="BO78" i="8"/>
  <c r="BN78" i="8"/>
  <c r="BM78" i="8"/>
  <c r="BL78" i="8"/>
  <c r="BK78" i="8"/>
  <c r="BJ78" i="8"/>
  <c r="BI78" i="8"/>
  <c r="BH78" i="8"/>
  <c r="BG78" i="8"/>
  <c r="BF78" i="8"/>
  <c r="C79" i="8"/>
  <c r="C78" i="8"/>
  <c r="B69" i="8"/>
  <c r="C97" i="8"/>
  <c r="C96" i="8"/>
  <c r="BP92" i="8"/>
  <c r="BO92" i="8"/>
  <c r="BN92" i="8"/>
  <c r="BM92" i="8"/>
  <c r="BL92" i="8"/>
  <c r="BK92" i="8"/>
  <c r="BJ92" i="8"/>
  <c r="BI92" i="8"/>
  <c r="BH92" i="8"/>
  <c r="BG92" i="8"/>
  <c r="BP88" i="8"/>
  <c r="BO88" i="8"/>
  <c r="BN88" i="8"/>
  <c r="BM88" i="8"/>
  <c r="BL88" i="8"/>
  <c r="BK88" i="8"/>
  <c r="BJ88" i="8"/>
  <c r="BI88" i="8"/>
  <c r="BH88" i="8"/>
  <c r="BG88" i="8"/>
  <c r="BF88" i="8"/>
  <c r="C22" i="8"/>
  <c r="C21" i="8"/>
  <c r="BP22" i="8"/>
  <c r="BO22" i="8"/>
  <c r="BN22" i="8"/>
  <c r="BM22" i="8"/>
  <c r="BL22" i="8"/>
  <c r="BK22" i="8"/>
  <c r="BJ22" i="8"/>
  <c r="BI22" i="8"/>
  <c r="BH22" i="8"/>
  <c r="BG22" i="8"/>
  <c r="BF22" i="8"/>
  <c r="BP21" i="8"/>
  <c r="BO21" i="8"/>
  <c r="BN21" i="8"/>
  <c r="BM21" i="8"/>
  <c r="BL21" i="8"/>
  <c r="BK21" i="8"/>
  <c r="BJ21" i="8"/>
  <c r="BI21" i="8"/>
  <c r="BH21" i="8"/>
  <c r="BG21" i="8"/>
  <c r="BF21" i="8"/>
  <c r="C95" i="8"/>
  <c r="C93" i="8"/>
  <c r="C92" i="8"/>
  <c r="C88" i="8"/>
  <c r="BP24" i="8"/>
  <c r="BO24" i="8"/>
  <c r="BN24" i="8"/>
  <c r="BM24" i="8"/>
  <c r="BL24" i="8"/>
  <c r="BK24" i="8"/>
  <c r="BJ24" i="8"/>
  <c r="BI24" i="8"/>
  <c r="BH24" i="8"/>
  <c r="BG24" i="8"/>
  <c r="BF24" i="8"/>
  <c r="C24" i="8"/>
  <c r="BP12" i="8"/>
  <c r="BO12" i="8"/>
  <c r="BN12" i="8"/>
  <c r="BM12" i="8"/>
  <c r="BL12" i="8"/>
  <c r="BK12" i="8"/>
  <c r="BJ12" i="8"/>
  <c r="BI12" i="8"/>
  <c r="BH12" i="8"/>
  <c r="BG12" i="8"/>
  <c r="BF12" i="8"/>
  <c r="C12" i="8"/>
  <c r="J7" i="8"/>
  <c r="K7" i="8"/>
  <c r="C83" i="8"/>
  <c r="C81" i="8"/>
  <c r="C77" i="8"/>
  <c r="C76" i="8"/>
  <c r="C75" i="8"/>
  <c r="C73" i="8"/>
  <c r="C69" i="8"/>
  <c r="C68" i="8"/>
  <c r="C67" i="8"/>
  <c r="C58" i="8"/>
  <c r="C57" i="8"/>
  <c r="C56" i="8"/>
  <c r="C55" i="8"/>
  <c r="C54" i="8"/>
  <c r="C53" i="8"/>
  <c r="C50" i="8"/>
  <c r="C49" i="8"/>
  <c r="C48" i="8"/>
  <c r="C37" i="8"/>
  <c r="C36" i="8"/>
  <c r="C25" i="8"/>
  <c r="C35" i="8"/>
  <c r="C34" i="8"/>
  <c r="C33" i="8"/>
  <c r="C32" i="8"/>
  <c r="C31" i="8"/>
  <c r="C30" i="8"/>
  <c r="C29" i="8"/>
  <c r="C28" i="8"/>
  <c r="C27" i="8"/>
  <c r="C26" i="8"/>
  <c r="C23" i="8"/>
  <c r="C18" i="8"/>
  <c r="C14" i="8"/>
  <c r="C13" i="8"/>
  <c r="C11" i="8"/>
  <c r="C111" i="6" a="1"/>
  <c r="C111" i="6"/>
  <c r="C107" i="6"/>
  <c r="C116" i="6"/>
  <c r="C115" i="6"/>
  <c r="B119" i="6"/>
  <c r="B118" i="6"/>
  <c r="B117" i="6"/>
  <c r="B116" i="6"/>
  <c r="B115" i="6"/>
  <c r="C112" i="6"/>
  <c r="B67" i="6"/>
  <c r="B66" i="6"/>
  <c r="B65" i="6"/>
  <c r="B64" i="6"/>
  <c r="B63" i="6"/>
  <c r="C11" i="6"/>
  <c r="BF73" i="8"/>
  <c r="BW73" i="8"/>
  <c r="BF77" i="8"/>
  <c r="BF13" i="8"/>
  <c r="BF18" i="8"/>
  <c r="BF23" i="8"/>
  <c r="BF26" i="8"/>
  <c r="BF27" i="8"/>
  <c r="BF28" i="8"/>
  <c r="BF29" i="8"/>
  <c r="BF30" i="8"/>
  <c r="BF31" i="8"/>
  <c r="BF32" i="8"/>
  <c r="BF33" i="8"/>
  <c r="BF34" i="8"/>
  <c r="BF35" i="8"/>
  <c r="BF36" i="8"/>
  <c r="BF37" i="8"/>
  <c r="BF38" i="8"/>
  <c r="BF39" i="8"/>
  <c r="BF40" i="8"/>
  <c r="BF44" i="8"/>
  <c r="BF48" i="8"/>
  <c r="BF49" i="8"/>
  <c r="C114" i="6"/>
  <c r="N53"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P18" i="8"/>
  <c r="BP23" i="8"/>
  <c r="BP26" i="8"/>
  <c r="BP27" i="8"/>
  <c r="BP28" i="8"/>
  <c r="BP29" i="8"/>
  <c r="BP30" i="8"/>
  <c r="BP31" i="8"/>
  <c r="BP32" i="8"/>
  <c r="BP33" i="8"/>
  <c r="BP34" i="8"/>
  <c r="BP35" i="8"/>
  <c r="BP36" i="8"/>
  <c r="BP37" i="8"/>
  <c r="BP38" i="8"/>
  <c r="BP39" i="8"/>
  <c r="BP40" i="8"/>
  <c r="BP44" i="8"/>
  <c r="BP48" i="8"/>
  <c r="BP49" i="8"/>
  <c r="BO18" i="8"/>
  <c r="BO23" i="8"/>
  <c r="BO26" i="8"/>
  <c r="BO27" i="8"/>
  <c r="BO28" i="8"/>
  <c r="BO29" i="8"/>
  <c r="BO30" i="8"/>
  <c r="BO31" i="8"/>
  <c r="BO32" i="8"/>
  <c r="BO33" i="8"/>
  <c r="BO34" i="8"/>
  <c r="BO35" i="8"/>
  <c r="BO36" i="8"/>
  <c r="BO37" i="8"/>
  <c r="BO38" i="8"/>
  <c r="BO39" i="8"/>
  <c r="BO40" i="8"/>
  <c r="BO44" i="8"/>
  <c r="BO48" i="8"/>
  <c r="BO49" i="8"/>
  <c r="BN18" i="8"/>
  <c r="BN23" i="8"/>
  <c r="BN26" i="8"/>
  <c r="BN27" i="8"/>
  <c r="BN28" i="8"/>
  <c r="BN29" i="8"/>
  <c r="BN30" i="8"/>
  <c r="BN31" i="8"/>
  <c r="BN32" i="8"/>
  <c r="BN33" i="8"/>
  <c r="BN34" i="8"/>
  <c r="BN35" i="8"/>
  <c r="BN36" i="8"/>
  <c r="BN37" i="8"/>
  <c r="BN38" i="8"/>
  <c r="BN39" i="8"/>
  <c r="BN40" i="8"/>
  <c r="BN44" i="8"/>
  <c r="BN48" i="8"/>
  <c r="BN49" i="8"/>
  <c r="BM18" i="8"/>
  <c r="BM23" i="8"/>
  <c r="BM26" i="8"/>
  <c r="BM27" i="8"/>
  <c r="BM28" i="8"/>
  <c r="BM29" i="8"/>
  <c r="BM30" i="8"/>
  <c r="BM31" i="8"/>
  <c r="BM32" i="8"/>
  <c r="BM33" i="8"/>
  <c r="BM34" i="8"/>
  <c r="BM35" i="8"/>
  <c r="BM36" i="8"/>
  <c r="BM37" i="8"/>
  <c r="BM38" i="8"/>
  <c r="BM39" i="8"/>
  <c r="BM40" i="8"/>
  <c r="BM44" i="8"/>
  <c r="BM48" i="8"/>
  <c r="BM49" i="8"/>
  <c r="BL18" i="8"/>
  <c r="BL23" i="8"/>
  <c r="BL26" i="8"/>
  <c r="BL27" i="8"/>
  <c r="BL28" i="8"/>
  <c r="BL29" i="8"/>
  <c r="BL30" i="8"/>
  <c r="BL31" i="8"/>
  <c r="BL32" i="8"/>
  <c r="BL33" i="8"/>
  <c r="BL34" i="8"/>
  <c r="BL35" i="8"/>
  <c r="BL36" i="8"/>
  <c r="BL37" i="8"/>
  <c r="BL38" i="8"/>
  <c r="BL39" i="8"/>
  <c r="BL40" i="8"/>
  <c r="BL44" i="8"/>
  <c r="BL48" i="8"/>
  <c r="BL49" i="8"/>
  <c r="BL13" i="8"/>
  <c r="BM13" i="8"/>
  <c r="BN13" i="8"/>
  <c r="BO13" i="8"/>
  <c r="BP13" i="8"/>
  <c r="BL77" i="8"/>
  <c r="BM77" i="8"/>
  <c r="BN77" i="8"/>
  <c r="BO77" i="8"/>
  <c r="BP77" i="8"/>
  <c r="BK77" i="8"/>
  <c r="BJ77" i="8"/>
  <c r="BI77" i="8"/>
  <c r="BH77" i="8"/>
  <c r="BG77" i="8"/>
  <c r="BK13" i="8"/>
  <c r="BJ13" i="8"/>
  <c r="BI13" i="8"/>
  <c r="BH13" i="8"/>
  <c r="BG13" i="8"/>
  <c r="BG18" i="8"/>
  <c r="BG23" i="8"/>
  <c r="BG26" i="8"/>
  <c r="BG27" i="8"/>
  <c r="BG28" i="8"/>
  <c r="BG29" i="8"/>
  <c r="BG30" i="8"/>
  <c r="BG31" i="8"/>
  <c r="BG32" i="8"/>
  <c r="BG33" i="8"/>
  <c r="BG34" i="8"/>
  <c r="BG35" i="8"/>
  <c r="BG36" i="8"/>
  <c r="BG37" i="8"/>
  <c r="BG38" i="8"/>
  <c r="BG39" i="8"/>
  <c r="BG40" i="8"/>
  <c r="BG44" i="8"/>
  <c r="BG48" i="8"/>
  <c r="BG49" i="8"/>
  <c r="BH18" i="8"/>
  <c r="BH23" i="8"/>
  <c r="BH26" i="8"/>
  <c r="BH27" i="8"/>
  <c r="BH28" i="8"/>
  <c r="BH29" i="8"/>
  <c r="BH30" i="8"/>
  <c r="BH31" i="8"/>
  <c r="BH32" i="8"/>
  <c r="BH33" i="8"/>
  <c r="BH34" i="8"/>
  <c r="BH35" i="8"/>
  <c r="BH36" i="8"/>
  <c r="BH37" i="8"/>
  <c r="BH38" i="8"/>
  <c r="BH39" i="8"/>
  <c r="BH40" i="8"/>
  <c r="BH44" i="8"/>
  <c r="BH48" i="8"/>
  <c r="BH49" i="8"/>
  <c r="BI18" i="8"/>
  <c r="BI23" i="8"/>
  <c r="BI26" i="8"/>
  <c r="BI27" i="8"/>
  <c r="BI28" i="8"/>
  <c r="BI29" i="8"/>
  <c r="BI30" i="8"/>
  <c r="BI31" i="8"/>
  <c r="BI32" i="8"/>
  <c r="BI33" i="8"/>
  <c r="BI34" i="8"/>
  <c r="BI35" i="8"/>
  <c r="BI36" i="8"/>
  <c r="BI37" i="8"/>
  <c r="BI38" i="8"/>
  <c r="BI39" i="8"/>
  <c r="BI40" i="8"/>
  <c r="BI44" i="8"/>
  <c r="BI48" i="8"/>
  <c r="BI49" i="8"/>
  <c r="BJ18" i="8"/>
  <c r="BJ23" i="8"/>
  <c r="BJ26" i="8"/>
  <c r="BJ27" i="8"/>
  <c r="BJ28" i="8"/>
  <c r="BJ29" i="8"/>
  <c r="BJ30" i="8"/>
  <c r="BJ31" i="8"/>
  <c r="BJ32" i="8"/>
  <c r="BJ33" i="8"/>
  <c r="BJ34" i="8"/>
  <c r="BJ35" i="8"/>
  <c r="BJ36" i="8"/>
  <c r="BJ37" i="8"/>
  <c r="BJ38" i="8"/>
  <c r="BJ39" i="8"/>
  <c r="BJ40" i="8"/>
  <c r="BJ44" i="8"/>
  <c r="BJ48" i="8"/>
  <c r="BJ49" i="8"/>
  <c r="BK18" i="8"/>
  <c r="BK23" i="8"/>
  <c r="BK26" i="8"/>
  <c r="BK27" i="8"/>
  <c r="BK28" i="8"/>
  <c r="BK29" i="8"/>
  <c r="BK30" i="8"/>
  <c r="BK31" i="8"/>
  <c r="BK32" i="8"/>
  <c r="BK33" i="8"/>
  <c r="BK34" i="8"/>
  <c r="BK35" i="8"/>
  <c r="BK36" i="8"/>
  <c r="BK37" i="8"/>
  <c r="BK38" i="8"/>
  <c r="BK39" i="8"/>
  <c r="BK40" i="8"/>
  <c r="BK44" i="8"/>
  <c r="BK48" i="8"/>
  <c r="BK49" i="8"/>
  <c r="BK25" i="8"/>
  <c r="BJ25" i="8"/>
  <c r="BI25" i="8"/>
  <c r="BH25" i="8"/>
  <c r="BG25" i="8"/>
  <c r="BG14" i="8"/>
  <c r="BH14" i="8"/>
  <c r="BI14" i="8"/>
  <c r="BJ14" i="8"/>
  <c r="BK14" i="8"/>
  <c r="BG75" i="8"/>
  <c r="BH75" i="8"/>
  <c r="BI75" i="8"/>
  <c r="BJ75" i="8"/>
  <c r="BK75" i="8"/>
  <c r="BP75" i="8"/>
  <c r="BO75" i="8"/>
  <c r="BN75" i="8"/>
  <c r="BM75" i="8"/>
  <c r="BL75" i="8"/>
  <c r="BP14" i="8"/>
  <c r="BO14" i="8"/>
  <c r="BN14" i="8"/>
  <c r="BM14" i="8"/>
  <c r="BL14" i="8"/>
  <c r="BL25" i="8"/>
  <c r="BM25" i="8"/>
  <c r="BN25" i="8"/>
  <c r="BO25" i="8"/>
  <c r="BP25" i="8"/>
  <c r="BN56" i="8"/>
  <c r="BO56" i="8"/>
  <c r="BP56" i="8"/>
  <c r="C118" i="6"/>
  <c r="BF25" i="8"/>
  <c r="BF14" i="8"/>
  <c r="BF75" i="8"/>
  <c r="BP11" i="8"/>
  <c r="BO11" i="8"/>
  <c r="BN11" i="8"/>
  <c r="BM11" i="8"/>
  <c r="BL11" i="8"/>
  <c r="BK11" i="8"/>
  <c r="BJ11" i="8"/>
  <c r="BI11" i="8"/>
  <c r="BH11" i="8"/>
  <c r="BG11" i="8"/>
  <c r="BF11" i="8"/>
  <c r="J90" i="8"/>
  <c r="K68" i="8"/>
  <c r="D14" i="6"/>
  <c r="D15" i="6"/>
  <c r="D16" i="6"/>
  <c r="K90" i="8"/>
  <c r="K93" i="8"/>
  <c r="D17" i="6"/>
  <c r="L68" i="8"/>
  <c r="E14" i="6"/>
  <c r="E17" i="6"/>
  <c r="M68" i="8"/>
  <c r="F14" i="6"/>
  <c r="F17" i="6"/>
  <c r="N68" i="8"/>
  <c r="G14" i="6"/>
  <c r="G17" i="6"/>
  <c r="O68" i="8"/>
  <c r="H14" i="6"/>
  <c r="H17" i="6"/>
  <c r="P68" i="8"/>
  <c r="I14" i="6"/>
  <c r="I17" i="6"/>
  <c r="Q68" i="8"/>
  <c r="J14" i="6"/>
  <c r="J17" i="6"/>
  <c r="R68" i="8"/>
  <c r="K14" i="6"/>
  <c r="K17" i="6"/>
  <c r="S68" i="8"/>
  <c r="L14" i="6"/>
  <c r="L17" i="6"/>
  <c r="T68" i="8"/>
  <c r="M14" i="6"/>
  <c r="M17" i="6"/>
  <c r="U68" i="8"/>
  <c r="N14" i="6"/>
  <c r="N17" i="6"/>
  <c r="V68" i="8"/>
  <c r="O14" i="6"/>
  <c r="O17" i="6"/>
  <c r="W68" i="8"/>
  <c r="P14" i="6"/>
  <c r="P17" i="6"/>
  <c r="X68" i="8"/>
  <c r="Q14" i="6"/>
  <c r="Q17" i="6"/>
  <c r="Y68" i="8"/>
  <c r="R14" i="6"/>
  <c r="R17" i="6"/>
  <c r="Z68" i="8"/>
  <c r="S14" i="6"/>
  <c r="S17" i="6"/>
  <c r="AA68" i="8"/>
  <c r="T14" i="6"/>
  <c r="T17" i="6"/>
  <c r="AB68" i="8"/>
  <c r="U14" i="6"/>
  <c r="U17" i="6"/>
  <c r="AC68" i="8"/>
  <c r="V14" i="6"/>
  <c r="V17" i="6"/>
  <c r="AD68" i="8"/>
  <c r="W14" i="6"/>
  <c r="W17" i="6"/>
  <c r="AE68" i="8"/>
  <c r="X14" i="6"/>
  <c r="X17" i="6"/>
  <c r="AF68" i="8"/>
  <c r="Y14" i="6"/>
  <c r="Y17" i="6"/>
  <c r="AG68" i="8"/>
  <c r="Z14" i="6"/>
  <c r="Z17" i="6"/>
  <c r="AH68" i="8"/>
  <c r="AA14" i="6"/>
  <c r="AA17" i="6"/>
  <c r="AI68" i="8"/>
  <c r="AB14" i="6"/>
  <c r="AB17" i="6"/>
  <c r="AJ68" i="8"/>
  <c r="AC14" i="6"/>
  <c r="AC17" i="6"/>
  <c r="AD14" i="6"/>
  <c r="AD17" i="6"/>
  <c r="AE14" i="6"/>
  <c r="AE17" i="6"/>
  <c r="AF14" i="6"/>
  <c r="AF17" i="6"/>
  <c r="AG14" i="6"/>
  <c r="AG17" i="6"/>
  <c r="AH14" i="6"/>
  <c r="AH17" i="6"/>
  <c r="AI14" i="6"/>
  <c r="AI17" i="6"/>
  <c r="AJ14" i="6"/>
  <c r="AJ17" i="6"/>
  <c r="AK14" i="6"/>
  <c r="AK17" i="6"/>
  <c r="E16" i="6"/>
  <c r="E15" i="6"/>
  <c r="L90" i="8"/>
  <c r="L93" i="8"/>
  <c r="BF90" i="8"/>
  <c r="H16" i="6"/>
  <c r="G16" i="6"/>
  <c r="F16" i="6"/>
  <c r="H15" i="6"/>
  <c r="G15" i="6"/>
  <c r="F15" i="6"/>
  <c r="M90" i="8"/>
  <c r="M93" i="8"/>
  <c r="N90" i="8"/>
  <c r="N93" i="8"/>
  <c r="O90" i="8"/>
  <c r="O93" i="8"/>
  <c r="BG93" i="8"/>
  <c r="BG90" i="8"/>
  <c r="BG76" i="8"/>
  <c r="BG68" i="8"/>
  <c r="BG67" i="8"/>
  <c r="BG50" i="8"/>
  <c r="I16" i="6"/>
  <c r="I15" i="6"/>
  <c r="P90" i="8"/>
  <c r="P93" i="8"/>
  <c r="P69" i="8"/>
  <c r="BH50" i="8"/>
  <c r="BI50" i="8"/>
  <c r="BJ50" i="8"/>
  <c r="BK50" i="8"/>
  <c r="BL50" i="8"/>
  <c r="BM50" i="8"/>
  <c r="BN50" i="8"/>
  <c r="BO50" i="8"/>
  <c r="BP50" i="8"/>
  <c r="BN55" i="8"/>
  <c r="BO55" i="8"/>
  <c r="BP55" i="8"/>
  <c r="BH67" i="8"/>
  <c r="BI67" i="8"/>
  <c r="BJ67" i="8"/>
  <c r="BK67" i="8"/>
  <c r="BL67" i="8"/>
  <c r="BM67" i="8"/>
  <c r="BN67" i="8"/>
  <c r="BO67" i="8"/>
  <c r="BP67" i="8"/>
  <c r="BH68" i="8"/>
  <c r="BI68" i="8"/>
  <c r="BJ68" i="8"/>
  <c r="BK68" i="8"/>
  <c r="BL68" i="8"/>
  <c r="BM68" i="8"/>
  <c r="BN68" i="8"/>
  <c r="BO68" i="8"/>
  <c r="BP68" i="8"/>
  <c r="Q69" i="8"/>
  <c r="S69" i="8"/>
  <c r="T69" i="8"/>
  <c r="V69" i="8"/>
  <c r="W69" i="8"/>
  <c r="Y69" i="8"/>
  <c r="Z69" i="8"/>
  <c r="AB69" i="8"/>
  <c r="AC69" i="8"/>
  <c r="AE69" i="8"/>
  <c r="AF69" i="8"/>
  <c r="AH69" i="8"/>
  <c r="AI69" i="8"/>
  <c r="AK69" i="8"/>
  <c r="AL69" i="8"/>
  <c r="AN69" i="8"/>
  <c r="AO69" i="8"/>
  <c r="R69" i="8"/>
  <c r="BH69" i="8"/>
  <c r="U69" i="8"/>
  <c r="BI69" i="8"/>
  <c r="X69" i="8"/>
  <c r="BJ69" i="8"/>
  <c r="AA69" i="8"/>
  <c r="BK69" i="8"/>
  <c r="AD69" i="8"/>
  <c r="BL69" i="8"/>
  <c r="AG69" i="8"/>
  <c r="BM69" i="8"/>
  <c r="AJ69" i="8"/>
  <c r="BN69" i="8"/>
  <c r="AM69" i="8"/>
  <c r="BO69" i="8"/>
  <c r="BP69" i="8"/>
  <c r="BH76" i="8"/>
  <c r="BI76" i="8"/>
  <c r="BJ76" i="8"/>
  <c r="BK76" i="8"/>
  <c r="BL76" i="8"/>
  <c r="BM76" i="8"/>
  <c r="BN76" i="8"/>
  <c r="BO76" i="8"/>
  <c r="BP76" i="8"/>
  <c r="Q90" i="8"/>
  <c r="R90" i="8"/>
  <c r="BH90" i="8"/>
  <c r="S90" i="8"/>
  <c r="T90" i="8"/>
  <c r="U90" i="8"/>
  <c r="BI90" i="8"/>
  <c r="V90" i="8"/>
  <c r="W90" i="8"/>
  <c r="X90" i="8"/>
  <c r="BJ90" i="8"/>
  <c r="Y90" i="8"/>
  <c r="Z90" i="8"/>
  <c r="AA90" i="8"/>
  <c r="BK90" i="8"/>
  <c r="AB90" i="8"/>
  <c r="AC90" i="8"/>
  <c r="AD90" i="8"/>
  <c r="BL90" i="8"/>
  <c r="AE90" i="8"/>
  <c r="AF90" i="8"/>
  <c r="AG90" i="8"/>
  <c r="BM90" i="8"/>
  <c r="AH90" i="8"/>
  <c r="AI90" i="8"/>
  <c r="AJ90" i="8"/>
  <c r="BN90" i="8"/>
  <c r="AK90" i="8"/>
  <c r="AL90" i="8"/>
  <c r="AM90" i="8"/>
  <c r="BO90" i="8"/>
  <c r="AN90" i="8"/>
  <c r="AO90" i="8"/>
  <c r="BP90" i="8"/>
  <c r="R93" i="8"/>
  <c r="T93" i="8"/>
  <c r="U93" i="8"/>
  <c r="W93" i="8"/>
  <c r="X93" i="8"/>
  <c r="Z93" i="8"/>
  <c r="AA93" i="8"/>
  <c r="AC93" i="8"/>
  <c r="AD93" i="8"/>
  <c r="AF93" i="8"/>
  <c r="AG93" i="8"/>
  <c r="AI93" i="8"/>
  <c r="AJ93" i="8"/>
  <c r="AL93" i="8"/>
  <c r="AM93" i="8"/>
  <c r="AO93" i="8"/>
  <c r="Q93" i="8"/>
  <c r="BH93" i="8"/>
  <c r="S93" i="8"/>
  <c r="BI93" i="8"/>
  <c r="V93" i="8"/>
  <c r="BJ93" i="8"/>
  <c r="Y93" i="8"/>
  <c r="BK93" i="8"/>
  <c r="AB93" i="8"/>
  <c r="BL93" i="8"/>
  <c r="AE93" i="8"/>
  <c r="BM93" i="8"/>
  <c r="AH93" i="8"/>
  <c r="BN93" i="8"/>
  <c r="AK93" i="8"/>
  <c r="BO93" i="8"/>
  <c r="AN93" i="8"/>
  <c r="BP93" i="8"/>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17" i="6"/>
  <c r="BX58" i="8"/>
  <c r="M68" i="6"/>
  <c r="BX55" i="8"/>
  <c r="M65" i="6"/>
  <c r="BW55" i="8"/>
  <c r="L65" i="6"/>
  <c r="BY93" i="8"/>
  <c r="BX93" i="8"/>
  <c r="BY90" i="8"/>
  <c r="BX90" i="8"/>
  <c r="BW90" i="8"/>
  <c r="BY76" i="8"/>
  <c r="BX76" i="8"/>
  <c r="BZ69" i="8"/>
  <c r="BY69" i="8"/>
  <c r="BX69" i="8"/>
  <c r="BY68" i="8"/>
  <c r="BX68" i="8"/>
  <c r="BY67" i="8"/>
  <c r="BX67" i="8"/>
  <c r="BY50" i="8"/>
  <c r="BX50" i="8"/>
  <c r="BW11" i="8"/>
  <c r="BX11" i="8"/>
  <c r="BY11" i="8"/>
  <c r="BZ11" i="8"/>
  <c r="BZ75" i="8"/>
  <c r="BZ25" i="8"/>
  <c r="BZ14" i="8"/>
  <c r="BY75" i="8"/>
  <c r="BY25" i="8"/>
  <c r="BY14" i="8"/>
  <c r="BZ58" i="8"/>
  <c r="BZ56" i="8"/>
  <c r="BX56" i="8"/>
  <c r="M66" i="6"/>
  <c r="BW56" i="8"/>
  <c r="L66" i="6"/>
  <c r="BX75" i="8"/>
  <c r="BW75" i="8"/>
  <c r="BX14" i="8"/>
  <c r="BW14" i="8"/>
  <c r="BX25" i="8"/>
  <c r="BW25" i="8"/>
  <c r="BZ50" i="8"/>
  <c r="BZ67" i="8"/>
  <c r="BZ68" i="8"/>
  <c r="BZ76" i="8"/>
  <c r="BW49" i="8"/>
  <c r="BW48" i="8"/>
  <c r="BW44" i="8"/>
  <c r="BW40" i="8"/>
  <c r="BW39" i="8"/>
  <c r="BW38" i="8"/>
  <c r="BW37" i="8"/>
  <c r="BW36" i="8"/>
  <c r="BW35" i="8"/>
  <c r="BW34" i="8"/>
  <c r="BW33" i="8"/>
  <c r="BW32" i="8"/>
  <c r="BW31" i="8"/>
  <c r="BW30" i="8"/>
  <c r="BW29" i="8"/>
  <c r="BW28" i="8"/>
  <c r="BW27" i="8"/>
  <c r="BW26" i="8"/>
  <c r="BW23" i="8"/>
  <c r="BW18" i="8"/>
  <c r="BX49" i="8"/>
  <c r="BX48" i="8"/>
  <c r="BX44" i="8"/>
  <c r="BX40" i="8"/>
  <c r="BX39" i="8"/>
  <c r="BX38" i="8"/>
  <c r="BX37" i="8"/>
  <c r="BX36" i="8"/>
  <c r="BX35" i="8"/>
  <c r="BX34" i="8"/>
  <c r="BX33" i="8"/>
  <c r="BX32" i="8"/>
  <c r="BX31" i="8"/>
  <c r="BX30" i="8"/>
  <c r="BX29" i="8"/>
  <c r="BX28" i="8"/>
  <c r="BX27" i="8"/>
  <c r="BX26" i="8"/>
  <c r="BX23" i="8"/>
  <c r="BX18" i="8"/>
  <c r="BW13" i="8"/>
  <c r="BX13" i="8"/>
  <c r="BW77" i="8"/>
  <c r="BX77" i="8"/>
  <c r="L61" i="6"/>
  <c r="M61" i="6"/>
  <c r="BW53" i="8"/>
  <c r="L63" i="6"/>
  <c r="BW54" i="8"/>
  <c r="L64" i="6"/>
  <c r="BX53" i="8"/>
  <c r="M63" i="6"/>
  <c r="BZ53" i="8"/>
  <c r="BX54" i="8"/>
  <c r="M64" i="6"/>
  <c r="BZ54" i="8"/>
  <c r="BZ55" i="8"/>
  <c r="BX57" i="8"/>
  <c r="M67" i="6"/>
  <c r="BZ57" i="8"/>
  <c r="BY13" i="8"/>
  <c r="BY49" i="8"/>
  <c r="BY48" i="8"/>
  <c r="BY44" i="8"/>
  <c r="BY40" i="8"/>
  <c r="BY39" i="8"/>
  <c r="BY38" i="8"/>
  <c r="BY37" i="8"/>
  <c r="BY36" i="8"/>
  <c r="BY35" i="8"/>
  <c r="BY34" i="8"/>
  <c r="BY33" i="8"/>
  <c r="BY32" i="8"/>
  <c r="BY31" i="8"/>
  <c r="BY30" i="8"/>
  <c r="BY29" i="8"/>
  <c r="BY28" i="8"/>
  <c r="BY27" i="8"/>
  <c r="BY26" i="8"/>
  <c r="BY23" i="8"/>
  <c r="BY18" i="8"/>
  <c r="BY77" i="8"/>
  <c r="BZ13" i="8"/>
  <c r="BZ49" i="8"/>
  <c r="BZ48" i="8"/>
  <c r="BZ44" i="8"/>
  <c r="BZ40" i="8"/>
  <c r="BZ39" i="8"/>
  <c r="BZ38" i="8"/>
  <c r="BZ37" i="8"/>
  <c r="BZ36" i="8"/>
  <c r="BZ35" i="8"/>
  <c r="BZ34" i="8"/>
  <c r="BZ33" i="8"/>
  <c r="BZ32" i="8"/>
  <c r="BZ31" i="8"/>
  <c r="BZ30" i="8"/>
  <c r="BZ29" i="8"/>
  <c r="BZ28" i="8"/>
  <c r="BZ27" i="8"/>
  <c r="BZ26" i="8"/>
  <c r="BZ23" i="8"/>
  <c r="BZ18" i="8"/>
  <c r="BZ77" i="8"/>
  <c r="BW12" i="8"/>
  <c r="BX12" i="8"/>
  <c r="BY12" i="8"/>
  <c r="BZ12" i="8"/>
  <c r="BW24" i="8"/>
  <c r="BX24" i="8"/>
  <c r="BY24" i="8"/>
  <c r="BZ24" i="8"/>
  <c r="BW21" i="8"/>
  <c r="BX21" i="8"/>
  <c r="BY21" i="8"/>
  <c r="BZ21" i="8"/>
  <c r="BW22" i="8"/>
  <c r="BX22" i="8"/>
  <c r="BY22" i="8"/>
  <c r="BZ22" i="8"/>
  <c r="BW88" i="8"/>
  <c r="BX88" i="8"/>
  <c r="BY88" i="8"/>
  <c r="BZ88" i="8"/>
  <c r="BX92" i="8"/>
  <c r="BY92" i="8"/>
  <c r="BZ92" i="8"/>
  <c r="BZ93" i="8"/>
  <c r="BW78" i="8"/>
  <c r="BX78" i="8"/>
  <c r="BY78" i="8"/>
  <c r="BZ78" i="8"/>
  <c r="BW79" i="8"/>
  <c r="BX79" i="8"/>
  <c r="BY79" i="8"/>
  <c r="BZ79" i="8"/>
  <c r="BW45" i="8"/>
  <c r="BX45" i="8"/>
  <c r="BY45" i="8"/>
  <c r="BZ45" i="8"/>
  <c r="BW46" i="8"/>
  <c r="BX46" i="8"/>
  <c r="BY46" i="8"/>
  <c r="BZ46" i="8"/>
  <c r="BW47" i="8"/>
  <c r="BX47" i="8"/>
  <c r="BY47" i="8"/>
  <c r="BZ47" i="8"/>
  <c r="BW89" i="8"/>
  <c r="BX89" i="8"/>
  <c r="BY89" i="8"/>
  <c r="BZ89" i="8"/>
  <c r="BZ90" i="8"/>
  <c r="BW91" i="8"/>
  <c r="BX91" i="8"/>
  <c r="BY91" i="8"/>
  <c r="BZ91" i="8"/>
  <c r="BZ43" i="8"/>
  <c r="BY43" i="8"/>
  <c r="BX43" i="8"/>
  <c r="BW43" i="8"/>
  <c r="BZ42" i="8"/>
  <c r="BY42" i="8"/>
  <c r="BX42" i="8"/>
  <c r="BW42" i="8"/>
  <c r="BZ41" i="8"/>
  <c r="BY41" i="8"/>
  <c r="BX41" i="8"/>
  <c r="BW41" i="8"/>
  <c r="BW19" i="8"/>
  <c r="BX19" i="8"/>
  <c r="BY19" i="8"/>
  <c r="BZ19" i="8"/>
  <c r="BW20" i="8"/>
  <c r="BX20" i="8"/>
  <c r="BY20" i="8"/>
  <c r="BZ20" i="8"/>
  <c r="BZ8" i="8"/>
  <c r="BY8" i="8"/>
  <c r="BX8" i="8"/>
  <c r="BW8" i="8"/>
  <c r="BZ7" i="8"/>
  <c r="BY7" i="8"/>
  <c r="BX7" i="8"/>
  <c r="BW7" i="8"/>
  <c r="J57" i="8"/>
  <c r="J58" i="8"/>
  <c r="BF58" i="8"/>
  <c r="C68" i="6"/>
  <c r="BF57" i="8"/>
  <c r="C67" i="6"/>
  <c r="J92" i="8"/>
  <c r="BF92" i="8"/>
  <c r="J68" i="8"/>
  <c r="J69" i="8"/>
  <c r="C14" i="6"/>
  <c r="C15" i="6"/>
  <c r="C16" i="6"/>
  <c r="K69" i="8"/>
  <c r="C17" i="6"/>
  <c r="N47" i="6"/>
  <c r="J93" i="8"/>
  <c r="BF93" i="8"/>
  <c r="BF76" i="8"/>
  <c r="L69" i="8"/>
  <c r="BF69" i="8"/>
  <c r="BF68" i="8"/>
  <c r="BF67" i="8"/>
  <c r="BF50" i="8"/>
  <c r="N69" i="8"/>
  <c r="M69" i="8"/>
  <c r="O69" i="8"/>
  <c r="BG69" i="8"/>
  <c r="J47" i="6"/>
  <c r="C119" i="6"/>
  <c r="C120" i="6"/>
  <c r="D115" i="6"/>
  <c r="D116" i="6"/>
  <c r="D117" i="6"/>
  <c r="D118" i="6"/>
  <c r="D119" i="6"/>
  <c r="D120" i="6"/>
  <c r="BW58" i="8"/>
  <c r="L68" i="6"/>
  <c r="BW93" i="8"/>
  <c r="BW76" i="8"/>
  <c r="BW69" i="8"/>
  <c r="BW68" i="8"/>
  <c r="BW67" i="8"/>
  <c r="BW50" i="8"/>
  <c r="BW57" i="8"/>
  <c r="L67" i="6"/>
  <c r="BW92" i="8"/>
  <c r="BW81" i="8"/>
  <c r="BX73" i="8"/>
  <c r="BX81" i="8"/>
  <c r="BY73" i="8"/>
  <c r="BY81" i="8"/>
  <c r="BZ73" i="8"/>
  <c r="BZ81" i="8"/>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83" i="8"/>
  <c r="BO81" i="8"/>
  <c r="BP73" i="8"/>
  <c r="BN81" i="8"/>
  <c r="BO73" i="8"/>
  <c r="BM81" i="8"/>
  <c r="BN73" i="8"/>
  <c r="BL81" i="8"/>
  <c r="BM73" i="8"/>
  <c r="BK81" i="8"/>
  <c r="BL73" i="8"/>
  <c r="BJ81" i="8"/>
  <c r="BK73" i="8"/>
  <c r="BI81" i="8"/>
  <c r="BJ73" i="8"/>
  <c r="BH81" i="8"/>
  <c r="BI73" i="8"/>
  <c r="J11" i="6"/>
  <c r="I12" i="6"/>
  <c r="BG81" i="8"/>
  <c r="BH73" i="8"/>
  <c r="G11" i="6"/>
  <c r="H11" i="6"/>
  <c r="I11" i="6"/>
  <c r="F12" i="6"/>
  <c r="G12" i="6"/>
  <c r="H12" i="6"/>
  <c r="BF81" i="8"/>
  <c r="BG73" i="8"/>
  <c r="F11" i="6"/>
  <c r="E12" i="6"/>
  <c r="D12" i="6"/>
  <c r="E11" i="6"/>
  <c r="C12" i="6"/>
  <c r="E47" i="6"/>
  <c r="D11" i="6"/>
  <c r="BU81" i="8"/>
  <c r="BT81" i="8"/>
  <c r="BU73" i="8"/>
  <c r="BS81" i="8"/>
  <c r="BT73" i="8"/>
  <c r="BR81" i="8"/>
  <c r="BS73" i="8"/>
  <c r="BQ81" i="8"/>
  <c r="BR73" i="8"/>
  <c r="BP81" i="8"/>
  <c r="BQ73" i="8"/>
  <c r="AL11" i="6"/>
  <c r="AL12" i="6"/>
</calcChain>
</file>

<file path=xl/sharedStrings.xml><?xml version="1.0" encoding="utf-8"?>
<sst xmlns="http://schemas.openxmlformats.org/spreadsheetml/2006/main" count="479" uniqueCount="343">
  <si>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</si>
  <si>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</si>
  <si>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</si>
  <si>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</si>
  <si>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</si>
  <si>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</si>
  <si>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</si>
  <si>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</si>
  <si>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</si>
  <si>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</si>
  <si>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</si>
  <si>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</si>
  <si>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</si>
  <si>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</si>
  <si>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</si>
  <si>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</si>
  <si>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</si>
  <si>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</si>
  <si>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</si>
  <si>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</si>
  <si>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</si>
  <si>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</si>
  <si>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</si>
  <si>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</si>
  <si>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</si>
  <si>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</si>
  <si>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</si>
  <si>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</si>
  <si>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</si>
  <si>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</si>
  <si>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</si>
  <si>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</si>
  <si>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</si>
  <si>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</si>
  <si>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Quarter</t>
  </si>
  <si>
    <t>Unit</t>
  </si>
  <si>
    <t>Detail</t>
  </si>
  <si>
    <t>Month</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</si>
  <si>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</si>
  <si>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</si>
  <si>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</si>
  <si>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</si>
  <si>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</si>
  <si>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</si>
  <si>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</si>
  <si>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</si>
  <si>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</si>
  <si>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</si>
  <si>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</si>
  <si>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</si>
  <si>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</si>
  <si>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</si>
  <si>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</si>
  <si>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</si>
  <si>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</si>
  <si>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</si>
  <si>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</si>
  <si>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</si>
  <si>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</si>
  <si>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</si>
  <si>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</si>
  <si>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</si>
  <si>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</si>
  <si>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</si>
  <si>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</si>
  <si>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</si>
  <si>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</si>
  <si>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</si>
  <si>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</si>
  <si>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</si>
  <si>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</si>
  <si>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</si>
  <si>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</si>
  <si>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</si>
  <si>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</si>
  <si>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</si>
  <si>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</si>
  <si>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</si>
  <si>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</si>
  <si>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</si>
  <si>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</si>
  <si>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</si>
  <si>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</si>
  <si>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</si>
  <si>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</si>
  <si>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</si>
  <si>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</si>
  <si>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</si>
  <si>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</si>
  <si>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</si>
  <si>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</si>
  <si>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</si>
  <si>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</si>
  <si>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</si>
  <si>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</si>
  <si>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</si>
  <si>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</si>
  <si>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</si>
  <si>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</si>
  <si>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</si>
  <si>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</si>
  <si>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</si>
  <si>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</si>
  <si>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</si>
  <si>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</si>
  <si>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</si>
  <si>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</si>
  <si>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</si>
  <si>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</si>
  <si>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</si>
  <si>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</si>
  <si>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</si>
  <si>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</si>
  <si>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</si>
  <si>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</si>
  <si>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</si>
  <si>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</si>
  <si>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</si>
  <si>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</si>
  <si>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</si>
  <si>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</si>
  <si>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</si>
  <si>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</si>
  <si>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</si>
  <si>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</si>
  <si>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</si>
  <si>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</si>
  <si>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</si>
  <si>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</si>
  <si>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</si>
  <si>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</si>
  <si>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</si>
  <si>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</si>
  <si>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</si>
  <si>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</si>
  <si>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</si>
  <si>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</si>
  <si>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</si>
  <si>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</si>
  <si>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</si>
  <si>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</si>
  <si>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</si>
  <si>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</si>
  <si>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</si>
  <si>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</si>
  <si>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</si>
  <si>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</si>
  <si>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</si>
  <si>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</si>
  <si>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</si>
  <si>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</si>
  <si>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</si>
  <si>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</si>
  <si>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</si>
  <si>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</si>
  <si>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</si>
  <si>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</si>
  <si>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</si>
  <si>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</si>
  <si>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 Month in year</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</si>
  <si>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</si>
  <si>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</si>
  <si>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</si>
  <si>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</si>
  <si>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</si>
  <si>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</si>
  <si>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</si>
  <si>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</si>
  <si>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</si>
  <si>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</si>
  <si>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</si>
  <si>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</si>
  <si>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</si>
  <si>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</si>
  <si>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</si>
  <si>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</si>
  <si>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</si>
  <si>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</si>
  <si>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</si>
  <si>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</si>
  <si>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</si>
  <si>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</si>
  <si>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</si>
  <si>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</si>
  <si>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</si>
  <si>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</si>
  <si>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</si>
  <si>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</si>
  <si>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</si>
  <si>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</si>
  <si>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</si>
  <si>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</si>
  <si>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</si>
  <si>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</si>
  <si>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</si>
  <si>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</si>
  <si>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</si>
  <si>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</si>
  <si>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</si>
  <si>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</si>
  <si>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</si>
  <si>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</si>
  <si>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</si>
  <si>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</si>
  <si>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</si>
  <si>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</si>
  <si>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</si>
  <si>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</si>
  <si>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</si>
  <si>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</si>
  <si>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</si>
  <si>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</si>
  <si>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</si>
  <si>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</si>
  <si>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</si>
  <si>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</si>
  <si>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</si>
  <si>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</si>
  <si>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</si>
  <si>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</si>
  <si>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</si>
  <si>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</si>
  <si>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</si>
  <si>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</si>
  <si>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</si>
  <si>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</si>
  <si>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</si>
  <si>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</si>
  <si>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</si>
  <si>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</si>
  <si>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</si>
  <si>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</si>
  <si>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</si>
  <si>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</si>
  <si>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</si>
  <si>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</si>
  <si>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</si>
  <si>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</si>
  <si>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</si>
  <si>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</si>
  <si>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</si>
  <si>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</si>
  <si>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</si>
  <si>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</si>
  <si>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 Annual Interest Rate</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</si>
  <si>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</si>
  <si>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</si>
  <si>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</si>
  <si>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</si>
  <si>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</si>
  <si>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</si>
  <si>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</si>
  <si>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</si>
  <si>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</si>
  <si>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</si>
  <si>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</si>
  <si>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</si>
  <si>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</si>
  <si>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</si>
  <si>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</si>
  <si>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</si>
  <si>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</si>
  <si>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</si>
  <si>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</si>
  <si>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</si>
  <si>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</si>
  <si>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</si>
  <si>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</si>
  <si>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</si>
  <si>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</si>
  <si>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</si>
  <si>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</si>
  <si>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</si>
  <si>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</si>
  <si>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</si>
  <si>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</si>
  <si>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</si>
  <si>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</si>
  <si>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</si>
  <si>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</si>
  <si>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</si>
  <si>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</si>
  <si>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</si>
  <si>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</si>
  <si>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</si>
  <si>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</si>
  <si>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</si>
  <si>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</si>
  <si>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</si>
  <si>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</si>
  <si>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</si>
  <si>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</si>
  <si>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</si>
  <si>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</si>
  <si>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</si>
  <si>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</si>
  <si>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</si>
  <si>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</si>
  <si>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</si>
  <si>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</si>
  <si>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</si>
  <si>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</si>
  <si>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</si>
  <si>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</si>
  <si>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</si>
  <si>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</si>
  <si>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</si>
  <si>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</si>
  <si>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</si>
  <si>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</si>
  <si>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</si>
  <si>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</si>
  <si>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</si>
  <si>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</si>
  <si>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</si>
  <si>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</si>
  <si>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</si>
  <si>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</si>
  <si>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</si>
  <si>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</si>
  <si>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</si>
  <si>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</si>
  <si>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</si>
  <si>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</si>
  <si>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</si>
  <si>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</si>
  <si>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</si>
  <si>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</si>
  <si>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</si>
  <si>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may be used for commercial use in other products by Unstructured Ventures, LLC. Any rights not expressly granted in these Terms are reserved by us.</t>
  </si>
  <si>
    <t>This was inspired by Thomas Korte of AngelPad (https://angelpad.org), thank you to Thomas for the idea.</t>
  </si>
  <si>
    <t>Looking for more features?</t>
  </si>
  <si>
    <t>Overview: https://foresight.is/learn/runway-cash-budget-overview</t>
  </si>
  <si>
    <t>https://foresight.is/starter-financial-model</t>
  </si>
  <si>
    <t>+ Adds consolidated financial statements, more detailed analyses of costs and cash flows.</t>
  </si>
  <si>
    <t>+ Easy upgrade path from the Runway Tool to the Starter Model</t>
  </si>
  <si>
    <t>https://foresight.is/standard-financial-model</t>
  </si>
  <si>
    <t>+ Easy upgrade path from the Runway Tool to the Standard Model</t>
  </si>
  <si>
    <t>+ Adds consolidated financial statements, more detailed analyses of costs and cash flows, more detailed hiring plan, valuation, prebuilt structure for growth and revenue forecasting, and much more.</t>
  </si>
  <si>
    <t>Foresight's Starter Financial Model</t>
  </si>
  <si>
    <t>Foresight's Standard Financial Model</t>
  </si>
  <si>
    <t>v1.3 - 28 February 2019</t>
  </si>
  <si>
    <t>Forecast: Edits to lines 134, 135, and I140 to track existing ownership correctly.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</si>
</sst>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29" x14ac:knownFonts="1">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ont>
    <font>
      <sz val="12"/>
      <color theme="1"/>
      <name val="Avenir Book"/>
    </font>
    <font>
      <sz val="12"/>
      <name val="Avenir Book"/>
    </font>
    <font>
      <sz val="12"/>
      <color rgb="FF000000"/>
      <name val="Avenir Book"/>
    </font>
    <font>
      <i/>
      <sz val="12"/>
      <color theme="1"/>
      <name val="Avenir Book"/>
    </font>
    <font>
      <sz val="12"/>
      <color rgb="FF0000FF"/>
      <name val="Avenir Book"/>
    </font>
    <font>
      <sz val="8"/>
      <name val="Tahoma"/>
      <family val="2"/>
    </font>
    <font>
      <sz val="10"/>
      <name val="Arial"/>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ont>
    <font>
      <b/>
      <sz val="28"/>
      <color theme="1" tint="0.34998626667073579"/>
      <name val="Cambria"/>
      <family val="2"/>
      <scheme val="major"/>
    </font>
    <font>
      <sz val="8"/>
      <color theme="1" tint="0.24994659260841701"/>
      <name val="Calibri"/>
      <family val="2"/>
      <scheme val="minor"/>
    </font>
    <font>
      <sz val="14"/>
      <color theme="1"/>
      <name val="Avenir Book"/>
    </font>
    <font>
      <b/>
      <sz val="16"/>
      <color theme="1"/>
      <name val="Avenir Book"/>
    </font>
    <font>
      <b/>
      <sz val="12"/>
      <color rgb="FF000000"/>
      <name val="Avenir Book"/>
    </font>
    <font>
      <b/>
      <i/>
      <sz val="12"/>
      <color theme="1"/>
      <name val="Avenir Book"/>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11">
    <xf numFmtId="0" fontId="0" fillId="0" borderId="0"/>
    <xf numFmtId="164" fontId="7" fillId="0" borderId="0" applyFont="0" applyFill="0" applyBorder="0" applyAlignment="0" applyProtection="0"/>
    <xf numFmtId="9" fontId="7" fillId="0" borderId="0" applyFont="0" applyFill="0" applyBorder="0" applyAlignment="0" applyProtection="0"/>
    <xf numFmtId="43" fontId="5" fillId="0" borderId="0" applyFont="0" applyFill="0" applyBorder="0" applyAlignment="0" applyProtection="0"/>
    <xf numFmtId="0" fontId="5" fillId="0" borderId="0"/>
    <xf numFmtId="37" fontId="14" fillId="3" borderId="4" applyBorder="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37" fontId="16" fillId="4" borderId="5" applyBorder="0">
      <alignment horizontal="left" vertical="center" indent="1"/>
    </xf>
    <xf numFmtId="37" fontId="17" fillId="0" borderId="6">
      <alignment vertical="center"/>
    </xf>
    <xf numFmtId="0" fontId="17" fillId="5" borderId="7" applyNumberFormat="0">
      <alignment horizontal="left" vertical="top" indent="1"/>
    </xf>
    <xf numFmtId="0" fontId="17" fillId="3" borderId="0" applyBorder="0">
      <alignment horizontal="left" vertical="center" indent="1"/>
    </xf>
    <xf numFmtId="0" fontId="17" fillId="0" borderId="7" applyNumberFormat="0" applyFill="0">
      <alignment horizontal="centerContinuous" vertical="top"/>
    </xf>
    <xf numFmtId="0" fontId="5" fillId="0" borderId="0"/>
    <xf numFmtId="0" fontId="5" fillId="0" borderId="0"/>
    <xf numFmtId="0" fontId="18"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1" applyNumberFormat="0" applyFill="0" applyAlignment="0" applyProtection="0"/>
    <xf numFmtId="0" fontId="23" fillId="0" borderId="0" applyNumberFormat="0" applyFill="0" applyBorder="0" applyProtection="0">
      <alignment vertical="top"/>
    </xf>
    <xf numFmtId="0" fontId="2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8">
    <xf numFmtId="0" fontId="0" fillId="0" borderId="0" xfId="0"/>
    <xf numFmtId="165" fontId="8" fillId="0" borderId="0" xfId="1" applyNumberFormat="1" applyFont="1"/>
    <xf numFmtId="165" fontId="9" fillId="0" borderId="0" xfId="1" applyNumberFormat="1" applyFont="1"/>
    <xf numFmtId="0" fontId="9" fillId="0" borderId="0" xfId="1" applyNumberFormat="1" applyFont="1"/>
    <xf numFmtId="17" fontId="9" fillId="0" borderId="0" xfId="0" applyNumberFormat="1" applyFont="1"/>
    <xf numFmtId="165" fontId="9" fillId="0" borderId="2" xfId="1" applyNumberFormat="1" applyFont="1" applyBorder="1"/>
    <xf numFmtId="165" fontId="10" fillId="0" borderId="2" xfId="1" applyNumberFormat="1" applyFont="1" applyFill="1" applyBorder="1" applyAlignment="1">
      <alignment horizontal="right"/>
    </xf>
    <xf numFmtId="166" fontId="11" fillId="0" borderId="0" xfId="0" applyNumberFormat="1" applyFont="1"/>
    <xf numFmtId="17" fontId="8" fillId="0" borderId="0" xfId="0" applyNumberFormat="1" applyFont="1"/>
    <xf numFmtId="164" fontId="12" fillId="0" borderId="0" xfId="1" applyFont="1"/>
    <xf numFmtId="166" fontId="10" fillId="0" borderId="0" xfId="0" applyNumberFormat="1" applyFont="1" applyFill="1"/>
    <xf numFmtId="166" fontId="13" fillId="2" borderId="0" xfId="0" applyNumberFormat="1" applyFont="1" applyFill="1"/>
    <xf numFmtId="165" fontId="12" fillId="0" borderId="0" xfId="1" applyNumberFormat="1" applyFont="1"/>
    <xf numFmtId="166" fontId="9" fillId="0" borderId="2" xfId="3" applyNumberFormat="1" applyFont="1" applyBorder="1" applyAlignment="1">
      <alignment horizontal="right"/>
    </xf>
    <xf numFmtId="1" fontId="10" fillId="0" borderId="2" xfId="0" applyNumberFormat="1" applyFont="1" applyFill="1" applyBorder="1"/>
    <xf numFmtId="166" fontId="9" fillId="0" borderId="0" xfId="3" applyNumberFormat="1" applyFont="1" applyBorder="1" applyAlignment="1">
      <alignment horizontal="right"/>
    </xf>
    <xf numFmtId="166" fontId="9" fillId="0" borderId="3" xfId="3" applyNumberFormat="1" applyFont="1" applyBorder="1" applyAlignment="1">
      <alignment horizontal="right"/>
    </xf>
    <xf numFmtId="165" fontId="9" fillId="0" borderId="3" xfId="1" applyNumberFormat="1" applyFont="1" applyBorder="1"/>
    <xf numFmtId="165" fontId="9" fillId="0" borderId="0" xfId="1" applyNumberFormat="1" applyFont="1" applyFill="1"/>
    <xf numFmtId="165" fontId="12" fillId="0" borderId="0" xfId="1" applyNumberFormat="1" applyFont="1" applyFill="1"/>
    <xf numFmtId="165" fontId="8" fillId="0" borderId="0" xfId="1" applyNumberFormat="1" applyFont="1" applyFill="1"/>
    <xf numFmtId="165" fontId="9" fillId="0" borderId="3" xfId="1" applyNumberFormat="1" applyFont="1" applyFill="1" applyBorder="1"/>
    <xf numFmtId="165" fontId="9" fillId="0" borderId="0" xfId="1" applyNumberFormat="1" applyFont="1" applyFill="1" applyAlignment="1">
      <alignment horizontal="right"/>
    </xf>
    <xf numFmtId="165" fontId="9" fillId="0" borderId="0" xfId="1" applyNumberFormat="1" applyFont="1" applyAlignment="1">
      <alignment horizontal="right"/>
    </xf>
    <xf numFmtId="9" fontId="9" fillId="0" borderId="0" xfId="2" applyFont="1"/>
    <xf numFmtId="9" fontId="9" fillId="0" borderId="3" xfId="2" applyFont="1" applyBorder="1"/>
    <xf numFmtId="0" fontId="9" fillId="0" borderId="0" xfId="0" applyFont="1"/>
    <xf numFmtId="164" fontId="9" fillId="0" borderId="0" xfId="1" applyFont="1"/>
    <xf numFmtId="164" fontId="8" fillId="0" borderId="0" xfId="1" applyFont="1"/>
    <xf numFmtId="164" fontId="8" fillId="0" borderId="0" xfId="1" applyFont="1" applyAlignment="1">
      <alignment horizontal="center"/>
    </xf>
    <xf numFmtId="0" fontId="9" fillId="0" borderId="0" xfId="67" applyFont="1" applyAlignment="1">
      <alignment wrapText="1"/>
    </xf>
    <xf numFmtId="164" fontId="9" fillId="0" borderId="0" xfId="1" applyFont="1" applyAlignment="1">
      <alignment horizontal="center"/>
    </xf>
    <xf numFmtId="165" fontId="13" fillId="2" borderId="0" xfId="1" applyNumberFormat="1" applyFont="1" applyFill="1" applyAlignment="1">
      <alignment horizontal="right"/>
    </xf>
    <xf numFmtId="17" fontId="13" fillId="2" borderId="0" xfId="0" applyNumberFormat="1" applyFont="1" applyFill="1"/>
    <xf numFmtId="165" fontId="13" fillId="2" borderId="0" xfId="1" applyNumberFormat="1" applyFont="1" applyFill="1" applyAlignment="1">
      <alignment horizontal="left"/>
    </xf>
    <xf numFmtId="0" fontId="9" fillId="0" borderId="0" xfId="0" applyFont="1" applyBorder="1"/>
    <xf numFmtId="165" fontId="13" fillId="2" borderId="0" xfId="1" applyNumberFormat="1" applyFont="1" applyFill="1"/>
    <xf numFmtId="164" fontId="9" fillId="0" borderId="0" xfId="1" applyFont="1" applyFill="1"/>
    <xf numFmtId="164" fontId="8" fillId="0" borderId="0" xfId="1" applyFont="1" applyFill="1"/>
    <xf numFmtId="164" fontId="8" fillId="0" borderId="0" xfId="1" applyFont="1" applyFill="1" applyAlignment="1">
      <alignment horizontal="center"/>
    </xf>
    <xf numFmtId="0" fontId="12" fillId="0" borderId="0" xfId="0" applyFont="1"/>
    <xf numFmtId="166" fontId="9" fillId="0" borderId="0" xfId="0" applyNumberFormat="1" applyFont="1" applyAlignment="1">
      <alignment horizontal="right"/>
    </xf>
    <xf numFmtId="164" fontId="9" fillId="0" borderId="0" xfId="1" applyFont="1" applyFill="1" applyAlignment="1">
      <alignment horizontal="center"/>
    </xf>
    <xf numFmtId="0" fontId="9" fillId="0" borderId="0" xfId="0" applyFont="1" applyAlignment="1">
      <alignment horizontal="right"/>
    </xf>
    <xf numFmtId="164" fontId="9" fillId="0" borderId="2" xfId="1" applyFont="1" applyFill="1" applyBorder="1"/>
    <xf numFmtId="164" fontId="9" fillId="0" borderId="2" xfId="1" applyFont="1" applyFill="1" applyBorder="1" applyAlignment="1">
      <alignment horizontal="center"/>
    </xf>
    <xf numFmtId="164" fontId="9" fillId="0" borderId="2" xfId="1" applyFont="1" applyBorder="1" applyAlignment="1">
      <alignment horizontal="center"/>
    </xf>
    <xf numFmtId="165" fontId="9" fillId="0" borderId="2" xfId="0" applyNumberFormat="1" applyFont="1" applyBorder="1"/>
    <xf numFmtId="43" fontId="9" fillId="0" borderId="0" xfId="14" applyFont="1" applyAlignment="1">
      <alignment horizontal="right"/>
    </xf>
    <xf numFmtId="166" fontId="9" fillId="0" borderId="0" xfId="23" applyNumberFormat="1" applyFont="1" applyBorder="1"/>
    <xf numFmtId="166" fontId="9" fillId="0" borderId="0" xfId="1" applyNumberFormat="1" applyFont="1"/>
    <xf numFmtId="1" fontId="9" fillId="0" borderId="0" xfId="295" applyNumberFormat="1" applyFont="1" applyFill="1" applyAlignment="1">
      <alignment horizontal="right"/>
    </xf>
    <xf numFmtId="167" fontId="9" fillId="0" borderId="0" xfId="10" applyNumberFormat="1" applyFont="1" applyBorder="1"/>
    <xf numFmtId="167" fontId="9" fillId="0" borderId="0" xfId="295" applyNumberFormat="1" applyFont="1" applyBorder="1"/>
    <xf numFmtId="166" fontId="9" fillId="0" borderId="2" xfId="10" applyNumberFormat="1" applyFont="1" applyBorder="1"/>
    <xf numFmtId="166" fontId="9" fillId="0" borderId="2" xfId="295" applyNumberFormat="1" applyFont="1" applyBorder="1"/>
    <xf numFmtId="9" fontId="13" fillId="2" borderId="0" xfId="2" applyFont="1" applyFill="1"/>
    <xf numFmtId="41" fontId="8" fillId="0" borderId="0" xfId="1" applyNumberFormat="1" applyFont="1"/>
    <xf numFmtId="166" fontId="12" fillId="0" borderId="0" xfId="1" applyNumberFormat="1" applyFont="1"/>
    <xf numFmtId="0" fontId="9" fillId="0" borderId="0" xfId="0" applyFont="1" applyAlignment="1">
      <alignment horizontal="center"/>
    </xf>
    <xf numFmtId="0" fontId="9" fillId="0" borderId="0" xfId="533" applyFont="1"/>
    <xf numFmtId="0" fontId="9" fillId="0" borderId="0" xfId="533" applyFont="1" applyAlignment="1">
      <alignment wrapText="1"/>
    </xf>
    <xf numFmtId="0" fontId="8" fillId="0" borderId="0" xfId="533" applyFont="1" applyAlignment="1">
      <alignment wrapText="1"/>
    </xf>
    <xf numFmtId="0" fontId="8" fillId="0" borderId="0" xfId="0" applyFont="1"/>
    <xf numFmtId="0" fontId="9" fillId="0" borderId="0" xfId="0" applyFont="1" applyAlignment="1">
      <alignment wrapText="1"/>
    </xf>
    <xf numFmtId="0" fontId="8" fillId="0" borderId="2" xfId="0" applyFont="1" applyBorder="1"/>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vertical="top" wrapText="1"/>
    </xf>
    <xf numFmtId="0" fontId="9" fillId="0" borderId="2" xfId="0" applyFont="1" applyBorder="1" applyAlignment="1">
      <alignment wrapText="1"/>
    </xf>
    <xf numFmtId="0" fontId="8" fillId="0" borderId="0" xfId="0" applyFont="1" applyBorder="1" applyAlignment="1">
      <alignment horizontal="left"/>
    </xf>
    <xf numFmtId="0" fontId="9" fillId="0" borderId="0" xfId="0" applyFont="1" applyBorder="1" applyAlignment="1">
      <alignment wrapText="1"/>
    </xf>
    <xf numFmtId="0" fontId="9" fillId="0" borderId="0" xfId="1" applyNumberFormat="1" applyFont="1" applyAlignment="1">
      <alignment wrapText="1"/>
    </xf>
    <xf numFmtId="0" fontId="9" fillId="0" borderId="0" xfId="67" applyNumberFormat="1" applyFont="1" applyAlignment="1">
      <alignment wrapText="1"/>
    </xf>
    <xf numFmtId="41" fontId="9" fillId="0" borderId="0" xfId="1" applyNumberFormat="1" applyFont="1"/>
    <xf numFmtId="41" fontId="9" fillId="0" borderId="0" xfId="1" applyNumberFormat="1" applyFont="1" applyAlignment="1">
      <alignment horizontal="center"/>
    </xf>
    <xf numFmtId="41" fontId="9" fillId="0" borderId="0" xfId="1" applyNumberFormat="1" applyFont="1" applyBorder="1"/>
    <xf numFmtId="41" fontId="9" fillId="0" borderId="3" xfId="1" applyNumberFormat="1" applyFont="1" applyBorder="1"/>
    <xf numFmtId="41" fontId="12" fillId="0" borderId="0" xfId="1" applyNumberFormat="1" applyFont="1"/>
    <xf numFmtId="41" fontId="13" fillId="2" borderId="0" xfId="1" applyNumberFormat="1" applyFont="1" applyFill="1"/>
    <xf numFmtId="41" fontId="8" fillId="0" borderId="0" xfId="1" applyNumberFormat="1" applyFont="1" applyAlignment="1">
      <alignment horizontal="center"/>
    </xf>
    <xf numFmtId="41" fontId="9" fillId="0" borderId="0" xfId="1" applyNumberFormat="1" applyFont="1" applyFill="1" applyAlignment="1">
      <alignment horizontal="center"/>
    </xf>
    <xf numFmtId="41" fontId="9" fillId="0" borderId="0" xfId="1" applyNumberFormat="1" applyFont="1" applyFill="1" applyBorder="1"/>
    <xf numFmtId="41" fontId="10" fillId="0" borderId="0" xfId="1" applyNumberFormat="1" applyFont="1" applyFill="1"/>
    <xf numFmtId="41" fontId="12" fillId="0" borderId="0" xfId="1" applyNumberFormat="1" applyFont="1" applyAlignment="1">
      <alignment horizontal="center"/>
    </xf>
    <xf numFmtId="0" fontId="9" fillId="0" borderId="0" xfId="1" applyNumberFormat="1" applyFont="1" applyFill="1" applyAlignment="1">
      <alignment wrapText="1"/>
    </xf>
    <xf numFmtId="0" fontId="9" fillId="0" borderId="0" xfId="67" applyFont="1" applyAlignment="1"/>
    <xf numFmtId="167" fontId="9" fillId="0" borderId="0" xfId="10" applyNumberFormat="1" applyFont="1" applyFill="1" applyBorder="1"/>
    <xf numFmtId="0" fontId="26" fillId="0" borderId="0" xfId="851" applyFont="1" applyAlignment="1">
      <alignment horizontal="left" vertical="top" wrapText="1"/>
    </xf>
    <xf numFmtId="0" fontId="9" fillId="0" borderId="0" xfId="851" applyFont="1" applyAlignment="1">
      <alignment horizontal="left" vertical="top" wrapText="1"/>
    </xf>
    <xf numFmtId="0" fontId="25" fillId="0" borderId="0" xfId="851" applyFont="1" applyAlignment="1">
      <alignment horizontal="left" vertical="top" wrapText="1"/>
    </xf>
    <xf numFmtId="0" fontId="9" fillId="0" borderId="0" xfId="851" applyFont="1" applyAlignment="1">
      <alignment horizontal="left" vertical="center" wrapText="1"/>
    </xf>
    <xf numFmtId="0" fontId="8" fillId="0" borderId="0" xfId="0" applyFont="1" applyAlignment="1">
      <alignment wrapText="1"/>
    </xf>
    <xf numFmtId="0" fontId="8" fillId="0" borderId="0" xfId="919" applyFont="1" applyAlignment="1">
      <alignment wrapText="1"/>
    </xf>
    <xf numFmtId="0" fontId="9" fillId="0" borderId="0" xfId="919" applyFont="1" applyAlignment="1">
      <alignment wrapText="1"/>
    </xf>
    <xf numFmtId="0" fontId="9" fillId="0" borderId="0" xfId="919" applyFont="1" applyAlignment="1"/>
    <xf numFmtId="0" fontId="11" fillId="0" borderId="0" xfId="0" applyFont="1" applyAlignment="1">
      <alignment vertical="top" wrapText="1"/>
    </xf>
    <xf numFmtId="0" fontId="8" fillId="0" borderId="0" xfId="67" applyFont="1" applyAlignment="1"/>
    <xf numFmtId="0" fontId="8" fillId="0" borderId="0" xfId="67" applyFont="1" applyAlignment="1">
      <alignment wrapText="1"/>
    </xf>
    <xf numFmtId="167" fontId="13" fillId="2" borderId="0" xfId="10" applyNumberFormat="1" applyFont="1" applyFill="1" applyBorder="1"/>
    <xf numFmtId="41" fontId="9" fillId="0" borderId="0" xfId="1" applyNumberFormat="1" applyFont="1" applyAlignment="1">
      <alignment horizontal="right"/>
    </xf>
    <xf numFmtId="167" fontId="9" fillId="0" borderId="0" xfId="1" applyNumberFormat="1" applyFont="1"/>
    <xf numFmtId="0" fontId="22" fillId="0" borderId="0" xfId="67" applyFont="1" applyAlignment="1"/>
    <xf numFmtId="0" fontId="9" fillId="0" borderId="0" xfId="0" applyFont="1" applyAlignment="1" applyProtection="1">
      <alignment wrapText="1"/>
      <protection hidden="1"/>
    </xf>
    <xf numFmtId="0" fontId="27" fillId="0" borderId="0" xfId="0" applyFont="1" applyAlignment="1" applyProtection="1">
      <alignment wrapText="1"/>
      <protection hidden="1"/>
    </xf>
    <xf numFmtId="0" fontId="9" fillId="0" borderId="0" xfId="67" applyFont="1" applyAlignment="1" applyProtection="1">
      <alignment wrapText="1"/>
      <protection hidden="1"/>
    </xf>
    <xf numFmtId="0" fontId="11" fillId="0" borderId="0" xfId="0" applyFont="1" applyAlignment="1" applyProtection="1">
      <alignment wrapText="1"/>
      <protection hidden="1"/>
    </xf>
    <xf numFmtId="0" fontId="9" fillId="0" borderId="0" xfId="1045" applyFont="1" applyAlignment="1">
      <alignment wrapText="1"/>
    </xf>
    <xf numFmtId="0" fontId="9" fillId="0" borderId="0" xfId="1047" applyFont="1" applyAlignment="1"/>
    <xf numFmtId="164" fontId="9" fillId="0" borderId="0" xfId="1" applyFont="1" applyAlignment="1">
      <alignment horizontal="left"/>
    </xf>
    <xf numFmtId="166" fontId="8" fillId="0" borderId="0" xfId="1" applyNumberFormat="1" applyFont="1"/>
    <xf numFmtId="166" fontId="9" fillId="0" borderId="0" xfId="1" applyNumberFormat="1" applyFont="1" applyAlignment="1">
      <alignment horizontal="center"/>
    </xf>
    <xf numFmtId="0" fontId="9" fillId="0" borderId="0" xfId="1054" applyFont="1" applyAlignment="1">
      <alignment horizontal="center"/>
    </xf>
    <xf numFmtId="0" fontId="9" fillId="0" borderId="0" xfId="1054" applyNumberFormat="1" applyFont="1"/>
    <xf numFmtId="0" fontId="9" fillId="0" borderId="0" xfId="1054" applyFont="1"/>
    <xf numFmtId="166" fontId="10" fillId="0" borderId="0" xfId="1053" applyNumberFormat="1" applyFont="1" applyFill="1"/>
    <xf numFmtId="166" fontId="13" fillId="2" borderId="0" xfId="1053" applyNumberFormat="1" applyFont="1" applyFill="1"/>
    <xf numFmtId="168" fontId="13" fillId="2" borderId="0" xfId="1055" applyNumberFormat="1" applyFont="1" applyFill="1" applyAlignment="1">
      <alignment horizontal="right"/>
    </xf>
    <xf numFmtId="164" fontId="10" fillId="0" borderId="0" xfId="1" applyFont="1" applyFill="1"/>
    <xf numFmtId="166" fontId="9" fillId="0" borderId="0" xfId="1053" applyNumberFormat="1" applyFont="1" applyAlignment="1">
      <alignment horizontal="center"/>
    </xf>
    <xf numFmtId="166" fontId="9" fillId="0" borderId="0" xfId="1054" applyNumberFormat="1" applyFont="1"/>
    <xf numFmtId="0" fontId="9" fillId="0" borderId="0" xfId="1055" applyNumberFormat="1" applyFont="1"/>
    <xf numFmtId="169" fontId="9" fillId="0" borderId="0" xfId="1053" applyNumberFormat="1" applyFont="1"/>
    <xf numFmtId="169" fontId="13" fillId="2" borderId="0" xfId="1053" applyNumberFormat="1" applyFont="1" applyFill="1"/>
    <xf numFmtId="9" fontId="9" fillId="0" borderId="0" xfId="1055" applyFont="1"/>
    <xf numFmtId="168" fontId="9" fillId="0" borderId="0" xfId="2" applyNumberFormat="1" applyFont="1"/>
    <xf numFmtId="166" fontId="13" fillId="2" borderId="0" xfId="1046" applyNumberFormat="1" applyFont="1" applyFill="1"/>
    <xf numFmtId="9" fontId="13" fillId="2" borderId="0" xfId="2" applyFont="1" applyFill="1" applyAlignment="1">
      <alignment horizontal="right"/>
    </xf>
    <xf numFmtId="9" fontId="11" fillId="0" borderId="0" xfId="2" applyFont="1"/>
    <xf numFmtId="164" fontId="13" fillId="2" borderId="0" xfId="1" applyFont="1" applyFill="1"/>
    <xf numFmtId="165" fontId="10" fillId="0" borderId="0" xfId="1" applyNumberFormat="1" applyFont="1" applyFill="1" applyAlignment="1">
      <alignment horizontal="right"/>
    </xf>
    <xf numFmtId="0" fontId="27" fillId="0" borderId="0" xfId="0" applyFont="1"/>
    <xf numFmtId="0" fontId="11" fillId="0" borderId="0" xfId="0" applyFont="1" applyAlignment="1">
      <alignment wrapText="1"/>
    </xf>
    <xf numFmtId="0" fontId="28" fillId="0" borderId="0" xfId="67" applyFont="1" applyAlignment="1">
      <alignment wrapText="1"/>
    </xf>
    <xf numFmtId="0" fontId="8" fillId="0" borderId="0" xfId="0" quotePrefix="1" applyFont="1" applyAlignment="1">
      <alignment wrapText="1"/>
    </xf>
    <xf numFmtId="0" fontId="26" fillId="0" borderId="0" xfId="851" applyFont="1" applyAlignment="1">
      <alignment horizontal="left" vertical="center" wrapText="1"/>
    </xf>
    <xf numFmtId="0" fontId="25" fillId="0" borderId="0" xfId="851" quotePrefix="1" applyFont="1" applyAlignment="1">
      <alignment horizontal="left" vertical="top" wrapText="1"/>
    </xf>
    <xf numFmtId="9" fontId="10" fillId="0" borderId="0" xfId="2" applyFont="1" applyFill="1" applyAlignment="1">
      <alignment horizontal="right"/>
    </xf>
  </cellXfs>
  <cellStyles count="1111">
    <cellStyle name="amount" xfId="5"/>
    <cellStyle name="Comma" xfId="1" builtinId="3"/>
    <cellStyle name="Comma 10" xfId="6"/>
    <cellStyle name="Comma 10 2" xfId="852"/>
    <cellStyle name="Comma 10 2 2" xfId="1046"/>
    <cellStyle name="Comma 11" xfId="7"/>
    <cellStyle name="Comma 11 2" xfId="3"/>
    <cellStyle name="Comma 11 2 2" xfId="88"/>
    <cellStyle name="Comma 11 2 2 2" xfId="89"/>
    <cellStyle name="Comma 11 2 2 2 2" xfId="534"/>
    <cellStyle name="Comma 11 2 2 2 2 2" xfId="535"/>
    <cellStyle name="Comma 11 2 2 2 2 2 2" xfId="536"/>
    <cellStyle name="Comma 11 2 2 3" xfId="537"/>
    <cellStyle name="Comma 11 2 2 3 2" xfId="538"/>
    <cellStyle name="Comma 11 2 2 4" xfId="853"/>
    <cellStyle name="Comma 11 2 2 4 2" xfId="854"/>
    <cellStyle name="Comma 11 2 2 4 2 2" xfId="855"/>
    <cellStyle name="Comma 11 2 2 4 3" xfId="856"/>
    <cellStyle name="Comma 11 2 2 5" xfId="857"/>
    <cellStyle name="Comma 11 2 2 5 2" xfId="858"/>
    <cellStyle name="Comma 11 2 2 6" xfId="859"/>
    <cellStyle name="Comma 11 2 2 7" xfId="1058"/>
    <cellStyle name="Comma 11 2 3" xfId="90"/>
    <cellStyle name="Comma 11 2 3 2" xfId="91"/>
    <cellStyle name="Comma 11 2 3 2 2" xfId="539"/>
    <cellStyle name="Comma 11 2 3 3" xfId="860"/>
    <cellStyle name="Comma 11 2 3 3 2" xfId="861"/>
    <cellStyle name="Comma 11 2 3 4" xfId="1059"/>
    <cellStyle name="Comma 11 2 4" xfId="92"/>
    <cellStyle name="Comma 11 2 4 2" xfId="540"/>
    <cellStyle name="Comma 11 2 4 2 2" xfId="541"/>
    <cellStyle name="Comma 11 2 4 2 3" xfId="542"/>
    <cellStyle name="Comma 11 2 4 2 3 2" xfId="543"/>
    <cellStyle name="Comma 11 2 5" xfId="93"/>
    <cellStyle name="Comma 11 2 6" xfId="544"/>
    <cellStyle name="Comma 11 2 6 2" xfId="545"/>
    <cellStyle name="Comma 11 2 7" xfId="862"/>
    <cellStyle name="Comma 11 2 7 2" xfId="863"/>
    <cellStyle name="Comma 11 2 7 2 2" xfId="864"/>
    <cellStyle name="Comma 11 2 7 3" xfId="865"/>
    <cellStyle name="Comma 11 2 8" xfId="1060"/>
    <cellStyle name="Comma 12" xfId="8"/>
    <cellStyle name="Comma 12 2" xfId="9"/>
    <cellStyle name="Comma 12 2 10" xfId="1050"/>
    <cellStyle name="Comma 12 2 2" xfId="10"/>
    <cellStyle name="Comma 12 2 2 2" xfId="866"/>
    <cellStyle name="Comma 12 2 2 2 2" xfId="867"/>
    <cellStyle name="Comma 12 2 2 2 2 2" xfId="868"/>
    <cellStyle name="Comma 12 2 2 2 3" xfId="869"/>
    <cellStyle name="Comma 12 2 2 3" xfId="870"/>
    <cellStyle name="Comma 12 2 2 4" xfId="871"/>
    <cellStyle name="Comma 12 2 2 5" xfId="1051"/>
    <cellStyle name="Comma 12 2 3" xfId="94"/>
    <cellStyle name="Comma 12 2 3 2" xfId="295"/>
    <cellStyle name="Comma 12 2 3 2 2" xfId="546"/>
    <cellStyle name="Comma 12 2 3 2 3" xfId="547"/>
    <cellStyle name="Comma 12 2 3 2 4" xfId="872"/>
    <cellStyle name="Comma 12 2 3 2 5" xfId="873"/>
    <cellStyle name="Comma 12 2 3 2 6" xfId="1061"/>
    <cellStyle name="Comma 12 2 3 3" xfId="874"/>
    <cellStyle name="Comma 12 2 4" xfId="95"/>
    <cellStyle name="Comma 12 2 5" xfId="96"/>
    <cellStyle name="Comma 12 2 5 2" xfId="548"/>
    <cellStyle name="Comma 12 2 6" xfId="97"/>
    <cellStyle name="Comma 12 2 7" xfId="549"/>
    <cellStyle name="Comma 12 2 7 2" xfId="550"/>
    <cellStyle name="Comma 12 2 8" xfId="875"/>
    <cellStyle name="Comma 12 2 8 2" xfId="876"/>
    <cellStyle name="Comma 12 2 8 2 2" xfId="877"/>
    <cellStyle name="Comma 12 2 8 3" xfId="878"/>
    <cellStyle name="Comma 12 2 9" xfId="879"/>
    <cellStyle name="Comma 12 3" xfId="11"/>
    <cellStyle name="Comma 12 4" xfId="12"/>
    <cellStyle name="Comma 12 5" xfId="13"/>
    <cellStyle name="Comma 12 5 2" xfId="98"/>
    <cellStyle name="Comma 12 5 2 2" xfId="551"/>
    <cellStyle name="Comma 12 5 2 3" xfId="552"/>
    <cellStyle name="Comma 12 5 2 4" xfId="553"/>
    <cellStyle name="Comma 12 5 2 5" xfId="880"/>
    <cellStyle name="Comma 12 5 2 6" xfId="1049"/>
    <cellStyle name="Comma 12 5 3" xfId="881"/>
    <cellStyle name="Comma 12 5 3 2" xfId="882"/>
    <cellStyle name="Comma 12 5 4" xfId="883"/>
    <cellStyle name="Comma 12 6" xfId="99"/>
    <cellStyle name="Comma 12 6 2" xfId="100"/>
    <cellStyle name="Comma 12 6 2 2" xfId="554"/>
    <cellStyle name="Comma 12 6 3" xfId="101"/>
    <cellStyle name="Comma 12 6 4" xfId="884"/>
    <cellStyle name="Comma 12 6 4 2" xfId="885"/>
    <cellStyle name="Comma 12 7" xfId="102"/>
    <cellStyle name="Comma 12 7 2" xfId="555"/>
    <cellStyle name="Comma 12 8" xfId="103"/>
    <cellStyle name="Comma 13" xfId="14"/>
    <cellStyle name="Comma 13 2" xfId="15"/>
    <cellStyle name="Comma 13 3" xfId="104"/>
    <cellStyle name="Comma 13 3 2" xfId="556"/>
    <cellStyle name="Comma 13 3 2 2" xfId="557"/>
    <cellStyle name="Comma 13 3 2 2 2" xfId="558"/>
    <cellStyle name="Comma 13 3 2 2 3" xfId="886"/>
    <cellStyle name="Comma 13 4" xfId="105"/>
    <cellStyle name="Comma 13 4 2" xfId="559"/>
    <cellStyle name="Comma 13 5" xfId="106"/>
    <cellStyle name="Comma 13 6" xfId="560"/>
    <cellStyle name="Comma 13 6 2" xfId="561"/>
    <cellStyle name="Comma 13 7" xfId="887"/>
    <cellStyle name="Comma 13 7 2" xfId="888"/>
    <cellStyle name="Comma 13 7 2 2" xfId="889"/>
    <cellStyle name="Comma 13 7 3" xfId="890"/>
    <cellStyle name="Comma 13 8" xfId="891"/>
    <cellStyle name="Comma 13 9" xfId="1052"/>
    <cellStyle name="Comma 14" xfId="16"/>
    <cellStyle name="Comma 14 2" xfId="1062"/>
    <cellStyle name="Comma 15" xfId="17"/>
    <cellStyle name="Comma 15 2" xfId="107"/>
    <cellStyle name="Comma 15 3" xfId="108"/>
    <cellStyle name="Comma 15 4" xfId="109"/>
    <cellStyle name="Comma 15 4 2" xfId="562"/>
    <cellStyle name="Comma 15 5" xfId="110"/>
    <cellStyle name="Comma 16" xfId="892"/>
    <cellStyle name="Comma 17" xfId="893"/>
    <cellStyle name="Comma 17 2" xfId="894"/>
    <cellStyle name="Comma 17 2 2" xfId="895"/>
    <cellStyle name="Comma 17 2 2 2" xfId="1053"/>
    <cellStyle name="Comma 18" xfId="896"/>
    <cellStyle name="Comma 18 2" xfId="1056"/>
    <cellStyle name="Comma 19" xfId="1063"/>
    <cellStyle name="Comma 2" xfId="18"/>
    <cellStyle name="Comma 2 2" xfId="19"/>
    <cellStyle name="Comma 2 2 2" xfId="20"/>
    <cellStyle name="Comma 2 2 2 2" xfId="21"/>
    <cellStyle name="Comma 2 2 2 2 2" xfId="22"/>
    <cellStyle name="Comma 2 2 2 2 3" xfId="23"/>
    <cellStyle name="Comma 2 2 2 2 3 10" xfId="1064"/>
    <cellStyle name="Comma 2 2 2 2 3 2" xfId="24"/>
    <cellStyle name="Comma 2 2 2 2 3 3" xfId="111"/>
    <cellStyle name="Comma 2 2 2 2 3 3 2" xfId="563"/>
    <cellStyle name="Comma 2 2 2 2 3 3 2 2" xfId="564"/>
    <cellStyle name="Comma 2 2 2 2 3 3 2 3" xfId="565"/>
    <cellStyle name="Comma 2 2 2 2 3 4" xfId="112"/>
    <cellStyle name="Comma 2 2 2 2 3 4 2" xfId="566"/>
    <cellStyle name="Comma 2 2 2 2 3 5" xfId="113"/>
    <cellStyle name="Comma 2 2 2 2 3 6" xfId="567"/>
    <cellStyle name="Comma 2 2 2 2 3 6 2" xfId="568"/>
    <cellStyle name="Comma 2 2 2 2 3 6 2 2" xfId="569"/>
    <cellStyle name="Comma 2 2 2 2 3 6 3" xfId="897"/>
    <cellStyle name="Comma 2 2 2 2 3 6 3 2" xfId="898"/>
    <cellStyle name="Comma 2 2 2 2 3 7" xfId="570"/>
    <cellStyle name="Comma 2 2 2 2 3 7 2" xfId="571"/>
    <cellStyle name="Comma 2 2 2 2 3 8" xfId="899"/>
    <cellStyle name="Comma 2 2 2 2 3 8 2" xfId="900"/>
    <cellStyle name="Comma 2 2 2 2 3 8 2 2" xfId="901"/>
    <cellStyle name="Comma 2 2 2 2 3 8 3" xfId="902"/>
    <cellStyle name="Comma 2 2 2 2 3 9" xfId="903"/>
    <cellStyle name="Comma 2 2 2 2 4" xfId="25"/>
    <cellStyle name="Comma 2 2 2 2 4 2" xfId="114"/>
    <cellStyle name="Comma 2 2 2 2 4 2 2" xfId="572"/>
    <cellStyle name="Comma 2 2 2 2 4 2 2 2" xfId="573"/>
    <cellStyle name="Comma 2 2 2 2 4 2 2 2 2" xfId="574"/>
    <cellStyle name="Comma 2 2 2 2 5" xfId="26"/>
    <cellStyle name="Comma 2 2 2 2 5 2" xfId="115"/>
    <cellStyle name="Comma 2 2 2 2 5 2 2" xfId="116"/>
    <cellStyle name="Comma 2 2 2 2 5 2 3" xfId="575"/>
    <cellStyle name="Comma 2 2 2 2 5 2 4" xfId="904"/>
    <cellStyle name="Comma 2 2 2 2 5 2 4 2" xfId="905"/>
    <cellStyle name="Comma 2 2 2 2 5 3" xfId="117"/>
    <cellStyle name="Comma 2 2 2 2 5 4" xfId="118"/>
    <cellStyle name="Comma 2 2 2 2 5 5" xfId="119"/>
    <cellStyle name="Comma 2 2 2 3" xfId="27"/>
    <cellStyle name="Comma 2 2 2 3 2" xfId="120"/>
    <cellStyle name="Comma 2 2 2 3 2 2" xfId="121"/>
    <cellStyle name="Comma 2 2 2 3 2 3" xfId="576"/>
    <cellStyle name="Comma 2 2 2 3 3" xfId="122"/>
    <cellStyle name="Comma 2 2 2 3 3 2" xfId="123"/>
    <cellStyle name="Comma 2 2 2 3 3 3" xfId="577"/>
    <cellStyle name="Comma 2 2 2 3 3 4" xfId="906"/>
    <cellStyle name="Comma 2 2 2 3 3 4 2" xfId="907"/>
    <cellStyle name="Comma 2 2 2 3 4" xfId="124"/>
    <cellStyle name="Comma 2 2 2 3 5" xfId="125"/>
    <cellStyle name="Comma 2 2 2 4" xfId="126"/>
    <cellStyle name="Comma 2 2 2 4 2" xfId="908"/>
    <cellStyle name="Comma 2 2 3" xfId="28"/>
    <cellStyle name="Comma 2 2 3 2" xfId="29"/>
    <cellStyle name="Comma 2 2 3 2 2" xfId="30"/>
    <cellStyle name="Comma 2 2 3 2 2 2" xfId="127"/>
    <cellStyle name="Comma 2 2 3 2 2 3" xfId="128"/>
    <cellStyle name="Comma 2 2 3 2 2 3 2" xfId="129"/>
    <cellStyle name="Comma 2 2 3 2 2 3 2 2" xfId="578"/>
    <cellStyle name="Comma 2 2 3 2 2 3 3" xfId="909"/>
    <cellStyle name="Comma 2 2 3 2 2 3 3 2" xfId="910"/>
    <cellStyle name="Comma 2 2 3 2 2 4" xfId="130"/>
    <cellStyle name="Comma 2 2 3 2 2 5" xfId="131"/>
    <cellStyle name="Comma 2 2 3 2 2 6" xfId="579"/>
    <cellStyle name="Comma 2 2 3 2 2 6 2" xfId="580"/>
    <cellStyle name="Comma 2 2 3 2 2 7" xfId="911"/>
    <cellStyle name="Comma 2 2 3 2 2 8" xfId="1065"/>
    <cellStyle name="Comma 20" xfId="1066"/>
    <cellStyle name="Comma 21" xfId="1067"/>
    <cellStyle name="Comma 3" xfId="31"/>
    <cellStyle name="Comma 4" xfId="32"/>
    <cellStyle name="Comma 4 2" xfId="33"/>
    <cellStyle name="Comma 4 2 2" xfId="34"/>
    <cellStyle name="Comma 4 2 2 2" xfId="132"/>
    <cellStyle name="Comma 4 2 2 3" xfId="133"/>
    <cellStyle name="Comma 4 2 2 4" xfId="35"/>
    <cellStyle name="Comma 4 2 2 4 2" xfId="134"/>
    <cellStyle name="Comma 4 2 2 4 2 2" xfId="581"/>
    <cellStyle name="Comma 4 2 2 4 2 2 2" xfId="582"/>
    <cellStyle name="Comma 4 2 2 4 2 2 3" xfId="583"/>
    <cellStyle name="Comma 4 2 2 5" xfId="135"/>
    <cellStyle name="Comma 4 3" xfId="36"/>
    <cellStyle name="Comma 4 3 2" xfId="37"/>
    <cellStyle name="Comma 4 4" xfId="38"/>
    <cellStyle name="Comma 4 4 2" xfId="136"/>
    <cellStyle name="Comma 4 4 3" xfId="137"/>
    <cellStyle name="Comma 4 4 4" xfId="138"/>
    <cellStyle name="Comma 4 4 4 2" xfId="584"/>
    <cellStyle name="Comma 4 4 5" xfId="139"/>
    <cellStyle name="Comma 4 5" xfId="912"/>
    <cellStyle name="Comma 5" xfId="39"/>
    <cellStyle name="Comma 6" xfId="40"/>
    <cellStyle name="Comma 6 2" xfId="41"/>
    <cellStyle name="Comma 6 2 2" xfId="42"/>
    <cellStyle name="Comma 7" xfId="43"/>
    <cellStyle name="Comma 7 2" xfId="44"/>
    <cellStyle name="Comma 7 2 2" xfId="140"/>
    <cellStyle name="Comma 7 2 3" xfId="141"/>
    <cellStyle name="Comma 7 2 4" xfId="45"/>
    <cellStyle name="Comma 7 2 4 2" xfId="142"/>
    <cellStyle name="Comma 7 2 4 2 2" xfId="585"/>
    <cellStyle name="Comma 7 2 4 2 2 2" xfId="586"/>
    <cellStyle name="Comma 7 2 4 2 2 3" xfId="587"/>
    <cellStyle name="Comma 7 2 5" xfId="143"/>
    <cellStyle name="Comma 7 3" xfId="46"/>
    <cellStyle name="Comma 7 3 2" xfId="588"/>
    <cellStyle name="Comma 7 3 3" xfId="589"/>
    <cellStyle name="Comma 8" xfId="47"/>
    <cellStyle name="Comma 8 2" xfId="48"/>
    <cellStyle name="Comma 8 3" xfId="144"/>
    <cellStyle name="Comma 8 3 2" xfId="145"/>
    <cellStyle name="Comma 8 3 3" xfId="590"/>
    <cellStyle name="Comma 8 3 4" xfId="913"/>
    <cellStyle name="Comma 8 3 4 2" xfId="914"/>
    <cellStyle name="Comma 8 4" xfId="146"/>
    <cellStyle name="Comma 8 5" xfId="147"/>
    <cellStyle name="Comma 8 6" xfId="148"/>
    <cellStyle name="Comma 9" xfId="49"/>
    <cellStyle name="Comma 9 2" xfId="50"/>
    <cellStyle name="Currency 2" xfId="51"/>
    <cellStyle name="Currency 3" xfId="52"/>
    <cellStyle name="Currency 4" xfId="149"/>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header" xfId="53"/>
    <cellStyle name="Header Total" xfId="54"/>
    <cellStyle name="Header1" xfId="55"/>
    <cellStyle name="Header2" xfId="56"/>
    <cellStyle name="Header3" xfId="57"/>
    <cellStyle name="Heading 1 2" xfId="150"/>
    <cellStyle name="Heading 1 3" xfId="151"/>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cellStyle name="Normal 11" xfId="59"/>
    <cellStyle name="Normal 11 2" xfId="591"/>
    <cellStyle name="Normal 11 3" xfId="592"/>
    <cellStyle name="Normal 11 4" xfId="915"/>
    <cellStyle name="Normal 12" xfId="152"/>
    <cellStyle name="Normal 13" xfId="916"/>
    <cellStyle name="Normal 13 2" xfId="1057"/>
    <cellStyle name="Normal 14" xfId="1054"/>
    <cellStyle name="Normal 2" xfId="60"/>
    <cellStyle name="Normal 3" xfId="61"/>
    <cellStyle name="Normal 4" xfId="62"/>
    <cellStyle name="Normal 4 2" xfId="153"/>
    <cellStyle name="Normal 4 2 2" xfId="593"/>
    <cellStyle name="Normal 4 2 2 2" xfId="594"/>
    <cellStyle name="Normal 4 2 2 2 2" xfId="595"/>
    <cellStyle name="Normal 5" xfId="63"/>
    <cellStyle name="Normal 6" xfId="64"/>
    <cellStyle name="Normal 6 2" xfId="1068"/>
    <cellStyle name="Normal 7" xfId="65"/>
    <cellStyle name="Normal 7 2" xfId="154"/>
    <cellStyle name="Normal 7 2 2" xfId="155"/>
    <cellStyle name="Normal 7 2 3" xfId="596"/>
    <cellStyle name="Normal 7 3" xfId="156"/>
    <cellStyle name="Normal 7 3 2" xfId="157"/>
    <cellStyle name="Normal 7 3 2 2" xfId="597"/>
    <cellStyle name="Normal 7 3 3" xfId="917"/>
    <cellStyle name="Normal 7 3 3 2" xfId="918"/>
    <cellStyle name="Normal 7 4" xfId="158"/>
    <cellStyle name="Normal 7 4 2" xfId="598"/>
    <cellStyle name="Normal 7 4 2 2" xfId="599"/>
    <cellStyle name="Normal 7 4 2 3" xfId="600"/>
    <cellStyle name="Normal 7 4 2 3 2" xfId="601"/>
    <cellStyle name="Normal 7 5" xfId="159"/>
    <cellStyle name="Normal 8" xfId="66"/>
    <cellStyle name="Normal 8 2" xfId="67"/>
    <cellStyle name="Normal 8 2 2" xfId="160"/>
    <cellStyle name="Normal 8 2 2 2" xfId="602"/>
    <cellStyle name="Normal 8 2 2 2 2" xfId="603"/>
    <cellStyle name="Normal 8 2 2 2 2 2" xfId="604"/>
    <cellStyle name="Normal 8 2 2 2 3" xfId="1047"/>
    <cellStyle name="Normal 8 2 2 3" xfId="919"/>
    <cellStyle name="Normal 8 2 2 3 2" xfId="1069"/>
    <cellStyle name="Normal 8 2 3" xfId="533"/>
    <cellStyle name="Normal 8 2 3 2" xfId="605"/>
    <cellStyle name="Normal 8 2 3 3" xfId="920"/>
    <cellStyle name="Normal 8 2 3 3 2" xfId="921"/>
    <cellStyle name="Normal 8 2 4" xfId="606"/>
    <cellStyle name="Normal 8 2 4 2" xfId="607"/>
    <cellStyle name="Normal 8 2 5" xfId="608"/>
    <cellStyle name="Normal 8 2 5 2" xfId="922"/>
    <cellStyle name="Normal 8 2 5 2 2" xfId="923"/>
    <cellStyle name="Normal 8 2 5 3" xfId="924"/>
    <cellStyle name="Normal 8 2 5 3 2" xfId="925"/>
    <cellStyle name="Normal 8 2 6" xfId="851"/>
    <cellStyle name="Normal 8 2 6 2" xfId="926"/>
    <cellStyle name="Normal 8 2 6 2 2" xfId="927"/>
    <cellStyle name="Normal 8 2 6 3" xfId="1070"/>
    <cellStyle name="Normal 8 2 7" xfId="1045"/>
    <cellStyle name="Normal 9" xfId="4"/>
    <cellStyle name="Normal 9 2" xfId="68"/>
    <cellStyle name="Normal 9 3" xfId="161"/>
    <cellStyle name="Percent" xfId="2" builtinId="5"/>
    <cellStyle name="Percent 10" xfId="69"/>
    <cellStyle name="Percent 10 2" xfId="70"/>
    <cellStyle name="Percent 10 3" xfId="1071"/>
    <cellStyle name="Percent 11" xfId="71"/>
    <cellStyle name="Percent 11 2" xfId="162"/>
    <cellStyle name="Percent 11 3" xfId="163"/>
    <cellStyle name="Percent 11 4" xfId="164"/>
    <cellStyle name="Percent 11 4 2" xfId="609"/>
    <cellStyle name="Percent 11 4 2 2" xfId="610"/>
    <cellStyle name="Percent 11 4 2 3" xfId="611"/>
    <cellStyle name="Percent 11 5" xfId="165"/>
    <cellStyle name="Percent 12" xfId="72"/>
    <cellStyle name="Percent 13" xfId="928"/>
    <cellStyle name="Percent 14" xfId="929"/>
    <cellStyle name="Percent 14 2" xfId="930"/>
    <cellStyle name="Percent 14 2 2" xfId="931"/>
    <cellStyle name="Percent 14 2 2 2" xfId="1055"/>
    <cellStyle name="Percent 15" xfId="932"/>
    <cellStyle name="Percent 16" xfId="933"/>
    <cellStyle name="Percent 16 2" xfId="1072"/>
    <cellStyle name="Percent 17" xfId="1073"/>
    <cellStyle name="Percent 18" xfId="1074"/>
    <cellStyle name="Percent 2" xfId="73"/>
    <cellStyle name="Percent 3" xfId="74"/>
    <cellStyle name="Percent 3 2" xfId="166"/>
    <cellStyle name="Percent 3 3" xfId="167"/>
    <cellStyle name="Percent 3 4" xfId="168"/>
    <cellStyle name="Percent 3 5" xfId="169"/>
    <cellStyle name="Percent 4" xfId="75"/>
    <cellStyle name="Percent 5" xfId="76"/>
    <cellStyle name="Percent 5 2" xfId="77"/>
    <cellStyle name="Percent 5 2 2" xfId="78"/>
    <cellStyle name="Percent 5 2 3" xfId="170"/>
    <cellStyle name="Percent 5 2 3 2" xfId="171"/>
    <cellStyle name="Percent 5 2 3 3" xfId="612"/>
    <cellStyle name="Percent 5 2 3 4" xfId="613"/>
    <cellStyle name="Percent 5 2 3 5" xfId="614"/>
    <cellStyle name="Percent 5 2 3 6" xfId="934"/>
    <cellStyle name="Percent 5 2 3 6 2" xfId="935"/>
    <cellStyle name="Percent 5 2 3 6 2 2" xfId="936"/>
    <cellStyle name="Percent 5 2 3 7" xfId="1048"/>
    <cellStyle name="Percent 5 2 4" xfId="172"/>
    <cellStyle name="Percent 5 2 5" xfId="173"/>
    <cellStyle name="Percent 5 2 6" xfId="174"/>
    <cellStyle name="Percent 5 3" xfId="79"/>
    <cellStyle name="Percent 5 3 2" xfId="175"/>
    <cellStyle name="Percent 5 3 2 2" xfId="176"/>
    <cellStyle name="Percent 5 3 2 3" xfId="615"/>
    <cellStyle name="Percent 5 3 3" xfId="177"/>
    <cellStyle name="Percent 5 3 3 2" xfId="178"/>
    <cellStyle name="Percent 5 3 3 3" xfId="616"/>
    <cellStyle name="Percent 5 3 3 4" xfId="937"/>
    <cellStyle name="Percent 5 3 3 4 2" xfId="938"/>
    <cellStyle name="Percent 5 3 4" xfId="179"/>
    <cellStyle name="Percent 5 3 4 2" xfId="617"/>
    <cellStyle name="Percent 5 3 4 2 2" xfId="618"/>
    <cellStyle name="Percent 5 3 4 2 3" xfId="619"/>
    <cellStyle name="Percent 5 3 5" xfId="180"/>
    <cellStyle name="Percent 6" xfId="80"/>
    <cellStyle name="Percent 6 2" xfId="181"/>
    <cellStyle name="Percent 6 2 2" xfId="182"/>
    <cellStyle name="Percent 6 2 3" xfId="620"/>
    <cellStyle name="Percent 6 2 4" xfId="939"/>
    <cellStyle name="Percent 6 2 4 2" xfId="940"/>
    <cellStyle name="Percent 6 3" xfId="183"/>
    <cellStyle name="Percent 6 4" xfId="184"/>
    <cellStyle name="Percent 6 5" xfId="185"/>
    <cellStyle name="Percent 7" xfId="81"/>
    <cellStyle name="Percent 7 2" xfId="82"/>
    <cellStyle name="Percent 8" xfId="83"/>
    <cellStyle name="Percent 8 2" xfId="84"/>
    <cellStyle name="Percent 8 2 2" xfId="186"/>
    <cellStyle name="Percent 8 2 2 2" xfId="187"/>
    <cellStyle name="Percent 8 2 2 3" xfId="621"/>
    <cellStyle name="Percent 8 2 2 4" xfId="941"/>
    <cellStyle name="Percent 8 2 3" xfId="188"/>
    <cellStyle name="Percent 8 2 3 2" xfId="189"/>
    <cellStyle name="Percent 8 2 3 3" xfId="622"/>
    <cellStyle name="Percent 8 2 3 4" xfId="942"/>
    <cellStyle name="Percent 8 2 3 4 2" xfId="943"/>
    <cellStyle name="Percent 8 2 4" xfId="190"/>
    <cellStyle name="Percent 8 2 5" xfId="191"/>
    <cellStyle name="Percent 8 2 6" xfId="623"/>
    <cellStyle name="Percent 9" xfId="85"/>
    <cellStyle name="Percent 9 2" xfId="192"/>
    <cellStyle name="Percent 9 3" xfId="193"/>
    <cellStyle name="Percent 9 3 2" xfId="194"/>
    <cellStyle name="Percent 9 3 2 2" xfId="624"/>
    <cellStyle name="Percent 9 3 3" xfId="944"/>
    <cellStyle name="Percent 9 3 3 2" xfId="945"/>
    <cellStyle name="Percent 9 4" xfId="195"/>
    <cellStyle name="Percent 9 4 2" xfId="625"/>
    <cellStyle name="Percent 9 4 2 2" xfId="626"/>
    <cellStyle name="Percent 9 4 2 2 2" xfId="627"/>
    <cellStyle name="Percent 9 5" xfId="19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Reports'!$C$63:$J$63</c:f>
              <c:numCache>
                <c:formatCode>_(* #,##0_);_(* \(#,##0\);_(* "-"??_);_(@_)</c:formatCode>
                <c:ptCount val="8"/>
                <c:pt idx="0">
                  <c:v>0.0</c:v>
                </c:pt>
                <c:pt idx="1">
                  <c:v>0.0</c:v>
                </c:pt>
                <c:pt idx="2">
                  <c:v>0.0</c:v>
                </c:pt>
                <c:pt idx="3">
                  <c:v>0.0</c:v>
                </c:pt>
                <c:pt idx="4">
                  <c:v>0.0</c:v>
                </c:pt>
                <c:pt idx="5">
                  <c:v>0.0</c:v>
                </c:pt>
                <c:pt idx="6">
                  <c:v>0.0</c:v>
                </c:pt>
                <c:pt idx="7">
                  <c:v>0.0</c:v>
                </c:pt>
              </c:numCache>
            </c:numRef>
          </c:val>
        </c:ser>
        <c:ser>
          <c:idx val="2"/>
          <c:order val="1"/>
          <c:tx>
            <c:strRef>
              <c:f>'Key Reports'!$B$64</c:f>
              <c:strCache>
                <c:ptCount val="1"/>
                <c:pt idx="0">
                  <c:v> Advertising &amp; Marketing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Reports'!$C$64:$J$64</c:f>
              <c:numCache>
                <c:formatCode>_(* #,##0_);_(* \(#,##0\);_(* "-"??_);_(@_)</c:formatCode>
                <c:ptCount val="8"/>
                <c:pt idx="0">
                  <c:v>0.0</c:v>
                </c:pt>
                <c:pt idx="1">
                  <c:v>0.0</c:v>
                </c:pt>
                <c:pt idx="2">
                  <c:v>0.0</c:v>
                </c:pt>
                <c:pt idx="3">
                  <c:v>0.0</c:v>
                </c:pt>
                <c:pt idx="4">
                  <c:v>0.0</c:v>
                </c:pt>
                <c:pt idx="5">
                  <c:v>0.0</c:v>
                </c:pt>
                <c:pt idx="6">
                  <c:v>0.0</c:v>
                </c:pt>
                <c:pt idx="7">
                  <c:v>0.0</c:v>
                </c:pt>
              </c:numCache>
            </c:numRef>
          </c:val>
        </c:ser>
        <c:ser>
          <c:idx val="3"/>
          <c:order val="2"/>
          <c:tx>
            <c:strRef>
              <c:f>'Key Reports'!$B$65</c:f>
              <c:strCache>
                <c:ptCount val="1"/>
                <c:pt idx="0">
                  <c:v> Product &amp; Materials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Reports'!$C$65:$J$65</c:f>
              <c:numCache>
                <c:formatCode>_(* #,##0_);_(* \(#,##0\);_(* "-"??_);_(@_)</c:formatCode>
                <c:ptCount val="8"/>
                <c:pt idx="0">
                  <c:v>0.0</c:v>
                </c:pt>
                <c:pt idx="1">
                  <c:v>0.0</c:v>
                </c:pt>
                <c:pt idx="2">
                  <c:v>0.0</c:v>
                </c:pt>
                <c:pt idx="3">
                  <c:v>0.0</c:v>
                </c:pt>
                <c:pt idx="4">
                  <c:v>0.0</c:v>
                </c:pt>
                <c:pt idx="5">
                  <c:v>0.0</c:v>
                </c:pt>
                <c:pt idx="6">
                  <c:v>0.0</c:v>
                </c:pt>
                <c:pt idx="7">
                  <c:v>0.0</c:v>
                </c:pt>
              </c:numCache>
            </c:numRef>
          </c:val>
        </c:ser>
        <c:ser>
          <c:idx val="4"/>
          <c:order val="3"/>
          <c:tx>
            <c:strRef>
              <c:f>'Key Reports'!$B$66</c:f>
              <c:strCache>
                <c:ptCount val="1"/>
                <c:pt idx="0">
                  <c:v> Legal and Accounting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Reports'!$C$66:$J$66</c:f>
              <c:numCache>
                <c:formatCode>_(* #,##0_);_(* \(#,##0\);_(* "-"??_);_(@_)</c:formatCode>
                <c:ptCount val="8"/>
                <c:pt idx="0">
                  <c:v>0.0</c:v>
                </c:pt>
                <c:pt idx="1">
                  <c:v>0.0</c:v>
                </c:pt>
                <c:pt idx="2">
                  <c:v>0.0</c:v>
                </c:pt>
                <c:pt idx="3">
                  <c:v>0.0</c:v>
                </c:pt>
                <c:pt idx="4">
                  <c:v>0.0</c:v>
                </c:pt>
                <c:pt idx="5">
                  <c:v>0.0</c:v>
                </c:pt>
                <c:pt idx="6">
                  <c:v>0.0</c:v>
                </c:pt>
                <c:pt idx="7">
                  <c:v>0.0</c:v>
                </c:pt>
              </c:numCache>
            </c:numRef>
          </c:val>
        </c:ser>
        <c:ser>
          <c:idx val="5"/>
          <c:order val="4"/>
          <c:tx>
            <c:strRef>
              <c:f>'Key Reports'!$B$67</c:f>
              <c:strCache>
                <c:ptCount val="1"/>
                <c:pt idx="0">
                  <c:v> Overhead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Reports'!$C$67:$J$67</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75"/>
        <c:overlap val="100"/>
        <c:axId val="-2096099928"/>
        <c:axId val="-2096103000"/>
      </c:barChart>
      <c:catAx>
        <c:axId val="-2096099928"/>
        <c:scaling>
          <c:orientation val="minMax"/>
        </c:scaling>
        <c:delete val="0"/>
        <c:axPos val="b"/>
        <c:numFmt formatCode="_(* #,##0_);_(* \(#,##0\);_(* &quot;-&quot;??_);_(@_)" sourceLinked="1"/>
        <c:majorTickMark val="none"/>
        <c:minorTickMark val="none"/>
        <c:tickLblPos val="nextTo"/>
        <c:crossAx val="-2096103000"/>
        <c:crosses val="autoZero"/>
        <c:auto val="1"/>
        <c:lblAlgn val="ctr"/>
        <c:lblOffset val="100"/>
        <c:noMultiLvlLbl val="0"/>
      </c:catAx>
      <c:valAx>
        <c:axId val="-2096103000"/>
        <c:scaling>
          <c:orientation val="minMax"/>
        </c:scaling>
        <c:delete val="0"/>
        <c:axPos val="l"/>
        <c:majorGridlines/>
        <c:numFmt formatCode="_(* #,##0_);_(* \(#,##0\);_(* &quot;-&quot;??_);_(@_)" sourceLinked="1"/>
        <c:majorTickMark val="none"/>
        <c:minorTickMark val="none"/>
        <c:tickLblPos val="nextTo"/>
        <c:spPr>
          <a:ln w="9525">
            <a:noFill/>
          </a:ln>
        </c:spPr>
        <c:crossAx val="-2096099928"/>
        <c:crosses val="autoZero"/>
        <c:crossBetween val="between"/>
      </c:val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0.0</c:v>
                </c:pt>
                <c:pt idx="1">
                  <c:v>0.0</c:v>
                </c:pt>
                <c:pt idx="2">
                  <c:v>0.0</c:v>
                </c:pt>
                <c:pt idx="3">
                  <c:v>0.0</c:v>
                </c:pt>
                <c:pt idx="4">
                  <c:v>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43524.0</c:v>
                </c:pt>
                <c:pt idx="1">
                  <c:v>43552.0</c:v>
                </c:pt>
                <c:pt idx="2">
                  <c:v>43583.0</c:v>
                </c:pt>
                <c:pt idx="3">
                  <c:v>43613.0</c:v>
                </c:pt>
                <c:pt idx="4">
                  <c:v>43644.0</c:v>
                </c:pt>
                <c:pt idx="5">
                  <c:v>43674.0</c:v>
                </c:pt>
                <c:pt idx="6">
                  <c:v>43705.0</c:v>
                </c:pt>
                <c:pt idx="7">
                  <c:v>43736.0</c:v>
                </c:pt>
                <c:pt idx="8">
                  <c:v>43766.0</c:v>
                </c:pt>
                <c:pt idx="9">
                  <c:v>43797.0</c:v>
                </c:pt>
                <c:pt idx="10">
                  <c:v>43827.0</c:v>
                </c:pt>
                <c:pt idx="11">
                  <c:v>43858.0</c:v>
                </c:pt>
                <c:pt idx="12">
                  <c:v>43889.0</c:v>
                </c:pt>
                <c:pt idx="13">
                  <c:v>43918.0</c:v>
                </c:pt>
                <c:pt idx="14">
                  <c:v>43949.0</c:v>
                </c:pt>
                <c:pt idx="15">
                  <c:v>43979.0</c:v>
                </c:pt>
                <c:pt idx="16">
                  <c:v>44010.0</c:v>
                </c:pt>
                <c:pt idx="17">
                  <c:v>44040.0</c:v>
                </c:pt>
                <c:pt idx="18">
                  <c:v>44071.0</c:v>
                </c:pt>
                <c:pt idx="19">
                  <c:v>44102.0</c:v>
                </c:pt>
                <c:pt idx="20">
                  <c:v>44132.0</c:v>
                </c:pt>
                <c:pt idx="21">
                  <c:v>44163.0</c:v>
                </c:pt>
                <c:pt idx="22">
                  <c:v>44193.0</c:v>
                </c:pt>
                <c:pt idx="23">
                  <c:v>44224.0</c:v>
                </c:pt>
                <c:pt idx="24">
                  <c:v>44255.0</c:v>
                </c:pt>
                <c:pt idx="25">
                  <c:v>44283.0</c:v>
                </c:pt>
                <c:pt idx="26">
                  <c:v>44314.0</c:v>
                </c:pt>
                <c:pt idx="27">
                  <c:v>44344.0</c:v>
                </c:pt>
                <c:pt idx="28">
                  <c:v>44375.0</c:v>
                </c:pt>
                <c:pt idx="29">
                  <c:v>44405.0</c:v>
                </c:pt>
                <c:pt idx="30">
                  <c:v>44436.0</c:v>
                </c:pt>
                <c:pt idx="31">
                  <c:v>44467.0</c:v>
                </c:pt>
                <c:pt idx="32">
                  <c:v>44497.0</c:v>
                </c:pt>
                <c:pt idx="33">
                  <c:v>44528.0</c:v>
                </c:pt>
                <c:pt idx="34">
                  <c:v>44558.0</c:v>
                </c:pt>
                <c:pt idx="35">
                  <c:v>44589.0</c:v>
                </c:pt>
              </c:numCache>
            </c:numRef>
          </c:cat>
          <c:val>
            <c:numRef>
              <c:f>'Key Reports'!$C$16:$AL$16</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ser>
          <c:idx val="1"/>
          <c:order val="2"/>
          <c:tx>
            <c:strRef>
              <c:f>'Key Reports'!$B$15</c:f>
              <c:strCache>
                <c:ptCount val="1"/>
                <c:pt idx="0">
                  <c:v> Net Burn (net negative) </c:v>
                </c:pt>
              </c:strCache>
            </c:strRef>
          </c:tx>
          <c:invertIfNegative val="0"/>
          <c:cat>
            <c:numRef>
              <c:f>'Key Reports'!$C$8:$AL$8</c:f>
              <c:numCache>
                <c:formatCode>mmm\-yy</c:formatCode>
                <c:ptCount val="36"/>
                <c:pt idx="0">
                  <c:v>43524.0</c:v>
                </c:pt>
                <c:pt idx="1">
                  <c:v>43552.0</c:v>
                </c:pt>
                <c:pt idx="2">
                  <c:v>43583.0</c:v>
                </c:pt>
                <c:pt idx="3">
                  <c:v>43613.0</c:v>
                </c:pt>
                <c:pt idx="4">
                  <c:v>43644.0</c:v>
                </c:pt>
                <c:pt idx="5">
                  <c:v>43674.0</c:v>
                </c:pt>
                <c:pt idx="6">
                  <c:v>43705.0</c:v>
                </c:pt>
                <c:pt idx="7">
                  <c:v>43736.0</c:v>
                </c:pt>
                <c:pt idx="8">
                  <c:v>43766.0</c:v>
                </c:pt>
                <c:pt idx="9">
                  <c:v>43797.0</c:v>
                </c:pt>
                <c:pt idx="10">
                  <c:v>43827.0</c:v>
                </c:pt>
                <c:pt idx="11">
                  <c:v>43858.0</c:v>
                </c:pt>
                <c:pt idx="12">
                  <c:v>43889.0</c:v>
                </c:pt>
                <c:pt idx="13">
                  <c:v>43918.0</c:v>
                </c:pt>
                <c:pt idx="14">
                  <c:v>43949.0</c:v>
                </c:pt>
                <c:pt idx="15">
                  <c:v>43979.0</c:v>
                </c:pt>
                <c:pt idx="16">
                  <c:v>44010.0</c:v>
                </c:pt>
                <c:pt idx="17">
                  <c:v>44040.0</c:v>
                </c:pt>
                <c:pt idx="18">
                  <c:v>44071.0</c:v>
                </c:pt>
                <c:pt idx="19">
                  <c:v>44102.0</c:v>
                </c:pt>
                <c:pt idx="20">
                  <c:v>44132.0</c:v>
                </c:pt>
                <c:pt idx="21">
                  <c:v>44163.0</c:v>
                </c:pt>
                <c:pt idx="22">
                  <c:v>44193.0</c:v>
                </c:pt>
                <c:pt idx="23">
                  <c:v>44224.0</c:v>
                </c:pt>
                <c:pt idx="24">
                  <c:v>44255.0</c:v>
                </c:pt>
                <c:pt idx="25">
                  <c:v>44283.0</c:v>
                </c:pt>
                <c:pt idx="26">
                  <c:v>44314.0</c:v>
                </c:pt>
                <c:pt idx="27">
                  <c:v>44344.0</c:v>
                </c:pt>
                <c:pt idx="28">
                  <c:v>44375.0</c:v>
                </c:pt>
                <c:pt idx="29">
                  <c:v>44405.0</c:v>
                </c:pt>
                <c:pt idx="30">
                  <c:v>44436.0</c:v>
                </c:pt>
                <c:pt idx="31">
                  <c:v>44467.0</c:v>
                </c:pt>
                <c:pt idx="32">
                  <c:v>44497.0</c:v>
                </c:pt>
                <c:pt idx="33">
                  <c:v>44528.0</c:v>
                </c:pt>
                <c:pt idx="34">
                  <c:v>44558.0</c:v>
                </c:pt>
                <c:pt idx="35">
                  <c:v>44589.0</c:v>
                </c:pt>
              </c:numCache>
            </c:numRef>
          </c:cat>
          <c:val>
            <c:numRef>
              <c:f>'Key Reports'!$C$15:$AL$15</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150"/>
        <c:overlap val="100"/>
        <c:axId val="-2093751896"/>
        <c:axId val="-2093754760"/>
      </c:barChart>
      <c:lineChart>
        <c:grouping val="standard"/>
        <c:varyColors val="0"/>
        <c:ser>
          <c:idx val="2"/>
          <c:order val="0"/>
          <c:tx>
            <c:strRef>
              <c:f>'Key Reports'!$B$12</c:f>
              <c:strCache>
                <c:ptCount val="1"/>
                <c:pt idx="0">
                  <c:v>Ending Cash Balance</c:v>
                </c:pt>
              </c:strCache>
            </c:strRef>
          </c:tx>
          <c:marker>
            <c:symbol val="none"/>
          </c:marker>
          <c:cat>
            <c:numRef>
              <c:f>'Key Reports'!$C$8:$AL$8</c:f>
              <c:numCache>
                <c:formatCode>mmm\-yy</c:formatCode>
                <c:ptCount val="36"/>
                <c:pt idx="0">
                  <c:v>43524.0</c:v>
                </c:pt>
                <c:pt idx="1">
                  <c:v>43552.0</c:v>
                </c:pt>
                <c:pt idx="2">
                  <c:v>43583.0</c:v>
                </c:pt>
                <c:pt idx="3">
                  <c:v>43613.0</c:v>
                </c:pt>
                <c:pt idx="4">
                  <c:v>43644.0</c:v>
                </c:pt>
                <c:pt idx="5">
                  <c:v>43674.0</c:v>
                </c:pt>
                <c:pt idx="6">
                  <c:v>43705.0</c:v>
                </c:pt>
                <c:pt idx="7">
                  <c:v>43736.0</c:v>
                </c:pt>
                <c:pt idx="8">
                  <c:v>43766.0</c:v>
                </c:pt>
                <c:pt idx="9">
                  <c:v>43797.0</c:v>
                </c:pt>
                <c:pt idx="10">
                  <c:v>43827.0</c:v>
                </c:pt>
                <c:pt idx="11">
                  <c:v>43858.0</c:v>
                </c:pt>
                <c:pt idx="12">
                  <c:v>43889.0</c:v>
                </c:pt>
                <c:pt idx="13">
                  <c:v>43918.0</c:v>
                </c:pt>
                <c:pt idx="14">
                  <c:v>43949.0</c:v>
                </c:pt>
                <c:pt idx="15">
                  <c:v>43979.0</c:v>
                </c:pt>
                <c:pt idx="16">
                  <c:v>44010.0</c:v>
                </c:pt>
                <c:pt idx="17">
                  <c:v>44040.0</c:v>
                </c:pt>
                <c:pt idx="18">
                  <c:v>44071.0</c:v>
                </c:pt>
                <c:pt idx="19">
                  <c:v>44102.0</c:v>
                </c:pt>
                <c:pt idx="20">
                  <c:v>44132.0</c:v>
                </c:pt>
                <c:pt idx="21">
                  <c:v>44163.0</c:v>
                </c:pt>
                <c:pt idx="22">
                  <c:v>44193.0</c:v>
                </c:pt>
                <c:pt idx="23">
                  <c:v>44224.0</c:v>
                </c:pt>
                <c:pt idx="24">
                  <c:v>44255.0</c:v>
                </c:pt>
                <c:pt idx="25">
                  <c:v>44283.0</c:v>
                </c:pt>
                <c:pt idx="26">
                  <c:v>44314.0</c:v>
                </c:pt>
                <c:pt idx="27">
                  <c:v>44344.0</c:v>
                </c:pt>
                <c:pt idx="28">
                  <c:v>44375.0</c:v>
                </c:pt>
                <c:pt idx="29">
                  <c:v>44405.0</c:v>
                </c:pt>
                <c:pt idx="30">
                  <c:v>44436.0</c:v>
                </c:pt>
                <c:pt idx="31">
                  <c:v>44467.0</c:v>
                </c:pt>
                <c:pt idx="32">
                  <c:v>44497.0</c:v>
                </c:pt>
                <c:pt idx="33">
                  <c:v>44528.0</c:v>
                </c:pt>
                <c:pt idx="34">
                  <c:v>44558.0</c:v>
                </c:pt>
                <c:pt idx="35">
                  <c:v>44589.0</c:v>
                </c:pt>
              </c:numCache>
            </c:numRef>
          </c:cat>
          <c:val>
            <c:numRef>
              <c:f>'Key Reports'!$C$12:$AL$12</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mooth val="0"/>
        </c:ser>
        <c:dLbls>
          <c:showLegendKey val="0"/>
          <c:showVal val="0"/>
          <c:showCatName val="0"/>
          <c:showSerName val="0"/>
          <c:showPercent val="0"/>
          <c:showBubbleSize val="0"/>
        </c:dLbls>
        <c:marker val="1"/>
        <c:smooth val="0"/>
        <c:axId val="-2093761336"/>
        <c:axId val="-2093758344"/>
      </c:lineChart>
      <c:dateAx>
        <c:axId val="-2093761336"/>
        <c:scaling>
          <c:orientation val="minMax"/>
        </c:scaling>
        <c:delete val="0"/>
        <c:axPos val="b"/>
        <c:numFmt formatCode="mmm\-yy" sourceLinked="1"/>
        <c:majorTickMark val="none"/>
        <c:minorTickMark val="none"/>
        <c:tickLblPos val="nextTo"/>
        <c:crossAx val="-2093758344"/>
        <c:crosses val="autoZero"/>
        <c:auto val="1"/>
        <c:lblOffset val="100"/>
        <c:baseTimeUnit val="months"/>
      </c:dateAx>
      <c:valAx>
        <c:axId val="-2093758344"/>
        <c:scaling>
          <c:orientation val="minMax"/>
        </c:scaling>
        <c:delete val="0"/>
        <c:axPos val="l"/>
        <c:majorGridlines/>
        <c:numFmt formatCode="_(* #,##0_);_(* \(#,##0\);_(* &quot;-&quot;??_);_(@_)" sourceLinked="1"/>
        <c:majorTickMark val="none"/>
        <c:minorTickMark val="none"/>
        <c:tickLblPos val="nextTo"/>
        <c:spPr>
          <a:ln w="9525">
            <a:noFill/>
          </a:ln>
        </c:spPr>
        <c:crossAx val="-2093761336"/>
        <c:crosses val="autoZero"/>
        <c:crossBetween val="between"/>
      </c:valAx>
      <c:valAx>
        <c:axId val="-2093754760"/>
        <c:scaling>
          <c:orientation val="minMax"/>
        </c:scaling>
        <c:delete val="0"/>
        <c:axPos val="r"/>
        <c:numFmt formatCode="_(* #,##0_);_(* \(#,##0\);_(* &quot;-&quot;??_);_(@_)" sourceLinked="1"/>
        <c:majorTickMark val="out"/>
        <c:minorTickMark val="none"/>
        <c:tickLblPos val="nextTo"/>
        <c:crossAx val="-2093751896"/>
        <c:crosses val="max"/>
        <c:crossBetween val="between"/>
      </c:valAx>
      <c:dateAx>
        <c:axId val="-2093751896"/>
        <c:scaling>
          <c:orientation val="minMax"/>
        </c:scaling>
        <c:delete val="1"/>
        <c:axPos val="b"/>
        <c:numFmt formatCode="mmm\-yy" sourceLinked="1"/>
        <c:majorTickMark val="out"/>
        <c:minorTickMark val="none"/>
        <c:tickLblPos val="nextTo"/>
        <c:crossAx val="-2093754760"/>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Revenues</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Reports'!$D$146:$AX$146</c:f>
              <c:numCache>
                <c:formatCode>_-* #,##0_-;\-* #,##0_-;_-*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2-5862-BC46-ACED-92DCFDF947DE}"/>
            </c:ext>
          </c:extLst>
        </c:ser>
        <c:ser>
          <c:idx val="1"/>
          <c:order val="2"/>
          <c:tx>
            <c:strRef>
              <c:f>'Key Reports'!$B$148</c:f>
              <c:strCache>
                <c:ptCount val="1"/>
                <c:pt idx="0">
                  <c:v>Cash on Hand, end of period</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Reports'!$D$148:$AX$148</c:f>
              <c:numCache>
                <c:formatCode>_(* #,##0_);_(* \(#,##0\);_(*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093729016"/>
        <c:axId val="-2093726040"/>
      </c:lineChart>
      <c:lineChart>
        <c:grouping val="standard"/>
        <c:varyColors val="0"/>
        <c:ser>
          <c:idx val="0"/>
          <c:order val="1"/>
          <c:tx>
            <c:strRef>
              <c:f>'Key Reports'!$B$147</c:f>
              <c:strCache>
                <c:ptCount val="1"/>
                <c:pt idx="0">
                  <c:v>Ownership %</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Reports'!$D$147:$AX$147</c:f>
              <c:numCache>
                <c:formatCode>0%</c:formatCode>
                <c:ptCount val="4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numCache>
            </c:numRef>
          </c:val>
          <c:smooth val="0"/>
          <c:extLst xmlns:c16r2="http://schemas.microsoft.com/office/drawing/2015/06/char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093719496"/>
        <c:axId val="-2093722456"/>
      </c:lineChart>
      <c:dateAx>
        <c:axId val="-2093729016"/>
        <c:scaling>
          <c:orientation val="minMax"/>
        </c:scaling>
        <c:delete val="0"/>
        <c:axPos val="b"/>
        <c:numFmt formatCode="mmm\-yy" sourceLinked="1"/>
        <c:majorTickMark val="none"/>
        <c:minorTickMark val="none"/>
        <c:tickLblPos val="nextTo"/>
        <c:crossAx val="-2093726040"/>
        <c:crosses val="autoZero"/>
        <c:auto val="1"/>
        <c:lblOffset val="100"/>
        <c:baseTimeUnit val="months"/>
      </c:dateAx>
      <c:valAx>
        <c:axId val="-2093726040"/>
        <c:scaling>
          <c:orientation val="minMax"/>
        </c:scaling>
        <c:delete val="0"/>
        <c:axPos val="l"/>
        <c:majorGridlines/>
        <c:numFmt formatCode="_-* #,##0_-;\-* #,##0_-;_-* &quot;-&quot;??_-;_-@_-" sourceLinked="1"/>
        <c:majorTickMark val="none"/>
        <c:minorTickMark val="none"/>
        <c:tickLblPos val="nextTo"/>
        <c:spPr>
          <a:ln w="9525">
            <a:noFill/>
          </a:ln>
        </c:spPr>
        <c:crossAx val="-2093729016"/>
        <c:crosses val="autoZero"/>
        <c:crossBetween val="between"/>
      </c:valAx>
      <c:valAx>
        <c:axId val="-2093722456"/>
        <c:scaling>
          <c:orientation val="minMax"/>
        </c:scaling>
        <c:delete val="0"/>
        <c:axPos val="r"/>
        <c:numFmt formatCode="0%" sourceLinked="1"/>
        <c:majorTickMark val="out"/>
        <c:minorTickMark val="none"/>
        <c:tickLblPos val="nextTo"/>
        <c:crossAx val="-2093719496"/>
        <c:crosses val="max"/>
        <c:crossBetween val="between"/>
      </c:valAx>
      <c:dateAx>
        <c:axId val="-2093719496"/>
        <c:scaling>
          <c:orientation val="minMax"/>
        </c:scaling>
        <c:delete val="1"/>
        <c:axPos val="b"/>
        <c:numFmt formatCode="mmm\-yy" sourceLinked="1"/>
        <c:majorTickMark val="out"/>
        <c:minorTickMark val="none"/>
        <c:tickLblPos val="nextTo"/>
        <c:crossAx val="-2093722456"/>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foresight.is/learn/runway-cash-budget-overview"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starter-model-overview" TargetMode="External"/><Relationship Id="rId1" Type="http://schemas.openxmlformats.org/officeDocument/2006/relationships/hyperlink" Target="https://foresight.is/services"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s://foresight.is/standard-financial-model" TargetMode="External"/><Relationship Id="rId4" Type="http://schemas.openxmlformats.org/officeDocument/2006/relationships/image" Target="../media/image4.png"/><Relationship Id="rId1" Type="http://schemas.openxmlformats.org/officeDocument/2006/relationships/hyperlink" Target="https://foresight.is/starter-financial-model" TargetMode="External"/><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1</xdr:col>
      <xdr:colOff>13169900</xdr:colOff>
      <xdr:row>15</xdr:row>
      <xdr:rowOff>127653</xdr:rowOff>
    </xdr:to>
    <xdr:pic>
      <xdr:nvPicPr>
        <xdr:cNvPr id="3" name="Picture 2" descr="runway_demo.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59700" y="101601"/>
          <a:ext cx="5854700" cy="3302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660400</xdr:colOff>
      <xdr:row>21</xdr:row>
      <xdr:rowOff>60324</xdr:rowOff>
    </xdr:from>
    <xdr:to>
      <xdr:col>2</xdr:col>
      <xdr:colOff>228600</xdr:colOff>
      <xdr:row>29</xdr:row>
      <xdr:rowOff>0</xdr:rowOff>
    </xdr:to>
    <xdr:sp macro="" textlink="">
      <xdr:nvSpPr>
        <xdr:cNvPr id="4" name="Rectangle 3"/>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673100</xdr:colOff>
      <xdr:row>3</xdr:row>
      <xdr:rowOff>0</xdr:rowOff>
    </xdr:from>
    <xdr:to>
      <xdr:col>2</xdr:col>
      <xdr:colOff>292100</xdr:colOff>
      <xdr:row>19</xdr:row>
      <xdr:rowOff>154839</xdr:rowOff>
    </xdr:to>
    <xdr:pic>
      <xdr:nvPicPr>
        <xdr:cNvPr id="6" name="Picture 5" descr="Screenshot 2019-02-04 09.57.44.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100" y="723900"/>
          <a:ext cx="6781800" cy="3761639"/>
        </a:xfrm>
        <a:prstGeom prst="rect">
          <a:avLst/>
        </a:prstGeom>
      </xdr:spPr>
    </xdr:pic>
    <xdr:clientData/>
  </xdr:twoCellAnchor>
  <xdr:twoCellAnchor editAs="oneCell">
    <xdr:from>
      <xdr:col>2</xdr:col>
      <xdr:colOff>927101</xdr:colOff>
      <xdr:row>3</xdr:row>
      <xdr:rowOff>0</xdr:rowOff>
    </xdr:from>
    <xdr:to>
      <xdr:col>4</xdr:col>
      <xdr:colOff>317501</xdr:colOff>
      <xdr:row>19</xdr:row>
      <xdr:rowOff>142824</xdr:rowOff>
    </xdr:to>
    <xdr:pic>
      <xdr:nvPicPr>
        <xdr:cNvPr id="7" name="Picture 6" descr="Screenshot 2019-02-04 22.11.36.png">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9901" y="723900"/>
          <a:ext cx="6794500" cy="3749624"/>
        </a:xfrm>
        <a:prstGeom prst="rect">
          <a:avLst/>
        </a:prstGeom>
      </xdr:spPr>
    </xdr:pic>
    <xdr:clientData/>
  </xdr:twoCellAnchor>
  <xdr:twoCellAnchor>
    <xdr:from>
      <xdr:col>2</xdr:col>
      <xdr:colOff>876300</xdr:colOff>
      <xdr:row>20</xdr:row>
      <xdr:rowOff>212724</xdr:rowOff>
    </xdr:from>
    <xdr:to>
      <xdr:col>4</xdr:col>
      <xdr:colOff>317500</xdr:colOff>
      <xdr:row>29</xdr:row>
      <xdr:rowOff>12700</xdr:rowOff>
    </xdr:to>
    <xdr:sp macro="" textlink="">
      <xdr:nvSpPr>
        <xdr:cNvPr id="8" name="Rectangle 7"/>
        <xdr:cNvSpPr/>
      </xdr:nvSpPr>
      <xdr:spPr>
        <a:xfrm>
          <a:off x="8039100" y="4759324"/>
          <a:ext cx="6845300" cy="22256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 xmlns:a16="http://schemas.microsoft.com/office/drawing/2014/main" id="{00000000-0008-0000-0100-000005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 xmlns:a16="http://schemas.microsoft.com/office/drawing/2014/main" id="{00000000-0008-0000-0100-00000C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 xmlns:a16="http://schemas.microsoft.com/office/drawing/2014/main" id="{00000000-0008-0000-0100-000019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 xmlns:a16="http://schemas.microsoft.com/office/drawing/2014/main" id="{00000000-0008-0000-0100-000029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 xmlns:a16="http://schemas.microsoft.com/office/drawing/2014/main" id="{00000000-0008-0000-0100-00008C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 xmlns:a16="http://schemas.microsoft.com/office/drawing/2014/main" id="{00000000-0008-0000-0100-0000B7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 xmlns:a16="http://schemas.microsoft.com/office/drawing/2014/main" id="{00000000-0008-0000-0100-0000B9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 xmlns:a16="http://schemas.microsoft.com/office/drawing/2014/main" id="{00000000-0008-0000-0100-0000BB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 xmlns:a16="http://schemas.microsoft.com/office/drawing/2014/main" id="{00000000-0008-0000-0100-0000C6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 xmlns:a16="http://schemas.microsoft.com/office/drawing/2014/main" id="{00000000-0008-0000-0100-0000C8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91"/>
  <sheetViews>
    <sheetView showGridLines="0" tabSelected="1" workbookViewId="0">
      <selection activeCell="B19" sqref="B19"/>
    </sheetView>
  </sheetViews>
  <sheetFormatPr baseColWidth="10" defaultColWidth="10.83203125" defaultRowHeight="17" x14ac:dyDescent="0"/>
  <cols>
    <col min="1" max="1" width="5.83203125" style="60" customWidth="1"/>
    <col min="2" max="2" width="173.83203125" style="60" customWidth="1"/>
    <col min="3" max="16384" width="10.83203125" style="60"/>
  </cols>
  <sheetData>
    <row r="2" spans="2:2" ht="20">
      <c r="B2" s="102" t="s">
        <v>299</v>
      </c>
    </row>
    <row r="3" spans="2:2">
      <c r="B3" s="86"/>
    </row>
    <row r="4" spans="2:2">
      <c r="B4" s="30" t="s">
        <v>42</v>
      </c>
    </row>
    <row r="5" spans="2:2">
      <c r="B5" s="30" t="s">
        <v>224</v>
      </c>
    </row>
    <row r="6" spans="2:2">
      <c r="B6" s="30" t="s">
        <v>43</v>
      </c>
    </row>
    <row r="7" spans="2:2">
      <c r="B7" s="103" t="s">
        <v>44</v>
      </c>
    </row>
    <row r="8" spans="2:2">
      <c r="B8" s="30"/>
    </row>
    <row r="9" spans="2:2">
      <c r="B9" s="104" t="s">
        <v>182</v>
      </c>
    </row>
    <row r="10" spans="2:2">
      <c r="B10" s="105" t="s">
        <v>300</v>
      </c>
    </row>
    <row r="11" spans="2:2">
      <c r="B11" s="105" t="s">
        <v>326</v>
      </c>
    </row>
    <row r="12" spans="2:2">
      <c r="B12" s="105" t="s">
        <v>324</v>
      </c>
    </row>
    <row r="13" spans="2:2">
      <c r="B13" s="105" t="s">
        <v>301</v>
      </c>
    </row>
    <row r="14" spans="2:2">
      <c r="B14" s="103" t="s">
        <v>225</v>
      </c>
    </row>
    <row r="15" spans="2:2">
      <c r="B15" s="106" t="s">
        <v>226</v>
      </c>
    </row>
    <row r="16" spans="2:2">
      <c r="B16" s="30"/>
    </row>
    <row r="17" spans="2:2">
      <c r="B17" s="30"/>
    </row>
    <row r="18" spans="2:2">
      <c r="B18" s="62" t="s">
        <v>45</v>
      </c>
    </row>
    <row r="19" spans="2:2" ht="34">
      <c r="B19" s="61" t="s">
        <v>216</v>
      </c>
    </row>
    <row r="20" spans="2:2">
      <c r="B20" s="61"/>
    </row>
    <row r="21" spans="2:2">
      <c r="B21" s="62" t="s">
        <v>46</v>
      </c>
    </row>
    <row r="22" spans="2:2" ht="34">
      <c r="B22" s="61" t="s">
        <v>88</v>
      </c>
    </row>
    <row r="23" spans="2:2">
      <c r="B23" s="61"/>
    </row>
    <row r="24" spans="2:2">
      <c r="B24" s="62" t="s">
        <v>89</v>
      </c>
    </row>
    <row r="25" spans="2:2">
      <c r="B25" s="61" t="s">
        <v>302</v>
      </c>
    </row>
    <row r="26" spans="2:2">
      <c r="B26" s="61"/>
    </row>
    <row r="27" spans="2:2">
      <c r="B27" s="62" t="s">
        <v>47</v>
      </c>
    </row>
    <row r="28" spans="2:2">
      <c r="B28" s="61" t="s">
        <v>90</v>
      </c>
    </row>
    <row r="29" spans="2:2" ht="34">
      <c r="B29" s="61" t="s">
        <v>91</v>
      </c>
    </row>
    <row r="30" spans="2:2">
      <c r="B30" s="61" t="s">
        <v>114</v>
      </c>
    </row>
    <row r="31" spans="2:2">
      <c r="B31" s="62" t="s">
        <v>92</v>
      </c>
    </row>
    <row r="32" spans="2:2">
      <c r="B32" s="61" t="s">
        <v>93</v>
      </c>
    </row>
    <row r="33" spans="2:2">
      <c r="B33" s="61" t="s">
        <v>94</v>
      </c>
    </row>
    <row r="34" spans="2:2">
      <c r="B34" s="61" t="s">
        <v>154</v>
      </c>
    </row>
    <row r="35" spans="2:2" ht="34">
      <c r="B35" s="61" t="s">
        <v>95</v>
      </c>
    </row>
    <row r="36" spans="2:2">
      <c r="B36" s="61" t="s">
        <v>152</v>
      </c>
    </row>
    <row r="37" spans="2:2" ht="51">
      <c r="B37" s="61" t="s">
        <v>96</v>
      </c>
    </row>
    <row r="38" spans="2:2">
      <c r="B38" s="61"/>
    </row>
    <row r="39" spans="2:2">
      <c r="B39" s="62" t="s">
        <v>48</v>
      </c>
    </row>
    <row r="40" spans="2:2" ht="34">
      <c r="B40" s="61" t="s">
        <v>49</v>
      </c>
    </row>
    <row r="41" spans="2:2">
      <c r="B41" s="61"/>
    </row>
    <row r="42" spans="2:2">
      <c r="B42" s="93" t="s">
        <v>176</v>
      </c>
    </row>
    <row r="43" spans="2:2">
      <c r="B43" s="94" t="s">
        <v>177</v>
      </c>
    </row>
    <row r="44" spans="2:2">
      <c r="B44" s="94" t="s">
        <v>50</v>
      </c>
    </row>
    <row r="45" spans="2:2">
      <c r="B45" s="94" t="s">
        <v>178</v>
      </c>
    </row>
    <row r="46" spans="2:2">
      <c r="B46" s="94" t="s">
        <v>156</v>
      </c>
    </row>
    <row r="47" spans="2:2">
      <c r="B47" s="95"/>
    </row>
    <row r="48" spans="2:2">
      <c r="B48" s="97" t="s">
        <v>179</v>
      </c>
    </row>
    <row r="49" spans="2:2">
      <c r="B49" s="97"/>
    </row>
    <row r="50" spans="2:2">
      <c r="B50" s="98" t="s">
        <v>180</v>
      </c>
    </row>
    <row r="51" spans="2:2" ht="51">
      <c r="B51" s="30" t="s">
        <v>208</v>
      </c>
    </row>
    <row r="52" spans="2:2">
      <c r="B52" s="30"/>
    </row>
    <row r="53" spans="2:2">
      <c r="B53" s="98" t="s">
        <v>181</v>
      </c>
    </row>
    <row r="54" spans="2:2" ht="85">
      <c r="B54" s="30" t="s">
        <v>209</v>
      </c>
    </row>
    <row r="55" spans="2:2">
      <c r="B55" s="30"/>
    </row>
    <row r="56" spans="2:2">
      <c r="B56" s="98" t="s">
        <v>182</v>
      </c>
    </row>
    <row r="57" spans="2:2" ht="85">
      <c r="B57" s="30" t="s">
        <v>325</v>
      </c>
    </row>
    <row r="58" spans="2:2" ht="34">
      <c r="B58" s="30" t="s">
        <v>329</v>
      </c>
    </row>
    <row r="59" spans="2:2">
      <c r="B59" s="30"/>
    </row>
    <row r="60" spans="2:2">
      <c r="B60" s="98" t="s">
        <v>183</v>
      </c>
    </row>
    <row r="61" spans="2:2" ht="34">
      <c r="B61" s="30" t="s">
        <v>328</v>
      </c>
    </row>
    <row r="62" spans="2:2" ht="34">
      <c r="B62" s="30" t="s">
        <v>184</v>
      </c>
    </row>
    <row r="63" spans="2:2">
      <c r="B63" s="30"/>
    </row>
    <row r="64" spans="2:2">
      <c r="B64" s="98" t="s">
        <v>185</v>
      </c>
    </row>
    <row r="65" spans="2:2" ht="51">
      <c r="B65" s="30" t="s">
        <v>186</v>
      </c>
    </row>
    <row r="66" spans="2:2" ht="68">
      <c r="B66" s="30" t="s">
        <v>210</v>
      </c>
    </row>
    <row r="67" spans="2:2" ht="51">
      <c r="B67" s="30" t="s">
        <v>187</v>
      </c>
    </row>
    <row r="68" spans="2:2" ht="34">
      <c r="B68" s="30" t="s">
        <v>212</v>
      </c>
    </row>
    <row r="69" spans="2:2">
      <c r="B69" s="30"/>
    </row>
    <row r="70" spans="2:2">
      <c r="B70" s="98" t="s">
        <v>188</v>
      </c>
    </row>
    <row r="71" spans="2:2" ht="51">
      <c r="B71" s="30" t="s">
        <v>211</v>
      </c>
    </row>
    <row r="72" spans="2:2">
      <c r="B72" s="30"/>
    </row>
    <row r="73" spans="2:2">
      <c r="B73" s="98" t="s">
        <v>189</v>
      </c>
    </row>
    <row r="74" spans="2:2" ht="51">
      <c r="B74" s="30" t="s">
        <v>190</v>
      </c>
    </row>
    <row r="75" spans="2:2">
      <c r="B75" s="30"/>
    </row>
    <row r="76" spans="2:2">
      <c r="B76" s="98" t="s">
        <v>191</v>
      </c>
    </row>
    <row r="77" spans="2:2">
      <c r="B77" s="30" t="s">
        <v>192</v>
      </c>
    </row>
    <row r="78" spans="2:2">
      <c r="B78" s="30"/>
    </row>
    <row r="79" spans="2:2">
      <c r="B79" s="98" t="s">
        <v>193</v>
      </c>
    </row>
    <row r="80" spans="2:2">
      <c r="B80" s="30" t="s">
        <v>213</v>
      </c>
    </row>
    <row r="81" spans="2:2">
      <c r="B81" s="30" t="s">
        <v>194</v>
      </c>
    </row>
    <row r="82" spans="2:2">
      <c r="B82" s="30" t="s">
        <v>195</v>
      </c>
    </row>
    <row r="83" spans="2:2" ht="51">
      <c r="B83" s="30" t="s">
        <v>196</v>
      </c>
    </row>
    <row r="84" spans="2:2">
      <c r="B84" s="30"/>
    </row>
    <row r="85" spans="2:2">
      <c r="B85" s="98" t="s">
        <v>197</v>
      </c>
    </row>
    <row r="86" spans="2:2" ht="34">
      <c r="B86" s="30" t="s">
        <v>198</v>
      </c>
    </row>
    <row r="87" spans="2:2">
      <c r="B87" s="30"/>
    </row>
    <row r="88" spans="2:2">
      <c r="B88" s="98" t="s">
        <v>199</v>
      </c>
    </row>
    <row r="89" spans="2:2">
      <c r="B89" s="30" t="s">
        <v>200</v>
      </c>
    </row>
    <row r="90" spans="2:2" ht="34">
      <c r="B90" s="30" t="s">
        <v>201</v>
      </c>
    </row>
    <row r="91" spans="2:2" ht="34">
      <c r="B91" s="30" t="s">
        <v>202</v>
      </c>
    </row>
  </sheetData>
  <hyperlinks>
    <hyperlink ref="B77"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16" sqref="B16"/>
    </sheetView>
  </sheetViews>
  <sheetFormatPr baseColWidth="10" defaultRowHeight="17" x14ac:dyDescent="0"/>
  <cols>
    <col min="1" max="1" width="10.83203125" style="91" customWidth="1"/>
    <col min="2" max="2" width="83.1640625" style="91" customWidth="1"/>
    <col min="3" max="3" width="14.33203125" style="91" customWidth="1"/>
    <col min="4" max="4" width="59.5" style="91" customWidth="1"/>
    <col min="5" max="5" width="13.1640625" style="91" customWidth="1"/>
    <col min="6" max="6" width="59.5" style="91" customWidth="1"/>
    <col min="7" max="16384" width="10.83203125" style="91"/>
  </cols>
  <sheetData>
    <row r="3" spans="2:2" s="89" customFormat="1" ht="23">
      <c r="B3" s="88" t="s">
        <v>160</v>
      </c>
    </row>
    <row r="4" spans="2:2" s="89" customFormat="1"/>
    <row r="5" spans="2:2" s="90" customFormat="1" ht="20">
      <c r="B5" s="90" t="s">
        <v>161</v>
      </c>
    </row>
    <row r="6" spans="2:2" s="90" customFormat="1" ht="20">
      <c r="B6" s="90" t="s">
        <v>162</v>
      </c>
    </row>
    <row r="7" spans="2:2" s="90" customFormat="1" ht="20"/>
    <row r="8" spans="2:2" s="90" customFormat="1" ht="100">
      <c r="B8" s="90" t="s">
        <v>163</v>
      </c>
    </row>
    <row r="12" spans="2:2" ht="23">
      <c r="B12" s="88" t="s">
        <v>164</v>
      </c>
    </row>
    <row r="13" spans="2:2">
      <c r="B13" s="89"/>
    </row>
    <row r="14" spans="2:2" ht="20">
      <c r="B14" s="90" t="s">
        <v>165</v>
      </c>
    </row>
    <row r="15" spans="2:2" ht="20">
      <c r="B15" s="90" t="s">
        <v>332</v>
      </c>
    </row>
    <row r="16" spans="2:2" ht="20">
      <c r="B16" s="90"/>
    </row>
    <row r="17" spans="2:2" ht="60">
      <c r="B17" s="90" t="s">
        <v>166</v>
      </c>
    </row>
    <row r="21" spans="2:2" ht="23">
      <c r="B21" s="88" t="s">
        <v>167</v>
      </c>
    </row>
    <row r="22" spans="2:2">
      <c r="B22" s="89"/>
    </row>
    <row r="23" spans="2:2" ht="20">
      <c r="B23" s="90" t="s">
        <v>168</v>
      </c>
    </row>
    <row r="24" spans="2:2" ht="20">
      <c r="B24" s="90"/>
    </row>
    <row r="25" spans="2:2" ht="80">
      <c r="B25" s="90" t="s">
        <v>169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workbookViewId="0">
      <selection activeCell="B2" sqref="B2"/>
    </sheetView>
  </sheetViews>
  <sheetFormatPr baseColWidth="10" defaultRowHeight="17" x14ac:dyDescent="0"/>
  <cols>
    <col min="1" max="1" width="10.83203125" style="91" customWidth="1"/>
    <col min="2" max="2" width="83.1640625" style="91" customWidth="1"/>
    <col min="3" max="3" width="14.33203125" style="91" customWidth="1"/>
    <col min="4" max="4" width="82.83203125" style="91" customWidth="1"/>
    <col min="5" max="5" width="13.1640625" style="91" customWidth="1"/>
    <col min="6" max="6" width="59.5" style="91" customWidth="1"/>
    <col min="7" max="16384" width="10.83203125" style="91"/>
  </cols>
  <sheetData>
    <row r="2" spans="2:2" ht="23">
      <c r="B2" s="135" t="s">
        <v>331</v>
      </c>
    </row>
    <row r="7" spans="2:2" s="89" customFormat="1">
      <c r="B7" s="91"/>
    </row>
    <row r="8" spans="2:2" s="89" customFormat="1">
      <c r="B8" s="91"/>
    </row>
    <row r="9" spans="2:2" s="90" customFormat="1" ht="20">
      <c r="B9" s="91"/>
    </row>
    <row r="10" spans="2:2" s="90" customFormat="1" ht="20">
      <c r="B10" s="91"/>
    </row>
    <row r="11" spans="2:2" s="90" customFormat="1" ht="20">
      <c r="B11" s="91"/>
    </row>
    <row r="12" spans="2:2" s="90" customFormat="1" ht="20">
      <c r="B12" s="91"/>
    </row>
    <row r="23" spans="2:4" ht="23">
      <c r="B23" s="88" t="s">
        <v>339</v>
      </c>
      <c r="D23" s="88" t="s">
        <v>340</v>
      </c>
    </row>
    <row r="24" spans="2:4">
      <c r="B24" s="89"/>
      <c r="D24" s="89"/>
    </row>
    <row r="25" spans="2:4" ht="60">
      <c r="B25" s="136" t="s">
        <v>334</v>
      </c>
      <c r="D25" s="136" t="s">
        <v>338</v>
      </c>
    </row>
    <row r="26" spans="2:4" ht="20">
      <c r="B26" s="136" t="s">
        <v>335</v>
      </c>
      <c r="D26" s="136" t="s">
        <v>337</v>
      </c>
    </row>
    <row r="27" spans="2:4" ht="20">
      <c r="B27" s="90"/>
      <c r="D27" s="90"/>
    </row>
    <row r="28" spans="2:4" ht="20">
      <c r="B28" s="90" t="s">
        <v>333</v>
      </c>
      <c r="D28" s="90" t="s">
        <v>336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baseColWidth="10" defaultRowHeight="17" x14ac:dyDescent="0"/>
  <cols>
    <col min="1" max="1" width="3.6640625" style="26" customWidth="1"/>
    <col min="2" max="2" width="156.33203125" style="26" customWidth="1"/>
    <col min="3" max="16384" width="10.83203125" style="26"/>
  </cols>
  <sheetData>
    <row r="1" spans="2:2">
      <c r="B1" s="64"/>
    </row>
    <row r="2" spans="2:2">
      <c r="B2" s="92" t="s">
        <v>170</v>
      </c>
    </row>
    <row r="3" spans="2:2">
      <c r="B3" s="92"/>
    </row>
    <row r="4" spans="2:2" ht="34">
      <c r="B4" s="64"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1">
      <c r="B5" s="64" t="s">
        <v>171</v>
      </c>
    </row>
    <row r="6" spans="2:2" ht="119">
      <c r="B6" s="64" t="s">
        <v>172</v>
      </c>
    </row>
    <row r="7" spans="2:2" ht="170">
      <c r="B7" s="64" t="s">
        <v>173</v>
      </c>
    </row>
    <row r="8" spans="2:2" ht="34">
      <c r="B8" s="64" t="s">
        <v>174</v>
      </c>
    </row>
    <row r="9" spans="2:2" ht="170">
      <c r="B9" s="64" t="s">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showGridLines="0" workbookViewId="0">
      <pane ySplit="2" topLeftCell="A3" activePane="bottomLeft" state="frozen"/>
      <selection activeCell="B10" sqref="B10"/>
      <selection pane="bottomLeft" activeCell="D39" sqref="D39"/>
    </sheetView>
  </sheetViews>
  <sheetFormatPr baseColWidth="10" defaultColWidth="10.83203125" defaultRowHeight="17" x14ac:dyDescent="0"/>
  <cols>
    <col min="1" max="1" width="5.6640625" style="59" customWidth="1"/>
    <col min="2" max="2" width="29.83203125" style="26" customWidth="1"/>
    <col min="3" max="3" width="160.83203125" style="64" customWidth="1"/>
    <col min="4" max="12" width="10.83203125" style="26"/>
    <col min="13" max="13" width="11.5" style="26" bestFit="1" customWidth="1"/>
    <col min="14" max="15" width="11" style="26" bestFit="1" customWidth="1"/>
    <col min="16" max="16384" width="10.83203125" style="26"/>
  </cols>
  <sheetData>
    <row r="2" spans="1:3">
      <c r="B2" s="63" t="s">
        <v>97</v>
      </c>
    </row>
    <row r="4" spans="1:3">
      <c r="B4" s="65" t="s">
        <v>98</v>
      </c>
      <c r="C4" s="65" t="s">
        <v>99</v>
      </c>
    </row>
    <row r="5" spans="1:3">
      <c r="B5" s="63"/>
    </row>
    <row r="6" spans="1:3">
      <c r="A6" s="66"/>
      <c r="B6" s="67" t="s">
        <v>100</v>
      </c>
      <c r="C6" s="68" t="s">
        <v>118</v>
      </c>
    </row>
    <row r="7" spans="1:3">
      <c r="A7" s="66"/>
      <c r="B7" s="96" t="s">
        <v>160</v>
      </c>
      <c r="C7" s="96" t="s">
        <v>206</v>
      </c>
    </row>
    <row r="8" spans="1:3">
      <c r="A8" s="66"/>
      <c r="B8" s="96" t="s">
        <v>185</v>
      </c>
      <c r="C8" s="96" t="s">
        <v>207</v>
      </c>
    </row>
    <row r="9" spans="1:3">
      <c r="A9" s="66"/>
      <c r="B9" s="67" t="s">
        <v>101</v>
      </c>
      <c r="C9" s="68" t="s">
        <v>102</v>
      </c>
    </row>
    <row r="10" spans="1:3">
      <c r="A10" s="66"/>
      <c r="B10" s="67" t="s">
        <v>115</v>
      </c>
      <c r="C10" s="68" t="s">
        <v>117</v>
      </c>
    </row>
    <row r="11" spans="1:3" ht="34">
      <c r="A11" s="66"/>
      <c r="B11" s="67" t="s">
        <v>103</v>
      </c>
      <c r="C11" s="68" t="s">
        <v>322</v>
      </c>
    </row>
    <row r="12" spans="1:3">
      <c r="A12" s="66"/>
      <c r="B12" s="67" t="s">
        <v>104</v>
      </c>
      <c r="C12" s="68" t="s">
        <v>321</v>
      </c>
    </row>
    <row r="13" spans="1:3">
      <c r="A13" s="66"/>
      <c r="B13" s="67" t="s">
        <v>105</v>
      </c>
      <c r="C13" s="68" t="s">
        <v>116</v>
      </c>
    </row>
    <row r="14" spans="1:3">
      <c r="A14" s="66"/>
      <c r="B14" s="67"/>
      <c r="C14" s="68"/>
    </row>
    <row r="16" spans="1:3">
      <c r="B16" s="63" t="s">
        <v>106</v>
      </c>
    </row>
    <row r="19" spans="2:3">
      <c r="B19" s="65" t="s">
        <v>107</v>
      </c>
      <c r="C19" s="69"/>
    </row>
    <row r="22" spans="2:3">
      <c r="B22" s="70"/>
      <c r="C22" s="71"/>
    </row>
    <row r="67" spans="1:3">
      <c r="A67" s="66"/>
      <c r="B67" s="67"/>
      <c r="C67" s="68"/>
    </row>
    <row r="68" spans="1:3">
      <c r="A68" s="66"/>
      <c r="B68" s="67"/>
      <c r="C68" s="68"/>
    </row>
    <row r="69" spans="1:3">
      <c r="A69" s="66"/>
      <c r="B69" s="67"/>
      <c r="C69" s="68"/>
    </row>
    <row r="70" spans="1:3">
      <c r="A70" s="66"/>
      <c r="B70" s="67"/>
      <c r="C70" s="68"/>
    </row>
    <row r="71" spans="1:3">
      <c r="A71" s="66"/>
    </row>
    <row r="72" spans="1:3">
      <c r="A72" s="66"/>
      <c r="B72" s="67"/>
      <c r="C72" s="6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8"/>
  <sheetViews>
    <sheetView showGridLines="0" workbookViewId="0">
      <pane ySplit="2" topLeftCell="A4" activePane="bottomLeft" state="frozen"/>
      <selection activeCell="B2" sqref="B2"/>
      <selection pane="bottomLeft" activeCell="D16" sqref="D16"/>
    </sheetView>
  </sheetViews>
  <sheetFormatPr baseColWidth="10" defaultColWidth="6.5" defaultRowHeight="17" x14ac:dyDescent="0"/>
  <cols>
    <col min="1" max="1" width="5.83203125" style="26" customWidth="1"/>
    <col min="2" max="2" width="48" style="27" customWidth="1"/>
    <col min="3" max="3" width="5.83203125" style="31" customWidth="1"/>
    <col min="4" max="4" width="17.83203125" style="26" customWidth="1"/>
    <col min="5" max="5" width="2.33203125" style="26" customWidth="1"/>
    <col min="6" max="6" width="109.83203125" style="30" customWidth="1"/>
    <col min="7" max="12" width="15.33203125" style="26" customWidth="1"/>
    <col min="13" max="13" width="16.83203125" style="26" customWidth="1"/>
    <col min="14" max="15" width="17" style="26" customWidth="1"/>
    <col min="16" max="17" width="14.33203125" style="35" customWidth="1"/>
    <col min="18" max="18" width="13.5" style="35" customWidth="1"/>
    <col min="19" max="19" width="15.33203125" style="35" customWidth="1"/>
    <col min="20" max="20" width="14.6640625" style="35" customWidth="1"/>
    <col min="21" max="25" width="13.1640625" style="35" customWidth="1"/>
    <col min="26" max="33" width="13.1640625" style="26" customWidth="1"/>
    <col min="34" max="16384" width="6.5" style="26"/>
  </cols>
  <sheetData>
    <row r="2" spans="2:8">
      <c r="B2" s="28" t="s">
        <v>26</v>
      </c>
      <c r="C2" s="29"/>
    </row>
    <row r="4" spans="2:8">
      <c r="B4" s="28" t="s">
        <v>27</v>
      </c>
      <c r="C4" s="29"/>
      <c r="F4" s="27"/>
    </row>
    <row r="5" spans="2:8">
      <c r="B5" s="28"/>
      <c r="C5" s="29"/>
      <c r="F5" s="27"/>
    </row>
    <row r="6" spans="2:8">
      <c r="B6" s="27" t="s">
        <v>203</v>
      </c>
      <c r="D6" s="32" t="s">
        <v>204</v>
      </c>
      <c r="F6" s="95" t="s">
        <v>205</v>
      </c>
    </row>
    <row r="7" spans="2:8">
      <c r="B7" s="27" t="s">
        <v>28</v>
      </c>
      <c r="D7" s="32" t="s">
        <v>29</v>
      </c>
      <c r="F7" s="3" t="s">
        <v>30</v>
      </c>
    </row>
    <row r="8" spans="2:8">
      <c r="B8" s="27" t="s">
        <v>31</v>
      </c>
      <c r="D8" s="33">
        <f ca="1">TODAY()</f>
        <v>43524</v>
      </c>
      <c r="F8" s="3" t="s">
        <v>32</v>
      </c>
    </row>
    <row r="9" spans="2:8">
      <c r="B9" s="27" t="s">
        <v>157</v>
      </c>
      <c r="D9" s="33">
        <f ca="1">DATE(YEAR(D8),12,31)</f>
        <v>43830</v>
      </c>
      <c r="F9" s="86" t="s">
        <v>158</v>
      </c>
    </row>
    <row r="10" spans="2:8">
      <c r="B10" s="27" t="s">
        <v>51</v>
      </c>
      <c r="C10" s="31" t="str">
        <f>D$7</f>
        <v>$</v>
      </c>
      <c r="D10" s="36">
        <v>0</v>
      </c>
      <c r="E10" s="27"/>
      <c r="F10" s="3" t="s">
        <v>53</v>
      </c>
    </row>
    <row r="11" spans="2:8">
      <c r="D11" s="27"/>
      <c r="E11" s="27"/>
      <c r="F11" s="73"/>
    </row>
    <row r="12" spans="2:8">
      <c r="F12" s="73"/>
    </row>
    <row r="13" spans="2:8">
      <c r="B13" s="28" t="s">
        <v>285</v>
      </c>
      <c r="F13" s="26"/>
    </row>
    <row r="15" spans="2:8">
      <c r="B15" s="27" t="s">
        <v>227</v>
      </c>
      <c r="C15" s="31" t="s">
        <v>24</v>
      </c>
      <c r="D15" s="56">
        <v>0.2</v>
      </c>
      <c r="F15" s="108" t="s">
        <v>228</v>
      </c>
      <c r="H15" s="35"/>
    </row>
    <row r="16" spans="2:8">
      <c r="B16" s="27" t="s">
        <v>229</v>
      </c>
      <c r="C16" s="31" t="s">
        <v>24</v>
      </c>
      <c r="D16" s="56">
        <v>0</v>
      </c>
      <c r="F16" s="108" t="s">
        <v>230</v>
      </c>
      <c r="H16" s="35"/>
    </row>
    <row r="17" spans="2:8">
      <c r="B17" s="109"/>
      <c r="F17" s="107"/>
      <c r="H17" s="35"/>
    </row>
    <row r="19" spans="2:8">
      <c r="F19" s="133" t="s">
        <v>309</v>
      </c>
    </row>
    <row r="20" spans="2:8">
      <c r="F20" s="134" t="s">
        <v>310</v>
      </c>
    </row>
    <row r="21" spans="2:8" ht="34">
      <c r="F21" s="64" t="s">
        <v>311</v>
      </c>
    </row>
    <row r="22" spans="2:8">
      <c r="F22" s="64"/>
    </row>
    <row r="23" spans="2:8">
      <c r="F23" s="64" t="s">
        <v>318</v>
      </c>
    </row>
    <row r="24" spans="2:8">
      <c r="F24" s="64"/>
    </row>
    <row r="25" spans="2:8" ht="34">
      <c r="F25" s="64" t="s">
        <v>312</v>
      </c>
    </row>
    <row r="26" spans="2:8">
      <c r="F26" s="64" t="s">
        <v>313</v>
      </c>
    </row>
    <row r="27" spans="2:8" ht="34">
      <c r="F27" s="64" t="s">
        <v>314</v>
      </c>
    </row>
    <row r="28" spans="2:8" ht="34">
      <c r="F28" s="64" t="s">
        <v>319</v>
      </c>
    </row>
    <row r="29" spans="2:8">
      <c r="F29" s="64"/>
    </row>
    <row r="30" spans="2:8">
      <c r="F30" s="133" t="s">
        <v>315</v>
      </c>
    </row>
    <row r="31" spans="2:8">
      <c r="F31" s="134" t="s">
        <v>310</v>
      </c>
    </row>
    <row r="32" spans="2:8" ht="68">
      <c r="F32" s="64" t="s">
        <v>316</v>
      </c>
    </row>
    <row r="33" spans="6:6" ht="102">
      <c r="F33" s="64" t="s">
        <v>307</v>
      </c>
    </row>
    <row r="34" spans="6:6">
      <c r="F34" s="64"/>
    </row>
    <row r="35" spans="6:6">
      <c r="F35" s="64"/>
    </row>
    <row r="36" spans="6:6">
      <c r="F36" s="133" t="s">
        <v>317</v>
      </c>
    </row>
    <row r="37" spans="6:6">
      <c r="F37" s="134" t="s">
        <v>310</v>
      </c>
    </row>
    <row r="38" spans="6:6">
      <c r="F38" s="30"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79"/>
  <sheetViews>
    <sheetView showGridLines="0" workbookViewId="0">
      <pane ySplit="2" topLeftCell="A3" activePane="bottomLeft" state="frozen"/>
      <selection activeCell="B2" sqref="B2"/>
      <selection pane="bottomLeft" activeCell="B2" sqref="B2"/>
    </sheetView>
  </sheetViews>
  <sheetFormatPr baseColWidth="10" defaultRowHeight="17" x14ac:dyDescent="0"/>
  <cols>
    <col min="1" max="1" width="3.6640625" style="2" customWidth="1"/>
    <col min="2" max="2" width="25.83203125" style="2" customWidth="1"/>
    <col min="3" max="4" width="12" style="2" customWidth="1"/>
    <col min="5" max="5" width="14" style="2" customWidth="1"/>
    <col min="6" max="14" width="12" style="2" customWidth="1"/>
    <col min="15" max="19" width="12.6640625" style="2" customWidth="1"/>
    <col min="20" max="24" width="14.33203125" style="2" customWidth="1"/>
    <col min="25" max="27" width="12.6640625" style="2" customWidth="1"/>
    <col min="28" max="28" width="15.33203125" style="2" bestFit="1" customWidth="1"/>
    <col min="29" max="16384" width="10.83203125" style="2"/>
  </cols>
  <sheetData>
    <row r="2" spans="2:38">
      <c r="B2" s="1" t="s">
        <v>61</v>
      </c>
    </row>
    <row r="5" spans="2:38">
      <c r="B5" s="1" t="s">
        <v>63</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2019</v>
      </c>
      <c r="J7" s="3">
        <f t="shared" ca="1" si="0"/>
        <v>2019</v>
      </c>
      <c r="K7" s="3">
        <f t="shared" ca="1" si="0"/>
        <v>2019</v>
      </c>
      <c r="L7" s="3">
        <f t="shared" ca="1" si="0"/>
        <v>2019</v>
      </c>
      <c r="M7" s="3">
        <f t="shared" ca="1" si="0"/>
        <v>2019</v>
      </c>
      <c r="N7" s="3">
        <f t="shared" ca="1" si="0"/>
        <v>2020</v>
      </c>
      <c r="O7" s="3">
        <f t="shared" ca="1" si="0"/>
        <v>2020</v>
      </c>
      <c r="P7" s="3">
        <f t="shared" ca="1" si="0"/>
        <v>2020</v>
      </c>
      <c r="Q7" s="3">
        <f t="shared" ca="1" si="0"/>
        <v>2020</v>
      </c>
      <c r="R7" s="3">
        <f t="shared" ca="1" si="0"/>
        <v>2020</v>
      </c>
      <c r="S7" s="3">
        <f t="shared" ca="1" si="0"/>
        <v>2020</v>
      </c>
      <c r="T7" s="3">
        <f t="shared" ca="1" si="0"/>
        <v>2020</v>
      </c>
      <c r="U7" s="3">
        <f t="shared" ca="1" si="0"/>
        <v>2020</v>
      </c>
      <c r="V7" s="3">
        <f t="shared" ca="1" si="0"/>
        <v>2020</v>
      </c>
      <c r="W7" s="3">
        <f t="shared" ca="1" si="0"/>
        <v>2020</v>
      </c>
      <c r="X7" s="3">
        <f t="shared" ca="1" si="0"/>
        <v>2020</v>
      </c>
      <c r="Y7" s="3">
        <f t="shared" ca="1" si="0"/>
        <v>2020</v>
      </c>
      <c r="Z7" s="3">
        <f t="shared" ca="1" si="0"/>
        <v>2021</v>
      </c>
      <c r="AA7" s="3">
        <f t="shared" ca="1" si="0"/>
        <v>2021</v>
      </c>
      <c r="AB7" s="3">
        <f t="shared" ca="1" si="0"/>
        <v>2021</v>
      </c>
      <c r="AC7" s="3">
        <f t="shared" ca="1" si="0"/>
        <v>2021</v>
      </c>
      <c r="AD7" s="3">
        <f t="shared" ca="1" si="0"/>
        <v>2021</v>
      </c>
      <c r="AE7" s="3">
        <f t="shared" ca="1" si="0"/>
        <v>2021</v>
      </c>
      <c r="AF7" s="3">
        <f t="shared" ca="1" si="0"/>
        <v>2021</v>
      </c>
      <c r="AG7" s="3">
        <f t="shared" ca="1" si="0"/>
        <v>2021</v>
      </c>
      <c r="AH7" s="3">
        <f t="shared" ca="1" si="0"/>
        <v>2021</v>
      </c>
      <c r="AI7" s="3">
        <f t="shared" ca="1" si="0"/>
        <v>2021</v>
      </c>
      <c r="AJ7" s="3">
        <f t="shared" ca="1" si="0"/>
        <v>2021</v>
      </c>
      <c r="AK7" s="3">
        <f t="shared" ca="1" si="0"/>
        <v>2021</v>
      </c>
      <c r="AL7" s="3">
        <f t="shared" ca="1" si="0"/>
        <v>2022</v>
      </c>
    </row>
    <row r="8" spans="2:38">
      <c r="B8" s="2" t="s">
        <v>1</v>
      </c>
      <c r="C8" s="4">
        <f ca="1">'Get Started'!D8</f>
        <v>43524</v>
      </c>
      <c r="D8" s="4">
        <f ca="1">EDATE(C8,1)</f>
        <v>43552</v>
      </c>
      <c r="E8" s="4">
        <f t="shared" ref="E8:AL8" ca="1" si="1">EDATE(D8,1)</f>
        <v>43583</v>
      </c>
      <c r="F8" s="4">
        <f t="shared" ca="1" si="1"/>
        <v>43613</v>
      </c>
      <c r="G8" s="4">
        <f t="shared" ca="1" si="1"/>
        <v>43644</v>
      </c>
      <c r="H8" s="4">
        <f t="shared" ca="1" si="1"/>
        <v>43674</v>
      </c>
      <c r="I8" s="4">
        <f t="shared" ca="1" si="1"/>
        <v>43705</v>
      </c>
      <c r="J8" s="4">
        <f t="shared" ca="1" si="1"/>
        <v>43736</v>
      </c>
      <c r="K8" s="4">
        <f t="shared" ca="1" si="1"/>
        <v>43766</v>
      </c>
      <c r="L8" s="4">
        <f t="shared" ca="1" si="1"/>
        <v>43797</v>
      </c>
      <c r="M8" s="4">
        <f t="shared" ca="1" si="1"/>
        <v>43827</v>
      </c>
      <c r="N8" s="4">
        <f t="shared" ca="1" si="1"/>
        <v>43858</v>
      </c>
      <c r="O8" s="4">
        <f t="shared" ca="1" si="1"/>
        <v>43889</v>
      </c>
      <c r="P8" s="4">
        <f t="shared" ca="1" si="1"/>
        <v>43918</v>
      </c>
      <c r="Q8" s="4">
        <f t="shared" ca="1" si="1"/>
        <v>43949</v>
      </c>
      <c r="R8" s="4">
        <f t="shared" ca="1" si="1"/>
        <v>43979</v>
      </c>
      <c r="S8" s="4">
        <f t="shared" ca="1" si="1"/>
        <v>44010</v>
      </c>
      <c r="T8" s="4">
        <f t="shared" ca="1" si="1"/>
        <v>44040</v>
      </c>
      <c r="U8" s="4">
        <f t="shared" ca="1" si="1"/>
        <v>44071</v>
      </c>
      <c r="V8" s="4">
        <f t="shared" ca="1" si="1"/>
        <v>44102</v>
      </c>
      <c r="W8" s="4">
        <f t="shared" ca="1" si="1"/>
        <v>44132</v>
      </c>
      <c r="X8" s="4">
        <f t="shared" ca="1" si="1"/>
        <v>44163</v>
      </c>
      <c r="Y8" s="4">
        <f t="shared" ca="1" si="1"/>
        <v>44193</v>
      </c>
      <c r="Z8" s="4">
        <f t="shared" ca="1" si="1"/>
        <v>44224</v>
      </c>
      <c r="AA8" s="4">
        <f t="shared" ca="1" si="1"/>
        <v>44255</v>
      </c>
      <c r="AB8" s="4">
        <f t="shared" ca="1" si="1"/>
        <v>44283</v>
      </c>
      <c r="AC8" s="4">
        <f t="shared" ca="1" si="1"/>
        <v>44314</v>
      </c>
      <c r="AD8" s="4">
        <f t="shared" ca="1" si="1"/>
        <v>44344</v>
      </c>
      <c r="AE8" s="4">
        <f t="shared" ca="1" si="1"/>
        <v>44375</v>
      </c>
      <c r="AF8" s="4">
        <f t="shared" ca="1" si="1"/>
        <v>44405</v>
      </c>
      <c r="AG8" s="4">
        <f t="shared" ca="1" si="1"/>
        <v>44436</v>
      </c>
      <c r="AH8" s="4">
        <f t="shared" ca="1" si="1"/>
        <v>44467</v>
      </c>
      <c r="AI8" s="4">
        <f t="shared" ca="1" si="1"/>
        <v>44497</v>
      </c>
      <c r="AJ8" s="4">
        <f t="shared" ca="1" si="1"/>
        <v>44528</v>
      </c>
      <c r="AK8" s="4">
        <f t="shared" ca="1" si="1"/>
        <v>44558</v>
      </c>
      <c r="AL8" s="4">
        <f t="shared" ca="1" si="1"/>
        <v>44589</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Forecast!J73</f>
        <v>0</v>
      </c>
      <c r="D11" s="7">
        <f>Forecast!K73</f>
        <v>0</v>
      </c>
      <c r="E11" s="7">
        <f>Forecast!L73</f>
        <v>0</v>
      </c>
      <c r="F11" s="7">
        <f>Forecast!M73</f>
        <v>0</v>
      </c>
      <c r="G11" s="7">
        <f>Forecast!N73</f>
        <v>0</v>
      </c>
      <c r="H11" s="7">
        <f>Forecast!O73</f>
        <v>0</v>
      </c>
      <c r="I11" s="7">
        <f>Forecast!P73</f>
        <v>0</v>
      </c>
      <c r="J11" s="7">
        <f>Forecast!Q73</f>
        <v>0</v>
      </c>
      <c r="K11" s="7">
        <f>Forecast!R73</f>
        <v>0</v>
      </c>
      <c r="L11" s="7">
        <f>Forecast!S73</f>
        <v>0</v>
      </c>
      <c r="M11" s="7">
        <f>Forecast!T73</f>
        <v>0</v>
      </c>
      <c r="N11" s="7">
        <f>Forecast!U73</f>
        <v>0</v>
      </c>
      <c r="O11" s="7">
        <f>Forecast!V73</f>
        <v>0</v>
      </c>
      <c r="P11" s="7">
        <f>Forecast!W73</f>
        <v>0</v>
      </c>
      <c r="Q11" s="7">
        <f>Forecast!X73</f>
        <v>0</v>
      </c>
      <c r="R11" s="7">
        <f>Forecast!Y73</f>
        <v>0</v>
      </c>
      <c r="S11" s="7">
        <f>Forecast!Z73</f>
        <v>0</v>
      </c>
      <c r="T11" s="7">
        <f>Forecast!AA73</f>
        <v>0</v>
      </c>
      <c r="U11" s="7">
        <f>Forecast!AB73</f>
        <v>0</v>
      </c>
      <c r="V11" s="7">
        <f>Forecast!AC73</f>
        <v>0</v>
      </c>
      <c r="W11" s="7">
        <f>Forecast!AD73</f>
        <v>0</v>
      </c>
      <c r="X11" s="7">
        <f>Forecast!AE73</f>
        <v>0</v>
      </c>
      <c r="Y11" s="7">
        <f>Forecast!AF73</f>
        <v>0</v>
      </c>
      <c r="Z11" s="7">
        <f>Forecast!AG73</f>
        <v>0</v>
      </c>
      <c r="AA11" s="7">
        <f>Forecast!AH73</f>
        <v>0</v>
      </c>
      <c r="AB11" s="7">
        <f>Forecast!AI73</f>
        <v>0</v>
      </c>
      <c r="AC11" s="7">
        <f>Forecast!AJ73</f>
        <v>0</v>
      </c>
      <c r="AD11" s="7">
        <f>Forecast!AK73</f>
        <v>0</v>
      </c>
      <c r="AE11" s="7">
        <f>Forecast!AL73</f>
        <v>0</v>
      </c>
      <c r="AF11" s="7">
        <f>Forecast!AM73</f>
        <v>0</v>
      </c>
      <c r="AG11" s="7">
        <f>Forecast!AN73</f>
        <v>0</v>
      </c>
      <c r="AH11" s="7">
        <f>Forecast!AO73</f>
        <v>0</v>
      </c>
      <c r="AI11" s="7">
        <f>Forecast!AP73</f>
        <v>0</v>
      </c>
      <c r="AJ11" s="7">
        <f>Forecast!AQ73</f>
        <v>0</v>
      </c>
      <c r="AK11" s="7">
        <f>Forecast!AR73</f>
        <v>0</v>
      </c>
      <c r="AL11" s="7">
        <f>Forecast!AS73</f>
        <v>0</v>
      </c>
    </row>
    <row r="12" spans="2:38" s="7" customFormat="1">
      <c r="B12" s="7" t="s">
        <v>4</v>
      </c>
      <c r="C12" s="7">
        <f>Forecast!J81</f>
        <v>0</v>
      </c>
      <c r="D12" s="7">
        <f>Forecast!K81</f>
        <v>0</v>
      </c>
      <c r="E12" s="7">
        <f>Forecast!L81</f>
        <v>0</v>
      </c>
      <c r="F12" s="7">
        <f>Forecast!M81</f>
        <v>0</v>
      </c>
      <c r="G12" s="7">
        <f>Forecast!N81</f>
        <v>0</v>
      </c>
      <c r="H12" s="7">
        <f>Forecast!O81</f>
        <v>0</v>
      </c>
      <c r="I12" s="7">
        <f>Forecast!P81</f>
        <v>0</v>
      </c>
      <c r="J12" s="7">
        <f>Forecast!Q81</f>
        <v>0</v>
      </c>
      <c r="K12" s="7">
        <f>Forecast!R81</f>
        <v>0</v>
      </c>
      <c r="L12" s="7">
        <f>Forecast!S81</f>
        <v>0</v>
      </c>
      <c r="M12" s="7">
        <f>Forecast!T81</f>
        <v>0</v>
      </c>
      <c r="N12" s="7">
        <f>Forecast!U81</f>
        <v>0</v>
      </c>
      <c r="O12" s="7">
        <f>Forecast!V81</f>
        <v>0</v>
      </c>
      <c r="P12" s="7">
        <f>Forecast!W81</f>
        <v>0</v>
      </c>
      <c r="Q12" s="7">
        <f>Forecast!X81</f>
        <v>0</v>
      </c>
      <c r="R12" s="7">
        <f>Forecast!Y81</f>
        <v>0</v>
      </c>
      <c r="S12" s="7">
        <f>Forecast!Z81</f>
        <v>0</v>
      </c>
      <c r="T12" s="7">
        <f>Forecast!AA81</f>
        <v>0</v>
      </c>
      <c r="U12" s="7">
        <f>Forecast!AB81</f>
        <v>0</v>
      </c>
      <c r="V12" s="7">
        <f>Forecast!AC81</f>
        <v>0</v>
      </c>
      <c r="W12" s="7">
        <f>Forecast!AD81</f>
        <v>0</v>
      </c>
      <c r="X12" s="7">
        <f>Forecast!AE81</f>
        <v>0</v>
      </c>
      <c r="Y12" s="7">
        <f>Forecast!AF81</f>
        <v>0</v>
      </c>
      <c r="Z12" s="7">
        <f>Forecast!AG81</f>
        <v>0</v>
      </c>
      <c r="AA12" s="7">
        <f>Forecast!AH81</f>
        <v>0</v>
      </c>
      <c r="AB12" s="7">
        <f>Forecast!AI81</f>
        <v>0</v>
      </c>
      <c r="AC12" s="7">
        <f>Forecast!AJ81</f>
        <v>0</v>
      </c>
      <c r="AD12" s="7">
        <f>Forecast!AK81</f>
        <v>0</v>
      </c>
      <c r="AE12" s="7">
        <f>Forecast!AL81</f>
        <v>0</v>
      </c>
      <c r="AF12" s="7">
        <f>Forecast!AM81</f>
        <v>0</v>
      </c>
      <c r="AG12" s="7">
        <f>Forecast!AN81</f>
        <v>0</v>
      </c>
      <c r="AH12" s="7">
        <f>Forecast!AO81</f>
        <v>0</v>
      </c>
      <c r="AI12" s="7">
        <f>Forecast!AP81</f>
        <v>0</v>
      </c>
      <c r="AJ12" s="7">
        <f>Forecast!AQ81</f>
        <v>0</v>
      </c>
      <c r="AK12" s="7">
        <f>Forecast!AR81</f>
        <v>0</v>
      </c>
      <c r="AL12" s="7">
        <f>Forecast!AS81</f>
        <v>0</v>
      </c>
    </row>
    <row r="13" spans="2:38" s="7" customFormat="1"/>
    <row r="14" spans="2:38" s="7" customFormat="1">
      <c r="B14" s="7" t="s">
        <v>75</v>
      </c>
      <c r="C14" s="7">
        <f>Forecast!J68</f>
        <v>0</v>
      </c>
      <c r="D14" s="7">
        <f>Forecast!K68</f>
        <v>0</v>
      </c>
      <c r="E14" s="7">
        <f>Forecast!L68</f>
        <v>0</v>
      </c>
      <c r="F14" s="7">
        <f>Forecast!M68</f>
        <v>0</v>
      </c>
      <c r="G14" s="7">
        <f>Forecast!N68</f>
        <v>0</v>
      </c>
      <c r="H14" s="7">
        <f>Forecast!O68</f>
        <v>0</v>
      </c>
      <c r="I14" s="7">
        <f>Forecast!P68</f>
        <v>0</v>
      </c>
      <c r="J14" s="7">
        <f>Forecast!Q68</f>
        <v>0</v>
      </c>
      <c r="K14" s="7">
        <f>Forecast!R68</f>
        <v>0</v>
      </c>
      <c r="L14" s="7">
        <f>Forecast!S68</f>
        <v>0</v>
      </c>
      <c r="M14" s="7">
        <f>Forecast!T68</f>
        <v>0</v>
      </c>
      <c r="N14" s="7">
        <f>Forecast!U68</f>
        <v>0</v>
      </c>
      <c r="O14" s="7">
        <f>Forecast!V68</f>
        <v>0</v>
      </c>
      <c r="P14" s="7">
        <f>Forecast!W68</f>
        <v>0</v>
      </c>
      <c r="Q14" s="7">
        <f>Forecast!X68</f>
        <v>0</v>
      </c>
      <c r="R14" s="7">
        <f>Forecast!Y68</f>
        <v>0</v>
      </c>
      <c r="S14" s="7">
        <f>Forecast!Z68</f>
        <v>0</v>
      </c>
      <c r="T14" s="7">
        <f>Forecast!AA68</f>
        <v>0</v>
      </c>
      <c r="U14" s="7">
        <f>Forecast!AB68</f>
        <v>0</v>
      </c>
      <c r="V14" s="7">
        <f>Forecast!AC68</f>
        <v>0</v>
      </c>
      <c r="W14" s="7">
        <f>Forecast!AD68</f>
        <v>0</v>
      </c>
      <c r="X14" s="7">
        <f>Forecast!AE68</f>
        <v>0</v>
      </c>
      <c r="Y14" s="7">
        <f>Forecast!AF68</f>
        <v>0</v>
      </c>
      <c r="Z14" s="7">
        <f>Forecast!AG68</f>
        <v>0</v>
      </c>
      <c r="AA14" s="7">
        <f>Forecast!AH68</f>
        <v>0</v>
      </c>
      <c r="AB14" s="7">
        <f>Forecast!AI68</f>
        <v>0</v>
      </c>
      <c r="AC14" s="7">
        <f>Forecast!AJ68</f>
        <v>0</v>
      </c>
      <c r="AD14" s="7">
        <f>Forecast!AK68</f>
        <v>0</v>
      </c>
      <c r="AE14" s="7">
        <f>Forecast!AL68</f>
        <v>0</v>
      </c>
      <c r="AF14" s="7">
        <f>Forecast!AM68</f>
        <v>0</v>
      </c>
      <c r="AG14" s="7">
        <f>Forecast!AN68</f>
        <v>0</v>
      </c>
      <c r="AH14" s="7">
        <f>Forecast!AO68</f>
        <v>0</v>
      </c>
      <c r="AI14" s="7">
        <f>Forecast!AP68</f>
        <v>0</v>
      </c>
      <c r="AJ14" s="7">
        <f>Forecast!AQ68</f>
        <v>0</v>
      </c>
      <c r="AK14" s="7">
        <f>Forecast!AR68</f>
        <v>0</v>
      </c>
      <c r="AL14" s="7">
        <f>Forecast!AS68</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57">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62</v>
      </c>
    </row>
    <row r="61" spans="2:16">
      <c r="B61" s="5" t="s">
        <v>17</v>
      </c>
      <c r="C61" s="13" t="str">
        <f ca="1">Forecast!BF2</f>
        <v>Q1 2019</v>
      </c>
      <c r="D61" s="13" t="str">
        <f ca="1">Forecast!BG2</f>
        <v>Q2 2019</v>
      </c>
      <c r="E61" s="13" t="str">
        <f ca="1">Forecast!BH2</f>
        <v>Q3 2019</v>
      </c>
      <c r="F61" s="13" t="str">
        <f ca="1">Forecast!BI2</f>
        <v>Q4 2019</v>
      </c>
      <c r="G61" s="13" t="str">
        <f ca="1">Forecast!BJ2</f>
        <v>Q1 2020</v>
      </c>
      <c r="H61" s="13" t="str">
        <f ca="1">Forecast!BK2</f>
        <v>Q2 2020</v>
      </c>
      <c r="I61" s="13" t="str">
        <f ca="1">Forecast!BL2</f>
        <v>Q3 2020</v>
      </c>
      <c r="J61" s="13" t="str">
        <f ca="1">Forecast!BM2</f>
        <v>Q4 2020</v>
      </c>
      <c r="L61" s="14">
        <f ca="1">Forecast!BW4</f>
        <v>2019</v>
      </c>
      <c r="M61" s="14">
        <f ca="1">Forecast!BX4</f>
        <v>2020</v>
      </c>
      <c r="N61" s="14">
        <f ca="1">Forecast!BY4</f>
        <v>2021</v>
      </c>
    </row>
    <row r="63" spans="2:16">
      <c r="B63" s="2" t="str">
        <f>Forecast!B53</f>
        <v>Salaries and Benefits</v>
      </c>
      <c r="C63" s="15">
        <f ca="1">INDEX(Forecast!$BF53:$BU53,MATCH(C$61,Forecast!$BF$2:$BU$2,0))</f>
        <v>0</v>
      </c>
      <c r="D63" s="15">
        <f ca="1">INDEX(Forecast!$BF53:$BU53,MATCH(D$61,Forecast!$BF$2:$BU$2,0))</f>
        <v>0</v>
      </c>
      <c r="E63" s="15">
        <f ca="1">INDEX(Forecast!$BF53:$BU53,MATCH(E$61,Forecast!$BF$2:$BU$2,0))</f>
        <v>0</v>
      </c>
      <c r="F63" s="15">
        <f ca="1">INDEX(Forecast!$BF53:$BU53,MATCH(F$61,Forecast!$BF$2:$BU$2,0))</f>
        <v>0</v>
      </c>
      <c r="G63" s="15">
        <f ca="1">INDEX(Forecast!$BF53:$BU53,MATCH(G$61,Forecast!$BF$2:$BU$2,0))</f>
        <v>0</v>
      </c>
      <c r="H63" s="15">
        <f ca="1">INDEX(Forecast!$BF53:$BU53,MATCH(H$61,Forecast!$BF$2:$BU$2,0))</f>
        <v>0</v>
      </c>
      <c r="I63" s="15">
        <f ca="1">INDEX(Forecast!$BF53:$BU53,MATCH(I$61,Forecast!$BF$2:$BU$2,0))</f>
        <v>0</v>
      </c>
      <c r="J63" s="15">
        <f ca="1">INDEX(Forecast!$BF53:$BU53,MATCH(J$61,Forecast!$BF$2:$BU$2,0))</f>
        <v>0</v>
      </c>
      <c r="L63" s="2">
        <f ca="1">Forecast!BW53</f>
        <v>0</v>
      </c>
      <c r="M63" s="2">
        <f ca="1">Forecast!BX53</f>
        <v>0</v>
      </c>
      <c r="N63" s="2">
        <f ca="1">Forecast!BY53</f>
        <v>0</v>
      </c>
    </row>
    <row r="64" spans="2:16">
      <c r="B64" s="2" t="str">
        <f>Forecast!B54</f>
        <v>Advertising &amp; Marketing</v>
      </c>
      <c r="C64" s="15">
        <f ca="1">INDEX(Forecast!$BF54:$BU54,MATCH(C$61,Forecast!$BF$2:$BU$2,0))</f>
        <v>0</v>
      </c>
      <c r="D64" s="15">
        <f ca="1">INDEX(Forecast!$BF54:$BU54,MATCH(D$61,Forecast!$BF$2:$BU$2,0))</f>
        <v>0</v>
      </c>
      <c r="E64" s="15">
        <f ca="1">INDEX(Forecast!$BF54:$BU54,MATCH(E$61,Forecast!$BF$2:$BU$2,0))</f>
        <v>0</v>
      </c>
      <c r="F64" s="15">
        <f ca="1">INDEX(Forecast!$BF54:$BU54,MATCH(F$61,Forecast!$BF$2:$BU$2,0))</f>
        <v>0</v>
      </c>
      <c r="G64" s="15">
        <f ca="1">INDEX(Forecast!$BF54:$BU54,MATCH(G$61,Forecast!$BF$2:$BU$2,0))</f>
        <v>0</v>
      </c>
      <c r="H64" s="15">
        <f ca="1">INDEX(Forecast!$BF54:$BU54,MATCH(H$61,Forecast!$BF$2:$BU$2,0))</f>
        <v>0</v>
      </c>
      <c r="I64" s="15">
        <f ca="1">INDEX(Forecast!$BF54:$BU54,MATCH(I$61,Forecast!$BF$2:$BU$2,0))</f>
        <v>0</v>
      </c>
      <c r="J64" s="15">
        <f ca="1">INDEX(Forecast!$BF54:$BU54,MATCH(J$61,Forecast!$BF$2:$BU$2,0))</f>
        <v>0</v>
      </c>
      <c r="L64" s="2">
        <f ca="1">Forecast!BW54</f>
        <v>0</v>
      </c>
      <c r="M64" s="2">
        <f ca="1">Forecast!BX54</f>
        <v>0</v>
      </c>
      <c r="N64" s="2">
        <f ca="1">Forecast!BY54</f>
        <v>0</v>
      </c>
    </row>
    <row r="65" spans="2:14">
      <c r="B65" s="2" t="str">
        <f>Forecast!B55</f>
        <v>Product &amp; Materials</v>
      </c>
      <c r="C65" s="15">
        <f ca="1">INDEX(Forecast!$BF55:$BU55,MATCH(C$61,Forecast!$BF$2:$BU$2,0))</f>
        <v>0</v>
      </c>
      <c r="D65" s="15">
        <f ca="1">INDEX(Forecast!$BF55:$BU55,MATCH(D$61,Forecast!$BF$2:$BU$2,0))</f>
        <v>0</v>
      </c>
      <c r="E65" s="15">
        <f ca="1">INDEX(Forecast!$BF55:$BU55,MATCH(E$61,Forecast!$BF$2:$BU$2,0))</f>
        <v>0</v>
      </c>
      <c r="F65" s="15">
        <f ca="1">INDEX(Forecast!$BF55:$BU55,MATCH(F$61,Forecast!$BF$2:$BU$2,0))</f>
        <v>0</v>
      </c>
      <c r="G65" s="15">
        <f ca="1">INDEX(Forecast!$BF55:$BU55,MATCH(G$61,Forecast!$BF$2:$BU$2,0))</f>
        <v>0</v>
      </c>
      <c r="H65" s="15">
        <f ca="1">INDEX(Forecast!$BF55:$BU55,MATCH(H$61,Forecast!$BF$2:$BU$2,0))</f>
        <v>0</v>
      </c>
      <c r="I65" s="15">
        <f ca="1">INDEX(Forecast!$BF55:$BU55,MATCH(I$61,Forecast!$BF$2:$BU$2,0))</f>
        <v>0</v>
      </c>
      <c r="J65" s="15">
        <f ca="1">INDEX(Forecast!$BF55:$BU55,MATCH(J$61,Forecast!$BF$2:$BU$2,0))</f>
        <v>0</v>
      </c>
      <c r="L65" s="2">
        <f ca="1">Forecast!BW55</f>
        <v>0</v>
      </c>
      <c r="M65" s="2">
        <f ca="1">Forecast!BX55</f>
        <v>0</v>
      </c>
      <c r="N65" s="2">
        <f ca="1">Forecast!BY55</f>
        <v>0</v>
      </c>
    </row>
    <row r="66" spans="2:14">
      <c r="B66" s="2" t="str">
        <f>Forecast!B56</f>
        <v>Legal and Accounting</v>
      </c>
      <c r="C66" s="15">
        <f ca="1">INDEX(Forecast!$BF56:$BU56,MATCH(C$61,Forecast!$BF$2:$BU$2,0))</f>
        <v>0</v>
      </c>
      <c r="D66" s="15">
        <f ca="1">INDEX(Forecast!$BF56:$BU56,MATCH(D$61,Forecast!$BF$2:$BU$2,0))</f>
        <v>0</v>
      </c>
      <c r="E66" s="15">
        <f ca="1">INDEX(Forecast!$BF56:$BU56,MATCH(E$61,Forecast!$BF$2:$BU$2,0))</f>
        <v>0</v>
      </c>
      <c r="F66" s="15">
        <f ca="1">INDEX(Forecast!$BF56:$BU56,MATCH(F$61,Forecast!$BF$2:$BU$2,0))</f>
        <v>0</v>
      </c>
      <c r="G66" s="15">
        <f ca="1">INDEX(Forecast!$BF56:$BU56,MATCH(G$61,Forecast!$BF$2:$BU$2,0))</f>
        <v>0</v>
      </c>
      <c r="H66" s="15">
        <f ca="1">INDEX(Forecast!$BF56:$BU56,MATCH(H$61,Forecast!$BF$2:$BU$2,0))</f>
        <v>0</v>
      </c>
      <c r="I66" s="15">
        <f ca="1">INDEX(Forecast!$BF56:$BU56,MATCH(I$61,Forecast!$BF$2:$BU$2,0))</f>
        <v>0</v>
      </c>
      <c r="J66" s="15">
        <f ca="1">INDEX(Forecast!$BF56:$BU56,MATCH(J$61,Forecast!$BF$2:$BU$2,0))</f>
        <v>0</v>
      </c>
      <c r="L66" s="2">
        <f ca="1">Forecast!BW56</f>
        <v>0</v>
      </c>
      <c r="M66" s="2">
        <f ca="1">Forecast!BX56</f>
        <v>0</v>
      </c>
      <c r="N66" s="2">
        <f ca="1">Forecast!BY56</f>
        <v>0</v>
      </c>
    </row>
    <row r="67" spans="2:14">
      <c r="B67" s="2" t="str">
        <f>Forecast!B57</f>
        <v>Overhead</v>
      </c>
      <c r="C67" s="15">
        <f ca="1">INDEX(Forecast!$BF57:$BU57,MATCH(C$61,Forecast!$BF$2:$BU$2,0))</f>
        <v>0</v>
      </c>
      <c r="D67" s="15">
        <f ca="1">INDEX(Forecast!$BF57:$BU57,MATCH(D$61,Forecast!$BF$2:$BU$2,0))</f>
        <v>0</v>
      </c>
      <c r="E67" s="15">
        <f ca="1">INDEX(Forecast!$BF57:$BU57,MATCH(E$61,Forecast!$BF$2:$BU$2,0))</f>
        <v>0</v>
      </c>
      <c r="F67" s="15">
        <f ca="1">INDEX(Forecast!$BF57:$BU57,MATCH(F$61,Forecast!$BF$2:$BU$2,0))</f>
        <v>0</v>
      </c>
      <c r="G67" s="15">
        <f ca="1">INDEX(Forecast!$BF57:$BU57,MATCH(G$61,Forecast!$BF$2:$BU$2,0))</f>
        <v>0</v>
      </c>
      <c r="H67" s="15">
        <f ca="1">INDEX(Forecast!$BF57:$BU57,MATCH(H$61,Forecast!$BF$2:$BU$2,0))</f>
        <v>0</v>
      </c>
      <c r="I67" s="15">
        <f ca="1">INDEX(Forecast!$BF57:$BU57,MATCH(I$61,Forecast!$BF$2:$BU$2,0))</f>
        <v>0</v>
      </c>
      <c r="J67" s="15">
        <f ca="1">INDEX(Forecast!$BF57:$BU57,MATCH(J$61,Forecast!$BF$2:$BU$2,0))</f>
        <v>0</v>
      </c>
      <c r="L67" s="2">
        <f ca="1">Forecast!BW57</f>
        <v>0</v>
      </c>
      <c r="M67" s="2">
        <f ca="1">Forecast!BX57</f>
        <v>0</v>
      </c>
      <c r="N67" s="2">
        <f ca="1">Forecast!BY57</f>
        <v>0</v>
      </c>
    </row>
    <row r="68" spans="2:14">
      <c r="B68" s="2" t="s">
        <v>39</v>
      </c>
      <c r="C68" s="16">
        <f ca="1">INDEX(Forecast!$BF58:$BU58,MATCH(C$61,Forecast!$BF$2:$BU$2,0))</f>
        <v>0</v>
      </c>
      <c r="D68" s="16">
        <f ca="1">INDEX(Forecast!$BF58:$BU58,MATCH(D$61,Forecast!$BF$2:$BU$2,0))</f>
        <v>0</v>
      </c>
      <c r="E68" s="16">
        <f ca="1">INDEX(Forecast!$BF58:$BU58,MATCH(E$61,Forecast!$BF$2:$BU$2,0))</f>
        <v>0</v>
      </c>
      <c r="F68" s="16">
        <f ca="1">INDEX(Forecast!$BF58:$BU58,MATCH(F$61,Forecast!$BF$2:$BU$2,0))</f>
        <v>0</v>
      </c>
      <c r="G68" s="16">
        <f ca="1">INDEX(Forecast!$BF58:$BU58,MATCH(G$61,Forecast!$BF$2:$BU$2,0))</f>
        <v>0</v>
      </c>
      <c r="H68" s="16">
        <f ca="1">INDEX(Forecast!$BF58:$BU58,MATCH(H$61,Forecast!$BF$2:$BU$2,0))</f>
        <v>0</v>
      </c>
      <c r="I68" s="16">
        <f ca="1">INDEX(Forecast!$BF58:$BU58,MATCH(I$61,Forecast!$BF$2:$BU$2,0))</f>
        <v>0</v>
      </c>
      <c r="J68" s="16">
        <f ca="1">INDEX(Forecast!$BF58:$BU58,MATCH(J$61,Forecast!$BF$2:$BU$2,0))</f>
        <v>0</v>
      </c>
      <c r="L68" s="17">
        <f ca="1">Forecast!BW58</f>
        <v>0</v>
      </c>
      <c r="M68" s="17">
        <f ca="1">Forecast!BX58</f>
        <v>0</v>
      </c>
      <c r="N68" s="17">
        <f ca="1">Forecast!BY58</f>
        <v>0</v>
      </c>
    </row>
    <row r="104" spans="2:7">
      <c r="B104" s="1" t="s">
        <v>64</v>
      </c>
    </row>
    <row r="105" spans="2:7">
      <c r="B105" s="18"/>
      <c r="C105" s="18"/>
      <c r="D105" s="18"/>
      <c r="E105" s="18"/>
      <c r="F105" s="18"/>
      <c r="G105" s="18"/>
    </row>
    <row r="106" spans="2:7">
      <c r="B106" s="19" t="s">
        <v>58</v>
      </c>
      <c r="C106" s="18"/>
      <c r="D106" s="18"/>
      <c r="E106" s="18"/>
      <c r="F106" s="18"/>
      <c r="G106" s="18"/>
    </row>
    <row r="107" spans="2:7">
      <c r="B107" s="18" t="s">
        <v>18</v>
      </c>
      <c r="C107" s="36">
        <f>MATCH(C111,Forecast!J77:BD77,0)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59</v>
      </c>
      <c r="C111" s="18">
        <f t="array" ref="C111">IFERROR(INDEX(Forecast!$J77:$BD$77,SMALL(IF(Forecast!$J$77:$BD$77&lt;&gt;0,COLUMN(Forecast!$J$77:$BD$77)-COLUMN(Forecast!$J$77)+1),1)),0)</f>
        <v>0</v>
      </c>
      <c r="D111" s="18"/>
    </row>
    <row r="112" spans="2:7">
      <c r="B112" s="18" t="s">
        <v>22</v>
      </c>
      <c r="C112" s="21">
        <f>C111</f>
        <v>0</v>
      </c>
    </row>
    <row r="114" spans="2:4">
      <c r="B114" s="20" t="s">
        <v>23</v>
      </c>
      <c r="C114" s="22" t="str">
        <f>'Get Started'!D7</f>
        <v>$</v>
      </c>
      <c r="D114" s="23" t="s">
        <v>24</v>
      </c>
    </row>
    <row r="115" spans="2:4">
      <c r="B115" s="18" t="str">
        <f>Forecast!B53</f>
        <v>Salaries and Benefits</v>
      </c>
      <c r="C115" s="18">
        <f>IFERROR(SUM(INDEX(Forecast!$J53:$BD53,0,MATCH($C$107,Forecast!$J$6:$BD$6)):INDEX(Forecast!$J53:$BD53,0,$C$107-1+MATCH($C$108,Forecast!$J$6:$BD$6))),0)</f>
        <v>0</v>
      </c>
      <c r="D115" s="24">
        <f t="shared" ref="D115:D120" si="9">IFERROR(C115/C$120,0)</f>
        <v>0</v>
      </c>
    </row>
    <row r="116" spans="2:4">
      <c r="B116" s="18" t="str">
        <f>Forecast!B54</f>
        <v>Advertising &amp; Marketing</v>
      </c>
      <c r="C116" s="18">
        <f>IFERROR(SUM(INDEX(Forecast!$J54:$BD54,0,MATCH($C$107,Forecast!$J$6:$BD$6)):INDEX(Forecast!$J54:$BD54,0,$C$107-1+MATCH($C$108,Forecast!$J$6:$BD$6))),0)</f>
        <v>0</v>
      </c>
      <c r="D116" s="24">
        <f t="shared" si="9"/>
        <v>0</v>
      </c>
    </row>
    <row r="117" spans="2:4">
      <c r="B117" s="18" t="str">
        <f>Forecast!B55</f>
        <v>Product &amp; Materials</v>
      </c>
      <c r="C117" s="18">
        <f>IFERROR(SUM(INDEX(Forecast!$J55:$BD55,0,MATCH($C$107,Forecast!$J$6:$BD$6)):INDEX(Forecast!$J55:$BD55,0,$C$107-1+MATCH($C$108,Forecast!$J$6:$BD$6))),0)</f>
        <v>0</v>
      </c>
      <c r="D117" s="24">
        <f t="shared" si="9"/>
        <v>0</v>
      </c>
    </row>
    <row r="118" spans="2:4">
      <c r="B118" s="18" t="str">
        <f>Forecast!B56</f>
        <v>Legal and Accounting</v>
      </c>
      <c r="C118" s="18">
        <f>IFERROR(SUM(INDEX(Forecast!$J56:$BD56,0,MATCH($C$107,Forecast!$J$6:$BD$6)):INDEX(Forecast!$J56:$BD56,0,$C$107-1+MATCH($C$108,Forecast!$J$6:$BD$6))),0)</f>
        <v>0</v>
      </c>
      <c r="D118" s="24">
        <f t="shared" si="9"/>
        <v>0</v>
      </c>
    </row>
    <row r="119" spans="2:4">
      <c r="B119" s="18" t="str">
        <f>Forecast!B57</f>
        <v>Overhead</v>
      </c>
      <c r="C119" s="18">
        <f>IFERROR(SUM(INDEX(Forecast!$J57:$BD57,0,MATCH($C$107,Forecast!$J$6:$BD$6)):INDEX(Forecast!$J57:$BD57,0,$C$107-1+MATCH($C$108,Forecast!$J$6:$BD$6))),0)</f>
        <v>0</v>
      </c>
      <c r="D119" s="24">
        <f t="shared" si="9"/>
        <v>0</v>
      </c>
    </row>
    <row r="120" spans="2:4">
      <c r="B120" s="2" t="s">
        <v>25</v>
      </c>
      <c r="C120" s="17">
        <f>SUM(C115:C119)</f>
        <v>0</v>
      </c>
      <c r="D120" s="25">
        <f t="shared" si="9"/>
        <v>0</v>
      </c>
    </row>
    <row r="122" spans="2:4">
      <c r="B122" s="12"/>
    </row>
    <row r="134" spans="2:50">
      <c r="B134" s="1" t="s">
        <v>286</v>
      </c>
    </row>
    <row r="136" spans="2:50">
      <c r="B136" s="2" t="s">
        <v>0</v>
      </c>
      <c r="D136" s="3">
        <f ca="1">Forecast!J4</f>
        <v>2019</v>
      </c>
      <c r="E136" s="3">
        <f ca="1">Forecast!K4</f>
        <v>2019</v>
      </c>
      <c r="F136" s="3">
        <f ca="1">Forecast!L4</f>
        <v>2019</v>
      </c>
      <c r="G136" s="3">
        <f ca="1">Forecast!M4</f>
        <v>2019</v>
      </c>
      <c r="H136" s="3">
        <f ca="1">Forecast!N4</f>
        <v>2019</v>
      </c>
      <c r="I136" s="3">
        <f ca="1">Forecast!O4</f>
        <v>2019</v>
      </c>
      <c r="J136" s="3">
        <f ca="1">Forecast!P4</f>
        <v>2019</v>
      </c>
      <c r="K136" s="3">
        <f ca="1">Forecast!Q4</f>
        <v>2019</v>
      </c>
      <c r="L136" s="3">
        <f ca="1">Forecast!R4</f>
        <v>2019</v>
      </c>
      <c r="M136" s="3">
        <f ca="1">Forecast!S4</f>
        <v>2019</v>
      </c>
      <c r="N136" s="3">
        <f ca="1">Forecast!T4</f>
        <v>2019</v>
      </c>
      <c r="O136" s="3">
        <f ca="1">Forecast!U4</f>
        <v>2020</v>
      </c>
      <c r="P136" s="3">
        <f ca="1">Forecast!V4</f>
        <v>2020</v>
      </c>
      <c r="Q136" s="3">
        <f ca="1">Forecast!W4</f>
        <v>2020</v>
      </c>
      <c r="R136" s="3">
        <f ca="1">Forecast!X4</f>
        <v>2020</v>
      </c>
      <c r="S136" s="3">
        <f ca="1">Forecast!Y4</f>
        <v>2020</v>
      </c>
      <c r="T136" s="3">
        <f ca="1">Forecast!Z4</f>
        <v>2020</v>
      </c>
      <c r="U136" s="3">
        <f ca="1">Forecast!AA4</f>
        <v>2020</v>
      </c>
      <c r="V136" s="3">
        <f ca="1">Forecast!AB4</f>
        <v>2020</v>
      </c>
      <c r="W136" s="3">
        <f ca="1">Forecast!AC4</f>
        <v>2020</v>
      </c>
      <c r="X136" s="3">
        <f ca="1">Forecast!AD4</f>
        <v>2020</v>
      </c>
      <c r="Y136" s="3">
        <f ca="1">Forecast!AE4</f>
        <v>2020</v>
      </c>
      <c r="Z136" s="3">
        <f ca="1">Forecast!AF4</f>
        <v>2020</v>
      </c>
      <c r="AA136" s="3">
        <f ca="1">Forecast!AG4</f>
        <v>2021</v>
      </c>
      <c r="AB136" s="3">
        <f ca="1">Forecast!AH4</f>
        <v>2021</v>
      </c>
      <c r="AC136" s="3">
        <f ca="1">Forecast!AI4</f>
        <v>2021</v>
      </c>
      <c r="AD136" s="3">
        <f ca="1">Forecast!AJ4</f>
        <v>2021</v>
      </c>
      <c r="AE136" s="3">
        <f ca="1">Forecast!AK4</f>
        <v>2021</v>
      </c>
      <c r="AF136" s="3">
        <f ca="1">Forecast!AL4</f>
        <v>2021</v>
      </c>
      <c r="AG136" s="3">
        <f ca="1">Forecast!AM4</f>
        <v>2021</v>
      </c>
      <c r="AH136" s="3">
        <f ca="1">Forecast!AN4</f>
        <v>2021</v>
      </c>
      <c r="AI136" s="3">
        <f ca="1">Forecast!AO4</f>
        <v>2021</v>
      </c>
      <c r="AJ136" s="3">
        <f ca="1">Forecast!AP4</f>
        <v>2021</v>
      </c>
      <c r="AK136" s="3">
        <f ca="1">Forecast!AQ4</f>
        <v>2021</v>
      </c>
      <c r="AL136" s="3">
        <f ca="1">Forecast!AR4</f>
        <v>2021</v>
      </c>
      <c r="AM136" s="3">
        <f ca="1">Forecast!AS4</f>
        <v>2022</v>
      </c>
      <c r="AN136" s="3">
        <f ca="1">Forecast!AT4</f>
        <v>2022</v>
      </c>
      <c r="AO136" s="3">
        <f ca="1">Forecast!AU4</f>
        <v>2022</v>
      </c>
      <c r="AP136" s="3">
        <f ca="1">Forecast!AV4</f>
        <v>2022</v>
      </c>
      <c r="AQ136" s="3">
        <f ca="1">Forecast!AW4</f>
        <v>2022</v>
      </c>
      <c r="AR136" s="3">
        <f ca="1">Forecast!AX4</f>
        <v>2022</v>
      </c>
      <c r="AS136" s="3">
        <f ca="1">Forecast!AY4</f>
        <v>2022</v>
      </c>
      <c r="AT136" s="3">
        <f ca="1">Forecast!AZ4</f>
        <v>2022</v>
      </c>
      <c r="AU136" s="3">
        <f ca="1">Forecast!BA4</f>
        <v>2022</v>
      </c>
      <c r="AV136" s="3">
        <f ca="1">Forecast!BB4</f>
        <v>2022</v>
      </c>
      <c r="AW136" s="3">
        <f ca="1">Forecast!BC4</f>
        <v>2022</v>
      </c>
      <c r="AX136" s="3">
        <f ca="1">Forecast!BD4</f>
        <v>2022</v>
      </c>
    </row>
    <row r="137" spans="2:50">
      <c r="B137" s="2" t="s">
        <v>1</v>
      </c>
      <c r="D137" s="4">
        <f ca="1">Forecast!J5</f>
        <v>43524</v>
      </c>
      <c r="E137" s="4">
        <f ca="1">Forecast!K5</f>
        <v>43555</v>
      </c>
      <c r="F137" s="4">
        <f ca="1">Forecast!L5</f>
        <v>43585</v>
      </c>
      <c r="G137" s="4">
        <f ca="1">Forecast!M5</f>
        <v>43616</v>
      </c>
      <c r="H137" s="4">
        <f ca="1">Forecast!N5</f>
        <v>43646</v>
      </c>
      <c r="I137" s="4">
        <f ca="1">Forecast!O5</f>
        <v>43677</v>
      </c>
      <c r="J137" s="4">
        <f ca="1">Forecast!P5</f>
        <v>43708</v>
      </c>
      <c r="K137" s="4">
        <f ca="1">Forecast!Q5</f>
        <v>43738</v>
      </c>
      <c r="L137" s="4">
        <f ca="1">Forecast!R5</f>
        <v>43769</v>
      </c>
      <c r="M137" s="4">
        <f ca="1">Forecast!S5</f>
        <v>43799</v>
      </c>
      <c r="N137" s="4">
        <f ca="1">Forecast!T5</f>
        <v>43830</v>
      </c>
      <c r="O137" s="4">
        <f ca="1">Forecast!U5</f>
        <v>43861</v>
      </c>
      <c r="P137" s="4">
        <f ca="1">Forecast!V5</f>
        <v>43890</v>
      </c>
      <c r="Q137" s="4">
        <f ca="1">Forecast!W5</f>
        <v>43921</v>
      </c>
      <c r="R137" s="4">
        <f ca="1">Forecast!X5</f>
        <v>43951</v>
      </c>
      <c r="S137" s="4">
        <f ca="1">Forecast!Y5</f>
        <v>43982</v>
      </c>
      <c r="T137" s="4">
        <f ca="1">Forecast!Z5</f>
        <v>44012</v>
      </c>
      <c r="U137" s="4">
        <f ca="1">Forecast!AA5</f>
        <v>44043</v>
      </c>
      <c r="V137" s="4">
        <f ca="1">Forecast!AB5</f>
        <v>44074</v>
      </c>
      <c r="W137" s="4">
        <f ca="1">Forecast!AC5</f>
        <v>44104</v>
      </c>
      <c r="X137" s="4">
        <f ca="1">Forecast!AD5</f>
        <v>44135</v>
      </c>
      <c r="Y137" s="4">
        <f ca="1">Forecast!AE5</f>
        <v>44165</v>
      </c>
      <c r="Z137" s="4">
        <f ca="1">Forecast!AF5</f>
        <v>44196</v>
      </c>
      <c r="AA137" s="4">
        <f ca="1">Forecast!AG5</f>
        <v>44227</v>
      </c>
      <c r="AB137" s="4">
        <f ca="1">Forecast!AH5</f>
        <v>44255</v>
      </c>
      <c r="AC137" s="4">
        <f ca="1">Forecast!AI5</f>
        <v>44286</v>
      </c>
      <c r="AD137" s="4">
        <f ca="1">Forecast!AJ5</f>
        <v>44316</v>
      </c>
      <c r="AE137" s="4">
        <f ca="1">Forecast!AK5</f>
        <v>44347</v>
      </c>
      <c r="AF137" s="4">
        <f ca="1">Forecast!AL5</f>
        <v>44377</v>
      </c>
      <c r="AG137" s="4">
        <f ca="1">Forecast!AM5</f>
        <v>44408</v>
      </c>
      <c r="AH137" s="4">
        <f ca="1">Forecast!AN5</f>
        <v>44439</v>
      </c>
      <c r="AI137" s="4">
        <f ca="1">Forecast!AO5</f>
        <v>44469</v>
      </c>
      <c r="AJ137" s="4">
        <f ca="1">Forecast!AP5</f>
        <v>44500</v>
      </c>
      <c r="AK137" s="4">
        <f ca="1">Forecast!AQ5</f>
        <v>44530</v>
      </c>
      <c r="AL137" s="4">
        <f ca="1">Forecast!AR5</f>
        <v>44561</v>
      </c>
      <c r="AM137" s="4">
        <f ca="1">Forecast!AS5</f>
        <v>44592</v>
      </c>
      <c r="AN137" s="4">
        <f ca="1">Forecast!AT5</f>
        <v>44620</v>
      </c>
      <c r="AO137" s="4">
        <f ca="1">Forecast!AU5</f>
        <v>44651</v>
      </c>
      <c r="AP137" s="4">
        <f ca="1">Forecast!AV5</f>
        <v>44681</v>
      </c>
      <c r="AQ137" s="4">
        <f ca="1">Forecast!AW5</f>
        <v>44712</v>
      </c>
      <c r="AR137" s="4">
        <f ca="1">Forecast!AX5</f>
        <v>44742</v>
      </c>
      <c r="AS137" s="4">
        <f ca="1">Forecast!AY5</f>
        <v>44773</v>
      </c>
      <c r="AT137" s="4">
        <f ca="1">Forecast!AZ5</f>
        <v>44804</v>
      </c>
      <c r="AU137" s="4">
        <f ca="1">Forecast!BA5</f>
        <v>44834</v>
      </c>
      <c r="AV137" s="4">
        <f ca="1">Forecast!BB5</f>
        <v>44865</v>
      </c>
      <c r="AW137" s="4">
        <f ca="1">Forecast!BC5</f>
        <v>44895</v>
      </c>
      <c r="AX137" s="4">
        <f ca="1">Forecast!BD5</f>
        <v>44926</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289</v>
      </c>
    </row>
    <row r="141" spans="2:50">
      <c r="B141" s="2" t="s">
        <v>73</v>
      </c>
      <c r="C141" s="27" t="s">
        <v>292</v>
      </c>
      <c r="D141" s="2">
        <f>Forecast!J14</f>
        <v>0</v>
      </c>
      <c r="E141" s="2">
        <f>Forecast!K14</f>
        <v>0</v>
      </c>
      <c r="F141" s="2">
        <f>Forecast!L14</f>
        <v>0</v>
      </c>
      <c r="G141" s="2">
        <f>Forecast!M14</f>
        <v>0</v>
      </c>
      <c r="H141" s="2">
        <f>Forecast!N14</f>
        <v>0</v>
      </c>
      <c r="I141" s="2">
        <f>Forecast!O14</f>
        <v>0</v>
      </c>
      <c r="J141" s="2">
        <f>Forecast!P14</f>
        <v>0</v>
      </c>
      <c r="K141" s="2">
        <f>Forecast!Q14</f>
        <v>0</v>
      </c>
      <c r="L141" s="2">
        <f>Forecast!R14</f>
        <v>0</v>
      </c>
      <c r="M141" s="2">
        <f>Forecast!S14</f>
        <v>0</v>
      </c>
      <c r="N141" s="2">
        <f>Forecast!T14</f>
        <v>0</v>
      </c>
      <c r="O141" s="2">
        <f>Forecast!U14</f>
        <v>0</v>
      </c>
      <c r="P141" s="2">
        <f>Forecast!V14</f>
        <v>0</v>
      </c>
      <c r="Q141" s="2">
        <f>Forecast!W14</f>
        <v>0</v>
      </c>
      <c r="R141" s="2">
        <f>Forecast!X14</f>
        <v>0</v>
      </c>
      <c r="S141" s="2">
        <f>Forecast!Y14</f>
        <v>0</v>
      </c>
      <c r="T141" s="2">
        <f>Forecast!Z14</f>
        <v>0</v>
      </c>
      <c r="U141" s="2">
        <f>Forecast!AA14</f>
        <v>0</v>
      </c>
      <c r="V141" s="2">
        <f>Forecast!AB14</f>
        <v>0</v>
      </c>
      <c r="W141" s="2">
        <f>Forecast!AC14</f>
        <v>0</v>
      </c>
      <c r="X141" s="2">
        <f>Forecast!AD14</f>
        <v>0</v>
      </c>
      <c r="Y141" s="2">
        <f>Forecast!AE14</f>
        <v>0</v>
      </c>
      <c r="Z141" s="2">
        <f>Forecast!AF14</f>
        <v>0</v>
      </c>
      <c r="AA141" s="2">
        <f>Forecast!AG14</f>
        <v>0</v>
      </c>
      <c r="AB141" s="2">
        <f>Forecast!AH14</f>
        <v>0</v>
      </c>
      <c r="AC141" s="2">
        <f>Forecast!AI14</f>
        <v>0</v>
      </c>
      <c r="AD141" s="2">
        <f>Forecast!AJ14</f>
        <v>0</v>
      </c>
      <c r="AE141" s="2">
        <f>Forecast!AK14</f>
        <v>0</v>
      </c>
      <c r="AF141" s="2">
        <f>Forecast!AL14</f>
        <v>0</v>
      </c>
      <c r="AG141" s="2">
        <f>Forecast!AM14</f>
        <v>0</v>
      </c>
      <c r="AH141" s="2">
        <f>Forecast!AN14</f>
        <v>0</v>
      </c>
      <c r="AI141" s="2">
        <f>Forecast!AO14</f>
        <v>0</v>
      </c>
      <c r="AJ141" s="2">
        <f>Forecast!AP14</f>
        <v>0</v>
      </c>
      <c r="AK141" s="2">
        <f>Forecast!AQ14</f>
        <v>0</v>
      </c>
      <c r="AL141" s="2">
        <f>Forecast!AR14</f>
        <v>0</v>
      </c>
      <c r="AM141" s="2">
        <f>Forecast!AS14</f>
        <v>0</v>
      </c>
      <c r="AN141" s="2">
        <f>Forecast!AT14</f>
        <v>0</v>
      </c>
      <c r="AO141" s="2">
        <f>Forecast!AU14</f>
        <v>0</v>
      </c>
      <c r="AP141" s="2">
        <f>Forecast!AV14</f>
        <v>0</v>
      </c>
      <c r="AQ141" s="2">
        <f>Forecast!AW14</f>
        <v>0</v>
      </c>
      <c r="AR141" s="2">
        <f>Forecast!AX14</f>
        <v>0</v>
      </c>
      <c r="AS141" s="2">
        <f>Forecast!AY14</f>
        <v>0</v>
      </c>
      <c r="AT141" s="2">
        <f>Forecast!AZ14</f>
        <v>0</v>
      </c>
      <c r="AU141" s="2">
        <f>Forecast!BA14</f>
        <v>0</v>
      </c>
      <c r="AV141" s="2">
        <f>Forecast!BB14</f>
        <v>0</v>
      </c>
      <c r="AW141" s="2">
        <f>Forecast!BC14</f>
        <v>0</v>
      </c>
      <c r="AX141" s="2">
        <f>Forecast!BD14</f>
        <v>0</v>
      </c>
    </row>
    <row r="142" spans="2:50">
      <c r="B142" s="129" t="s">
        <v>290</v>
      </c>
      <c r="C142" s="27" t="s">
        <v>291</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9" t="s">
        <v>290</v>
      </c>
      <c r="C143" s="27" t="s">
        <v>291</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293</v>
      </c>
    </row>
    <row r="146" spans="2:50">
      <c r="B146" s="129" t="s">
        <v>73</v>
      </c>
      <c r="C146" s="2" t="s">
        <v>294</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287</v>
      </c>
      <c r="C147" s="27" t="s">
        <v>292</v>
      </c>
      <c r="D147" s="128">
        <f ca="1">1-Forecast!J130</f>
        <v>1</v>
      </c>
      <c r="E147" s="128">
        <f ca="1">1-Forecast!K130</f>
        <v>1</v>
      </c>
      <c r="F147" s="128">
        <f ca="1">1-Forecast!L130</f>
        <v>1</v>
      </c>
      <c r="G147" s="128">
        <f ca="1">1-Forecast!M130</f>
        <v>1</v>
      </c>
      <c r="H147" s="128">
        <f ca="1">1-Forecast!N130</f>
        <v>1</v>
      </c>
      <c r="I147" s="128">
        <f ca="1">1-Forecast!O130</f>
        <v>1</v>
      </c>
      <c r="J147" s="128">
        <f ca="1">1-Forecast!P130</f>
        <v>1</v>
      </c>
      <c r="K147" s="128">
        <f ca="1">1-Forecast!Q130</f>
        <v>1</v>
      </c>
      <c r="L147" s="128">
        <f ca="1">1-Forecast!R130</f>
        <v>1</v>
      </c>
      <c r="M147" s="128">
        <f ca="1">1-Forecast!S130</f>
        <v>1</v>
      </c>
      <c r="N147" s="128">
        <f ca="1">1-Forecast!T130</f>
        <v>1</v>
      </c>
      <c r="O147" s="128">
        <f ca="1">1-Forecast!U130</f>
        <v>1</v>
      </c>
      <c r="P147" s="128">
        <f ca="1">1-Forecast!V130</f>
        <v>1</v>
      </c>
      <c r="Q147" s="128">
        <f ca="1">1-Forecast!W130</f>
        <v>1</v>
      </c>
      <c r="R147" s="128">
        <f ca="1">1-Forecast!X130</f>
        <v>1</v>
      </c>
      <c r="S147" s="128">
        <f ca="1">1-Forecast!Y130</f>
        <v>1</v>
      </c>
      <c r="T147" s="128">
        <f ca="1">1-Forecast!Z130</f>
        <v>1</v>
      </c>
      <c r="U147" s="128">
        <f ca="1">1-Forecast!AA130</f>
        <v>1</v>
      </c>
      <c r="V147" s="128">
        <f ca="1">1-Forecast!AB130</f>
        <v>1</v>
      </c>
      <c r="W147" s="128">
        <f ca="1">1-Forecast!AC130</f>
        <v>1</v>
      </c>
      <c r="X147" s="128">
        <f ca="1">1-Forecast!AD130</f>
        <v>1</v>
      </c>
      <c r="Y147" s="128">
        <f ca="1">1-Forecast!AE130</f>
        <v>1</v>
      </c>
      <c r="Z147" s="128">
        <f ca="1">1-Forecast!AF130</f>
        <v>1</v>
      </c>
      <c r="AA147" s="128">
        <f ca="1">1-Forecast!AG130</f>
        <v>1</v>
      </c>
      <c r="AB147" s="128">
        <f ca="1">1-Forecast!AH130</f>
        <v>1</v>
      </c>
      <c r="AC147" s="128">
        <f ca="1">1-Forecast!AI130</f>
        <v>1</v>
      </c>
      <c r="AD147" s="128">
        <f ca="1">1-Forecast!AJ130</f>
        <v>1</v>
      </c>
      <c r="AE147" s="128">
        <f ca="1">1-Forecast!AK130</f>
        <v>1</v>
      </c>
      <c r="AF147" s="128">
        <f ca="1">1-Forecast!AL130</f>
        <v>1</v>
      </c>
      <c r="AG147" s="128">
        <f ca="1">1-Forecast!AM130</f>
        <v>1</v>
      </c>
      <c r="AH147" s="128">
        <f ca="1">1-Forecast!AN130</f>
        <v>1</v>
      </c>
      <c r="AI147" s="128">
        <f ca="1">1-Forecast!AO130</f>
        <v>1</v>
      </c>
      <c r="AJ147" s="128">
        <f ca="1">1-Forecast!AP130</f>
        <v>1</v>
      </c>
      <c r="AK147" s="128">
        <f ca="1">1-Forecast!AQ130</f>
        <v>1</v>
      </c>
      <c r="AL147" s="128">
        <f ca="1">1-Forecast!AR130</f>
        <v>1</v>
      </c>
      <c r="AM147" s="128">
        <f ca="1">1-Forecast!AS130</f>
        <v>1</v>
      </c>
      <c r="AN147" s="128">
        <f ca="1">1-Forecast!AT130</f>
        <v>1</v>
      </c>
      <c r="AO147" s="128">
        <f ca="1">1-Forecast!AU130</f>
        <v>1</v>
      </c>
      <c r="AP147" s="128">
        <f ca="1">1-Forecast!AV130</f>
        <v>1</v>
      </c>
      <c r="AQ147" s="128">
        <f ca="1">1-Forecast!AW130</f>
        <v>1</v>
      </c>
      <c r="AR147" s="128">
        <f ca="1">1-Forecast!AX130</f>
        <v>1</v>
      </c>
      <c r="AS147" s="128">
        <f ca="1">1-Forecast!AY130</f>
        <v>1</v>
      </c>
      <c r="AT147" s="128">
        <f ca="1">1-Forecast!AZ130</f>
        <v>1</v>
      </c>
      <c r="AU147" s="128">
        <f ca="1">1-Forecast!BA130</f>
        <v>1</v>
      </c>
      <c r="AV147" s="128">
        <f ca="1">1-Forecast!BB130</f>
        <v>1</v>
      </c>
      <c r="AW147" s="128">
        <f ca="1">1-Forecast!BC130</f>
        <v>1</v>
      </c>
      <c r="AX147" s="128">
        <f ca="1">1-Forecast!BD130</f>
        <v>1</v>
      </c>
    </row>
    <row r="148" spans="2:50" s="7" customFormat="1">
      <c r="B148" s="7" t="s">
        <v>288</v>
      </c>
      <c r="C148" s="27" t="s">
        <v>292</v>
      </c>
      <c r="D148" s="7">
        <f>Forecast!J81</f>
        <v>0</v>
      </c>
      <c r="E148" s="7">
        <f>Forecast!K81</f>
        <v>0</v>
      </c>
      <c r="F148" s="7">
        <f>Forecast!L81</f>
        <v>0</v>
      </c>
      <c r="G148" s="7">
        <f>Forecast!M81</f>
        <v>0</v>
      </c>
      <c r="H148" s="7">
        <f>Forecast!N81</f>
        <v>0</v>
      </c>
      <c r="I148" s="7">
        <f>Forecast!O81</f>
        <v>0</v>
      </c>
      <c r="J148" s="7">
        <f>Forecast!P81</f>
        <v>0</v>
      </c>
      <c r="K148" s="7">
        <f>Forecast!Q81</f>
        <v>0</v>
      </c>
      <c r="L148" s="7">
        <f>Forecast!R81</f>
        <v>0</v>
      </c>
      <c r="M148" s="7">
        <f>Forecast!S81</f>
        <v>0</v>
      </c>
      <c r="N148" s="7">
        <f>Forecast!T81</f>
        <v>0</v>
      </c>
      <c r="O148" s="7">
        <f>Forecast!U81</f>
        <v>0</v>
      </c>
      <c r="P148" s="7">
        <f>Forecast!V81</f>
        <v>0</v>
      </c>
      <c r="Q148" s="7">
        <f>Forecast!W81</f>
        <v>0</v>
      </c>
      <c r="R148" s="7">
        <f>Forecast!X81</f>
        <v>0</v>
      </c>
      <c r="S148" s="7">
        <f>Forecast!Y81</f>
        <v>0</v>
      </c>
      <c r="T148" s="7">
        <f>Forecast!Z81</f>
        <v>0</v>
      </c>
      <c r="U148" s="7">
        <f>Forecast!AA81</f>
        <v>0</v>
      </c>
      <c r="V148" s="7">
        <f>Forecast!AB81</f>
        <v>0</v>
      </c>
      <c r="W148" s="7">
        <f>Forecast!AC81</f>
        <v>0</v>
      </c>
      <c r="X148" s="7">
        <f>Forecast!AD81</f>
        <v>0</v>
      </c>
      <c r="Y148" s="7">
        <f>Forecast!AE81</f>
        <v>0</v>
      </c>
      <c r="Z148" s="7">
        <f>Forecast!AF81</f>
        <v>0</v>
      </c>
      <c r="AA148" s="7">
        <f>Forecast!AG81</f>
        <v>0</v>
      </c>
      <c r="AB148" s="7">
        <f>Forecast!AH81</f>
        <v>0</v>
      </c>
      <c r="AC148" s="7">
        <f>Forecast!AI81</f>
        <v>0</v>
      </c>
      <c r="AD148" s="7">
        <f>Forecast!AJ81</f>
        <v>0</v>
      </c>
      <c r="AE148" s="7">
        <f>Forecast!AK81</f>
        <v>0</v>
      </c>
      <c r="AF148" s="7">
        <f>Forecast!AL81</f>
        <v>0</v>
      </c>
      <c r="AG148" s="7">
        <f>Forecast!AM81</f>
        <v>0</v>
      </c>
      <c r="AH148" s="7">
        <f>Forecast!AN81</f>
        <v>0</v>
      </c>
      <c r="AI148" s="7">
        <f>Forecast!AO81</f>
        <v>0</v>
      </c>
      <c r="AJ148" s="7">
        <f>Forecast!AP81</f>
        <v>0</v>
      </c>
      <c r="AK148" s="7">
        <f>Forecast!AQ81</f>
        <v>0</v>
      </c>
      <c r="AL148" s="7">
        <f>Forecast!AR81</f>
        <v>0</v>
      </c>
      <c r="AM148" s="7">
        <f>Forecast!AS81</f>
        <v>0</v>
      </c>
      <c r="AN148" s="7">
        <f>Forecast!AT81</f>
        <v>0</v>
      </c>
      <c r="AO148" s="7">
        <f>Forecast!AU81</f>
        <v>0</v>
      </c>
      <c r="AP148" s="7">
        <f>Forecast!AV81</f>
        <v>0</v>
      </c>
      <c r="AQ148" s="7">
        <f>Forecast!AW81</f>
        <v>0</v>
      </c>
      <c r="AR148" s="7">
        <f>Forecast!AX81</f>
        <v>0</v>
      </c>
      <c r="AS148" s="7">
        <f>Forecast!AY81</f>
        <v>0</v>
      </c>
      <c r="AT148" s="7">
        <f>Forecast!AZ81</f>
        <v>0</v>
      </c>
      <c r="AU148" s="7">
        <f>Forecast!BA81</f>
        <v>0</v>
      </c>
      <c r="AV148" s="7">
        <f>Forecast!BB81</f>
        <v>0</v>
      </c>
      <c r="AW148" s="7">
        <f>Forecast!BC81</f>
        <v>0</v>
      </c>
      <c r="AX148" s="7">
        <f>Forecast!BD81</f>
        <v>0</v>
      </c>
    </row>
    <row r="149" spans="2:50" s="7" customFormat="1"/>
    <row r="150" spans="2:50" s="7" customFormat="1"/>
    <row r="179" spans="2:2">
      <c r="B179" s="2" t="s">
        <v>330</v>
      </c>
    </row>
  </sheetData>
  <dataValidations count="1">
    <dataValidation type="list" allowBlank="1" showInputMessage="1" showErrorMessage="1" sqref="B146">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A155"/>
  <sheetViews>
    <sheetView showGridLines="0" workbookViewId="0">
      <pane xSplit="2" ySplit="6" topLeftCell="C123" activePane="bottomRight" state="frozen"/>
      <selection activeCell="J7" sqref="J7:J50"/>
      <selection pane="topRight" activeCell="J7" sqref="J7:J50"/>
      <selection pane="bottomLeft" activeCell="J7" sqref="J7:J50"/>
      <selection pane="bottomRight" activeCell="I140" sqref="I140"/>
    </sheetView>
  </sheetViews>
  <sheetFormatPr baseColWidth="10" defaultRowHeight="17" outlineLevelRow="1" outlineLevelCol="1" x14ac:dyDescent="0"/>
  <cols>
    <col min="1" max="1" width="3.83203125" style="26" customWidth="1"/>
    <col min="2" max="2" width="33.6640625" style="27" customWidth="1"/>
    <col min="3" max="3" width="7.5" style="31" customWidth="1"/>
    <col min="4" max="4" width="16" style="27" customWidth="1"/>
    <col min="5" max="9" width="15.33203125" style="27" customWidth="1"/>
    <col min="10" max="56" width="14.83203125" style="26" customWidth="1" outlineLevel="1"/>
    <col min="57" max="57" width="12.6640625" style="26" customWidth="1"/>
    <col min="58" max="73" width="12.6640625" style="26" customWidth="1" outlineLevel="1"/>
    <col min="74" max="74" width="12.6640625" style="26" customWidth="1"/>
    <col min="75" max="78" width="15.1640625" style="26" customWidth="1" outlineLevel="1"/>
    <col min="79" max="16384" width="10.83203125" style="26"/>
  </cols>
  <sheetData>
    <row r="2" spans="2:78">
      <c r="B2" s="38" t="s">
        <v>55</v>
      </c>
      <c r="C2" s="39"/>
      <c r="D2" s="38"/>
      <c r="E2" s="38"/>
      <c r="F2" s="38"/>
      <c r="G2" s="38"/>
      <c r="H2" s="38"/>
      <c r="I2" s="38"/>
      <c r="R2" s="40"/>
      <c r="V2" s="40"/>
      <c r="BF2" s="41" t="str">
        <f t="shared" ref="BF2:BP2" ca="1" si="0">BF3&amp;" "&amp;BF4</f>
        <v>Q1 2019</v>
      </c>
      <c r="BG2" s="41" t="str">
        <f t="shared" ca="1" si="0"/>
        <v>Q2 2019</v>
      </c>
      <c r="BH2" s="41" t="str">
        <f t="shared" ca="1" si="0"/>
        <v>Q3 2019</v>
      </c>
      <c r="BI2" s="41" t="str">
        <f t="shared" ca="1" si="0"/>
        <v>Q4 2019</v>
      </c>
      <c r="BJ2" s="41" t="str">
        <f t="shared" ca="1" si="0"/>
        <v>Q1 2020</v>
      </c>
      <c r="BK2" s="41" t="str">
        <f t="shared" ca="1" si="0"/>
        <v>Q2 2020</v>
      </c>
      <c r="BL2" s="41" t="str">
        <f t="shared" ca="1" si="0"/>
        <v>Q3 2020</v>
      </c>
      <c r="BM2" s="41" t="str">
        <f t="shared" ca="1" si="0"/>
        <v>Q4 2020</v>
      </c>
      <c r="BN2" s="41" t="str">
        <f t="shared" ca="1" si="0"/>
        <v>Q1 2021</v>
      </c>
      <c r="BO2" s="41" t="str">
        <f t="shared" ca="1" si="0"/>
        <v>Q2 2021</v>
      </c>
      <c r="BP2" s="41" t="str">
        <f t="shared" ca="1" si="0"/>
        <v>Q3 2021</v>
      </c>
      <c r="BQ2" s="41" t="str">
        <f t="shared" ref="BQ2:BU2" ca="1" si="1">BQ3&amp;" "&amp;BQ4</f>
        <v>Q4 2021</v>
      </c>
      <c r="BR2" s="41" t="str">
        <f t="shared" ca="1" si="1"/>
        <v>Q1 2022</v>
      </c>
      <c r="BS2" s="41" t="str">
        <f t="shared" ca="1" si="1"/>
        <v>Q2 2022</v>
      </c>
      <c r="BT2" s="41" t="str">
        <f t="shared" ca="1" si="1"/>
        <v>Q3 2022</v>
      </c>
      <c r="BU2" s="41" t="str">
        <f t="shared" ca="1" si="1"/>
        <v>Q4 2022</v>
      </c>
    </row>
    <row r="3" spans="2:78">
      <c r="B3" s="37" t="s">
        <v>34</v>
      </c>
      <c r="C3" s="42"/>
      <c r="D3" s="37"/>
      <c r="E3" s="37"/>
      <c r="F3" s="37"/>
      <c r="G3" s="37"/>
      <c r="H3" s="37"/>
      <c r="I3" s="37"/>
      <c r="J3" s="43" t="str">
        <f t="shared" ref="J3:K3" ca="1" si="2">IF(OR(J8=3,J8=2,J8=1),"Q1",IF(OR(J8=6,J8=5,J8=4),"Q2",IF(OR(J8=9,J8=8,J8=7),"Q3","Q4")))</f>
        <v>Q1</v>
      </c>
      <c r="K3" s="43" t="str">
        <f t="shared" ca="1" si="2"/>
        <v>Q1</v>
      </c>
      <c r="L3" s="43" t="str">
        <f t="shared" ref="L3:BD3" ca="1" si="3">IF(OR(L8=3,L8=2,L8=1),"Q1",IF(OR(L8=6,L8=5,L8=4),"Q2",IF(OR(L8=9,L8=8,L8=7),"Q3","Q4")))</f>
        <v>Q2</v>
      </c>
      <c r="M3" s="43" t="str">
        <f t="shared" ca="1" si="3"/>
        <v>Q2</v>
      </c>
      <c r="N3" s="43" t="str">
        <f t="shared" ca="1" si="3"/>
        <v>Q2</v>
      </c>
      <c r="O3" s="43" t="str">
        <f t="shared" ca="1" si="3"/>
        <v>Q3</v>
      </c>
      <c r="P3" s="43" t="str">
        <f t="shared" ca="1" si="3"/>
        <v>Q3</v>
      </c>
      <c r="Q3" s="43" t="str">
        <f t="shared" ca="1" si="3"/>
        <v>Q3</v>
      </c>
      <c r="R3" s="43" t="str">
        <f t="shared" ca="1" si="3"/>
        <v>Q4</v>
      </c>
      <c r="S3" s="43" t="str">
        <f t="shared" ca="1" si="3"/>
        <v>Q4</v>
      </c>
      <c r="T3" s="43" t="str">
        <f t="shared" ca="1" si="3"/>
        <v>Q4</v>
      </c>
      <c r="U3" s="43" t="str">
        <f t="shared" ca="1" si="3"/>
        <v>Q1</v>
      </c>
      <c r="V3" s="43" t="str">
        <f t="shared" ca="1" si="3"/>
        <v>Q1</v>
      </c>
      <c r="W3" s="43" t="str">
        <f t="shared" ca="1" si="3"/>
        <v>Q1</v>
      </c>
      <c r="X3" s="43" t="str">
        <f t="shared" ca="1" si="3"/>
        <v>Q2</v>
      </c>
      <c r="Y3" s="43" t="str">
        <f t="shared" ca="1" si="3"/>
        <v>Q2</v>
      </c>
      <c r="Z3" s="43" t="str">
        <f t="shared" ca="1" si="3"/>
        <v>Q2</v>
      </c>
      <c r="AA3" s="43" t="str">
        <f t="shared" ca="1" si="3"/>
        <v>Q3</v>
      </c>
      <c r="AB3" s="43" t="str">
        <f t="shared" ca="1" si="3"/>
        <v>Q3</v>
      </c>
      <c r="AC3" s="43" t="str">
        <f t="shared" ca="1" si="3"/>
        <v>Q3</v>
      </c>
      <c r="AD3" s="43" t="str">
        <f t="shared" ca="1" si="3"/>
        <v>Q4</v>
      </c>
      <c r="AE3" s="43" t="str">
        <f t="shared" ca="1" si="3"/>
        <v>Q4</v>
      </c>
      <c r="AF3" s="43" t="str">
        <f t="shared" ca="1" si="3"/>
        <v>Q4</v>
      </c>
      <c r="AG3" s="43" t="str">
        <f t="shared" ca="1" si="3"/>
        <v>Q1</v>
      </c>
      <c r="AH3" s="43" t="str">
        <f t="shared" ca="1" si="3"/>
        <v>Q1</v>
      </c>
      <c r="AI3" s="43" t="str">
        <f t="shared" ca="1" si="3"/>
        <v>Q1</v>
      </c>
      <c r="AJ3" s="43" t="str">
        <f t="shared" ca="1" si="3"/>
        <v>Q2</v>
      </c>
      <c r="AK3" s="43" t="str">
        <f t="shared" ca="1" si="3"/>
        <v>Q2</v>
      </c>
      <c r="AL3" s="43" t="str">
        <f t="shared" ca="1" si="3"/>
        <v>Q2</v>
      </c>
      <c r="AM3" s="43" t="str">
        <f t="shared" ca="1" si="3"/>
        <v>Q3</v>
      </c>
      <c r="AN3" s="43" t="str">
        <f t="shared" ca="1" si="3"/>
        <v>Q3</v>
      </c>
      <c r="AO3" s="43" t="str">
        <f t="shared" ca="1" si="3"/>
        <v>Q3</v>
      </c>
      <c r="AP3" s="43" t="str">
        <f t="shared" ca="1" si="3"/>
        <v>Q4</v>
      </c>
      <c r="AQ3" s="43" t="str">
        <f t="shared" ca="1" si="3"/>
        <v>Q4</v>
      </c>
      <c r="AR3" s="43" t="str">
        <f t="shared" ca="1" si="3"/>
        <v>Q4</v>
      </c>
      <c r="AS3" s="43" t="str">
        <f t="shared" ca="1" si="3"/>
        <v>Q1</v>
      </c>
      <c r="AT3" s="43" t="str">
        <f t="shared" ca="1" si="3"/>
        <v>Q1</v>
      </c>
      <c r="AU3" s="43" t="str">
        <f t="shared" ca="1" si="3"/>
        <v>Q1</v>
      </c>
      <c r="AV3" s="43" t="str">
        <f t="shared" ca="1" si="3"/>
        <v>Q2</v>
      </c>
      <c r="AW3" s="43" t="str">
        <f t="shared" ca="1" si="3"/>
        <v>Q2</v>
      </c>
      <c r="AX3" s="43" t="str">
        <f t="shared" ca="1" si="3"/>
        <v>Q2</v>
      </c>
      <c r="AY3" s="43" t="str">
        <f t="shared" ca="1" si="3"/>
        <v>Q3</v>
      </c>
      <c r="AZ3" s="43" t="str">
        <f t="shared" ca="1" si="3"/>
        <v>Q3</v>
      </c>
      <c r="BA3" s="43" t="str">
        <f t="shared" ca="1" si="3"/>
        <v>Q3</v>
      </c>
      <c r="BB3" s="43" t="str">
        <f t="shared" ca="1" si="3"/>
        <v>Q4</v>
      </c>
      <c r="BC3" s="43" t="str">
        <f t="shared" ca="1" si="3"/>
        <v>Q4</v>
      </c>
      <c r="BD3" s="43" t="str">
        <f t="shared" ca="1" si="3"/>
        <v>Q4</v>
      </c>
      <c r="BF3" s="43" t="str">
        <f ca="1">J3</f>
        <v>Q1</v>
      </c>
      <c r="BG3" s="43" t="str">
        <f t="shared" ref="BG3:BP3" ca="1" si="4">IF(BF3="Q4","Q1",IF(BF3="Q3","Q4",IF(BF3="Q2","Q3","Q2")))</f>
        <v>Q2</v>
      </c>
      <c r="BH3" s="43" t="str">
        <f t="shared" ca="1" si="4"/>
        <v>Q3</v>
      </c>
      <c r="BI3" s="43" t="str">
        <f t="shared" ca="1" si="4"/>
        <v>Q4</v>
      </c>
      <c r="BJ3" s="43" t="str">
        <f t="shared" ca="1" si="4"/>
        <v>Q1</v>
      </c>
      <c r="BK3" s="43" t="str">
        <f t="shared" ca="1" si="4"/>
        <v>Q2</v>
      </c>
      <c r="BL3" s="43" t="str">
        <f t="shared" ca="1" si="4"/>
        <v>Q3</v>
      </c>
      <c r="BM3" s="43" t="str">
        <f t="shared" ca="1" si="4"/>
        <v>Q4</v>
      </c>
      <c r="BN3" s="43" t="str">
        <f t="shared" ca="1" si="4"/>
        <v>Q1</v>
      </c>
      <c r="BO3" s="43" t="str">
        <f t="shared" ca="1" si="4"/>
        <v>Q2</v>
      </c>
      <c r="BP3" s="43" t="str">
        <f t="shared" ca="1" si="4"/>
        <v>Q3</v>
      </c>
      <c r="BQ3" s="43" t="str">
        <f t="shared" ref="BQ3" ca="1" si="5">IF(BP3="Q4","Q1",IF(BP3="Q3","Q4",IF(BP3="Q2","Q3","Q2")))</f>
        <v>Q4</v>
      </c>
      <c r="BR3" s="43" t="str">
        <f t="shared" ref="BR3" ca="1" si="6">IF(BQ3="Q4","Q1",IF(BQ3="Q3","Q4",IF(BQ3="Q2","Q3","Q2")))</f>
        <v>Q1</v>
      </c>
      <c r="BS3" s="43" t="str">
        <f t="shared" ref="BS3" ca="1" si="7">IF(BR3="Q4","Q1",IF(BR3="Q3","Q4",IF(BR3="Q2","Q3","Q2")))</f>
        <v>Q2</v>
      </c>
      <c r="BT3" s="43" t="str">
        <f t="shared" ref="BT3" ca="1" si="8">IF(BS3="Q4","Q1",IF(BS3="Q3","Q4",IF(BS3="Q2","Q3","Q2")))</f>
        <v>Q3</v>
      </c>
      <c r="BU3" s="43" t="str">
        <f t="shared" ref="BU3" ca="1" si="9">IF(BT3="Q4","Q1",IF(BT3="Q3","Q4",IF(BT3="Q2","Q3","Q2")))</f>
        <v>Q4</v>
      </c>
    </row>
    <row r="4" spans="2:78">
      <c r="B4" s="37" t="s">
        <v>0</v>
      </c>
      <c r="C4" s="42"/>
      <c r="D4" s="37"/>
      <c r="E4" s="37"/>
      <c r="F4" s="37"/>
      <c r="G4" s="37"/>
      <c r="H4" s="37"/>
      <c r="I4" s="37"/>
      <c r="J4" s="26">
        <f ca="1">IF(EOMONTH(J5,0)&lt;=EOMONTH('Get Started'!$D9,0),YEAR('Get Started'!$D9),IF(J6&lt;=(MONTH('Get Started'!$D9)-MONTH('Get Started'!$D8)),YEAR('Get Started'!$D9),IF(J6&lt;=12,YEAR('Get Started'!$D9)+1,OFFSET(J4,0,-12)+1)))</f>
        <v>2019</v>
      </c>
      <c r="K4" s="26">
        <f ca="1">IF(EOMONTH(K5,0)&lt;=EOMONTH('Get Started'!$D9,0),YEAR('Get Started'!$D9),IF(K6&lt;=(MONTH('Get Started'!$D9)-MONTH('Get Started'!$D8)),YEAR('Get Started'!$D9),IF(K6&lt;=12,YEAR('Get Started'!$D9)+1,OFFSET(K4,0,-12)+1)))</f>
        <v>2019</v>
      </c>
      <c r="L4" s="26">
        <f ca="1">IF(EOMONTH(L5,0)&lt;=EOMONTH('Get Started'!$D9,0),YEAR('Get Started'!$D9),IF(L6&lt;=(MONTH('Get Started'!$D9)-MONTH('Get Started'!$D8)),YEAR('Get Started'!$D9),IF(L6&lt;=12,YEAR('Get Started'!$D9)+1,OFFSET(L4,0,-12)+1)))</f>
        <v>2019</v>
      </c>
      <c r="M4" s="26">
        <f ca="1">IF(EOMONTH(M5,0)&lt;=EOMONTH('Get Started'!$D9,0),YEAR('Get Started'!$D9),IF(M6&lt;=(MONTH('Get Started'!$D9)-MONTH('Get Started'!$D8)),YEAR('Get Started'!$D9),IF(M6&lt;=12,YEAR('Get Started'!$D9)+1,OFFSET(M4,0,-12)+1)))</f>
        <v>2019</v>
      </c>
      <c r="N4" s="26">
        <f ca="1">IF(EOMONTH(N5,0)&lt;=EOMONTH('Get Started'!$D9,0),YEAR('Get Started'!$D9),IF(N6&lt;=(MONTH('Get Started'!$D9)-MONTH('Get Started'!$D8)),YEAR('Get Started'!$D9),IF(N6&lt;=12,YEAR('Get Started'!$D9)+1,OFFSET(N4,0,-12)+1)))</f>
        <v>2019</v>
      </c>
      <c r="O4" s="26">
        <f ca="1">IF(EOMONTH(O5,0)&lt;=EOMONTH('Get Started'!$D9,0),YEAR('Get Started'!$D9),IF(O6&lt;=(MONTH('Get Started'!$D9)-MONTH('Get Started'!$D8)),YEAR('Get Started'!$D9),IF(O6&lt;=12,YEAR('Get Started'!$D9)+1,OFFSET(O4,0,-12)+1)))</f>
        <v>2019</v>
      </c>
      <c r="P4" s="26">
        <f ca="1">IF(EOMONTH(P5,0)&lt;=EOMONTH('Get Started'!$D9,0),YEAR('Get Started'!$D9),IF(P6&lt;=(MONTH('Get Started'!$D9)-MONTH('Get Started'!$D8)),YEAR('Get Started'!$D9),IF(P6&lt;=12,YEAR('Get Started'!$D9)+1,OFFSET(P4,0,-12)+1)))</f>
        <v>2019</v>
      </c>
      <c r="Q4" s="26">
        <f ca="1">IF(EOMONTH(Q5,0)&lt;=EOMONTH('Get Started'!$D9,0),YEAR('Get Started'!$D9),IF(Q6&lt;=(MONTH('Get Started'!$D9)-MONTH('Get Started'!$D8)),YEAR('Get Started'!$D9),IF(Q6&lt;=12,YEAR('Get Started'!$D9)+1,OFFSET(Q4,0,-12)+1)))</f>
        <v>2019</v>
      </c>
      <c r="R4" s="26">
        <f ca="1">IF(EOMONTH(R5,0)&lt;=EOMONTH('Get Started'!$D9,0),YEAR('Get Started'!$D9),IF(R6&lt;=(MONTH('Get Started'!$D9)-MONTH('Get Started'!$D8)),YEAR('Get Started'!$D9),IF(R6&lt;=12,YEAR('Get Started'!$D9)+1,OFFSET(R4,0,-12)+1)))</f>
        <v>2019</v>
      </c>
      <c r="S4" s="26">
        <f ca="1">IF(EOMONTH(S5,0)&lt;=EOMONTH('Get Started'!$D9,0),YEAR('Get Started'!$D9),IF(S6&lt;=(MONTH('Get Started'!$D9)-MONTH('Get Started'!$D8)),YEAR('Get Started'!$D9),IF(S6&lt;=12,YEAR('Get Started'!$D9)+1,OFFSET(S4,0,-12)+1)))</f>
        <v>2019</v>
      </c>
      <c r="T4" s="26">
        <f ca="1">IF(EOMONTH(T5,0)&lt;=EOMONTH('Get Started'!$D9,0),YEAR('Get Started'!$D9),IF(T6&lt;=(MONTH('Get Started'!$D9)-MONTH('Get Started'!$D8)),YEAR('Get Started'!$D9),IF(T6&lt;=12,YEAR('Get Started'!$D9)+1,OFFSET(T4,0,-12)+1)))</f>
        <v>2019</v>
      </c>
      <c r="U4" s="26">
        <f ca="1">IF(EOMONTH(U5,0)&lt;=EOMONTH('Get Started'!$D9,0),YEAR('Get Started'!$D9),IF(U6&lt;=(MONTH('Get Started'!$D9)-MONTH('Get Started'!$D8)),YEAR('Get Started'!$D9),IF(U6&lt;=12,YEAR('Get Started'!$D9)+1,OFFSET(U4,0,-12)+1)))</f>
        <v>2020</v>
      </c>
      <c r="V4" s="26">
        <f ca="1">IF(EOMONTH(V5,0)&lt;=EOMONTH('Get Started'!$D9,0),YEAR('Get Started'!$D9),IF(V6&lt;=(MONTH('Get Started'!$D9)-MONTH('Get Started'!$D8)),YEAR('Get Started'!$D9),IF(V6&lt;=12,YEAR('Get Started'!$D9)+1,OFFSET(V4,0,-12)+1)))</f>
        <v>2020</v>
      </c>
      <c r="W4" s="26">
        <f ca="1">IF(EOMONTH(W5,0)&lt;=EOMONTH('Get Started'!$D9,0),YEAR('Get Started'!$D9),IF(W6&lt;=(MONTH('Get Started'!$D9)-MONTH('Get Started'!$D8)),YEAR('Get Started'!$D9),IF(W6&lt;=12,YEAR('Get Started'!$D9)+1,OFFSET(W4,0,-12)+1)))</f>
        <v>2020</v>
      </c>
      <c r="X4" s="26">
        <f ca="1">IF(EOMONTH(X5,0)&lt;=EOMONTH('Get Started'!$D9,0),YEAR('Get Started'!$D9),IF(X6&lt;=(MONTH('Get Started'!$D9)-MONTH('Get Started'!$D8)),YEAR('Get Started'!$D9),IF(X6&lt;=12,YEAR('Get Started'!$D9)+1,OFFSET(X4,0,-12)+1)))</f>
        <v>2020</v>
      </c>
      <c r="Y4" s="26">
        <f ca="1">IF(EOMONTH(Y5,0)&lt;=EOMONTH('Get Started'!$D9,0),YEAR('Get Started'!$D9),IF(Y6&lt;=(MONTH('Get Started'!$D9)-MONTH('Get Started'!$D8)),YEAR('Get Started'!$D9),IF(Y6&lt;=12,YEAR('Get Started'!$D9)+1,OFFSET(Y4,0,-12)+1)))</f>
        <v>2020</v>
      </c>
      <c r="Z4" s="26">
        <f ca="1">IF(EOMONTH(Z5,0)&lt;=EOMONTH('Get Started'!$D9,0),YEAR('Get Started'!$D9),IF(Z6&lt;=(MONTH('Get Started'!$D9)-MONTH('Get Started'!$D8)),YEAR('Get Started'!$D9),IF(Z6&lt;=12,YEAR('Get Started'!$D9)+1,OFFSET(Z4,0,-12)+1)))</f>
        <v>2020</v>
      </c>
      <c r="AA4" s="26">
        <f ca="1">IF(EOMONTH(AA5,0)&lt;=EOMONTH('Get Started'!$D9,0),YEAR('Get Started'!$D9),IF(AA6&lt;=(MONTH('Get Started'!$D9)-MONTH('Get Started'!$D8)),YEAR('Get Started'!$D9),IF(AA6&lt;=12,YEAR('Get Started'!$D9)+1,OFFSET(AA4,0,-12)+1)))</f>
        <v>2020</v>
      </c>
      <c r="AB4" s="26">
        <f ca="1">IF(EOMONTH(AB5,0)&lt;=EOMONTH('Get Started'!$D9,0),YEAR('Get Started'!$D9),IF(AB6&lt;=(MONTH('Get Started'!$D9)-MONTH('Get Started'!$D8)),YEAR('Get Started'!$D9),IF(AB6&lt;=12,YEAR('Get Started'!$D9)+1,OFFSET(AB4,0,-12)+1)))</f>
        <v>2020</v>
      </c>
      <c r="AC4" s="26">
        <f ca="1">IF(EOMONTH(AC5,0)&lt;=EOMONTH('Get Started'!$D9,0),YEAR('Get Started'!$D9),IF(AC6&lt;=(MONTH('Get Started'!$D9)-MONTH('Get Started'!$D8)),YEAR('Get Started'!$D9),IF(AC6&lt;=12,YEAR('Get Started'!$D9)+1,OFFSET(AC4,0,-12)+1)))</f>
        <v>2020</v>
      </c>
      <c r="AD4" s="26">
        <f ca="1">IF(EOMONTH(AD5,0)&lt;=EOMONTH('Get Started'!$D9,0),YEAR('Get Started'!$D9),IF(AD6&lt;=(MONTH('Get Started'!$D9)-MONTH('Get Started'!$D8)),YEAR('Get Started'!$D9),IF(AD6&lt;=12,YEAR('Get Started'!$D9)+1,OFFSET(AD4,0,-12)+1)))</f>
        <v>2020</v>
      </c>
      <c r="AE4" s="26">
        <f ca="1">IF(EOMONTH(AE5,0)&lt;=EOMONTH('Get Started'!$D9,0),YEAR('Get Started'!$D9),IF(AE6&lt;=(MONTH('Get Started'!$D9)-MONTH('Get Started'!$D8)),YEAR('Get Started'!$D9),IF(AE6&lt;=12,YEAR('Get Started'!$D9)+1,OFFSET(AE4,0,-12)+1)))</f>
        <v>2020</v>
      </c>
      <c r="AF4" s="26">
        <f ca="1">IF(EOMONTH(AF5,0)&lt;=EOMONTH('Get Started'!$D9,0),YEAR('Get Started'!$D9),IF(AF6&lt;=(MONTH('Get Started'!$D9)-MONTH('Get Started'!$D8)),YEAR('Get Started'!$D9),IF(AF6&lt;=12,YEAR('Get Started'!$D9)+1,OFFSET(AF4,0,-12)+1)))</f>
        <v>2020</v>
      </c>
      <c r="AG4" s="26">
        <f ca="1">IF(EOMONTH(AG5,0)&lt;=EOMONTH('Get Started'!$D9,0),YEAR('Get Started'!$D9),IF(AG6&lt;=(MONTH('Get Started'!$D9)-MONTH('Get Started'!$D8)),YEAR('Get Started'!$D9),IF(AG6&lt;=12,YEAR('Get Started'!$D9)+1,OFFSET(AG4,0,-12)+1)))</f>
        <v>2021</v>
      </c>
      <c r="AH4" s="26">
        <f ca="1">IF(EOMONTH(AH5,0)&lt;=EOMONTH('Get Started'!$D9,0),YEAR('Get Started'!$D9),IF(AH6&lt;=(MONTH('Get Started'!$D9)-MONTH('Get Started'!$D8)),YEAR('Get Started'!$D9),IF(AH6&lt;=12,YEAR('Get Started'!$D9)+1,OFFSET(AH4,0,-12)+1)))</f>
        <v>2021</v>
      </c>
      <c r="AI4" s="26">
        <f ca="1">IF(EOMONTH(AI5,0)&lt;=EOMONTH('Get Started'!$D9,0),YEAR('Get Started'!$D9),IF(AI6&lt;=(MONTH('Get Started'!$D9)-MONTH('Get Started'!$D8)),YEAR('Get Started'!$D9),IF(AI6&lt;=12,YEAR('Get Started'!$D9)+1,OFFSET(AI4,0,-12)+1)))</f>
        <v>2021</v>
      </c>
      <c r="AJ4" s="26">
        <f ca="1">IF(EOMONTH(AJ5,0)&lt;=EOMONTH('Get Started'!$D9,0),YEAR('Get Started'!$D9),IF(AJ6&lt;=(MONTH('Get Started'!$D9)-MONTH('Get Started'!$D8)),YEAR('Get Started'!$D9),IF(AJ6&lt;=12,YEAR('Get Started'!$D9)+1,OFFSET(AJ4,0,-12)+1)))</f>
        <v>2021</v>
      </c>
      <c r="AK4" s="26">
        <f ca="1">IF(EOMONTH(AK5,0)&lt;=EOMONTH('Get Started'!$D9,0),YEAR('Get Started'!$D9),IF(AK6&lt;=(MONTH('Get Started'!$D9)-MONTH('Get Started'!$D8)),YEAR('Get Started'!$D9),IF(AK6&lt;=12,YEAR('Get Started'!$D9)+1,OFFSET(AK4,0,-12)+1)))</f>
        <v>2021</v>
      </c>
      <c r="AL4" s="26">
        <f ca="1">IF(EOMONTH(AL5,0)&lt;=EOMONTH('Get Started'!$D9,0),YEAR('Get Started'!$D9),IF(AL6&lt;=(MONTH('Get Started'!$D9)-MONTH('Get Started'!$D8)),YEAR('Get Started'!$D9),IF(AL6&lt;=12,YEAR('Get Started'!$D9)+1,OFFSET(AL4,0,-12)+1)))</f>
        <v>2021</v>
      </c>
      <c r="AM4" s="26">
        <f ca="1">IF(EOMONTH(AM5,0)&lt;=EOMONTH('Get Started'!$D9,0),YEAR('Get Started'!$D9),IF(AM6&lt;=(MONTH('Get Started'!$D9)-MONTH('Get Started'!$D8)),YEAR('Get Started'!$D9),IF(AM6&lt;=12,YEAR('Get Started'!$D9)+1,OFFSET(AM4,0,-12)+1)))</f>
        <v>2021</v>
      </c>
      <c r="AN4" s="26">
        <f ca="1">IF(EOMONTH(AN5,0)&lt;=EOMONTH('Get Started'!$D9,0),YEAR('Get Started'!$D9),IF(AN6&lt;=(MONTH('Get Started'!$D9)-MONTH('Get Started'!$D8)),YEAR('Get Started'!$D9),IF(AN6&lt;=12,YEAR('Get Started'!$D9)+1,OFFSET(AN4,0,-12)+1)))</f>
        <v>2021</v>
      </c>
      <c r="AO4" s="26">
        <f ca="1">IF(EOMONTH(AO5,0)&lt;=EOMONTH('Get Started'!$D9,0),YEAR('Get Started'!$D9),IF(AO6&lt;=(MONTH('Get Started'!$D9)-MONTH('Get Started'!$D8)),YEAR('Get Started'!$D9),IF(AO6&lt;=12,YEAR('Get Started'!$D9)+1,OFFSET(AO4,0,-12)+1)))</f>
        <v>2021</v>
      </c>
      <c r="AP4" s="26">
        <f ca="1">IF(EOMONTH(AP5,0)&lt;=EOMONTH('Get Started'!$D9,0),YEAR('Get Started'!$D9),IF(AP6&lt;=(MONTH('Get Started'!$D9)-MONTH('Get Started'!$D8)),YEAR('Get Started'!$D9),IF(AP6&lt;=12,YEAR('Get Started'!$D9)+1,OFFSET(AP4,0,-12)+1)))</f>
        <v>2021</v>
      </c>
      <c r="AQ4" s="26">
        <f ca="1">IF(EOMONTH(AQ5,0)&lt;=EOMONTH('Get Started'!$D9,0),YEAR('Get Started'!$D9),IF(AQ6&lt;=(MONTH('Get Started'!$D9)-MONTH('Get Started'!$D8)),YEAR('Get Started'!$D9),IF(AQ6&lt;=12,YEAR('Get Started'!$D9)+1,OFFSET(AQ4,0,-12)+1)))</f>
        <v>2021</v>
      </c>
      <c r="AR4" s="26">
        <f ca="1">IF(EOMONTH(AR5,0)&lt;=EOMONTH('Get Started'!$D9,0),YEAR('Get Started'!$D9),IF(AR6&lt;=(MONTH('Get Started'!$D9)-MONTH('Get Started'!$D8)),YEAR('Get Started'!$D9),IF(AR6&lt;=12,YEAR('Get Started'!$D9)+1,OFFSET(AR4,0,-12)+1)))</f>
        <v>2021</v>
      </c>
      <c r="AS4" s="26">
        <f ca="1">IF(EOMONTH(AS5,0)&lt;=EOMONTH('Get Started'!$D9,0),YEAR('Get Started'!$D9),IF(AS6&lt;=(MONTH('Get Started'!$D9)-MONTH('Get Started'!$D8)),YEAR('Get Started'!$D9),IF(AS6&lt;=12,YEAR('Get Started'!$D9)+1,OFFSET(AS4,0,-12)+1)))</f>
        <v>2022</v>
      </c>
      <c r="AT4" s="26">
        <f ca="1">IF(EOMONTH(AT5,0)&lt;=EOMONTH('Get Started'!$D9,0),YEAR('Get Started'!$D9),IF(AT6&lt;=(MONTH('Get Started'!$D9)-MONTH('Get Started'!$D8)),YEAR('Get Started'!$D9),IF(AT6&lt;=12,YEAR('Get Started'!$D9)+1,OFFSET(AT4,0,-12)+1)))</f>
        <v>2022</v>
      </c>
      <c r="AU4" s="26">
        <f ca="1">IF(EOMONTH(AU5,0)&lt;=EOMONTH('Get Started'!$D9,0),YEAR('Get Started'!$D9),IF(AU6&lt;=(MONTH('Get Started'!$D9)-MONTH('Get Started'!$D8)),YEAR('Get Started'!$D9),IF(AU6&lt;=12,YEAR('Get Started'!$D9)+1,OFFSET(AU4,0,-12)+1)))</f>
        <v>2022</v>
      </c>
      <c r="AV4" s="26">
        <f ca="1">IF(EOMONTH(AV5,0)&lt;=EOMONTH('Get Started'!$D9,0),YEAR('Get Started'!$D9),IF(AV6&lt;=(MONTH('Get Started'!$D9)-MONTH('Get Started'!$D8)),YEAR('Get Started'!$D9),IF(AV6&lt;=12,YEAR('Get Started'!$D9)+1,OFFSET(AV4,0,-12)+1)))</f>
        <v>2022</v>
      </c>
      <c r="AW4" s="26">
        <f ca="1">IF(EOMONTH(AW5,0)&lt;=EOMONTH('Get Started'!$D9,0),YEAR('Get Started'!$D9),IF(AW6&lt;=(MONTH('Get Started'!$D9)-MONTH('Get Started'!$D8)),YEAR('Get Started'!$D9),IF(AW6&lt;=12,YEAR('Get Started'!$D9)+1,OFFSET(AW4,0,-12)+1)))</f>
        <v>2022</v>
      </c>
      <c r="AX4" s="26">
        <f ca="1">IF(EOMONTH(AX5,0)&lt;=EOMONTH('Get Started'!$D9,0),YEAR('Get Started'!$D9),IF(AX6&lt;=(MONTH('Get Started'!$D9)-MONTH('Get Started'!$D8)),YEAR('Get Started'!$D9),IF(AX6&lt;=12,YEAR('Get Started'!$D9)+1,OFFSET(AX4,0,-12)+1)))</f>
        <v>2022</v>
      </c>
      <c r="AY4" s="26">
        <f ca="1">IF(EOMONTH(AY5,0)&lt;=EOMONTH('Get Started'!$D9,0),YEAR('Get Started'!$D9),IF(AY6&lt;=(MONTH('Get Started'!$D9)-MONTH('Get Started'!$D8)),YEAR('Get Started'!$D9),IF(AY6&lt;=12,YEAR('Get Started'!$D9)+1,OFFSET(AY4,0,-12)+1)))</f>
        <v>2022</v>
      </c>
      <c r="AZ4" s="26">
        <f ca="1">IF(EOMONTH(AZ5,0)&lt;=EOMONTH('Get Started'!$D9,0),YEAR('Get Started'!$D9),IF(AZ6&lt;=(MONTH('Get Started'!$D9)-MONTH('Get Started'!$D8)),YEAR('Get Started'!$D9),IF(AZ6&lt;=12,YEAR('Get Started'!$D9)+1,OFFSET(AZ4,0,-12)+1)))</f>
        <v>2022</v>
      </c>
      <c r="BA4" s="26">
        <f ca="1">IF(EOMONTH(BA5,0)&lt;=EOMONTH('Get Started'!$D9,0),YEAR('Get Started'!$D9),IF(BA6&lt;=(MONTH('Get Started'!$D9)-MONTH('Get Started'!$D8)),YEAR('Get Started'!$D9),IF(BA6&lt;=12,YEAR('Get Started'!$D9)+1,OFFSET(BA4,0,-12)+1)))</f>
        <v>2022</v>
      </c>
      <c r="BB4" s="26">
        <f ca="1">IF(EOMONTH(BB5,0)&lt;=EOMONTH('Get Started'!$D9,0),YEAR('Get Started'!$D9),IF(BB6&lt;=(MONTH('Get Started'!$D9)-MONTH('Get Started'!$D8)),YEAR('Get Started'!$D9),IF(BB6&lt;=12,YEAR('Get Started'!$D9)+1,OFFSET(BB4,0,-12)+1)))</f>
        <v>2022</v>
      </c>
      <c r="BC4" s="26">
        <f ca="1">IF(EOMONTH(BC5,0)&lt;=EOMONTH('Get Started'!$D9,0),YEAR('Get Started'!$D9),IF(BC6&lt;=(MONTH('Get Started'!$D9)-MONTH('Get Started'!$D8)),YEAR('Get Started'!$D9),IF(BC6&lt;=12,YEAR('Get Started'!$D9)+1,OFFSET(BC4,0,-12)+1)))</f>
        <v>2022</v>
      </c>
      <c r="BD4" s="26">
        <f ca="1">IF(EOMONTH(BD5,0)&lt;=EOMONTH('Get Started'!$D9,0),YEAR('Get Started'!$D9),IF(BD6&lt;=(MONTH('Get Started'!$D9)-MONTH('Get Started'!$D8)),YEAR('Get Started'!$D9),IF(BD6&lt;=12,YEAR('Get Started'!$D9)+1,OFFSET(BD4,0,-12)+1)))</f>
        <v>2022</v>
      </c>
      <c r="BF4" s="43">
        <f ca="1">J4</f>
        <v>2019</v>
      </c>
      <c r="BG4" s="43">
        <f ca="1">INDEX($J4:$CG4,MATCH(BF6+3,$J6:$CG6))</f>
        <v>2019</v>
      </c>
      <c r="BH4" s="43">
        <f t="shared" ref="BH4:BP4" ca="1" si="10">INDEX($J4:$BD4,MATCH(BG6+3,$J6:$BD6))</f>
        <v>2019</v>
      </c>
      <c r="BI4" s="43">
        <f t="shared" ca="1" si="10"/>
        <v>2019</v>
      </c>
      <c r="BJ4" s="43">
        <f t="shared" ca="1" si="10"/>
        <v>2020</v>
      </c>
      <c r="BK4" s="43">
        <f t="shared" ca="1" si="10"/>
        <v>2020</v>
      </c>
      <c r="BL4" s="43">
        <f t="shared" ca="1" si="10"/>
        <v>2020</v>
      </c>
      <c r="BM4" s="43">
        <f t="shared" ca="1" si="10"/>
        <v>2020</v>
      </c>
      <c r="BN4" s="43">
        <f t="shared" ca="1" si="10"/>
        <v>2021</v>
      </c>
      <c r="BO4" s="43">
        <f t="shared" ca="1" si="10"/>
        <v>2021</v>
      </c>
      <c r="BP4" s="43">
        <f t="shared" ca="1" si="10"/>
        <v>2021</v>
      </c>
      <c r="BQ4" s="43">
        <f t="shared" ref="BQ4:BU4" ca="1" si="11">INDEX($J4:$BD4,MATCH(BP6+3,$J6:$BD6))</f>
        <v>2021</v>
      </c>
      <c r="BR4" s="43">
        <f t="shared" ca="1" si="11"/>
        <v>2022</v>
      </c>
      <c r="BS4" s="43">
        <f t="shared" ca="1" si="11"/>
        <v>2022</v>
      </c>
      <c r="BT4" s="43">
        <f t="shared" ca="1" si="11"/>
        <v>2022</v>
      </c>
      <c r="BU4" s="43">
        <f t="shared" ca="1" si="11"/>
        <v>2022</v>
      </c>
      <c r="BW4" s="51">
        <f ca="1">YEAR(BW5)</f>
        <v>2019</v>
      </c>
      <c r="BX4" s="51">
        <f ca="1">YEAR(BX5)</f>
        <v>2020</v>
      </c>
      <c r="BY4" s="51">
        <f ca="1">YEAR(BY5)</f>
        <v>2021</v>
      </c>
      <c r="BZ4" s="51">
        <f ca="1">YEAR(BZ5)</f>
        <v>2022</v>
      </c>
    </row>
    <row r="5" spans="2:78">
      <c r="B5" s="37" t="s">
        <v>1</v>
      </c>
      <c r="C5" s="42"/>
      <c r="D5" s="37"/>
      <c r="E5" s="37"/>
      <c r="F5" s="37"/>
      <c r="G5" s="37"/>
      <c r="H5" s="37"/>
      <c r="I5" s="37"/>
      <c r="J5" s="52">
        <f ca="1">EOMONTH('Get Started'!D8,0)</f>
        <v>43524</v>
      </c>
      <c r="K5" s="52">
        <f ca="1">EOMONTH(EDATE(J5,1),0)</f>
        <v>43555</v>
      </c>
      <c r="L5" s="52">
        <f t="shared" ref="L5:BD5" ca="1" si="12">EOMONTH(EDATE(K5,1),0)</f>
        <v>43585</v>
      </c>
      <c r="M5" s="52">
        <f t="shared" ca="1" si="12"/>
        <v>43616</v>
      </c>
      <c r="N5" s="52">
        <f t="shared" ca="1" si="12"/>
        <v>43646</v>
      </c>
      <c r="O5" s="52">
        <f t="shared" ca="1" si="12"/>
        <v>43677</v>
      </c>
      <c r="P5" s="52">
        <f t="shared" ca="1" si="12"/>
        <v>43708</v>
      </c>
      <c r="Q5" s="52">
        <f t="shared" ca="1" si="12"/>
        <v>43738</v>
      </c>
      <c r="R5" s="52">
        <f t="shared" ca="1" si="12"/>
        <v>43769</v>
      </c>
      <c r="S5" s="52">
        <f t="shared" ca="1" si="12"/>
        <v>43799</v>
      </c>
      <c r="T5" s="52">
        <f t="shared" ca="1" si="12"/>
        <v>43830</v>
      </c>
      <c r="U5" s="52">
        <f t="shared" ca="1" si="12"/>
        <v>43861</v>
      </c>
      <c r="V5" s="52">
        <f t="shared" ca="1" si="12"/>
        <v>43890</v>
      </c>
      <c r="W5" s="52">
        <f t="shared" ca="1" si="12"/>
        <v>43921</v>
      </c>
      <c r="X5" s="52">
        <f t="shared" ca="1" si="12"/>
        <v>43951</v>
      </c>
      <c r="Y5" s="52">
        <f t="shared" ca="1" si="12"/>
        <v>43982</v>
      </c>
      <c r="Z5" s="52">
        <f t="shared" ca="1" si="12"/>
        <v>44012</v>
      </c>
      <c r="AA5" s="52">
        <f t="shared" ca="1" si="12"/>
        <v>44043</v>
      </c>
      <c r="AB5" s="52">
        <f t="shared" ca="1" si="12"/>
        <v>44074</v>
      </c>
      <c r="AC5" s="52">
        <f t="shared" ca="1" si="12"/>
        <v>44104</v>
      </c>
      <c r="AD5" s="52">
        <f t="shared" ca="1" si="12"/>
        <v>44135</v>
      </c>
      <c r="AE5" s="52">
        <f t="shared" ca="1" si="12"/>
        <v>44165</v>
      </c>
      <c r="AF5" s="52">
        <f t="shared" ca="1" si="12"/>
        <v>44196</v>
      </c>
      <c r="AG5" s="52">
        <f t="shared" ca="1" si="12"/>
        <v>44227</v>
      </c>
      <c r="AH5" s="52">
        <f t="shared" ca="1" si="12"/>
        <v>44255</v>
      </c>
      <c r="AI5" s="52">
        <f t="shared" ca="1" si="12"/>
        <v>44286</v>
      </c>
      <c r="AJ5" s="52">
        <f t="shared" ca="1" si="12"/>
        <v>44316</v>
      </c>
      <c r="AK5" s="52">
        <f t="shared" ca="1" si="12"/>
        <v>44347</v>
      </c>
      <c r="AL5" s="52">
        <f t="shared" ca="1" si="12"/>
        <v>44377</v>
      </c>
      <c r="AM5" s="52">
        <f t="shared" ca="1" si="12"/>
        <v>44408</v>
      </c>
      <c r="AN5" s="52">
        <f t="shared" ca="1" si="12"/>
        <v>44439</v>
      </c>
      <c r="AO5" s="52">
        <f t="shared" ca="1" si="12"/>
        <v>44469</v>
      </c>
      <c r="AP5" s="52">
        <f t="shared" ca="1" si="12"/>
        <v>44500</v>
      </c>
      <c r="AQ5" s="52">
        <f t="shared" ca="1" si="12"/>
        <v>44530</v>
      </c>
      <c r="AR5" s="52">
        <f t="shared" ca="1" si="12"/>
        <v>44561</v>
      </c>
      <c r="AS5" s="52">
        <f t="shared" ca="1" si="12"/>
        <v>44592</v>
      </c>
      <c r="AT5" s="52">
        <f t="shared" ca="1" si="12"/>
        <v>44620</v>
      </c>
      <c r="AU5" s="52">
        <f t="shared" ca="1" si="12"/>
        <v>44651</v>
      </c>
      <c r="AV5" s="52">
        <f t="shared" ca="1" si="12"/>
        <v>44681</v>
      </c>
      <c r="AW5" s="52">
        <f t="shared" ca="1" si="12"/>
        <v>44712</v>
      </c>
      <c r="AX5" s="52">
        <f t="shared" ca="1" si="12"/>
        <v>44742</v>
      </c>
      <c r="AY5" s="52">
        <f t="shared" ca="1" si="12"/>
        <v>44773</v>
      </c>
      <c r="AZ5" s="52">
        <f t="shared" ca="1" si="12"/>
        <v>44804</v>
      </c>
      <c r="BA5" s="52">
        <f t="shared" ca="1" si="12"/>
        <v>44834</v>
      </c>
      <c r="BB5" s="52">
        <f t="shared" ca="1" si="12"/>
        <v>44865</v>
      </c>
      <c r="BC5" s="52">
        <f t="shared" ca="1" si="12"/>
        <v>44895</v>
      </c>
      <c r="BD5" s="52">
        <f t="shared" ca="1" si="12"/>
        <v>44926</v>
      </c>
      <c r="BF5" s="87">
        <f ca="1">INDEX(J5:BD5,0,IF(OR(MATCH(EOMONTH(EDATE('Get Started'!D9,0),0),J5:BD5,0)=12,MATCH(EOMONTH(EDATE('Get Started'!D9,0),0),J5:BD5,0)=9,MATCH(EOMONTH(EDATE('Get Started'!D9,0),0),J5:BD5,0)=6,MATCH(EOMONTH(EDATE('Get Started'!D9,0),0),J5:BD5,0)=3),3,IF(OR(MATCH(EOMONTH(EDATE('Get Started'!D9,0),0),J5:BD5,0)=11,MATCH(EOMONTH(EDATE('Get Started'!D9,0),0),J5:BD5,0)=8,MATCH(EOMONTH(EDATE('Get Started'!D9,0),0),J5:BD5,0)=5,MATCH(EOMONTH(EDATE('Get Started'!D9,0),0),J5:BD5,0)=2),2,1)))</f>
        <v>43555</v>
      </c>
      <c r="BG5" s="52">
        <f ca="1">EOMONTH(EDATE(BF5,3),0)</f>
        <v>43646</v>
      </c>
      <c r="BH5" s="52">
        <f t="shared" ref="BH5:BU5" ca="1" si="13">EOMONTH(EDATE(BG5,3),0)</f>
        <v>43738</v>
      </c>
      <c r="BI5" s="52">
        <f t="shared" ca="1" si="13"/>
        <v>43830</v>
      </c>
      <c r="BJ5" s="52">
        <f t="shared" ca="1" si="13"/>
        <v>43921</v>
      </c>
      <c r="BK5" s="52">
        <f t="shared" ca="1" si="13"/>
        <v>44012</v>
      </c>
      <c r="BL5" s="52">
        <f t="shared" ca="1" si="13"/>
        <v>44104</v>
      </c>
      <c r="BM5" s="52">
        <f t="shared" ca="1" si="13"/>
        <v>44196</v>
      </c>
      <c r="BN5" s="52">
        <f t="shared" ca="1" si="13"/>
        <v>44286</v>
      </c>
      <c r="BO5" s="52">
        <f t="shared" ca="1" si="13"/>
        <v>44377</v>
      </c>
      <c r="BP5" s="52">
        <f t="shared" ca="1" si="13"/>
        <v>44469</v>
      </c>
      <c r="BQ5" s="52">
        <f t="shared" ca="1" si="13"/>
        <v>44561</v>
      </c>
      <c r="BR5" s="52">
        <f t="shared" ca="1" si="13"/>
        <v>44651</v>
      </c>
      <c r="BS5" s="52">
        <f t="shared" ca="1" si="13"/>
        <v>44742</v>
      </c>
      <c r="BT5" s="52">
        <f t="shared" ca="1" si="13"/>
        <v>44834</v>
      </c>
      <c r="BU5" s="52">
        <f t="shared" ca="1" si="13"/>
        <v>44926</v>
      </c>
      <c r="BW5" s="53">
        <f ca="1">EOMONTH('Get Started'!D9,0)</f>
        <v>43830</v>
      </c>
      <c r="BX5" s="52">
        <f ca="1">EOMONTH(EDATE(BW5,12),0)</f>
        <v>44196</v>
      </c>
      <c r="BY5" s="52">
        <f ca="1">EOMONTH(EDATE(BX5,12),0)</f>
        <v>44561</v>
      </c>
      <c r="BZ5" s="52">
        <f ca="1">EOMONTH(EDATE(BY5,12),0)</f>
        <v>44926</v>
      </c>
    </row>
    <row r="6" spans="2:78">
      <c r="B6" s="44" t="s">
        <v>2</v>
      </c>
      <c r="C6" s="45" t="s">
        <v>35</v>
      </c>
      <c r="D6" s="46" t="s">
        <v>36</v>
      </c>
      <c r="E6" s="46" t="s">
        <v>56</v>
      </c>
      <c r="F6" s="46" t="s">
        <v>56</v>
      </c>
      <c r="G6" s="46" t="s">
        <v>56</v>
      </c>
      <c r="H6" s="46" t="s">
        <v>56</v>
      </c>
      <c r="I6" s="46" t="s">
        <v>56</v>
      </c>
      <c r="J6" s="5">
        <v>1</v>
      </c>
      <c r="K6" s="47">
        <f t="shared" ref="K6" si="14">J6+1</f>
        <v>2</v>
      </c>
      <c r="L6" s="47">
        <f t="shared" ref="L6" si="15">K6+1</f>
        <v>3</v>
      </c>
      <c r="M6" s="47">
        <f t="shared" ref="M6" si="16">L6+1</f>
        <v>4</v>
      </c>
      <c r="N6" s="47">
        <f t="shared" ref="N6" si="17">M6+1</f>
        <v>5</v>
      </c>
      <c r="O6" s="47">
        <f t="shared" ref="O6" si="18">N6+1</f>
        <v>6</v>
      </c>
      <c r="P6" s="47">
        <f t="shared" ref="P6" si="19">O6+1</f>
        <v>7</v>
      </c>
      <c r="Q6" s="47">
        <f t="shared" ref="Q6" si="20">P6+1</f>
        <v>8</v>
      </c>
      <c r="R6" s="47">
        <f t="shared" ref="R6" si="21">Q6+1</f>
        <v>9</v>
      </c>
      <c r="S6" s="47">
        <f t="shared" ref="S6" si="22">R6+1</f>
        <v>10</v>
      </c>
      <c r="T6" s="47">
        <f t="shared" ref="T6" si="23">S6+1</f>
        <v>11</v>
      </c>
      <c r="U6" s="47">
        <f t="shared" ref="U6" si="24">T6+1</f>
        <v>12</v>
      </c>
      <c r="V6" s="47">
        <f t="shared" ref="V6" si="25">U6+1</f>
        <v>13</v>
      </c>
      <c r="W6" s="47">
        <f t="shared" ref="W6" si="26">V6+1</f>
        <v>14</v>
      </c>
      <c r="X6" s="47">
        <f t="shared" ref="X6" si="27">W6+1</f>
        <v>15</v>
      </c>
      <c r="Y6" s="47">
        <f t="shared" ref="Y6" si="28">X6+1</f>
        <v>16</v>
      </c>
      <c r="Z6" s="47">
        <f t="shared" ref="Z6" si="29">Y6+1</f>
        <v>17</v>
      </c>
      <c r="AA6" s="47">
        <f t="shared" ref="AA6" si="30">Z6+1</f>
        <v>18</v>
      </c>
      <c r="AB6" s="47">
        <f t="shared" ref="AB6" si="31">AA6+1</f>
        <v>19</v>
      </c>
      <c r="AC6" s="47">
        <f t="shared" ref="AC6" si="32">AB6+1</f>
        <v>20</v>
      </c>
      <c r="AD6" s="47">
        <f t="shared" ref="AD6" si="33">AC6+1</f>
        <v>21</v>
      </c>
      <c r="AE6" s="47">
        <f t="shared" ref="AE6" si="34">AD6+1</f>
        <v>22</v>
      </c>
      <c r="AF6" s="47">
        <f t="shared" ref="AF6" si="35">AE6+1</f>
        <v>23</v>
      </c>
      <c r="AG6" s="47">
        <f t="shared" ref="AG6" si="36">AF6+1</f>
        <v>24</v>
      </c>
      <c r="AH6" s="47">
        <f t="shared" ref="AH6" si="37">AG6+1</f>
        <v>25</v>
      </c>
      <c r="AI6" s="47">
        <f t="shared" ref="AI6" si="38">AH6+1</f>
        <v>26</v>
      </c>
      <c r="AJ6" s="47">
        <f t="shared" ref="AJ6" si="39">AI6+1</f>
        <v>27</v>
      </c>
      <c r="AK6" s="47">
        <f t="shared" ref="AK6" si="40">AJ6+1</f>
        <v>28</v>
      </c>
      <c r="AL6" s="47">
        <f t="shared" ref="AL6" si="41">AK6+1</f>
        <v>29</v>
      </c>
      <c r="AM6" s="47">
        <f t="shared" ref="AM6" si="42">AL6+1</f>
        <v>30</v>
      </c>
      <c r="AN6" s="47">
        <f t="shared" ref="AN6" si="43">AM6+1</f>
        <v>31</v>
      </c>
      <c r="AO6" s="47">
        <f t="shared" ref="AO6" si="44">AN6+1</f>
        <v>32</v>
      </c>
      <c r="AP6" s="47">
        <f t="shared" ref="AP6" si="45">AO6+1</f>
        <v>33</v>
      </c>
      <c r="AQ6" s="47">
        <f t="shared" ref="AQ6" si="46">AP6+1</f>
        <v>34</v>
      </c>
      <c r="AR6" s="47">
        <f t="shared" ref="AR6" si="47">AQ6+1</f>
        <v>35</v>
      </c>
      <c r="AS6" s="47">
        <f t="shared" ref="AS6" si="48">AR6+1</f>
        <v>36</v>
      </c>
      <c r="AT6" s="47">
        <f t="shared" ref="AT6" si="49">AS6+1</f>
        <v>37</v>
      </c>
      <c r="AU6" s="47">
        <f t="shared" ref="AU6" si="50">AT6+1</f>
        <v>38</v>
      </c>
      <c r="AV6" s="47">
        <f t="shared" ref="AV6" si="51">AU6+1</f>
        <v>39</v>
      </c>
      <c r="AW6" s="47">
        <f t="shared" ref="AW6" si="52">AV6+1</f>
        <v>40</v>
      </c>
      <c r="AX6" s="47">
        <f t="shared" ref="AX6" si="53">AW6+1</f>
        <v>41</v>
      </c>
      <c r="AY6" s="47">
        <f t="shared" ref="AY6" si="54">AX6+1</f>
        <v>42</v>
      </c>
      <c r="AZ6" s="47">
        <f t="shared" ref="AZ6" si="55">AY6+1</f>
        <v>43</v>
      </c>
      <c r="BA6" s="47">
        <f t="shared" ref="BA6" si="56">AZ6+1</f>
        <v>44</v>
      </c>
      <c r="BB6" s="47">
        <f t="shared" ref="BB6" si="57">BA6+1</f>
        <v>45</v>
      </c>
      <c r="BC6" s="47">
        <f t="shared" ref="BC6" si="58">BB6+1</f>
        <v>46</v>
      </c>
      <c r="BD6" s="47">
        <f t="shared" ref="BD6" si="59">BC6+1</f>
        <v>47</v>
      </c>
      <c r="BF6" s="54">
        <f t="shared" ref="BF6:BP6" ca="1" si="60">INDEX($J6:$BD6,0,MATCH(BF5,$J5:$BD5,1))</f>
        <v>2</v>
      </c>
      <c r="BG6" s="54">
        <f t="shared" ca="1" si="60"/>
        <v>5</v>
      </c>
      <c r="BH6" s="54">
        <f t="shared" ca="1" si="60"/>
        <v>8</v>
      </c>
      <c r="BI6" s="54">
        <f t="shared" ca="1" si="60"/>
        <v>11</v>
      </c>
      <c r="BJ6" s="54">
        <f t="shared" ca="1" si="60"/>
        <v>14</v>
      </c>
      <c r="BK6" s="54">
        <f t="shared" ca="1" si="60"/>
        <v>17</v>
      </c>
      <c r="BL6" s="54">
        <f t="shared" ca="1" si="60"/>
        <v>20</v>
      </c>
      <c r="BM6" s="54">
        <f t="shared" ca="1" si="60"/>
        <v>23</v>
      </c>
      <c r="BN6" s="54">
        <f t="shared" ca="1" si="60"/>
        <v>26</v>
      </c>
      <c r="BO6" s="54">
        <f t="shared" ca="1" si="60"/>
        <v>29</v>
      </c>
      <c r="BP6" s="54">
        <f t="shared" ca="1" si="60"/>
        <v>32</v>
      </c>
      <c r="BQ6" s="54">
        <f t="shared" ref="BQ6:BU6" ca="1" si="61">INDEX($J6:$BD6,0,MATCH(BQ5,$J5:$BD5,1))</f>
        <v>35</v>
      </c>
      <c r="BR6" s="54">
        <f t="shared" ca="1" si="61"/>
        <v>38</v>
      </c>
      <c r="BS6" s="54">
        <f t="shared" ca="1" si="61"/>
        <v>41</v>
      </c>
      <c r="BT6" s="54">
        <f t="shared" ca="1" si="61"/>
        <v>44</v>
      </c>
      <c r="BU6" s="54">
        <f t="shared" ca="1" si="61"/>
        <v>47</v>
      </c>
      <c r="BW6" s="55">
        <f ca="1">INDEX($J6:$BD6,0,MATCH(BW5,$J5:$BD5,1))</f>
        <v>11</v>
      </c>
      <c r="BX6" s="55">
        <f ca="1">INDEX($J6:$BD6,0,MATCH(BX5,$J5:$BD5,1))</f>
        <v>23</v>
      </c>
      <c r="BY6" s="55">
        <f ca="1">INDEX($J6:$BD6,0,MATCH(BY5,$J5:$BD5,1))</f>
        <v>35</v>
      </c>
      <c r="BZ6" s="55">
        <f ca="1">INDEX($J6:$BD6,0,MATCH(BZ5,$J5:$BD5,1))</f>
        <v>47</v>
      </c>
    </row>
    <row r="7" spans="2:78" s="2" customFormat="1">
      <c r="B7" s="27" t="s">
        <v>37</v>
      </c>
      <c r="C7" s="31"/>
      <c r="D7" s="27"/>
      <c r="E7" s="27"/>
      <c r="F7" s="27"/>
      <c r="G7" s="27"/>
      <c r="H7" s="27"/>
      <c r="I7" s="27"/>
      <c r="J7" s="48" t="str">
        <f t="shared" ref="J7:K7" ca="1" si="62">TEXT(J5,"mmmm")</f>
        <v>February</v>
      </c>
      <c r="K7" s="48" t="str">
        <f t="shared" ca="1" si="62"/>
        <v>March</v>
      </c>
      <c r="L7" s="48" t="str">
        <f t="shared" ref="L7:BD7" ca="1" si="63">TEXT(L5,"mmmm")</f>
        <v>April</v>
      </c>
      <c r="M7" s="48" t="str">
        <f t="shared" ca="1" si="63"/>
        <v>May</v>
      </c>
      <c r="N7" s="48" t="str">
        <f t="shared" ca="1" si="63"/>
        <v>June</v>
      </c>
      <c r="O7" s="48" t="str">
        <f t="shared" ca="1" si="63"/>
        <v>July</v>
      </c>
      <c r="P7" s="48" t="str">
        <f t="shared" ca="1" si="63"/>
        <v>August</v>
      </c>
      <c r="Q7" s="48" t="str">
        <f t="shared" ca="1" si="63"/>
        <v>September</v>
      </c>
      <c r="R7" s="48" t="str">
        <f t="shared" ca="1" si="63"/>
        <v>October</v>
      </c>
      <c r="S7" s="48" t="str">
        <f t="shared" ca="1" si="63"/>
        <v>November</v>
      </c>
      <c r="T7" s="48" t="str">
        <f t="shared" ca="1" si="63"/>
        <v>December</v>
      </c>
      <c r="U7" s="48" t="str">
        <f t="shared" ca="1" si="63"/>
        <v>January</v>
      </c>
      <c r="V7" s="48" t="str">
        <f t="shared" ca="1" si="63"/>
        <v>February</v>
      </c>
      <c r="W7" s="48" t="str">
        <f t="shared" ca="1" si="63"/>
        <v>March</v>
      </c>
      <c r="X7" s="48" t="str">
        <f t="shared" ca="1" si="63"/>
        <v>April</v>
      </c>
      <c r="Y7" s="48" t="str">
        <f t="shared" ca="1" si="63"/>
        <v>May</v>
      </c>
      <c r="Z7" s="48" t="str">
        <f t="shared" ca="1" si="63"/>
        <v>June</v>
      </c>
      <c r="AA7" s="48" t="str">
        <f t="shared" ca="1" si="63"/>
        <v>July</v>
      </c>
      <c r="AB7" s="48" t="str">
        <f t="shared" ca="1" si="63"/>
        <v>August</v>
      </c>
      <c r="AC7" s="48" t="str">
        <f t="shared" ca="1" si="63"/>
        <v>September</v>
      </c>
      <c r="AD7" s="48" t="str">
        <f t="shared" ca="1" si="63"/>
        <v>October</v>
      </c>
      <c r="AE7" s="48" t="str">
        <f t="shared" ca="1" si="63"/>
        <v>November</v>
      </c>
      <c r="AF7" s="48" t="str">
        <f t="shared" ca="1" si="63"/>
        <v>December</v>
      </c>
      <c r="AG7" s="48" t="str">
        <f t="shared" ca="1" si="63"/>
        <v>January</v>
      </c>
      <c r="AH7" s="48" t="str">
        <f t="shared" ca="1" si="63"/>
        <v>February</v>
      </c>
      <c r="AI7" s="48" t="str">
        <f t="shared" ca="1" si="63"/>
        <v>March</v>
      </c>
      <c r="AJ7" s="48" t="str">
        <f t="shared" ca="1" si="63"/>
        <v>April</v>
      </c>
      <c r="AK7" s="48" t="str">
        <f t="shared" ca="1" si="63"/>
        <v>May</v>
      </c>
      <c r="AL7" s="48" t="str">
        <f t="shared" ca="1" si="63"/>
        <v>June</v>
      </c>
      <c r="AM7" s="48" t="str">
        <f t="shared" ca="1" si="63"/>
        <v>July</v>
      </c>
      <c r="AN7" s="48" t="str">
        <f t="shared" ca="1" si="63"/>
        <v>August</v>
      </c>
      <c r="AO7" s="48" t="str">
        <f t="shared" ca="1" si="63"/>
        <v>September</v>
      </c>
      <c r="AP7" s="48" t="str">
        <f t="shared" ca="1" si="63"/>
        <v>October</v>
      </c>
      <c r="AQ7" s="48" t="str">
        <f t="shared" ca="1" si="63"/>
        <v>November</v>
      </c>
      <c r="AR7" s="48" t="str">
        <f t="shared" ca="1" si="63"/>
        <v>December</v>
      </c>
      <c r="AS7" s="48" t="str">
        <f t="shared" ca="1" si="63"/>
        <v>January</v>
      </c>
      <c r="AT7" s="48" t="str">
        <f t="shared" ca="1" si="63"/>
        <v>February</v>
      </c>
      <c r="AU7" s="48" t="str">
        <f t="shared" ca="1" si="63"/>
        <v>March</v>
      </c>
      <c r="AV7" s="48" t="str">
        <f t="shared" ca="1" si="63"/>
        <v>April</v>
      </c>
      <c r="AW7" s="48" t="str">
        <f t="shared" ca="1" si="63"/>
        <v>May</v>
      </c>
      <c r="AX7" s="48" t="str">
        <f t="shared" ca="1" si="63"/>
        <v>June</v>
      </c>
      <c r="AY7" s="48" t="str">
        <f t="shared" ca="1" si="63"/>
        <v>July</v>
      </c>
      <c r="AZ7" s="48" t="str">
        <f t="shared" ca="1" si="63"/>
        <v>August</v>
      </c>
      <c r="BA7" s="48" t="str">
        <f t="shared" ca="1" si="63"/>
        <v>September</v>
      </c>
      <c r="BB7" s="48" t="str">
        <f t="shared" ca="1" si="63"/>
        <v>October</v>
      </c>
      <c r="BC7" s="48" t="str">
        <f t="shared" ca="1" si="63"/>
        <v>November</v>
      </c>
      <c r="BD7" s="48" t="str">
        <f t="shared" ca="1" si="63"/>
        <v>December</v>
      </c>
      <c r="BF7" s="48" t="str">
        <f t="shared" ref="BF7:BZ7" ca="1" si="64">TEXT(BF5,"mmmm")</f>
        <v>March</v>
      </c>
      <c r="BG7" s="48" t="str">
        <f t="shared" ca="1" si="64"/>
        <v>June</v>
      </c>
      <c r="BH7" s="48" t="str">
        <f t="shared" ca="1" si="64"/>
        <v>September</v>
      </c>
      <c r="BI7" s="48" t="str">
        <f t="shared" ca="1" si="64"/>
        <v>December</v>
      </c>
      <c r="BJ7" s="48" t="str">
        <f t="shared" ca="1" si="64"/>
        <v>March</v>
      </c>
      <c r="BK7" s="48" t="str">
        <f t="shared" ca="1" si="64"/>
        <v>June</v>
      </c>
      <c r="BL7" s="48" t="str">
        <f t="shared" ca="1" si="64"/>
        <v>September</v>
      </c>
      <c r="BM7" s="48" t="str">
        <f t="shared" ca="1" si="64"/>
        <v>December</v>
      </c>
      <c r="BN7" s="48" t="str">
        <f t="shared" ca="1" si="64"/>
        <v>March</v>
      </c>
      <c r="BO7" s="48" t="str">
        <f t="shared" ca="1" si="64"/>
        <v>June</v>
      </c>
      <c r="BP7" s="48" t="str">
        <f t="shared" ca="1" si="64"/>
        <v>September</v>
      </c>
      <c r="BQ7" s="48" t="str">
        <f t="shared" ca="1" si="64"/>
        <v>December</v>
      </c>
      <c r="BR7" s="48" t="str">
        <f t="shared" ca="1" si="64"/>
        <v>March</v>
      </c>
      <c r="BS7" s="48" t="str">
        <f t="shared" ca="1" si="64"/>
        <v>June</v>
      </c>
      <c r="BT7" s="48" t="str">
        <f t="shared" ca="1" si="64"/>
        <v>September</v>
      </c>
      <c r="BU7" s="48" t="str">
        <f t="shared" ca="1" si="64"/>
        <v>December</v>
      </c>
      <c r="BV7" s="26"/>
      <c r="BW7" s="48" t="str">
        <f t="shared" ca="1" si="64"/>
        <v>December</v>
      </c>
      <c r="BX7" s="48" t="str">
        <f t="shared" ca="1" si="64"/>
        <v>December</v>
      </c>
      <c r="BY7" s="48" t="str">
        <f t="shared" ca="1" si="64"/>
        <v>December</v>
      </c>
      <c r="BZ7" s="48" t="str">
        <f t="shared" ca="1" si="64"/>
        <v>December</v>
      </c>
    </row>
    <row r="8" spans="2:78" s="2" customFormat="1">
      <c r="B8" s="37" t="s">
        <v>159</v>
      </c>
      <c r="C8" s="31"/>
      <c r="D8" s="27"/>
      <c r="E8" s="27"/>
      <c r="F8" s="27"/>
      <c r="G8" s="27"/>
      <c r="H8" s="27"/>
      <c r="I8" s="27"/>
      <c r="J8" s="26">
        <f ca="1">IF(MOD(MONTH(J5)+12-MONTH('Get Started'!$D9),12)=0,12,MOD(MONTH(J5)+12-MONTH('Get Started'!$D9),12))</f>
        <v>2</v>
      </c>
      <c r="K8" s="26">
        <f ca="1">IF(MOD(MONTH(K5)+12-MONTH('Get Started'!$D9),12)=0,12,MOD(MONTH(K5)+12-MONTH('Get Started'!$D9),12))</f>
        <v>3</v>
      </c>
      <c r="L8" s="26">
        <f ca="1">IF(MOD(MONTH(L5)+12-MONTH('Get Started'!$D9),12)=0,12,MOD(MONTH(L5)+12-MONTH('Get Started'!$D9),12))</f>
        <v>4</v>
      </c>
      <c r="M8" s="26">
        <f ca="1">IF(MOD(MONTH(M5)+12-MONTH('Get Started'!$D9),12)=0,12,MOD(MONTH(M5)+12-MONTH('Get Started'!$D9),12))</f>
        <v>5</v>
      </c>
      <c r="N8" s="26">
        <f ca="1">IF(MOD(MONTH(N5)+12-MONTH('Get Started'!$D9),12)=0,12,MOD(MONTH(N5)+12-MONTH('Get Started'!$D9),12))</f>
        <v>6</v>
      </c>
      <c r="O8" s="26">
        <f ca="1">IF(MOD(MONTH(O5)+12-MONTH('Get Started'!$D9),12)=0,12,MOD(MONTH(O5)+12-MONTH('Get Started'!$D9),12))</f>
        <v>7</v>
      </c>
      <c r="P8" s="26">
        <f ca="1">IF(MOD(MONTH(P5)+12-MONTH('Get Started'!$D9),12)=0,12,MOD(MONTH(P5)+12-MONTH('Get Started'!$D9),12))</f>
        <v>8</v>
      </c>
      <c r="Q8" s="26">
        <f ca="1">IF(MOD(MONTH(Q5)+12-MONTH('Get Started'!$D9),12)=0,12,MOD(MONTH(Q5)+12-MONTH('Get Started'!$D9),12))</f>
        <v>9</v>
      </c>
      <c r="R8" s="26">
        <f ca="1">IF(MOD(MONTH(R5)+12-MONTH('Get Started'!$D9),12)=0,12,MOD(MONTH(R5)+12-MONTH('Get Started'!$D9),12))</f>
        <v>10</v>
      </c>
      <c r="S8" s="26">
        <f ca="1">IF(MOD(MONTH(S5)+12-MONTH('Get Started'!$D9),12)=0,12,MOD(MONTH(S5)+12-MONTH('Get Started'!$D9),12))</f>
        <v>11</v>
      </c>
      <c r="T8" s="26">
        <f ca="1">IF(MOD(MONTH(T5)+12-MONTH('Get Started'!$D9),12)=0,12,MOD(MONTH(T5)+12-MONTH('Get Started'!$D9),12))</f>
        <v>12</v>
      </c>
      <c r="U8" s="26">
        <f ca="1">IF(MOD(MONTH(U5)+12-MONTH('Get Started'!$D9),12)=0,12,MOD(MONTH(U5)+12-MONTH('Get Started'!$D9),12))</f>
        <v>1</v>
      </c>
      <c r="V8" s="26">
        <f ca="1">IF(MOD(MONTH(V5)+12-MONTH('Get Started'!$D9),12)=0,12,MOD(MONTH(V5)+12-MONTH('Get Started'!$D9),12))</f>
        <v>2</v>
      </c>
      <c r="W8" s="26">
        <f ca="1">IF(MOD(MONTH(W5)+12-MONTH('Get Started'!$D9),12)=0,12,MOD(MONTH(W5)+12-MONTH('Get Started'!$D9),12))</f>
        <v>3</v>
      </c>
      <c r="X8" s="26">
        <f ca="1">IF(MOD(MONTH(X5)+12-MONTH('Get Started'!$D9),12)=0,12,MOD(MONTH(X5)+12-MONTH('Get Started'!$D9),12))</f>
        <v>4</v>
      </c>
      <c r="Y8" s="26">
        <f ca="1">IF(MOD(MONTH(Y5)+12-MONTH('Get Started'!$D9),12)=0,12,MOD(MONTH(Y5)+12-MONTH('Get Started'!$D9),12))</f>
        <v>5</v>
      </c>
      <c r="Z8" s="26">
        <f ca="1">IF(MOD(MONTH(Z5)+12-MONTH('Get Started'!$D9),12)=0,12,MOD(MONTH(Z5)+12-MONTH('Get Started'!$D9),12))</f>
        <v>6</v>
      </c>
      <c r="AA8" s="26">
        <f ca="1">IF(MOD(MONTH(AA5)+12-MONTH('Get Started'!$D9),12)=0,12,MOD(MONTH(AA5)+12-MONTH('Get Started'!$D9),12))</f>
        <v>7</v>
      </c>
      <c r="AB8" s="26">
        <f ca="1">IF(MOD(MONTH(AB5)+12-MONTH('Get Started'!$D9),12)=0,12,MOD(MONTH(AB5)+12-MONTH('Get Started'!$D9),12))</f>
        <v>8</v>
      </c>
      <c r="AC8" s="26">
        <f ca="1">IF(MOD(MONTH(AC5)+12-MONTH('Get Started'!$D9),12)=0,12,MOD(MONTH(AC5)+12-MONTH('Get Started'!$D9),12))</f>
        <v>9</v>
      </c>
      <c r="AD8" s="26">
        <f ca="1">IF(MOD(MONTH(AD5)+12-MONTH('Get Started'!$D9),12)=0,12,MOD(MONTH(AD5)+12-MONTH('Get Started'!$D9),12))</f>
        <v>10</v>
      </c>
      <c r="AE8" s="26">
        <f ca="1">IF(MOD(MONTH(AE5)+12-MONTH('Get Started'!$D9),12)=0,12,MOD(MONTH(AE5)+12-MONTH('Get Started'!$D9),12))</f>
        <v>11</v>
      </c>
      <c r="AF8" s="26">
        <f ca="1">IF(MOD(MONTH(AF5)+12-MONTH('Get Started'!$D9),12)=0,12,MOD(MONTH(AF5)+12-MONTH('Get Started'!$D9),12))</f>
        <v>12</v>
      </c>
      <c r="AG8" s="26">
        <f ca="1">IF(MOD(MONTH(AG5)+12-MONTH('Get Started'!$D9),12)=0,12,MOD(MONTH(AG5)+12-MONTH('Get Started'!$D9),12))</f>
        <v>1</v>
      </c>
      <c r="AH8" s="26">
        <f ca="1">IF(MOD(MONTH(AH5)+12-MONTH('Get Started'!$D9),12)=0,12,MOD(MONTH(AH5)+12-MONTH('Get Started'!$D9),12))</f>
        <v>2</v>
      </c>
      <c r="AI8" s="26">
        <f ca="1">IF(MOD(MONTH(AI5)+12-MONTH('Get Started'!$D9),12)=0,12,MOD(MONTH(AI5)+12-MONTH('Get Started'!$D9),12))</f>
        <v>3</v>
      </c>
      <c r="AJ8" s="26">
        <f ca="1">IF(MOD(MONTH(AJ5)+12-MONTH('Get Started'!$D9),12)=0,12,MOD(MONTH(AJ5)+12-MONTH('Get Started'!$D9),12))</f>
        <v>4</v>
      </c>
      <c r="AK8" s="26">
        <f ca="1">IF(MOD(MONTH(AK5)+12-MONTH('Get Started'!$D9),12)=0,12,MOD(MONTH(AK5)+12-MONTH('Get Started'!$D9),12))</f>
        <v>5</v>
      </c>
      <c r="AL8" s="26">
        <f ca="1">IF(MOD(MONTH(AL5)+12-MONTH('Get Started'!$D9),12)=0,12,MOD(MONTH(AL5)+12-MONTH('Get Started'!$D9),12))</f>
        <v>6</v>
      </c>
      <c r="AM8" s="26">
        <f ca="1">IF(MOD(MONTH(AM5)+12-MONTH('Get Started'!$D9),12)=0,12,MOD(MONTH(AM5)+12-MONTH('Get Started'!$D9),12))</f>
        <v>7</v>
      </c>
      <c r="AN8" s="26">
        <f ca="1">IF(MOD(MONTH(AN5)+12-MONTH('Get Started'!$D9),12)=0,12,MOD(MONTH(AN5)+12-MONTH('Get Started'!$D9),12))</f>
        <v>8</v>
      </c>
      <c r="AO8" s="26">
        <f ca="1">IF(MOD(MONTH(AO5)+12-MONTH('Get Started'!$D9),12)=0,12,MOD(MONTH(AO5)+12-MONTH('Get Started'!$D9),12))</f>
        <v>9</v>
      </c>
      <c r="AP8" s="26">
        <f ca="1">IF(MOD(MONTH(AP5)+12-MONTH('Get Started'!$D9),12)=0,12,MOD(MONTH(AP5)+12-MONTH('Get Started'!$D9),12))</f>
        <v>10</v>
      </c>
      <c r="AQ8" s="26">
        <f ca="1">IF(MOD(MONTH(AQ5)+12-MONTH('Get Started'!$D9),12)=0,12,MOD(MONTH(AQ5)+12-MONTH('Get Started'!$D9),12))</f>
        <v>11</v>
      </c>
      <c r="AR8" s="26">
        <f ca="1">IF(MOD(MONTH(AR5)+12-MONTH('Get Started'!$D9),12)=0,12,MOD(MONTH(AR5)+12-MONTH('Get Started'!$D9),12))</f>
        <v>12</v>
      </c>
      <c r="AS8" s="26">
        <f ca="1">IF(MOD(MONTH(AS5)+12-MONTH('Get Started'!$D9),12)=0,12,MOD(MONTH(AS5)+12-MONTH('Get Started'!$D9),12))</f>
        <v>1</v>
      </c>
      <c r="AT8" s="26">
        <f ca="1">IF(MOD(MONTH(AT5)+12-MONTH('Get Started'!$D9),12)=0,12,MOD(MONTH(AT5)+12-MONTH('Get Started'!$D9),12))</f>
        <v>2</v>
      </c>
      <c r="AU8" s="26">
        <f ca="1">IF(MOD(MONTH(AU5)+12-MONTH('Get Started'!$D9),12)=0,12,MOD(MONTH(AU5)+12-MONTH('Get Started'!$D9),12))</f>
        <v>3</v>
      </c>
      <c r="AV8" s="26">
        <f ca="1">IF(MOD(MONTH(AV5)+12-MONTH('Get Started'!$D9),12)=0,12,MOD(MONTH(AV5)+12-MONTH('Get Started'!$D9),12))</f>
        <v>4</v>
      </c>
      <c r="AW8" s="26">
        <f ca="1">IF(MOD(MONTH(AW5)+12-MONTH('Get Started'!$D9),12)=0,12,MOD(MONTH(AW5)+12-MONTH('Get Started'!$D9),12))</f>
        <v>5</v>
      </c>
      <c r="AX8" s="26">
        <f ca="1">IF(MOD(MONTH(AX5)+12-MONTH('Get Started'!$D9),12)=0,12,MOD(MONTH(AX5)+12-MONTH('Get Started'!$D9),12))</f>
        <v>6</v>
      </c>
      <c r="AY8" s="26">
        <f ca="1">IF(MOD(MONTH(AY5)+12-MONTH('Get Started'!$D9),12)=0,12,MOD(MONTH(AY5)+12-MONTH('Get Started'!$D9),12))</f>
        <v>7</v>
      </c>
      <c r="AZ8" s="26">
        <f ca="1">IF(MOD(MONTH(AZ5)+12-MONTH('Get Started'!$D9),12)=0,12,MOD(MONTH(AZ5)+12-MONTH('Get Started'!$D9),12))</f>
        <v>8</v>
      </c>
      <c r="BA8" s="26">
        <f ca="1">IF(MOD(MONTH(BA5)+12-MONTH('Get Started'!$D9),12)=0,12,MOD(MONTH(BA5)+12-MONTH('Get Started'!$D9),12))</f>
        <v>9</v>
      </c>
      <c r="BB8" s="26">
        <f ca="1">IF(MOD(MONTH(BB5)+12-MONTH('Get Started'!$D9),12)=0,12,MOD(MONTH(BB5)+12-MONTH('Get Started'!$D9),12))</f>
        <v>10</v>
      </c>
      <c r="BC8" s="26">
        <f ca="1">IF(MOD(MONTH(BC5)+12-MONTH('Get Started'!$D9),12)=0,12,MOD(MONTH(BC5)+12-MONTH('Get Started'!$D9),12))</f>
        <v>11</v>
      </c>
      <c r="BD8" s="26">
        <f ca="1">IF(MOD(MONTH(BD5)+12-MONTH('Get Started'!$D9),12)=0,12,MOD(MONTH(BD5)+12-MONTH('Get Started'!$D9),12))</f>
        <v>12</v>
      </c>
      <c r="BF8" s="26">
        <f ca="1">IF(MOD(MONTH(BF5)+12-MONTH('Get Started'!$D9),12)=0,12,MOD(MONTH(BF5)+12-MONTH('Get Started'!$D9),12))</f>
        <v>3</v>
      </c>
      <c r="BG8" s="26">
        <f ca="1">IF(MOD(MONTH(BG5)+12-MONTH('Get Started'!$D9),12)=0,12,MOD(MONTH(BG5)+12-MONTH('Get Started'!$D9),12))</f>
        <v>6</v>
      </c>
      <c r="BH8" s="26">
        <f ca="1">IF(MOD(MONTH(BH5)+12-MONTH('Get Started'!$D9),12)=0,12,MOD(MONTH(BH5)+12-MONTH('Get Started'!$D9),12))</f>
        <v>9</v>
      </c>
      <c r="BI8" s="26">
        <f ca="1">IF(MOD(MONTH(BI5)+12-MONTH('Get Started'!$D9),12)=0,12,MOD(MONTH(BI5)+12-MONTH('Get Started'!$D9),12))</f>
        <v>12</v>
      </c>
      <c r="BJ8" s="26">
        <f ca="1">IF(MOD(MONTH(BJ5)+12-MONTH('Get Started'!$D9),12)=0,12,MOD(MONTH(BJ5)+12-MONTH('Get Started'!$D9),12))</f>
        <v>3</v>
      </c>
      <c r="BK8" s="26">
        <f ca="1">IF(MOD(MONTH(BK5)+12-MONTH('Get Started'!$D9),12)=0,12,MOD(MONTH(BK5)+12-MONTH('Get Started'!$D9),12))</f>
        <v>6</v>
      </c>
      <c r="BL8" s="26">
        <f ca="1">IF(MOD(MONTH(BL5)+12-MONTH('Get Started'!$D9),12)=0,12,MOD(MONTH(BL5)+12-MONTH('Get Started'!$D9),12))</f>
        <v>9</v>
      </c>
      <c r="BM8" s="26">
        <f ca="1">IF(MOD(MONTH(BM5)+12-MONTH('Get Started'!$D9),12)=0,12,MOD(MONTH(BM5)+12-MONTH('Get Started'!$D9),12))</f>
        <v>12</v>
      </c>
      <c r="BN8" s="26">
        <f ca="1">IF(MOD(MONTH(BN5)+12-MONTH('Get Started'!$D9),12)=0,12,MOD(MONTH(BN5)+12-MONTH('Get Started'!$D9),12))</f>
        <v>3</v>
      </c>
      <c r="BO8" s="26">
        <f ca="1">IF(MOD(MONTH(BO5)+12-MONTH('Get Started'!$D9),12)=0,12,MOD(MONTH(BO5)+12-MONTH('Get Started'!$D9),12))</f>
        <v>6</v>
      </c>
      <c r="BP8" s="26">
        <f ca="1">IF(MOD(MONTH(BP5)+12-MONTH('Get Started'!$D9),12)=0,12,MOD(MONTH(BP5)+12-MONTH('Get Started'!$D9),12))</f>
        <v>9</v>
      </c>
      <c r="BQ8" s="26">
        <f ca="1">IF(MOD(MONTH(BQ5)+12-MONTH('Get Started'!$D9),12)=0,12,MOD(MONTH(BQ5)+12-MONTH('Get Started'!$D9),12))</f>
        <v>12</v>
      </c>
      <c r="BR8" s="26">
        <f ca="1">IF(MOD(MONTH(BR5)+12-MONTH('Get Started'!$D9),12)=0,12,MOD(MONTH(BR5)+12-MONTH('Get Started'!$D9),12))</f>
        <v>3</v>
      </c>
      <c r="BS8" s="26">
        <f ca="1">IF(MOD(MONTH(BS5)+12-MONTH('Get Started'!$D9),12)=0,12,MOD(MONTH(BS5)+12-MONTH('Get Started'!$D9),12))</f>
        <v>6</v>
      </c>
      <c r="BT8" s="26">
        <f ca="1">IF(MOD(MONTH(BT5)+12-MONTH('Get Started'!$D9),12)=0,12,MOD(MONTH(BT5)+12-MONTH('Get Started'!$D9),12))</f>
        <v>9</v>
      </c>
      <c r="BU8" s="26">
        <f ca="1">IF(MOD(MONTH(BU5)+12-MONTH('Get Started'!$D9),12)=0,12,MOD(MONTH(BU5)+12-MONTH('Get Started'!$D9),12))</f>
        <v>12</v>
      </c>
      <c r="BV8" s="26"/>
      <c r="BW8" s="26">
        <f ca="1">IF(MOD(MONTH(BW5)+12-MONTH('Get Started'!$D9),12)=0,12,MOD(MONTH(BW5)+12-MONTH('Get Started'!$D9),12))</f>
        <v>12</v>
      </c>
      <c r="BX8" s="26">
        <f ca="1">IF(MOD(MONTH(BX5)+12-MONTH('Get Started'!$D9),12)=0,12,MOD(MONTH(BX5)+12-MONTH('Get Started'!$D9),12))</f>
        <v>12</v>
      </c>
      <c r="BY8" s="26">
        <f ca="1">IF(MOD(MONTH(BY5)+12-MONTH('Get Started'!$D9),12)=0,12,MOD(MONTH(BY5)+12-MONTH('Get Started'!$D9),12))</f>
        <v>12</v>
      </c>
      <c r="BZ8" s="26">
        <f ca="1">IF(MOD(MONTH(BZ5)+12-MONTH('Get Started'!$D9),12)=0,12,MOD(MONTH(BZ5)+12-MONTH('Get Started'!$D9),12))</f>
        <v>12</v>
      </c>
    </row>
    <row r="9" spans="2:78">
      <c r="BF9" s="49"/>
      <c r="BG9" s="49"/>
      <c r="BH9" s="49"/>
      <c r="BI9" s="49"/>
      <c r="BJ9" s="49"/>
      <c r="BK9" s="49"/>
      <c r="BL9" s="49"/>
      <c r="BM9" s="49"/>
      <c r="BN9" s="49"/>
      <c r="BO9" s="49"/>
      <c r="BP9" s="49"/>
      <c r="BQ9" s="49"/>
      <c r="BR9" s="49"/>
      <c r="BS9" s="49"/>
      <c r="BT9" s="49"/>
      <c r="BU9" s="49"/>
      <c r="BW9" s="49"/>
      <c r="BX9" s="49"/>
      <c r="BY9" s="49"/>
      <c r="BZ9" s="49"/>
    </row>
    <row r="10" spans="2:78" s="74" customFormat="1">
      <c r="B10" s="57" t="s">
        <v>33</v>
      </c>
      <c r="C10" s="75"/>
      <c r="BF10" s="76"/>
      <c r="BG10" s="76"/>
      <c r="BH10" s="76"/>
      <c r="BI10" s="76"/>
      <c r="BJ10" s="76"/>
      <c r="BK10" s="76"/>
      <c r="BL10" s="76"/>
      <c r="BM10" s="76"/>
      <c r="BN10" s="76"/>
      <c r="BO10" s="76"/>
      <c r="BP10" s="76"/>
      <c r="BQ10" s="76"/>
      <c r="BR10" s="76"/>
      <c r="BS10" s="76"/>
      <c r="BT10" s="76"/>
      <c r="BU10" s="76"/>
      <c r="BW10" s="76"/>
      <c r="BX10" s="76"/>
      <c r="BY10" s="76"/>
      <c r="BZ10" s="76"/>
    </row>
    <row r="11" spans="2:78" s="74" customFormat="1">
      <c r="B11" s="79" t="s">
        <v>109</v>
      </c>
      <c r="C11" s="81" t="str">
        <f>'Get Started'!$D$7</f>
        <v>$</v>
      </c>
      <c r="D11" s="74" t="s">
        <v>112</v>
      </c>
      <c r="I11" s="82"/>
      <c r="J11" s="79">
        <v>0</v>
      </c>
      <c r="K11" s="79">
        <f t="shared" ref="K11" si="65">J11</f>
        <v>0</v>
      </c>
      <c r="L11" s="79">
        <f t="shared" ref="L11" si="66">K11</f>
        <v>0</v>
      </c>
      <c r="M11" s="79">
        <f t="shared" ref="M11" si="67">L11</f>
        <v>0</v>
      </c>
      <c r="N11" s="79">
        <f t="shared" ref="N11" si="68">M11</f>
        <v>0</v>
      </c>
      <c r="O11" s="79">
        <f t="shared" ref="O11" si="69">N11</f>
        <v>0</v>
      </c>
      <c r="P11" s="79">
        <f t="shared" ref="P11" si="70">O11</f>
        <v>0</v>
      </c>
      <c r="Q11" s="79">
        <f t="shared" ref="Q11" si="71">P11</f>
        <v>0</v>
      </c>
      <c r="R11" s="79">
        <f t="shared" ref="R11" si="72">Q11</f>
        <v>0</v>
      </c>
      <c r="S11" s="79">
        <f t="shared" ref="S11" si="73">R11</f>
        <v>0</v>
      </c>
      <c r="T11" s="79">
        <f t="shared" ref="T11" si="74">S11</f>
        <v>0</v>
      </c>
      <c r="U11" s="79">
        <f t="shared" ref="U11" si="75">T11</f>
        <v>0</v>
      </c>
      <c r="V11" s="79">
        <f t="shared" ref="V11" si="76">U11</f>
        <v>0</v>
      </c>
      <c r="W11" s="79">
        <f t="shared" ref="W11" si="77">V11</f>
        <v>0</v>
      </c>
      <c r="X11" s="79">
        <f t="shared" ref="X11" si="78">W11</f>
        <v>0</v>
      </c>
      <c r="Y11" s="79">
        <f t="shared" ref="Y11" si="79">X11</f>
        <v>0</v>
      </c>
      <c r="Z11" s="79">
        <f t="shared" ref="Z11" si="80">Y11</f>
        <v>0</v>
      </c>
      <c r="AA11" s="79">
        <f t="shared" ref="AA11" si="81">Z11</f>
        <v>0</v>
      </c>
      <c r="AB11" s="79">
        <f t="shared" ref="AB11" si="82">AA11</f>
        <v>0</v>
      </c>
      <c r="AC11" s="79">
        <f t="shared" ref="AC11" si="83">AB11</f>
        <v>0</v>
      </c>
      <c r="AD11" s="79">
        <f t="shared" ref="AD11" si="84">AC11</f>
        <v>0</v>
      </c>
      <c r="AE11" s="79">
        <f t="shared" ref="AE11" si="85">AD11</f>
        <v>0</v>
      </c>
      <c r="AF11" s="79">
        <f t="shared" ref="AF11" si="86">AE11</f>
        <v>0</v>
      </c>
      <c r="AG11" s="79">
        <f t="shared" ref="AG11" si="87">AF11</f>
        <v>0</v>
      </c>
      <c r="AH11" s="79">
        <f t="shared" ref="AH11" si="88">AG11</f>
        <v>0</v>
      </c>
      <c r="AI11" s="79">
        <f t="shared" ref="AI11" si="89">AH11</f>
        <v>0</v>
      </c>
      <c r="AJ11" s="79">
        <f t="shared" ref="AJ11" si="90">AI11</f>
        <v>0</v>
      </c>
      <c r="AK11" s="79">
        <f t="shared" ref="AK11" si="91">AJ11</f>
        <v>0</v>
      </c>
      <c r="AL11" s="79">
        <f t="shared" ref="AL11" si="92">AK11</f>
        <v>0</v>
      </c>
      <c r="AM11" s="79">
        <f t="shared" ref="AM11" si="93">AL11</f>
        <v>0</v>
      </c>
      <c r="AN11" s="79">
        <f t="shared" ref="AN11" si="94">AM11</f>
        <v>0</v>
      </c>
      <c r="AO11" s="79">
        <f t="shared" ref="AO11" si="95">AN11</f>
        <v>0</v>
      </c>
      <c r="AP11" s="79">
        <f t="shared" ref="AP11" si="96">AO11</f>
        <v>0</v>
      </c>
      <c r="AQ11" s="79">
        <f t="shared" ref="AQ11" si="97">AP11</f>
        <v>0</v>
      </c>
      <c r="AR11" s="79">
        <f t="shared" ref="AR11" si="98">AQ11</f>
        <v>0</v>
      </c>
      <c r="AS11" s="79">
        <f t="shared" ref="AS11" si="99">AR11</f>
        <v>0</v>
      </c>
      <c r="AT11" s="79">
        <f t="shared" ref="AT11" si="100">AS11</f>
        <v>0</v>
      </c>
      <c r="AU11" s="79">
        <f t="shared" ref="AU11" si="101">AT11</f>
        <v>0</v>
      </c>
      <c r="AV11" s="79">
        <f t="shared" ref="AV11" si="102">AU11</f>
        <v>0</v>
      </c>
      <c r="AW11" s="79">
        <f t="shared" ref="AW11" si="103">AV11</f>
        <v>0</v>
      </c>
      <c r="AX11" s="79">
        <f t="shared" ref="AX11" si="104">AW11</f>
        <v>0</v>
      </c>
      <c r="AY11" s="79">
        <f t="shared" ref="AY11" si="105">AX11</f>
        <v>0</v>
      </c>
      <c r="AZ11" s="79">
        <f t="shared" ref="AZ11" si="106">AY11</f>
        <v>0</v>
      </c>
      <c r="BA11" s="79">
        <f t="shared" ref="BA11" si="107">AZ11</f>
        <v>0</v>
      </c>
      <c r="BB11" s="79">
        <f t="shared" ref="BB11" si="108">BA11</f>
        <v>0</v>
      </c>
      <c r="BC11" s="79">
        <f t="shared" ref="BC11" si="109">BB11</f>
        <v>0</v>
      </c>
      <c r="BD11" s="79">
        <f t="shared" ref="BD11" si="110">BC11</f>
        <v>0</v>
      </c>
      <c r="BF11" s="76">
        <f t="shared" ref="BF11:BP14" ca="1" si="111">SUMIFS($J11:$BD11,$J$4:$BD$4,BF$4,$J$3:$BD$3,BF$3)</f>
        <v>0</v>
      </c>
      <c r="BG11" s="76">
        <f t="shared" ca="1" si="111"/>
        <v>0</v>
      </c>
      <c r="BH11" s="76">
        <f t="shared" ca="1" si="111"/>
        <v>0</v>
      </c>
      <c r="BI11" s="76">
        <f t="shared" ca="1" si="111"/>
        <v>0</v>
      </c>
      <c r="BJ11" s="76">
        <f t="shared" ca="1" si="111"/>
        <v>0</v>
      </c>
      <c r="BK11" s="76">
        <f t="shared" ca="1" si="111"/>
        <v>0</v>
      </c>
      <c r="BL11" s="76">
        <f t="shared" ca="1" si="111"/>
        <v>0</v>
      </c>
      <c r="BM11" s="76">
        <f t="shared" ca="1" si="111"/>
        <v>0</v>
      </c>
      <c r="BN11" s="76">
        <f t="shared" ca="1" si="111"/>
        <v>0</v>
      </c>
      <c r="BO11" s="76">
        <f t="shared" ca="1" si="111"/>
        <v>0</v>
      </c>
      <c r="BP11" s="76">
        <f t="shared" ca="1" si="111"/>
        <v>0</v>
      </c>
      <c r="BQ11" s="76">
        <f t="shared" ref="BQ11:BU14" ca="1" si="112">SUMIFS($J11:$BD11,$J$4:$BD$4,BQ$4,$J$3:$BD$3,BQ$3)</f>
        <v>0</v>
      </c>
      <c r="BR11" s="76">
        <f t="shared" ca="1" si="112"/>
        <v>0</v>
      </c>
      <c r="BS11" s="76">
        <f t="shared" ca="1" si="112"/>
        <v>0</v>
      </c>
      <c r="BT11" s="76">
        <f t="shared" ca="1" si="112"/>
        <v>0</v>
      </c>
      <c r="BU11" s="76">
        <f t="shared" ca="1" si="112"/>
        <v>0</v>
      </c>
      <c r="BW11" s="76">
        <f t="shared" ref="BW11:BZ14" ca="1" si="113">SUMIFS($J11:$BD11,$J$4:$BD$4,BW$4)</f>
        <v>0</v>
      </c>
      <c r="BX11" s="76">
        <f t="shared" ca="1" si="113"/>
        <v>0</v>
      </c>
      <c r="BY11" s="76">
        <f t="shared" ca="1" si="113"/>
        <v>0</v>
      </c>
      <c r="BZ11" s="76">
        <f t="shared" ca="1" si="113"/>
        <v>0</v>
      </c>
    </row>
    <row r="12" spans="2:78" s="74" customFormat="1">
      <c r="B12" s="79" t="s">
        <v>110</v>
      </c>
      <c r="C12" s="81" t="str">
        <f>'Get Started'!$D$7</f>
        <v>$</v>
      </c>
      <c r="D12" s="74" t="s">
        <v>112</v>
      </c>
      <c r="I12" s="82"/>
      <c r="J12" s="79">
        <v>0</v>
      </c>
      <c r="K12" s="79">
        <f t="shared" ref="K12:AR12" si="114">J12</f>
        <v>0</v>
      </c>
      <c r="L12" s="79">
        <f t="shared" si="114"/>
        <v>0</v>
      </c>
      <c r="M12" s="79">
        <f t="shared" si="114"/>
        <v>0</v>
      </c>
      <c r="N12" s="79">
        <f t="shared" si="114"/>
        <v>0</v>
      </c>
      <c r="O12" s="79">
        <f t="shared" si="114"/>
        <v>0</v>
      </c>
      <c r="P12" s="79">
        <f t="shared" si="114"/>
        <v>0</v>
      </c>
      <c r="Q12" s="79">
        <f t="shared" si="114"/>
        <v>0</v>
      </c>
      <c r="R12" s="79">
        <f t="shared" si="114"/>
        <v>0</v>
      </c>
      <c r="S12" s="79">
        <f t="shared" si="114"/>
        <v>0</v>
      </c>
      <c r="T12" s="79">
        <f t="shared" si="114"/>
        <v>0</v>
      </c>
      <c r="U12" s="79">
        <f t="shared" si="114"/>
        <v>0</v>
      </c>
      <c r="V12" s="79">
        <f t="shared" si="114"/>
        <v>0</v>
      </c>
      <c r="W12" s="79">
        <f t="shared" si="114"/>
        <v>0</v>
      </c>
      <c r="X12" s="79">
        <f t="shared" si="114"/>
        <v>0</v>
      </c>
      <c r="Y12" s="79">
        <f t="shared" si="114"/>
        <v>0</v>
      </c>
      <c r="Z12" s="79">
        <f t="shared" si="114"/>
        <v>0</v>
      </c>
      <c r="AA12" s="79">
        <f t="shared" si="114"/>
        <v>0</v>
      </c>
      <c r="AB12" s="79">
        <f t="shared" si="114"/>
        <v>0</v>
      </c>
      <c r="AC12" s="79">
        <f t="shared" si="114"/>
        <v>0</v>
      </c>
      <c r="AD12" s="79">
        <f t="shared" si="114"/>
        <v>0</v>
      </c>
      <c r="AE12" s="79">
        <f t="shared" si="114"/>
        <v>0</v>
      </c>
      <c r="AF12" s="79">
        <f t="shared" si="114"/>
        <v>0</v>
      </c>
      <c r="AG12" s="79">
        <f t="shared" si="114"/>
        <v>0</v>
      </c>
      <c r="AH12" s="79">
        <f t="shared" si="114"/>
        <v>0</v>
      </c>
      <c r="AI12" s="79">
        <f t="shared" si="114"/>
        <v>0</v>
      </c>
      <c r="AJ12" s="79">
        <f t="shared" si="114"/>
        <v>0</v>
      </c>
      <c r="AK12" s="79">
        <f t="shared" si="114"/>
        <v>0</v>
      </c>
      <c r="AL12" s="79">
        <f t="shared" si="114"/>
        <v>0</v>
      </c>
      <c r="AM12" s="79">
        <f t="shared" si="114"/>
        <v>0</v>
      </c>
      <c r="AN12" s="79">
        <f t="shared" si="114"/>
        <v>0</v>
      </c>
      <c r="AO12" s="79">
        <f t="shared" si="114"/>
        <v>0</v>
      </c>
      <c r="AP12" s="79">
        <f t="shared" si="114"/>
        <v>0</v>
      </c>
      <c r="AQ12" s="79">
        <f t="shared" si="114"/>
        <v>0</v>
      </c>
      <c r="AR12" s="79">
        <f t="shared" si="114"/>
        <v>0</v>
      </c>
      <c r="AS12" s="79">
        <f t="shared" ref="AS12:AS13" si="115">AR12</f>
        <v>0</v>
      </c>
      <c r="AT12" s="79">
        <f t="shared" ref="AT12:AT13" si="116">AS12</f>
        <v>0</v>
      </c>
      <c r="AU12" s="79">
        <f t="shared" ref="AU12:AU13" si="117">AT12</f>
        <v>0</v>
      </c>
      <c r="AV12" s="79">
        <f t="shared" ref="AV12:AV13" si="118">AU12</f>
        <v>0</v>
      </c>
      <c r="AW12" s="79">
        <f t="shared" ref="AW12:AW13" si="119">AV12</f>
        <v>0</v>
      </c>
      <c r="AX12" s="79">
        <f t="shared" ref="AX12:AX13" si="120">AW12</f>
        <v>0</v>
      </c>
      <c r="AY12" s="79">
        <f t="shared" ref="AY12:AY13" si="121">AX12</f>
        <v>0</v>
      </c>
      <c r="AZ12" s="79">
        <f t="shared" ref="AZ12:AZ13" si="122">AY12</f>
        <v>0</v>
      </c>
      <c r="BA12" s="79">
        <f t="shared" ref="BA12:BA13" si="123">AZ12</f>
        <v>0</v>
      </c>
      <c r="BB12" s="79">
        <f t="shared" ref="BB12:BB13" si="124">BA12</f>
        <v>0</v>
      </c>
      <c r="BC12" s="79">
        <f t="shared" ref="BC12:BC13" si="125">BB12</f>
        <v>0</v>
      </c>
      <c r="BD12" s="79">
        <f t="shared" ref="BD12:BD13" si="126">BC12</f>
        <v>0</v>
      </c>
      <c r="BF12" s="76">
        <f t="shared" ca="1" si="111"/>
        <v>0</v>
      </c>
      <c r="BG12" s="76">
        <f t="shared" ca="1" si="111"/>
        <v>0</v>
      </c>
      <c r="BH12" s="76">
        <f t="shared" ca="1" si="111"/>
        <v>0</v>
      </c>
      <c r="BI12" s="76">
        <f t="shared" ca="1" si="111"/>
        <v>0</v>
      </c>
      <c r="BJ12" s="76">
        <f t="shared" ca="1" si="111"/>
        <v>0</v>
      </c>
      <c r="BK12" s="76">
        <f t="shared" ca="1" si="111"/>
        <v>0</v>
      </c>
      <c r="BL12" s="76">
        <f t="shared" ca="1" si="111"/>
        <v>0</v>
      </c>
      <c r="BM12" s="76">
        <f t="shared" ca="1" si="111"/>
        <v>0</v>
      </c>
      <c r="BN12" s="76">
        <f t="shared" ca="1" si="111"/>
        <v>0</v>
      </c>
      <c r="BO12" s="76">
        <f t="shared" ca="1" si="111"/>
        <v>0</v>
      </c>
      <c r="BP12" s="76">
        <f t="shared" ca="1" si="111"/>
        <v>0</v>
      </c>
      <c r="BQ12" s="76">
        <f t="shared" ca="1" si="112"/>
        <v>0</v>
      </c>
      <c r="BR12" s="76">
        <f t="shared" ca="1" si="112"/>
        <v>0</v>
      </c>
      <c r="BS12" s="76">
        <f t="shared" ca="1" si="112"/>
        <v>0</v>
      </c>
      <c r="BT12" s="76">
        <f t="shared" ca="1" si="112"/>
        <v>0</v>
      </c>
      <c r="BU12" s="76">
        <f t="shared" ca="1" si="112"/>
        <v>0</v>
      </c>
      <c r="BW12" s="76">
        <f t="shared" ca="1" si="113"/>
        <v>0</v>
      </c>
      <c r="BX12" s="76">
        <f t="shared" ca="1" si="113"/>
        <v>0</v>
      </c>
      <c r="BY12" s="76">
        <f t="shared" ca="1" si="113"/>
        <v>0</v>
      </c>
      <c r="BZ12" s="76">
        <f t="shared" ca="1" si="113"/>
        <v>0</v>
      </c>
    </row>
    <row r="13" spans="2:78" s="74" customFormat="1">
      <c r="B13" s="79" t="s">
        <v>111</v>
      </c>
      <c r="C13" s="81" t="str">
        <f>'Get Started'!$D$7</f>
        <v>$</v>
      </c>
      <c r="D13" s="74" t="s">
        <v>112</v>
      </c>
      <c r="I13" s="82"/>
      <c r="J13" s="79">
        <v>0</v>
      </c>
      <c r="K13" s="79">
        <f t="shared" ref="K13:AR13" si="127">J13</f>
        <v>0</v>
      </c>
      <c r="L13" s="79">
        <f t="shared" si="127"/>
        <v>0</v>
      </c>
      <c r="M13" s="79">
        <f t="shared" si="127"/>
        <v>0</v>
      </c>
      <c r="N13" s="79">
        <f t="shared" si="127"/>
        <v>0</v>
      </c>
      <c r="O13" s="79">
        <f t="shared" si="127"/>
        <v>0</v>
      </c>
      <c r="P13" s="79">
        <f t="shared" si="127"/>
        <v>0</v>
      </c>
      <c r="Q13" s="79">
        <f t="shared" si="127"/>
        <v>0</v>
      </c>
      <c r="R13" s="79">
        <f t="shared" si="127"/>
        <v>0</v>
      </c>
      <c r="S13" s="79">
        <f t="shared" si="127"/>
        <v>0</v>
      </c>
      <c r="T13" s="79">
        <f t="shared" si="127"/>
        <v>0</v>
      </c>
      <c r="U13" s="79">
        <f t="shared" si="127"/>
        <v>0</v>
      </c>
      <c r="V13" s="79">
        <f t="shared" si="127"/>
        <v>0</v>
      </c>
      <c r="W13" s="79">
        <f t="shared" si="127"/>
        <v>0</v>
      </c>
      <c r="X13" s="79">
        <f t="shared" si="127"/>
        <v>0</v>
      </c>
      <c r="Y13" s="79">
        <f t="shared" si="127"/>
        <v>0</v>
      </c>
      <c r="Z13" s="79">
        <f t="shared" si="127"/>
        <v>0</v>
      </c>
      <c r="AA13" s="79">
        <f t="shared" si="127"/>
        <v>0</v>
      </c>
      <c r="AB13" s="79">
        <f t="shared" si="127"/>
        <v>0</v>
      </c>
      <c r="AC13" s="79">
        <f t="shared" si="127"/>
        <v>0</v>
      </c>
      <c r="AD13" s="79">
        <f t="shared" si="127"/>
        <v>0</v>
      </c>
      <c r="AE13" s="79">
        <f t="shared" si="127"/>
        <v>0</v>
      </c>
      <c r="AF13" s="79">
        <f t="shared" si="127"/>
        <v>0</v>
      </c>
      <c r="AG13" s="79">
        <f t="shared" si="127"/>
        <v>0</v>
      </c>
      <c r="AH13" s="79">
        <f t="shared" si="127"/>
        <v>0</v>
      </c>
      <c r="AI13" s="79">
        <f t="shared" si="127"/>
        <v>0</v>
      </c>
      <c r="AJ13" s="79">
        <f t="shared" si="127"/>
        <v>0</v>
      </c>
      <c r="AK13" s="79">
        <f t="shared" si="127"/>
        <v>0</v>
      </c>
      <c r="AL13" s="79">
        <f t="shared" si="127"/>
        <v>0</v>
      </c>
      <c r="AM13" s="79">
        <f t="shared" si="127"/>
        <v>0</v>
      </c>
      <c r="AN13" s="79">
        <f t="shared" si="127"/>
        <v>0</v>
      </c>
      <c r="AO13" s="79">
        <f t="shared" si="127"/>
        <v>0</v>
      </c>
      <c r="AP13" s="79">
        <f t="shared" si="127"/>
        <v>0</v>
      </c>
      <c r="AQ13" s="79">
        <f t="shared" si="127"/>
        <v>0</v>
      </c>
      <c r="AR13" s="79">
        <f t="shared" si="127"/>
        <v>0</v>
      </c>
      <c r="AS13" s="79">
        <f t="shared" si="115"/>
        <v>0</v>
      </c>
      <c r="AT13" s="79">
        <f t="shared" si="116"/>
        <v>0</v>
      </c>
      <c r="AU13" s="79">
        <f t="shared" si="117"/>
        <v>0</v>
      </c>
      <c r="AV13" s="79">
        <f t="shared" si="118"/>
        <v>0</v>
      </c>
      <c r="AW13" s="79">
        <f t="shared" si="119"/>
        <v>0</v>
      </c>
      <c r="AX13" s="79">
        <f t="shared" si="120"/>
        <v>0</v>
      </c>
      <c r="AY13" s="79">
        <f t="shared" si="121"/>
        <v>0</v>
      </c>
      <c r="AZ13" s="79">
        <f t="shared" si="122"/>
        <v>0</v>
      </c>
      <c r="BA13" s="79">
        <f t="shared" si="123"/>
        <v>0</v>
      </c>
      <c r="BB13" s="79">
        <f t="shared" si="124"/>
        <v>0</v>
      </c>
      <c r="BC13" s="79">
        <f t="shared" si="125"/>
        <v>0</v>
      </c>
      <c r="BD13" s="79">
        <f t="shared" si="126"/>
        <v>0</v>
      </c>
      <c r="BF13" s="76">
        <f t="shared" ca="1" si="111"/>
        <v>0</v>
      </c>
      <c r="BG13" s="76">
        <f t="shared" ca="1" si="111"/>
        <v>0</v>
      </c>
      <c r="BH13" s="76">
        <f t="shared" ca="1" si="111"/>
        <v>0</v>
      </c>
      <c r="BI13" s="76">
        <f t="shared" ca="1" si="111"/>
        <v>0</v>
      </c>
      <c r="BJ13" s="76">
        <f t="shared" ca="1" si="111"/>
        <v>0</v>
      </c>
      <c r="BK13" s="76">
        <f t="shared" ca="1" si="111"/>
        <v>0</v>
      </c>
      <c r="BL13" s="76">
        <f t="shared" ca="1" si="111"/>
        <v>0</v>
      </c>
      <c r="BM13" s="76">
        <f t="shared" ca="1" si="111"/>
        <v>0</v>
      </c>
      <c r="BN13" s="76">
        <f t="shared" ca="1" si="111"/>
        <v>0</v>
      </c>
      <c r="BO13" s="76">
        <f t="shared" ca="1" si="111"/>
        <v>0</v>
      </c>
      <c r="BP13" s="76">
        <f t="shared" ca="1" si="111"/>
        <v>0</v>
      </c>
      <c r="BQ13" s="76">
        <f t="shared" ca="1" si="112"/>
        <v>0</v>
      </c>
      <c r="BR13" s="76">
        <f t="shared" ca="1" si="112"/>
        <v>0</v>
      </c>
      <c r="BS13" s="76">
        <f t="shared" ca="1" si="112"/>
        <v>0</v>
      </c>
      <c r="BT13" s="76">
        <f t="shared" ca="1" si="112"/>
        <v>0</v>
      </c>
      <c r="BU13" s="76">
        <f t="shared" ca="1" si="112"/>
        <v>0</v>
      </c>
      <c r="BW13" s="76">
        <f t="shared" ca="1" si="113"/>
        <v>0</v>
      </c>
      <c r="BX13" s="76">
        <f t="shared" ca="1" si="113"/>
        <v>0</v>
      </c>
      <c r="BY13" s="76">
        <f t="shared" ca="1" si="113"/>
        <v>0</v>
      </c>
      <c r="BZ13" s="76">
        <f t="shared" ca="1" si="113"/>
        <v>0</v>
      </c>
    </row>
    <row r="14" spans="2:78" s="74" customFormat="1">
      <c r="B14" s="74" t="s">
        <v>295</v>
      </c>
      <c r="C14" s="81" t="str">
        <f>'Get Started'!$D$7</f>
        <v>$</v>
      </c>
      <c r="D14" s="74" t="s">
        <v>67</v>
      </c>
      <c r="J14" s="77">
        <f t="shared" ref="J14:AR14" si="128">SUM(J11:J13)</f>
        <v>0</v>
      </c>
      <c r="K14" s="77">
        <f t="shared" si="128"/>
        <v>0</v>
      </c>
      <c r="L14" s="77">
        <f t="shared" si="128"/>
        <v>0</v>
      </c>
      <c r="M14" s="77">
        <f t="shared" si="128"/>
        <v>0</v>
      </c>
      <c r="N14" s="77">
        <f t="shared" si="128"/>
        <v>0</v>
      </c>
      <c r="O14" s="77">
        <f t="shared" si="128"/>
        <v>0</v>
      </c>
      <c r="P14" s="77">
        <f t="shared" si="128"/>
        <v>0</v>
      </c>
      <c r="Q14" s="77">
        <f t="shared" si="128"/>
        <v>0</v>
      </c>
      <c r="R14" s="77">
        <f t="shared" si="128"/>
        <v>0</v>
      </c>
      <c r="S14" s="77">
        <f t="shared" si="128"/>
        <v>0</v>
      </c>
      <c r="T14" s="77">
        <f t="shared" si="128"/>
        <v>0</v>
      </c>
      <c r="U14" s="77">
        <f t="shared" si="128"/>
        <v>0</v>
      </c>
      <c r="V14" s="77">
        <f t="shared" si="128"/>
        <v>0</v>
      </c>
      <c r="W14" s="77">
        <f t="shared" si="128"/>
        <v>0</v>
      </c>
      <c r="X14" s="77">
        <f t="shared" si="128"/>
        <v>0</v>
      </c>
      <c r="Y14" s="77">
        <f t="shared" si="128"/>
        <v>0</v>
      </c>
      <c r="Z14" s="77">
        <f t="shared" si="128"/>
        <v>0</v>
      </c>
      <c r="AA14" s="77">
        <f t="shared" si="128"/>
        <v>0</v>
      </c>
      <c r="AB14" s="77">
        <f t="shared" si="128"/>
        <v>0</v>
      </c>
      <c r="AC14" s="77">
        <f t="shared" si="128"/>
        <v>0</v>
      </c>
      <c r="AD14" s="77">
        <f t="shared" si="128"/>
        <v>0</v>
      </c>
      <c r="AE14" s="77">
        <f t="shared" si="128"/>
        <v>0</v>
      </c>
      <c r="AF14" s="77">
        <f t="shared" si="128"/>
        <v>0</v>
      </c>
      <c r="AG14" s="77">
        <f t="shared" si="128"/>
        <v>0</v>
      </c>
      <c r="AH14" s="77">
        <f t="shared" si="128"/>
        <v>0</v>
      </c>
      <c r="AI14" s="77">
        <f t="shared" si="128"/>
        <v>0</v>
      </c>
      <c r="AJ14" s="77">
        <f t="shared" si="128"/>
        <v>0</v>
      </c>
      <c r="AK14" s="77">
        <f t="shared" si="128"/>
        <v>0</v>
      </c>
      <c r="AL14" s="77">
        <f t="shared" si="128"/>
        <v>0</v>
      </c>
      <c r="AM14" s="77">
        <f t="shared" si="128"/>
        <v>0</v>
      </c>
      <c r="AN14" s="77">
        <f t="shared" si="128"/>
        <v>0</v>
      </c>
      <c r="AO14" s="77">
        <f t="shared" si="128"/>
        <v>0</v>
      </c>
      <c r="AP14" s="77">
        <f t="shared" si="128"/>
        <v>0</v>
      </c>
      <c r="AQ14" s="77">
        <f t="shared" si="128"/>
        <v>0</v>
      </c>
      <c r="AR14" s="77">
        <f t="shared" si="128"/>
        <v>0</v>
      </c>
      <c r="AS14" s="77">
        <f t="shared" ref="AS14:BD14" si="129">SUM(AS11:AS13)</f>
        <v>0</v>
      </c>
      <c r="AT14" s="77">
        <f t="shared" si="129"/>
        <v>0</v>
      </c>
      <c r="AU14" s="77">
        <f t="shared" si="129"/>
        <v>0</v>
      </c>
      <c r="AV14" s="77">
        <f t="shared" si="129"/>
        <v>0</v>
      </c>
      <c r="AW14" s="77">
        <f t="shared" si="129"/>
        <v>0</v>
      </c>
      <c r="AX14" s="77">
        <f t="shared" si="129"/>
        <v>0</v>
      </c>
      <c r="AY14" s="77">
        <f t="shared" si="129"/>
        <v>0</v>
      </c>
      <c r="AZ14" s="77">
        <f t="shared" si="129"/>
        <v>0</v>
      </c>
      <c r="BA14" s="77">
        <f t="shared" si="129"/>
        <v>0</v>
      </c>
      <c r="BB14" s="77">
        <f t="shared" si="129"/>
        <v>0</v>
      </c>
      <c r="BC14" s="77">
        <f t="shared" si="129"/>
        <v>0</v>
      </c>
      <c r="BD14" s="77">
        <f t="shared" si="129"/>
        <v>0</v>
      </c>
      <c r="BF14" s="77">
        <f t="shared" ca="1" si="111"/>
        <v>0</v>
      </c>
      <c r="BG14" s="77">
        <f t="shared" ca="1" si="111"/>
        <v>0</v>
      </c>
      <c r="BH14" s="77">
        <f t="shared" ca="1" si="111"/>
        <v>0</v>
      </c>
      <c r="BI14" s="77">
        <f t="shared" ca="1" si="111"/>
        <v>0</v>
      </c>
      <c r="BJ14" s="77">
        <f t="shared" ca="1" si="111"/>
        <v>0</v>
      </c>
      <c r="BK14" s="77">
        <f t="shared" ca="1" si="111"/>
        <v>0</v>
      </c>
      <c r="BL14" s="77">
        <f t="shared" ca="1" si="111"/>
        <v>0</v>
      </c>
      <c r="BM14" s="77">
        <f t="shared" ca="1" si="111"/>
        <v>0</v>
      </c>
      <c r="BN14" s="77">
        <f t="shared" ca="1" si="111"/>
        <v>0</v>
      </c>
      <c r="BO14" s="77">
        <f t="shared" ca="1" si="111"/>
        <v>0</v>
      </c>
      <c r="BP14" s="77">
        <f t="shared" ca="1" si="111"/>
        <v>0</v>
      </c>
      <c r="BQ14" s="77">
        <f t="shared" ca="1" si="112"/>
        <v>0</v>
      </c>
      <c r="BR14" s="77">
        <f t="shared" ca="1" si="112"/>
        <v>0</v>
      </c>
      <c r="BS14" s="77">
        <f t="shared" ca="1" si="112"/>
        <v>0</v>
      </c>
      <c r="BT14" s="77">
        <f t="shared" ca="1" si="112"/>
        <v>0</v>
      </c>
      <c r="BU14" s="77">
        <f t="shared" ca="1" si="112"/>
        <v>0</v>
      </c>
      <c r="BW14" s="77">
        <f t="shared" ca="1" si="113"/>
        <v>0</v>
      </c>
      <c r="BX14" s="77">
        <f t="shared" ca="1" si="113"/>
        <v>0</v>
      </c>
      <c r="BY14" s="77">
        <f t="shared" ca="1" si="113"/>
        <v>0</v>
      </c>
      <c r="BZ14" s="77">
        <f t="shared" ca="1" si="113"/>
        <v>0</v>
      </c>
    </row>
    <row r="15" spans="2:78" s="74" customFormat="1">
      <c r="C15" s="81"/>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F15" s="76"/>
      <c r="BG15" s="76"/>
      <c r="BH15" s="76"/>
      <c r="BI15" s="76"/>
      <c r="BJ15" s="76"/>
      <c r="BK15" s="76"/>
      <c r="BL15" s="76"/>
      <c r="BM15" s="76"/>
      <c r="BN15" s="76"/>
      <c r="BO15" s="76"/>
      <c r="BP15" s="76"/>
      <c r="BQ15" s="76"/>
      <c r="BR15" s="76"/>
      <c r="BS15" s="76"/>
      <c r="BT15" s="76"/>
      <c r="BU15" s="76"/>
      <c r="BW15" s="76"/>
      <c r="BX15" s="76"/>
      <c r="BY15" s="76"/>
      <c r="BZ15" s="76"/>
    </row>
    <row r="16" spans="2:78" s="74" customFormat="1">
      <c r="C16" s="81"/>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F16" s="76"/>
      <c r="BG16" s="76"/>
      <c r="BH16" s="76"/>
      <c r="BI16" s="76"/>
      <c r="BJ16" s="76"/>
      <c r="BK16" s="76"/>
      <c r="BL16" s="76"/>
      <c r="BM16" s="76"/>
      <c r="BN16" s="76"/>
      <c r="BO16" s="76"/>
      <c r="BP16" s="76"/>
      <c r="BQ16" s="76"/>
      <c r="BR16" s="76"/>
      <c r="BS16" s="76"/>
      <c r="BT16" s="76"/>
      <c r="BU16" s="76"/>
      <c r="BW16" s="76"/>
      <c r="BX16" s="76"/>
      <c r="BY16" s="76"/>
      <c r="BZ16" s="76"/>
    </row>
    <row r="17" spans="2:78" s="74" customFormat="1">
      <c r="B17" s="57" t="s">
        <v>60</v>
      </c>
      <c r="C17" s="80"/>
      <c r="D17" s="74" t="s">
        <v>74</v>
      </c>
      <c r="BF17" s="76"/>
      <c r="BG17" s="76"/>
      <c r="BH17" s="76"/>
      <c r="BI17" s="76"/>
      <c r="BJ17" s="76"/>
      <c r="BK17" s="76"/>
      <c r="BL17" s="76"/>
      <c r="BM17" s="76"/>
      <c r="BN17" s="76"/>
      <c r="BO17" s="76"/>
      <c r="BP17" s="76"/>
      <c r="BQ17" s="76"/>
      <c r="BR17" s="76"/>
      <c r="BS17" s="76"/>
      <c r="BT17" s="76"/>
      <c r="BU17" s="76"/>
      <c r="BW17" s="76"/>
      <c r="BX17" s="76"/>
      <c r="BY17" s="76"/>
      <c r="BZ17" s="76"/>
    </row>
    <row r="18" spans="2:78" s="74" customFormat="1">
      <c r="B18" s="79" t="s">
        <v>129</v>
      </c>
      <c r="C18" s="81" t="str">
        <f>'Get Started'!$D$7</f>
        <v>$</v>
      </c>
      <c r="D18" s="79" t="s">
        <v>40</v>
      </c>
      <c r="E18" s="82" t="s">
        <v>128</v>
      </c>
      <c r="F18" s="82"/>
      <c r="G18" s="82"/>
      <c r="H18" s="82"/>
      <c r="J18" s="79">
        <v>0</v>
      </c>
      <c r="K18" s="79">
        <f t="shared" ref="K18:AR18" si="130">J18</f>
        <v>0</v>
      </c>
      <c r="L18" s="79">
        <f t="shared" si="130"/>
        <v>0</v>
      </c>
      <c r="M18" s="79">
        <f t="shared" si="130"/>
        <v>0</v>
      </c>
      <c r="N18" s="79">
        <f t="shared" si="130"/>
        <v>0</v>
      </c>
      <c r="O18" s="79">
        <f t="shared" si="130"/>
        <v>0</v>
      </c>
      <c r="P18" s="79">
        <f t="shared" si="130"/>
        <v>0</v>
      </c>
      <c r="Q18" s="79">
        <f t="shared" si="130"/>
        <v>0</v>
      </c>
      <c r="R18" s="79">
        <f t="shared" si="130"/>
        <v>0</v>
      </c>
      <c r="S18" s="79">
        <f t="shared" si="130"/>
        <v>0</v>
      </c>
      <c r="T18" s="79">
        <f t="shared" si="130"/>
        <v>0</v>
      </c>
      <c r="U18" s="79">
        <f t="shared" si="130"/>
        <v>0</v>
      </c>
      <c r="V18" s="79">
        <f t="shared" si="130"/>
        <v>0</v>
      </c>
      <c r="W18" s="79">
        <f t="shared" si="130"/>
        <v>0</v>
      </c>
      <c r="X18" s="79">
        <f t="shared" si="130"/>
        <v>0</v>
      </c>
      <c r="Y18" s="79">
        <f t="shared" si="130"/>
        <v>0</v>
      </c>
      <c r="Z18" s="79">
        <f t="shared" si="130"/>
        <v>0</v>
      </c>
      <c r="AA18" s="79">
        <f t="shared" si="130"/>
        <v>0</v>
      </c>
      <c r="AB18" s="79">
        <f t="shared" si="130"/>
        <v>0</v>
      </c>
      <c r="AC18" s="79">
        <f t="shared" si="130"/>
        <v>0</v>
      </c>
      <c r="AD18" s="79">
        <f t="shared" si="130"/>
        <v>0</v>
      </c>
      <c r="AE18" s="79">
        <f t="shared" si="130"/>
        <v>0</v>
      </c>
      <c r="AF18" s="79">
        <f t="shared" si="130"/>
        <v>0</v>
      </c>
      <c r="AG18" s="79">
        <f t="shared" si="130"/>
        <v>0</v>
      </c>
      <c r="AH18" s="79">
        <f t="shared" si="130"/>
        <v>0</v>
      </c>
      <c r="AI18" s="79">
        <f t="shared" si="130"/>
        <v>0</v>
      </c>
      <c r="AJ18" s="79">
        <f t="shared" si="130"/>
        <v>0</v>
      </c>
      <c r="AK18" s="79">
        <f t="shared" si="130"/>
        <v>0</v>
      </c>
      <c r="AL18" s="79">
        <f t="shared" si="130"/>
        <v>0</v>
      </c>
      <c r="AM18" s="79">
        <f t="shared" si="130"/>
        <v>0</v>
      </c>
      <c r="AN18" s="79">
        <f t="shared" si="130"/>
        <v>0</v>
      </c>
      <c r="AO18" s="79">
        <f t="shared" si="130"/>
        <v>0</v>
      </c>
      <c r="AP18" s="79">
        <f t="shared" si="130"/>
        <v>0</v>
      </c>
      <c r="AQ18" s="79">
        <f t="shared" si="130"/>
        <v>0</v>
      </c>
      <c r="AR18" s="79">
        <f t="shared" si="130"/>
        <v>0</v>
      </c>
      <c r="AS18" s="79">
        <f t="shared" ref="AS18:AS23" si="131">AR18</f>
        <v>0</v>
      </c>
      <c r="AT18" s="79">
        <f t="shared" ref="AT18:AT23" si="132">AS18</f>
        <v>0</v>
      </c>
      <c r="AU18" s="79">
        <f t="shared" ref="AU18:AU23" si="133">AT18</f>
        <v>0</v>
      </c>
      <c r="AV18" s="79">
        <f t="shared" ref="AV18:AV23" si="134">AU18</f>
        <v>0</v>
      </c>
      <c r="AW18" s="79">
        <f t="shared" ref="AW18:AW23" si="135">AV18</f>
        <v>0</v>
      </c>
      <c r="AX18" s="79">
        <f t="shared" ref="AX18:AX23" si="136">AW18</f>
        <v>0</v>
      </c>
      <c r="AY18" s="79">
        <f t="shared" ref="AY18:AY23" si="137">AX18</f>
        <v>0</v>
      </c>
      <c r="AZ18" s="79">
        <f t="shared" ref="AZ18:AZ23" si="138">AY18</f>
        <v>0</v>
      </c>
      <c r="BA18" s="79">
        <f t="shared" ref="BA18:BA23" si="139">AZ18</f>
        <v>0</v>
      </c>
      <c r="BB18" s="79">
        <f t="shared" ref="BB18:BB23" si="140">BA18</f>
        <v>0</v>
      </c>
      <c r="BC18" s="79">
        <f t="shared" ref="BC18:BC23" si="141">BB18</f>
        <v>0</v>
      </c>
      <c r="BD18" s="79">
        <f t="shared" ref="BD18:BD23" si="142">BC18</f>
        <v>0</v>
      </c>
      <c r="BF18" s="76">
        <f t="shared" ref="BF18:BP27" ca="1" si="143">SUMIFS($J18:$BD18,$J$4:$BD$4,BF$4,$J$3:$BD$3,BF$3)</f>
        <v>0</v>
      </c>
      <c r="BG18" s="76">
        <f t="shared" ca="1" si="143"/>
        <v>0</v>
      </c>
      <c r="BH18" s="76">
        <f t="shared" ca="1" si="143"/>
        <v>0</v>
      </c>
      <c r="BI18" s="76">
        <f t="shared" ca="1" si="143"/>
        <v>0</v>
      </c>
      <c r="BJ18" s="76">
        <f t="shared" ca="1" si="143"/>
        <v>0</v>
      </c>
      <c r="BK18" s="76">
        <f t="shared" ca="1" si="143"/>
        <v>0</v>
      </c>
      <c r="BL18" s="76">
        <f t="shared" ca="1" si="143"/>
        <v>0</v>
      </c>
      <c r="BM18" s="76">
        <f t="shared" ca="1" si="143"/>
        <v>0</v>
      </c>
      <c r="BN18" s="76">
        <f t="shared" ca="1" si="143"/>
        <v>0</v>
      </c>
      <c r="BO18" s="76">
        <f t="shared" ca="1" si="143"/>
        <v>0</v>
      </c>
      <c r="BP18" s="76">
        <f t="shared" ca="1" si="143"/>
        <v>0</v>
      </c>
      <c r="BQ18" s="76">
        <f t="shared" ref="BQ18:BU33" ca="1" si="144">SUMIFS($J18:$BD18,$J$4:$BD$4,BQ$4,$J$3:$BD$3,BQ$3)</f>
        <v>0</v>
      </c>
      <c r="BR18" s="76">
        <f t="shared" ca="1" si="144"/>
        <v>0</v>
      </c>
      <c r="BS18" s="76">
        <f t="shared" ca="1" si="144"/>
        <v>0</v>
      </c>
      <c r="BT18" s="76">
        <f t="shared" ca="1" si="144"/>
        <v>0</v>
      </c>
      <c r="BU18" s="76">
        <f t="shared" ca="1" si="144"/>
        <v>0</v>
      </c>
      <c r="BW18" s="76">
        <f t="shared" ref="BW18:BZ37" ca="1" si="145">SUMIFS($J18:$BD18,$J$4:$BD$4,BW$4)</f>
        <v>0</v>
      </c>
      <c r="BX18" s="76">
        <f t="shared" ca="1" si="145"/>
        <v>0</v>
      </c>
      <c r="BY18" s="76">
        <f t="shared" ca="1" si="145"/>
        <v>0</v>
      </c>
      <c r="BZ18" s="76">
        <f t="shared" ca="1" si="145"/>
        <v>0</v>
      </c>
    </row>
    <row r="19" spans="2:78" s="74" customFormat="1">
      <c r="B19" s="79" t="s">
        <v>130</v>
      </c>
      <c r="C19" s="81" t="str">
        <f>'Get Started'!$D$7</f>
        <v>$</v>
      </c>
      <c r="D19" s="79" t="s">
        <v>40</v>
      </c>
      <c r="E19" s="82" t="s">
        <v>128</v>
      </c>
      <c r="F19" s="82"/>
      <c r="G19" s="82"/>
      <c r="H19" s="82"/>
      <c r="J19" s="79">
        <v>0</v>
      </c>
      <c r="K19" s="79">
        <f t="shared" ref="K19:AR19" si="146">J19</f>
        <v>0</v>
      </c>
      <c r="L19" s="79">
        <f t="shared" si="146"/>
        <v>0</v>
      </c>
      <c r="M19" s="79">
        <f t="shared" si="146"/>
        <v>0</v>
      </c>
      <c r="N19" s="79">
        <f t="shared" si="146"/>
        <v>0</v>
      </c>
      <c r="O19" s="79">
        <f t="shared" si="146"/>
        <v>0</v>
      </c>
      <c r="P19" s="79">
        <f t="shared" si="146"/>
        <v>0</v>
      </c>
      <c r="Q19" s="79">
        <f t="shared" si="146"/>
        <v>0</v>
      </c>
      <c r="R19" s="79">
        <f t="shared" si="146"/>
        <v>0</v>
      </c>
      <c r="S19" s="79">
        <f t="shared" si="146"/>
        <v>0</v>
      </c>
      <c r="T19" s="79">
        <f t="shared" si="146"/>
        <v>0</v>
      </c>
      <c r="U19" s="79">
        <f t="shared" si="146"/>
        <v>0</v>
      </c>
      <c r="V19" s="79">
        <f t="shared" si="146"/>
        <v>0</v>
      </c>
      <c r="W19" s="79">
        <f t="shared" si="146"/>
        <v>0</v>
      </c>
      <c r="X19" s="79">
        <f t="shared" si="146"/>
        <v>0</v>
      </c>
      <c r="Y19" s="79">
        <f t="shared" si="146"/>
        <v>0</v>
      </c>
      <c r="Z19" s="79">
        <f t="shared" si="146"/>
        <v>0</v>
      </c>
      <c r="AA19" s="79">
        <f t="shared" si="146"/>
        <v>0</v>
      </c>
      <c r="AB19" s="79">
        <f t="shared" si="146"/>
        <v>0</v>
      </c>
      <c r="AC19" s="79">
        <f t="shared" si="146"/>
        <v>0</v>
      </c>
      <c r="AD19" s="79">
        <f t="shared" si="146"/>
        <v>0</v>
      </c>
      <c r="AE19" s="79">
        <f t="shared" si="146"/>
        <v>0</v>
      </c>
      <c r="AF19" s="79">
        <f t="shared" si="146"/>
        <v>0</v>
      </c>
      <c r="AG19" s="79">
        <f t="shared" si="146"/>
        <v>0</v>
      </c>
      <c r="AH19" s="79">
        <f t="shared" si="146"/>
        <v>0</v>
      </c>
      <c r="AI19" s="79">
        <f t="shared" si="146"/>
        <v>0</v>
      </c>
      <c r="AJ19" s="79">
        <f t="shared" si="146"/>
        <v>0</v>
      </c>
      <c r="AK19" s="79">
        <f t="shared" si="146"/>
        <v>0</v>
      </c>
      <c r="AL19" s="79">
        <f t="shared" si="146"/>
        <v>0</v>
      </c>
      <c r="AM19" s="79">
        <f t="shared" si="146"/>
        <v>0</v>
      </c>
      <c r="AN19" s="79">
        <f t="shared" si="146"/>
        <v>0</v>
      </c>
      <c r="AO19" s="79">
        <f t="shared" si="146"/>
        <v>0</v>
      </c>
      <c r="AP19" s="79">
        <f t="shared" si="146"/>
        <v>0</v>
      </c>
      <c r="AQ19" s="79">
        <f t="shared" si="146"/>
        <v>0</v>
      </c>
      <c r="AR19" s="79">
        <f t="shared" si="146"/>
        <v>0</v>
      </c>
      <c r="AS19" s="79">
        <f t="shared" si="131"/>
        <v>0</v>
      </c>
      <c r="AT19" s="79">
        <f t="shared" si="132"/>
        <v>0</v>
      </c>
      <c r="AU19" s="79">
        <f t="shared" si="133"/>
        <v>0</v>
      </c>
      <c r="AV19" s="79">
        <f t="shared" si="134"/>
        <v>0</v>
      </c>
      <c r="AW19" s="79">
        <f t="shared" si="135"/>
        <v>0</v>
      </c>
      <c r="AX19" s="79">
        <f t="shared" si="136"/>
        <v>0</v>
      </c>
      <c r="AY19" s="79">
        <f t="shared" si="137"/>
        <v>0</v>
      </c>
      <c r="AZ19" s="79">
        <f t="shared" si="138"/>
        <v>0</v>
      </c>
      <c r="BA19" s="79">
        <f t="shared" si="139"/>
        <v>0</v>
      </c>
      <c r="BB19" s="79">
        <f t="shared" si="140"/>
        <v>0</v>
      </c>
      <c r="BC19" s="79">
        <f t="shared" si="141"/>
        <v>0</v>
      </c>
      <c r="BD19" s="79">
        <f t="shared" si="142"/>
        <v>0</v>
      </c>
      <c r="BF19" s="76">
        <f t="shared" ca="1" si="143"/>
        <v>0</v>
      </c>
      <c r="BG19" s="76">
        <f t="shared" ca="1" si="143"/>
        <v>0</v>
      </c>
      <c r="BH19" s="76">
        <f t="shared" ca="1" si="143"/>
        <v>0</v>
      </c>
      <c r="BI19" s="76">
        <f t="shared" ca="1" si="143"/>
        <v>0</v>
      </c>
      <c r="BJ19" s="76">
        <f t="shared" ca="1" si="143"/>
        <v>0</v>
      </c>
      <c r="BK19" s="76">
        <f t="shared" ca="1" si="143"/>
        <v>0</v>
      </c>
      <c r="BL19" s="76">
        <f t="shared" ca="1" si="143"/>
        <v>0</v>
      </c>
      <c r="BM19" s="76">
        <f t="shared" ca="1" si="143"/>
        <v>0</v>
      </c>
      <c r="BN19" s="76">
        <f t="shared" ca="1" si="143"/>
        <v>0</v>
      </c>
      <c r="BO19" s="76">
        <f t="shared" ca="1" si="143"/>
        <v>0</v>
      </c>
      <c r="BP19" s="76">
        <f t="shared" ca="1" si="143"/>
        <v>0</v>
      </c>
      <c r="BQ19" s="76">
        <f t="shared" ca="1" si="144"/>
        <v>0</v>
      </c>
      <c r="BR19" s="76">
        <f t="shared" ca="1" si="144"/>
        <v>0</v>
      </c>
      <c r="BS19" s="76">
        <f t="shared" ca="1" si="144"/>
        <v>0</v>
      </c>
      <c r="BT19" s="76">
        <f t="shared" ca="1" si="144"/>
        <v>0</v>
      </c>
      <c r="BU19" s="76">
        <f t="shared" ca="1" si="144"/>
        <v>0</v>
      </c>
      <c r="BW19" s="76">
        <f t="shared" ca="1" si="145"/>
        <v>0</v>
      </c>
      <c r="BX19" s="76">
        <f t="shared" ca="1" si="145"/>
        <v>0</v>
      </c>
      <c r="BY19" s="76">
        <f t="shared" ca="1" si="145"/>
        <v>0</v>
      </c>
      <c r="BZ19" s="76">
        <f t="shared" ca="1" si="145"/>
        <v>0</v>
      </c>
    </row>
    <row r="20" spans="2:78" s="74" customFormat="1">
      <c r="B20" s="79" t="s">
        <v>131</v>
      </c>
      <c r="C20" s="81" t="str">
        <f>'Get Started'!$D$7</f>
        <v>$</v>
      </c>
      <c r="D20" s="79" t="s">
        <v>40</v>
      </c>
      <c r="E20" s="82" t="s">
        <v>128</v>
      </c>
      <c r="F20" s="82"/>
      <c r="G20" s="82"/>
      <c r="H20" s="82"/>
      <c r="J20" s="79">
        <v>0</v>
      </c>
      <c r="K20" s="79">
        <f t="shared" ref="K20:AR20" si="147">J20</f>
        <v>0</v>
      </c>
      <c r="L20" s="79">
        <f t="shared" si="147"/>
        <v>0</v>
      </c>
      <c r="M20" s="79">
        <f t="shared" si="147"/>
        <v>0</v>
      </c>
      <c r="N20" s="79">
        <f t="shared" si="147"/>
        <v>0</v>
      </c>
      <c r="O20" s="79">
        <f t="shared" si="147"/>
        <v>0</v>
      </c>
      <c r="P20" s="79">
        <f t="shared" si="147"/>
        <v>0</v>
      </c>
      <c r="Q20" s="79">
        <f t="shared" si="147"/>
        <v>0</v>
      </c>
      <c r="R20" s="79">
        <f t="shared" si="147"/>
        <v>0</v>
      </c>
      <c r="S20" s="79">
        <f t="shared" si="147"/>
        <v>0</v>
      </c>
      <c r="T20" s="79">
        <f t="shared" si="147"/>
        <v>0</v>
      </c>
      <c r="U20" s="79">
        <f t="shared" si="147"/>
        <v>0</v>
      </c>
      <c r="V20" s="79">
        <f t="shared" si="147"/>
        <v>0</v>
      </c>
      <c r="W20" s="79">
        <f t="shared" si="147"/>
        <v>0</v>
      </c>
      <c r="X20" s="79">
        <f t="shared" si="147"/>
        <v>0</v>
      </c>
      <c r="Y20" s="79">
        <f t="shared" si="147"/>
        <v>0</v>
      </c>
      <c r="Z20" s="79">
        <f t="shared" si="147"/>
        <v>0</v>
      </c>
      <c r="AA20" s="79">
        <f t="shared" si="147"/>
        <v>0</v>
      </c>
      <c r="AB20" s="79">
        <f t="shared" si="147"/>
        <v>0</v>
      </c>
      <c r="AC20" s="79">
        <f t="shared" si="147"/>
        <v>0</v>
      </c>
      <c r="AD20" s="79">
        <f t="shared" si="147"/>
        <v>0</v>
      </c>
      <c r="AE20" s="79">
        <f t="shared" si="147"/>
        <v>0</v>
      </c>
      <c r="AF20" s="79">
        <f t="shared" si="147"/>
        <v>0</v>
      </c>
      <c r="AG20" s="79">
        <f t="shared" si="147"/>
        <v>0</v>
      </c>
      <c r="AH20" s="79">
        <f t="shared" si="147"/>
        <v>0</v>
      </c>
      <c r="AI20" s="79">
        <f t="shared" si="147"/>
        <v>0</v>
      </c>
      <c r="AJ20" s="79">
        <f t="shared" si="147"/>
        <v>0</v>
      </c>
      <c r="AK20" s="79">
        <f t="shared" si="147"/>
        <v>0</v>
      </c>
      <c r="AL20" s="79">
        <f t="shared" si="147"/>
        <v>0</v>
      </c>
      <c r="AM20" s="79">
        <f t="shared" si="147"/>
        <v>0</v>
      </c>
      <c r="AN20" s="79">
        <f t="shared" si="147"/>
        <v>0</v>
      </c>
      <c r="AO20" s="79">
        <f t="shared" si="147"/>
        <v>0</v>
      </c>
      <c r="AP20" s="79">
        <f t="shared" si="147"/>
        <v>0</v>
      </c>
      <c r="AQ20" s="79">
        <f t="shared" si="147"/>
        <v>0</v>
      </c>
      <c r="AR20" s="79">
        <f t="shared" si="147"/>
        <v>0</v>
      </c>
      <c r="AS20" s="79">
        <f t="shared" si="131"/>
        <v>0</v>
      </c>
      <c r="AT20" s="79">
        <f t="shared" si="132"/>
        <v>0</v>
      </c>
      <c r="AU20" s="79">
        <f t="shared" si="133"/>
        <v>0</v>
      </c>
      <c r="AV20" s="79">
        <f t="shared" si="134"/>
        <v>0</v>
      </c>
      <c r="AW20" s="79">
        <f t="shared" si="135"/>
        <v>0</v>
      </c>
      <c r="AX20" s="79">
        <f t="shared" si="136"/>
        <v>0</v>
      </c>
      <c r="AY20" s="79">
        <f t="shared" si="137"/>
        <v>0</v>
      </c>
      <c r="AZ20" s="79">
        <f t="shared" si="138"/>
        <v>0</v>
      </c>
      <c r="BA20" s="79">
        <f t="shared" si="139"/>
        <v>0</v>
      </c>
      <c r="BB20" s="79">
        <f t="shared" si="140"/>
        <v>0</v>
      </c>
      <c r="BC20" s="79">
        <f t="shared" si="141"/>
        <v>0</v>
      </c>
      <c r="BD20" s="79">
        <f t="shared" si="142"/>
        <v>0</v>
      </c>
      <c r="BF20" s="76">
        <f t="shared" ca="1" si="143"/>
        <v>0</v>
      </c>
      <c r="BG20" s="76">
        <f t="shared" ca="1" si="143"/>
        <v>0</v>
      </c>
      <c r="BH20" s="76">
        <f t="shared" ca="1" si="143"/>
        <v>0</v>
      </c>
      <c r="BI20" s="76">
        <f t="shared" ca="1" si="143"/>
        <v>0</v>
      </c>
      <c r="BJ20" s="76">
        <f t="shared" ca="1" si="143"/>
        <v>0</v>
      </c>
      <c r="BK20" s="76">
        <f t="shared" ca="1" si="143"/>
        <v>0</v>
      </c>
      <c r="BL20" s="76">
        <f t="shared" ca="1" si="143"/>
        <v>0</v>
      </c>
      <c r="BM20" s="76">
        <f t="shared" ca="1" si="143"/>
        <v>0</v>
      </c>
      <c r="BN20" s="76">
        <f t="shared" ca="1" si="143"/>
        <v>0</v>
      </c>
      <c r="BO20" s="76">
        <f t="shared" ca="1" si="143"/>
        <v>0</v>
      </c>
      <c r="BP20" s="76">
        <f t="shared" ca="1" si="143"/>
        <v>0</v>
      </c>
      <c r="BQ20" s="76">
        <f t="shared" ca="1" si="144"/>
        <v>0</v>
      </c>
      <c r="BR20" s="76">
        <f t="shared" ca="1" si="144"/>
        <v>0</v>
      </c>
      <c r="BS20" s="76">
        <f t="shared" ca="1" si="144"/>
        <v>0</v>
      </c>
      <c r="BT20" s="76">
        <f t="shared" ca="1" si="144"/>
        <v>0</v>
      </c>
      <c r="BU20" s="76">
        <f t="shared" ca="1" si="144"/>
        <v>0</v>
      </c>
      <c r="BW20" s="76">
        <f t="shared" ca="1" si="145"/>
        <v>0</v>
      </c>
      <c r="BX20" s="76">
        <f t="shared" ca="1" si="145"/>
        <v>0</v>
      </c>
      <c r="BY20" s="76">
        <f t="shared" ca="1" si="145"/>
        <v>0</v>
      </c>
      <c r="BZ20" s="76">
        <f t="shared" ca="1" si="145"/>
        <v>0</v>
      </c>
    </row>
    <row r="21" spans="2:78" s="74" customFormat="1">
      <c r="B21" s="79" t="s">
        <v>132</v>
      </c>
      <c r="C21" s="81" t="str">
        <f>'Get Started'!$D$7</f>
        <v>$</v>
      </c>
      <c r="D21" s="79" t="s">
        <v>40</v>
      </c>
      <c r="E21" s="82" t="s">
        <v>128</v>
      </c>
      <c r="F21" s="82"/>
      <c r="G21" s="82"/>
      <c r="H21" s="82"/>
      <c r="J21" s="79">
        <v>0</v>
      </c>
      <c r="K21" s="79">
        <f t="shared" ref="K21:AR21" si="148">J21</f>
        <v>0</v>
      </c>
      <c r="L21" s="79">
        <f t="shared" si="148"/>
        <v>0</v>
      </c>
      <c r="M21" s="79">
        <f t="shared" si="148"/>
        <v>0</v>
      </c>
      <c r="N21" s="79">
        <f t="shared" si="148"/>
        <v>0</v>
      </c>
      <c r="O21" s="79">
        <f t="shared" si="148"/>
        <v>0</v>
      </c>
      <c r="P21" s="79">
        <f t="shared" si="148"/>
        <v>0</v>
      </c>
      <c r="Q21" s="79">
        <f t="shared" si="148"/>
        <v>0</v>
      </c>
      <c r="R21" s="79">
        <f t="shared" si="148"/>
        <v>0</v>
      </c>
      <c r="S21" s="79">
        <f t="shared" si="148"/>
        <v>0</v>
      </c>
      <c r="T21" s="79">
        <f t="shared" si="148"/>
        <v>0</v>
      </c>
      <c r="U21" s="79">
        <f t="shared" si="148"/>
        <v>0</v>
      </c>
      <c r="V21" s="79">
        <f t="shared" si="148"/>
        <v>0</v>
      </c>
      <c r="W21" s="79">
        <f t="shared" si="148"/>
        <v>0</v>
      </c>
      <c r="X21" s="79">
        <f t="shared" si="148"/>
        <v>0</v>
      </c>
      <c r="Y21" s="79">
        <f t="shared" si="148"/>
        <v>0</v>
      </c>
      <c r="Z21" s="79">
        <f t="shared" si="148"/>
        <v>0</v>
      </c>
      <c r="AA21" s="79">
        <f t="shared" si="148"/>
        <v>0</v>
      </c>
      <c r="AB21" s="79">
        <f t="shared" si="148"/>
        <v>0</v>
      </c>
      <c r="AC21" s="79">
        <f t="shared" si="148"/>
        <v>0</v>
      </c>
      <c r="AD21" s="79">
        <f t="shared" si="148"/>
        <v>0</v>
      </c>
      <c r="AE21" s="79">
        <f t="shared" si="148"/>
        <v>0</v>
      </c>
      <c r="AF21" s="79">
        <f t="shared" si="148"/>
        <v>0</v>
      </c>
      <c r="AG21" s="79">
        <f t="shared" si="148"/>
        <v>0</v>
      </c>
      <c r="AH21" s="79">
        <f t="shared" si="148"/>
        <v>0</v>
      </c>
      <c r="AI21" s="79">
        <f t="shared" si="148"/>
        <v>0</v>
      </c>
      <c r="AJ21" s="79">
        <f t="shared" si="148"/>
        <v>0</v>
      </c>
      <c r="AK21" s="79">
        <f t="shared" si="148"/>
        <v>0</v>
      </c>
      <c r="AL21" s="79">
        <f t="shared" si="148"/>
        <v>0</v>
      </c>
      <c r="AM21" s="79">
        <f t="shared" si="148"/>
        <v>0</v>
      </c>
      <c r="AN21" s="79">
        <f t="shared" si="148"/>
        <v>0</v>
      </c>
      <c r="AO21" s="79">
        <f t="shared" si="148"/>
        <v>0</v>
      </c>
      <c r="AP21" s="79">
        <f t="shared" si="148"/>
        <v>0</v>
      </c>
      <c r="AQ21" s="79">
        <f t="shared" si="148"/>
        <v>0</v>
      </c>
      <c r="AR21" s="79">
        <f t="shared" si="148"/>
        <v>0</v>
      </c>
      <c r="AS21" s="79">
        <f t="shared" si="131"/>
        <v>0</v>
      </c>
      <c r="AT21" s="79">
        <f t="shared" si="132"/>
        <v>0</v>
      </c>
      <c r="AU21" s="79">
        <f t="shared" si="133"/>
        <v>0</v>
      </c>
      <c r="AV21" s="79">
        <f t="shared" si="134"/>
        <v>0</v>
      </c>
      <c r="AW21" s="79">
        <f t="shared" si="135"/>
        <v>0</v>
      </c>
      <c r="AX21" s="79">
        <f t="shared" si="136"/>
        <v>0</v>
      </c>
      <c r="AY21" s="79">
        <f t="shared" si="137"/>
        <v>0</v>
      </c>
      <c r="AZ21" s="79">
        <f t="shared" si="138"/>
        <v>0</v>
      </c>
      <c r="BA21" s="79">
        <f t="shared" si="139"/>
        <v>0</v>
      </c>
      <c r="BB21" s="79">
        <f t="shared" si="140"/>
        <v>0</v>
      </c>
      <c r="BC21" s="79">
        <f t="shared" si="141"/>
        <v>0</v>
      </c>
      <c r="BD21" s="79">
        <f t="shared" si="142"/>
        <v>0</v>
      </c>
      <c r="BF21" s="76">
        <f t="shared" ca="1" si="143"/>
        <v>0</v>
      </c>
      <c r="BG21" s="76">
        <f t="shared" ca="1" si="143"/>
        <v>0</v>
      </c>
      <c r="BH21" s="76">
        <f t="shared" ca="1" si="143"/>
        <v>0</v>
      </c>
      <c r="BI21" s="76">
        <f t="shared" ca="1" si="143"/>
        <v>0</v>
      </c>
      <c r="BJ21" s="76">
        <f t="shared" ca="1" si="143"/>
        <v>0</v>
      </c>
      <c r="BK21" s="76">
        <f t="shared" ca="1" si="143"/>
        <v>0</v>
      </c>
      <c r="BL21" s="76">
        <f t="shared" ca="1" si="143"/>
        <v>0</v>
      </c>
      <c r="BM21" s="76">
        <f t="shared" ca="1" si="143"/>
        <v>0</v>
      </c>
      <c r="BN21" s="76">
        <f t="shared" ca="1" si="143"/>
        <v>0</v>
      </c>
      <c r="BO21" s="76">
        <f t="shared" ca="1" si="143"/>
        <v>0</v>
      </c>
      <c r="BP21" s="76">
        <f t="shared" ca="1" si="143"/>
        <v>0</v>
      </c>
      <c r="BQ21" s="76">
        <f t="shared" ca="1" si="144"/>
        <v>0</v>
      </c>
      <c r="BR21" s="76">
        <f t="shared" ca="1" si="144"/>
        <v>0</v>
      </c>
      <c r="BS21" s="76">
        <f t="shared" ca="1" si="144"/>
        <v>0</v>
      </c>
      <c r="BT21" s="76">
        <f t="shared" ca="1" si="144"/>
        <v>0</v>
      </c>
      <c r="BU21" s="76">
        <f t="shared" ca="1" si="144"/>
        <v>0</v>
      </c>
      <c r="BW21" s="76">
        <f t="shared" ca="1" si="145"/>
        <v>0</v>
      </c>
      <c r="BX21" s="76">
        <f t="shared" ca="1" si="145"/>
        <v>0</v>
      </c>
      <c r="BY21" s="76">
        <f t="shared" ca="1" si="145"/>
        <v>0</v>
      </c>
      <c r="BZ21" s="76">
        <f t="shared" ca="1" si="145"/>
        <v>0</v>
      </c>
    </row>
    <row r="22" spans="2:78" s="74" customFormat="1">
      <c r="B22" s="79" t="s">
        <v>133</v>
      </c>
      <c r="C22" s="81" t="str">
        <f>'Get Started'!$D$7</f>
        <v>$</v>
      </c>
      <c r="D22" s="79" t="s">
        <v>40</v>
      </c>
      <c r="E22" s="82" t="s">
        <v>128</v>
      </c>
      <c r="F22" s="82"/>
      <c r="G22" s="82"/>
      <c r="H22" s="82"/>
      <c r="J22" s="79">
        <v>0</v>
      </c>
      <c r="K22" s="79">
        <f t="shared" ref="K22:AR22" si="149">J22</f>
        <v>0</v>
      </c>
      <c r="L22" s="79">
        <f t="shared" si="149"/>
        <v>0</v>
      </c>
      <c r="M22" s="79">
        <f t="shared" si="149"/>
        <v>0</v>
      </c>
      <c r="N22" s="79">
        <f t="shared" si="149"/>
        <v>0</v>
      </c>
      <c r="O22" s="79">
        <f t="shared" si="149"/>
        <v>0</v>
      </c>
      <c r="P22" s="79">
        <f t="shared" si="149"/>
        <v>0</v>
      </c>
      <c r="Q22" s="79">
        <f t="shared" si="149"/>
        <v>0</v>
      </c>
      <c r="R22" s="79">
        <f t="shared" si="149"/>
        <v>0</v>
      </c>
      <c r="S22" s="79">
        <f t="shared" si="149"/>
        <v>0</v>
      </c>
      <c r="T22" s="79">
        <f t="shared" si="149"/>
        <v>0</v>
      </c>
      <c r="U22" s="79">
        <f t="shared" si="149"/>
        <v>0</v>
      </c>
      <c r="V22" s="79">
        <f t="shared" si="149"/>
        <v>0</v>
      </c>
      <c r="W22" s="79">
        <f t="shared" si="149"/>
        <v>0</v>
      </c>
      <c r="X22" s="79">
        <f t="shared" si="149"/>
        <v>0</v>
      </c>
      <c r="Y22" s="79">
        <f t="shared" si="149"/>
        <v>0</v>
      </c>
      <c r="Z22" s="79">
        <f t="shared" si="149"/>
        <v>0</v>
      </c>
      <c r="AA22" s="79">
        <f t="shared" si="149"/>
        <v>0</v>
      </c>
      <c r="AB22" s="79">
        <f t="shared" si="149"/>
        <v>0</v>
      </c>
      <c r="AC22" s="79">
        <f t="shared" si="149"/>
        <v>0</v>
      </c>
      <c r="AD22" s="79">
        <f t="shared" si="149"/>
        <v>0</v>
      </c>
      <c r="AE22" s="79">
        <f t="shared" si="149"/>
        <v>0</v>
      </c>
      <c r="AF22" s="79">
        <f t="shared" si="149"/>
        <v>0</v>
      </c>
      <c r="AG22" s="79">
        <f t="shared" si="149"/>
        <v>0</v>
      </c>
      <c r="AH22" s="79">
        <f t="shared" si="149"/>
        <v>0</v>
      </c>
      <c r="AI22" s="79">
        <f t="shared" si="149"/>
        <v>0</v>
      </c>
      <c r="AJ22" s="79">
        <f t="shared" si="149"/>
        <v>0</v>
      </c>
      <c r="AK22" s="79">
        <f t="shared" si="149"/>
        <v>0</v>
      </c>
      <c r="AL22" s="79">
        <f t="shared" si="149"/>
        <v>0</v>
      </c>
      <c r="AM22" s="79">
        <f t="shared" si="149"/>
        <v>0</v>
      </c>
      <c r="AN22" s="79">
        <f t="shared" si="149"/>
        <v>0</v>
      </c>
      <c r="AO22" s="79">
        <f t="shared" si="149"/>
        <v>0</v>
      </c>
      <c r="AP22" s="79">
        <f t="shared" si="149"/>
        <v>0</v>
      </c>
      <c r="AQ22" s="79">
        <f t="shared" si="149"/>
        <v>0</v>
      </c>
      <c r="AR22" s="79">
        <f t="shared" si="149"/>
        <v>0</v>
      </c>
      <c r="AS22" s="79">
        <f t="shared" si="131"/>
        <v>0</v>
      </c>
      <c r="AT22" s="79">
        <f t="shared" si="132"/>
        <v>0</v>
      </c>
      <c r="AU22" s="79">
        <f t="shared" si="133"/>
        <v>0</v>
      </c>
      <c r="AV22" s="79">
        <f t="shared" si="134"/>
        <v>0</v>
      </c>
      <c r="AW22" s="79">
        <f t="shared" si="135"/>
        <v>0</v>
      </c>
      <c r="AX22" s="79">
        <f t="shared" si="136"/>
        <v>0</v>
      </c>
      <c r="AY22" s="79">
        <f t="shared" si="137"/>
        <v>0</v>
      </c>
      <c r="AZ22" s="79">
        <f t="shared" si="138"/>
        <v>0</v>
      </c>
      <c r="BA22" s="79">
        <f t="shared" si="139"/>
        <v>0</v>
      </c>
      <c r="BB22" s="79">
        <f t="shared" si="140"/>
        <v>0</v>
      </c>
      <c r="BC22" s="79">
        <f t="shared" si="141"/>
        <v>0</v>
      </c>
      <c r="BD22" s="79">
        <f t="shared" si="142"/>
        <v>0</v>
      </c>
      <c r="BF22" s="76">
        <f t="shared" ca="1" si="143"/>
        <v>0</v>
      </c>
      <c r="BG22" s="76">
        <f t="shared" ca="1" si="143"/>
        <v>0</v>
      </c>
      <c r="BH22" s="76">
        <f t="shared" ca="1" si="143"/>
        <v>0</v>
      </c>
      <c r="BI22" s="76">
        <f t="shared" ca="1" si="143"/>
        <v>0</v>
      </c>
      <c r="BJ22" s="76">
        <f t="shared" ca="1" si="143"/>
        <v>0</v>
      </c>
      <c r="BK22" s="76">
        <f t="shared" ca="1" si="143"/>
        <v>0</v>
      </c>
      <c r="BL22" s="76">
        <f t="shared" ca="1" si="143"/>
        <v>0</v>
      </c>
      <c r="BM22" s="76">
        <f t="shared" ca="1" si="143"/>
        <v>0</v>
      </c>
      <c r="BN22" s="76">
        <f t="shared" ca="1" si="143"/>
        <v>0</v>
      </c>
      <c r="BO22" s="76">
        <f t="shared" ca="1" si="143"/>
        <v>0</v>
      </c>
      <c r="BP22" s="76">
        <f t="shared" ca="1" si="143"/>
        <v>0</v>
      </c>
      <c r="BQ22" s="76">
        <f t="shared" ca="1" si="144"/>
        <v>0</v>
      </c>
      <c r="BR22" s="76">
        <f t="shared" ca="1" si="144"/>
        <v>0</v>
      </c>
      <c r="BS22" s="76">
        <f t="shared" ca="1" si="144"/>
        <v>0</v>
      </c>
      <c r="BT22" s="76">
        <f t="shared" ca="1" si="144"/>
        <v>0</v>
      </c>
      <c r="BU22" s="76">
        <f t="shared" ca="1" si="144"/>
        <v>0</v>
      </c>
      <c r="BW22" s="76">
        <f t="shared" ca="1" si="145"/>
        <v>0</v>
      </c>
      <c r="BX22" s="76">
        <f t="shared" ca="1" si="145"/>
        <v>0</v>
      </c>
      <c r="BY22" s="76">
        <f t="shared" ca="1" si="145"/>
        <v>0</v>
      </c>
      <c r="BZ22" s="76">
        <f t="shared" ca="1" si="145"/>
        <v>0</v>
      </c>
    </row>
    <row r="23" spans="2:78" s="74" customFormat="1">
      <c r="B23" s="79" t="s">
        <v>134</v>
      </c>
      <c r="C23" s="81" t="str">
        <f>'Get Started'!$D$7</f>
        <v>$</v>
      </c>
      <c r="D23" s="79" t="s">
        <v>40</v>
      </c>
      <c r="E23" s="82" t="s">
        <v>128</v>
      </c>
      <c r="F23" s="82"/>
      <c r="G23" s="82"/>
      <c r="H23" s="82"/>
      <c r="J23" s="79">
        <v>0</v>
      </c>
      <c r="K23" s="79">
        <f t="shared" ref="K23:AR23" si="150">J23</f>
        <v>0</v>
      </c>
      <c r="L23" s="79">
        <f t="shared" si="150"/>
        <v>0</v>
      </c>
      <c r="M23" s="79">
        <f t="shared" si="150"/>
        <v>0</v>
      </c>
      <c r="N23" s="79">
        <f t="shared" si="150"/>
        <v>0</v>
      </c>
      <c r="O23" s="79">
        <f t="shared" si="150"/>
        <v>0</v>
      </c>
      <c r="P23" s="79">
        <f t="shared" si="150"/>
        <v>0</v>
      </c>
      <c r="Q23" s="79">
        <f t="shared" si="150"/>
        <v>0</v>
      </c>
      <c r="R23" s="79">
        <f t="shared" si="150"/>
        <v>0</v>
      </c>
      <c r="S23" s="79">
        <f t="shared" si="150"/>
        <v>0</v>
      </c>
      <c r="T23" s="79">
        <f t="shared" si="150"/>
        <v>0</v>
      </c>
      <c r="U23" s="79">
        <f t="shared" si="150"/>
        <v>0</v>
      </c>
      <c r="V23" s="79">
        <f t="shared" si="150"/>
        <v>0</v>
      </c>
      <c r="W23" s="79">
        <f t="shared" si="150"/>
        <v>0</v>
      </c>
      <c r="X23" s="79">
        <f t="shared" si="150"/>
        <v>0</v>
      </c>
      <c r="Y23" s="79">
        <f t="shared" si="150"/>
        <v>0</v>
      </c>
      <c r="Z23" s="79">
        <f t="shared" si="150"/>
        <v>0</v>
      </c>
      <c r="AA23" s="79">
        <f t="shared" si="150"/>
        <v>0</v>
      </c>
      <c r="AB23" s="79">
        <f t="shared" si="150"/>
        <v>0</v>
      </c>
      <c r="AC23" s="79">
        <f t="shared" si="150"/>
        <v>0</v>
      </c>
      <c r="AD23" s="79">
        <f t="shared" si="150"/>
        <v>0</v>
      </c>
      <c r="AE23" s="79">
        <f t="shared" si="150"/>
        <v>0</v>
      </c>
      <c r="AF23" s="79">
        <f t="shared" si="150"/>
        <v>0</v>
      </c>
      <c r="AG23" s="79">
        <f t="shared" si="150"/>
        <v>0</v>
      </c>
      <c r="AH23" s="79">
        <f t="shared" si="150"/>
        <v>0</v>
      </c>
      <c r="AI23" s="79">
        <f t="shared" si="150"/>
        <v>0</v>
      </c>
      <c r="AJ23" s="79">
        <f t="shared" si="150"/>
        <v>0</v>
      </c>
      <c r="AK23" s="79">
        <f t="shared" si="150"/>
        <v>0</v>
      </c>
      <c r="AL23" s="79">
        <f t="shared" si="150"/>
        <v>0</v>
      </c>
      <c r="AM23" s="79">
        <f t="shared" si="150"/>
        <v>0</v>
      </c>
      <c r="AN23" s="79">
        <f t="shared" si="150"/>
        <v>0</v>
      </c>
      <c r="AO23" s="79">
        <f t="shared" si="150"/>
        <v>0</v>
      </c>
      <c r="AP23" s="79">
        <f t="shared" si="150"/>
        <v>0</v>
      </c>
      <c r="AQ23" s="79">
        <f t="shared" si="150"/>
        <v>0</v>
      </c>
      <c r="AR23" s="79">
        <f t="shared" si="150"/>
        <v>0</v>
      </c>
      <c r="AS23" s="79">
        <f t="shared" si="131"/>
        <v>0</v>
      </c>
      <c r="AT23" s="79">
        <f t="shared" si="132"/>
        <v>0</v>
      </c>
      <c r="AU23" s="79">
        <f t="shared" si="133"/>
        <v>0</v>
      </c>
      <c r="AV23" s="79">
        <f t="shared" si="134"/>
        <v>0</v>
      </c>
      <c r="AW23" s="79">
        <f t="shared" si="135"/>
        <v>0</v>
      </c>
      <c r="AX23" s="79">
        <f t="shared" si="136"/>
        <v>0</v>
      </c>
      <c r="AY23" s="79">
        <f t="shared" si="137"/>
        <v>0</v>
      </c>
      <c r="AZ23" s="79">
        <f t="shared" si="138"/>
        <v>0</v>
      </c>
      <c r="BA23" s="79">
        <f t="shared" si="139"/>
        <v>0</v>
      </c>
      <c r="BB23" s="79">
        <f t="shared" si="140"/>
        <v>0</v>
      </c>
      <c r="BC23" s="79">
        <f t="shared" si="141"/>
        <v>0</v>
      </c>
      <c r="BD23" s="79">
        <f t="shared" si="142"/>
        <v>0</v>
      </c>
      <c r="BF23" s="76">
        <f t="shared" ca="1" si="143"/>
        <v>0</v>
      </c>
      <c r="BG23" s="76">
        <f t="shared" ca="1" si="143"/>
        <v>0</v>
      </c>
      <c r="BH23" s="76">
        <f t="shared" ca="1" si="143"/>
        <v>0</v>
      </c>
      <c r="BI23" s="76">
        <f t="shared" ca="1" si="143"/>
        <v>0</v>
      </c>
      <c r="BJ23" s="76">
        <f t="shared" ca="1" si="143"/>
        <v>0</v>
      </c>
      <c r="BK23" s="76">
        <f t="shared" ca="1" si="143"/>
        <v>0</v>
      </c>
      <c r="BL23" s="76">
        <f t="shared" ca="1" si="143"/>
        <v>0</v>
      </c>
      <c r="BM23" s="76">
        <f t="shared" ca="1" si="143"/>
        <v>0</v>
      </c>
      <c r="BN23" s="76">
        <f t="shared" ca="1" si="143"/>
        <v>0</v>
      </c>
      <c r="BO23" s="76">
        <f t="shared" ca="1" si="143"/>
        <v>0</v>
      </c>
      <c r="BP23" s="76">
        <f t="shared" ca="1" si="143"/>
        <v>0</v>
      </c>
      <c r="BQ23" s="76">
        <f t="shared" ca="1" si="144"/>
        <v>0</v>
      </c>
      <c r="BR23" s="76">
        <f t="shared" ca="1" si="144"/>
        <v>0</v>
      </c>
      <c r="BS23" s="76">
        <f t="shared" ca="1" si="144"/>
        <v>0</v>
      </c>
      <c r="BT23" s="76">
        <f t="shared" ca="1" si="144"/>
        <v>0</v>
      </c>
      <c r="BU23" s="76">
        <f t="shared" ca="1" si="144"/>
        <v>0</v>
      </c>
      <c r="BW23" s="76">
        <f t="shared" ca="1" si="145"/>
        <v>0</v>
      </c>
      <c r="BX23" s="76">
        <f t="shared" ca="1" si="145"/>
        <v>0</v>
      </c>
      <c r="BY23" s="76">
        <f t="shared" ca="1" si="145"/>
        <v>0</v>
      </c>
      <c r="BZ23" s="76">
        <f t="shared" ca="1" si="145"/>
        <v>0</v>
      </c>
    </row>
    <row r="24" spans="2:78" s="74" customFormat="1">
      <c r="B24" s="79" t="s">
        <v>147</v>
      </c>
      <c r="C24" s="81" t="str">
        <f>'Get Started'!$D$7</f>
        <v>$</v>
      </c>
      <c r="D24" s="79" t="s">
        <v>40</v>
      </c>
      <c r="E24" s="82" t="s">
        <v>128</v>
      </c>
      <c r="F24" s="82"/>
      <c r="G24" s="82"/>
      <c r="H24" s="82"/>
      <c r="J24" s="79">
        <v>0</v>
      </c>
      <c r="K24" s="79">
        <f t="shared" ref="K24:K25" si="151">J24</f>
        <v>0</v>
      </c>
      <c r="L24" s="79">
        <f t="shared" ref="L24:L25" si="152">K24</f>
        <v>0</v>
      </c>
      <c r="M24" s="79">
        <f t="shared" ref="M24:M25" si="153">L24</f>
        <v>0</v>
      </c>
      <c r="N24" s="79">
        <f t="shared" ref="N24:N25" si="154">M24</f>
        <v>0</v>
      </c>
      <c r="O24" s="79">
        <f t="shared" ref="O24:O25" si="155">N24</f>
        <v>0</v>
      </c>
      <c r="P24" s="79">
        <f t="shared" ref="P24:P25" si="156">O24</f>
        <v>0</v>
      </c>
      <c r="Q24" s="79">
        <f t="shared" ref="Q24:Q25" si="157">P24</f>
        <v>0</v>
      </c>
      <c r="R24" s="79">
        <f t="shared" ref="R24:R25" si="158">Q24</f>
        <v>0</v>
      </c>
      <c r="S24" s="79">
        <f t="shared" ref="S24:S25" si="159">R24</f>
        <v>0</v>
      </c>
      <c r="T24" s="79">
        <f t="shared" ref="T24:T25" si="160">S24</f>
        <v>0</v>
      </c>
      <c r="U24" s="79">
        <f t="shared" ref="U24:U25" si="161">T24</f>
        <v>0</v>
      </c>
      <c r="V24" s="79">
        <f t="shared" ref="V24:V25" si="162">U24</f>
        <v>0</v>
      </c>
      <c r="W24" s="79">
        <f t="shared" ref="W24:W25" si="163">V24</f>
        <v>0</v>
      </c>
      <c r="X24" s="79">
        <f t="shared" ref="X24:X25" si="164">W24</f>
        <v>0</v>
      </c>
      <c r="Y24" s="79">
        <f t="shared" ref="Y24:Y25" si="165">X24</f>
        <v>0</v>
      </c>
      <c r="Z24" s="79">
        <f t="shared" ref="Z24:Z25" si="166">Y24</f>
        <v>0</v>
      </c>
      <c r="AA24" s="79">
        <f t="shared" ref="AA24:AA25" si="167">Z24</f>
        <v>0</v>
      </c>
      <c r="AB24" s="79">
        <f t="shared" ref="AB24:AB25" si="168">AA24</f>
        <v>0</v>
      </c>
      <c r="AC24" s="79">
        <f t="shared" ref="AC24:AC25" si="169">AB24</f>
        <v>0</v>
      </c>
      <c r="AD24" s="79">
        <f t="shared" ref="AD24:AD25" si="170">AC24</f>
        <v>0</v>
      </c>
      <c r="AE24" s="79">
        <f t="shared" ref="AE24:AE25" si="171">AD24</f>
        <v>0</v>
      </c>
      <c r="AF24" s="79">
        <f t="shared" ref="AF24:AF25" si="172">AE24</f>
        <v>0</v>
      </c>
      <c r="AG24" s="79">
        <f t="shared" ref="AG24:AG25" si="173">AF24</f>
        <v>0</v>
      </c>
      <c r="AH24" s="79">
        <f t="shared" ref="AH24:AH25" si="174">AG24</f>
        <v>0</v>
      </c>
      <c r="AI24" s="79">
        <f t="shared" ref="AI24:AI25" si="175">AH24</f>
        <v>0</v>
      </c>
      <c r="AJ24" s="79">
        <f t="shared" ref="AJ24:AJ25" si="176">AI24</f>
        <v>0</v>
      </c>
      <c r="AK24" s="79">
        <f t="shared" ref="AK24:AK25" si="177">AJ24</f>
        <v>0</v>
      </c>
      <c r="AL24" s="79">
        <f t="shared" ref="AL24:AL25" si="178">AK24</f>
        <v>0</v>
      </c>
      <c r="AM24" s="79">
        <f t="shared" ref="AM24:AM25" si="179">AL24</f>
        <v>0</v>
      </c>
      <c r="AN24" s="79">
        <f t="shared" ref="AN24:AN25" si="180">AM24</f>
        <v>0</v>
      </c>
      <c r="AO24" s="79">
        <f t="shared" ref="AO24:AO25" si="181">AN24</f>
        <v>0</v>
      </c>
      <c r="AP24" s="79">
        <f t="shared" ref="AP24:AP25" si="182">AO24</f>
        <v>0</v>
      </c>
      <c r="AQ24" s="79">
        <f t="shared" ref="AQ24:AQ25" si="183">AP24</f>
        <v>0</v>
      </c>
      <c r="AR24" s="79">
        <f t="shared" ref="AR24:AR25" si="184">AQ24</f>
        <v>0</v>
      </c>
      <c r="AS24" s="79">
        <f t="shared" ref="AS24:AS25" si="185">AR24</f>
        <v>0</v>
      </c>
      <c r="AT24" s="79">
        <f t="shared" ref="AT24:AT25" si="186">AS24</f>
        <v>0</v>
      </c>
      <c r="AU24" s="79">
        <f t="shared" ref="AU24:AU25" si="187">AT24</f>
        <v>0</v>
      </c>
      <c r="AV24" s="79">
        <f t="shared" ref="AV24:AV25" si="188">AU24</f>
        <v>0</v>
      </c>
      <c r="AW24" s="79">
        <f t="shared" ref="AW24:AW25" si="189">AV24</f>
        <v>0</v>
      </c>
      <c r="AX24" s="79">
        <f t="shared" ref="AX24:AX25" si="190">AW24</f>
        <v>0</v>
      </c>
      <c r="AY24" s="79">
        <f t="shared" ref="AY24:AY25" si="191">AX24</f>
        <v>0</v>
      </c>
      <c r="AZ24" s="79">
        <f t="shared" ref="AZ24:AZ25" si="192">AY24</f>
        <v>0</v>
      </c>
      <c r="BA24" s="79">
        <f t="shared" ref="BA24:BA25" si="193">AZ24</f>
        <v>0</v>
      </c>
      <c r="BB24" s="79">
        <f t="shared" ref="BB24:BB25" si="194">BA24</f>
        <v>0</v>
      </c>
      <c r="BC24" s="79">
        <f t="shared" ref="BC24:BC25" si="195">BB24</f>
        <v>0</v>
      </c>
      <c r="BD24" s="79">
        <f t="shared" ref="BD24:BD25" si="196">BC24</f>
        <v>0</v>
      </c>
      <c r="BF24" s="76">
        <f t="shared" ca="1" si="143"/>
        <v>0</v>
      </c>
      <c r="BG24" s="76">
        <f t="shared" ca="1" si="143"/>
        <v>0</v>
      </c>
      <c r="BH24" s="76">
        <f t="shared" ca="1" si="143"/>
        <v>0</v>
      </c>
      <c r="BI24" s="76">
        <f t="shared" ca="1" si="143"/>
        <v>0</v>
      </c>
      <c r="BJ24" s="76">
        <f t="shared" ca="1" si="143"/>
        <v>0</v>
      </c>
      <c r="BK24" s="76">
        <f t="shared" ca="1" si="143"/>
        <v>0</v>
      </c>
      <c r="BL24" s="76">
        <f t="shared" ca="1" si="143"/>
        <v>0</v>
      </c>
      <c r="BM24" s="76">
        <f t="shared" ca="1" si="143"/>
        <v>0</v>
      </c>
      <c r="BN24" s="76">
        <f t="shared" ca="1" si="143"/>
        <v>0</v>
      </c>
      <c r="BO24" s="76">
        <f t="shared" ca="1" si="143"/>
        <v>0</v>
      </c>
      <c r="BP24" s="76">
        <f t="shared" ca="1" si="143"/>
        <v>0</v>
      </c>
      <c r="BQ24" s="76">
        <f t="shared" ca="1" si="144"/>
        <v>0</v>
      </c>
      <c r="BR24" s="76">
        <f t="shared" ca="1" si="144"/>
        <v>0</v>
      </c>
      <c r="BS24" s="76">
        <f t="shared" ca="1" si="144"/>
        <v>0</v>
      </c>
      <c r="BT24" s="76">
        <f t="shared" ca="1" si="144"/>
        <v>0</v>
      </c>
      <c r="BU24" s="76">
        <f t="shared" ca="1" si="144"/>
        <v>0</v>
      </c>
      <c r="BW24" s="76">
        <f t="shared" ca="1" si="145"/>
        <v>0</v>
      </c>
      <c r="BX24" s="76">
        <f t="shared" ca="1" si="145"/>
        <v>0</v>
      </c>
      <c r="BY24" s="76">
        <f t="shared" ca="1" si="145"/>
        <v>0</v>
      </c>
      <c r="BZ24" s="76">
        <f t="shared" ca="1" si="145"/>
        <v>0</v>
      </c>
    </row>
    <row r="25" spans="2:78" s="74" customFormat="1">
      <c r="B25" s="79" t="s">
        <v>148</v>
      </c>
      <c r="C25" s="81" t="str">
        <f>'Get Started'!$D$7</f>
        <v>$</v>
      </c>
      <c r="D25" s="79" t="s">
        <v>41</v>
      </c>
      <c r="E25" s="82" t="s">
        <v>128</v>
      </c>
      <c r="F25" s="82"/>
      <c r="G25" s="82"/>
      <c r="H25" s="82"/>
      <c r="J25" s="79">
        <v>0</v>
      </c>
      <c r="K25" s="79">
        <f t="shared" si="151"/>
        <v>0</v>
      </c>
      <c r="L25" s="79">
        <f t="shared" si="152"/>
        <v>0</v>
      </c>
      <c r="M25" s="79">
        <f t="shared" si="153"/>
        <v>0</v>
      </c>
      <c r="N25" s="79">
        <f t="shared" si="154"/>
        <v>0</v>
      </c>
      <c r="O25" s="79">
        <f t="shared" si="155"/>
        <v>0</v>
      </c>
      <c r="P25" s="79">
        <f t="shared" si="156"/>
        <v>0</v>
      </c>
      <c r="Q25" s="79">
        <f t="shared" si="157"/>
        <v>0</v>
      </c>
      <c r="R25" s="79">
        <f t="shared" si="158"/>
        <v>0</v>
      </c>
      <c r="S25" s="79">
        <f t="shared" si="159"/>
        <v>0</v>
      </c>
      <c r="T25" s="79">
        <f t="shared" si="160"/>
        <v>0</v>
      </c>
      <c r="U25" s="79">
        <f t="shared" si="161"/>
        <v>0</v>
      </c>
      <c r="V25" s="79">
        <f t="shared" si="162"/>
        <v>0</v>
      </c>
      <c r="W25" s="79">
        <f t="shared" si="163"/>
        <v>0</v>
      </c>
      <c r="X25" s="79">
        <f t="shared" si="164"/>
        <v>0</v>
      </c>
      <c r="Y25" s="79">
        <f t="shared" si="165"/>
        <v>0</v>
      </c>
      <c r="Z25" s="79">
        <f t="shared" si="166"/>
        <v>0</v>
      </c>
      <c r="AA25" s="79">
        <f t="shared" si="167"/>
        <v>0</v>
      </c>
      <c r="AB25" s="79">
        <f t="shared" si="168"/>
        <v>0</v>
      </c>
      <c r="AC25" s="79">
        <f t="shared" si="169"/>
        <v>0</v>
      </c>
      <c r="AD25" s="79">
        <f t="shared" si="170"/>
        <v>0</v>
      </c>
      <c r="AE25" s="79">
        <f t="shared" si="171"/>
        <v>0</v>
      </c>
      <c r="AF25" s="79">
        <f t="shared" si="172"/>
        <v>0</v>
      </c>
      <c r="AG25" s="79">
        <f t="shared" si="173"/>
        <v>0</v>
      </c>
      <c r="AH25" s="79">
        <f t="shared" si="174"/>
        <v>0</v>
      </c>
      <c r="AI25" s="79">
        <f t="shared" si="175"/>
        <v>0</v>
      </c>
      <c r="AJ25" s="79">
        <f t="shared" si="176"/>
        <v>0</v>
      </c>
      <c r="AK25" s="79">
        <f t="shared" si="177"/>
        <v>0</v>
      </c>
      <c r="AL25" s="79">
        <f t="shared" si="178"/>
        <v>0</v>
      </c>
      <c r="AM25" s="79">
        <f t="shared" si="179"/>
        <v>0</v>
      </c>
      <c r="AN25" s="79">
        <f t="shared" si="180"/>
        <v>0</v>
      </c>
      <c r="AO25" s="79">
        <f t="shared" si="181"/>
        <v>0</v>
      </c>
      <c r="AP25" s="79">
        <f t="shared" si="182"/>
        <v>0</v>
      </c>
      <c r="AQ25" s="79">
        <f t="shared" si="183"/>
        <v>0</v>
      </c>
      <c r="AR25" s="79">
        <f t="shared" si="184"/>
        <v>0</v>
      </c>
      <c r="AS25" s="79">
        <f t="shared" si="185"/>
        <v>0</v>
      </c>
      <c r="AT25" s="79">
        <f t="shared" si="186"/>
        <v>0</v>
      </c>
      <c r="AU25" s="79">
        <f t="shared" si="187"/>
        <v>0</v>
      </c>
      <c r="AV25" s="79">
        <f t="shared" si="188"/>
        <v>0</v>
      </c>
      <c r="AW25" s="79">
        <f t="shared" si="189"/>
        <v>0</v>
      </c>
      <c r="AX25" s="79">
        <f t="shared" si="190"/>
        <v>0</v>
      </c>
      <c r="AY25" s="79">
        <f t="shared" si="191"/>
        <v>0</v>
      </c>
      <c r="AZ25" s="79">
        <f t="shared" si="192"/>
        <v>0</v>
      </c>
      <c r="BA25" s="79">
        <f t="shared" si="193"/>
        <v>0</v>
      </c>
      <c r="BB25" s="79">
        <f t="shared" si="194"/>
        <v>0</v>
      </c>
      <c r="BC25" s="79">
        <f t="shared" si="195"/>
        <v>0</v>
      </c>
      <c r="BD25" s="79">
        <f t="shared" si="196"/>
        <v>0</v>
      </c>
      <c r="BF25" s="76">
        <f t="shared" ca="1" si="143"/>
        <v>0</v>
      </c>
      <c r="BG25" s="76">
        <f t="shared" ca="1" si="143"/>
        <v>0</v>
      </c>
      <c r="BH25" s="76">
        <f t="shared" ca="1" si="143"/>
        <v>0</v>
      </c>
      <c r="BI25" s="76">
        <f t="shared" ca="1" si="143"/>
        <v>0</v>
      </c>
      <c r="BJ25" s="76">
        <f t="shared" ca="1" si="143"/>
        <v>0</v>
      </c>
      <c r="BK25" s="76">
        <f t="shared" ca="1" si="143"/>
        <v>0</v>
      </c>
      <c r="BL25" s="76">
        <f t="shared" ca="1" si="143"/>
        <v>0</v>
      </c>
      <c r="BM25" s="76">
        <f t="shared" ca="1" si="143"/>
        <v>0</v>
      </c>
      <c r="BN25" s="76">
        <f t="shared" ca="1" si="143"/>
        <v>0</v>
      </c>
      <c r="BO25" s="76">
        <f t="shared" ca="1" si="143"/>
        <v>0</v>
      </c>
      <c r="BP25" s="76">
        <f t="shared" ca="1" si="143"/>
        <v>0</v>
      </c>
      <c r="BQ25" s="76">
        <f t="shared" ca="1" si="144"/>
        <v>0</v>
      </c>
      <c r="BR25" s="76">
        <f t="shared" ca="1" si="144"/>
        <v>0</v>
      </c>
      <c r="BS25" s="76">
        <f t="shared" ca="1" si="144"/>
        <v>0</v>
      </c>
      <c r="BT25" s="76">
        <f t="shared" ca="1" si="144"/>
        <v>0</v>
      </c>
      <c r="BU25" s="76">
        <f t="shared" ca="1" si="144"/>
        <v>0</v>
      </c>
      <c r="BW25" s="76">
        <f t="shared" ca="1" si="145"/>
        <v>0</v>
      </c>
      <c r="BX25" s="76">
        <f t="shared" ca="1" si="145"/>
        <v>0</v>
      </c>
      <c r="BY25" s="76">
        <f t="shared" ca="1" si="145"/>
        <v>0</v>
      </c>
      <c r="BZ25" s="76">
        <f t="shared" ca="1" si="145"/>
        <v>0</v>
      </c>
    </row>
    <row r="26" spans="2:78" s="74" customFormat="1">
      <c r="B26" s="79" t="s">
        <v>135</v>
      </c>
      <c r="C26" s="81" t="str">
        <f>'Get Started'!$D$7</f>
        <v>$</v>
      </c>
      <c r="D26" s="79" t="s">
        <v>54</v>
      </c>
      <c r="E26" s="82" t="s">
        <v>128</v>
      </c>
      <c r="F26" s="82"/>
      <c r="G26" s="82"/>
      <c r="H26" s="82"/>
      <c r="J26" s="79">
        <v>0</v>
      </c>
      <c r="K26" s="79">
        <f t="shared" ref="K26:AR26" si="197">J26</f>
        <v>0</v>
      </c>
      <c r="L26" s="79">
        <f t="shared" si="197"/>
        <v>0</v>
      </c>
      <c r="M26" s="79">
        <f t="shared" si="197"/>
        <v>0</v>
      </c>
      <c r="N26" s="79">
        <f t="shared" si="197"/>
        <v>0</v>
      </c>
      <c r="O26" s="79">
        <f t="shared" si="197"/>
        <v>0</v>
      </c>
      <c r="P26" s="79">
        <f t="shared" si="197"/>
        <v>0</v>
      </c>
      <c r="Q26" s="79">
        <f t="shared" si="197"/>
        <v>0</v>
      </c>
      <c r="R26" s="79">
        <f t="shared" si="197"/>
        <v>0</v>
      </c>
      <c r="S26" s="79">
        <f t="shared" si="197"/>
        <v>0</v>
      </c>
      <c r="T26" s="79">
        <f t="shared" si="197"/>
        <v>0</v>
      </c>
      <c r="U26" s="79">
        <f t="shared" si="197"/>
        <v>0</v>
      </c>
      <c r="V26" s="79">
        <f t="shared" si="197"/>
        <v>0</v>
      </c>
      <c r="W26" s="79">
        <f t="shared" si="197"/>
        <v>0</v>
      </c>
      <c r="X26" s="79">
        <f t="shared" si="197"/>
        <v>0</v>
      </c>
      <c r="Y26" s="79">
        <f t="shared" si="197"/>
        <v>0</v>
      </c>
      <c r="Z26" s="79">
        <f t="shared" si="197"/>
        <v>0</v>
      </c>
      <c r="AA26" s="79">
        <f t="shared" si="197"/>
        <v>0</v>
      </c>
      <c r="AB26" s="79">
        <f t="shared" si="197"/>
        <v>0</v>
      </c>
      <c r="AC26" s="79">
        <f t="shared" si="197"/>
        <v>0</v>
      </c>
      <c r="AD26" s="79">
        <f t="shared" si="197"/>
        <v>0</v>
      </c>
      <c r="AE26" s="79">
        <f t="shared" si="197"/>
        <v>0</v>
      </c>
      <c r="AF26" s="79">
        <f t="shared" si="197"/>
        <v>0</v>
      </c>
      <c r="AG26" s="79">
        <f t="shared" si="197"/>
        <v>0</v>
      </c>
      <c r="AH26" s="79">
        <f t="shared" si="197"/>
        <v>0</v>
      </c>
      <c r="AI26" s="79">
        <f t="shared" si="197"/>
        <v>0</v>
      </c>
      <c r="AJ26" s="79">
        <f t="shared" si="197"/>
        <v>0</v>
      </c>
      <c r="AK26" s="79">
        <f t="shared" si="197"/>
        <v>0</v>
      </c>
      <c r="AL26" s="79">
        <f t="shared" si="197"/>
        <v>0</v>
      </c>
      <c r="AM26" s="79">
        <f t="shared" si="197"/>
        <v>0</v>
      </c>
      <c r="AN26" s="79">
        <f t="shared" si="197"/>
        <v>0</v>
      </c>
      <c r="AO26" s="79">
        <f t="shared" si="197"/>
        <v>0</v>
      </c>
      <c r="AP26" s="79">
        <f t="shared" si="197"/>
        <v>0</v>
      </c>
      <c r="AQ26" s="79">
        <f t="shared" si="197"/>
        <v>0</v>
      </c>
      <c r="AR26" s="79">
        <f t="shared" si="197"/>
        <v>0</v>
      </c>
      <c r="AS26" s="79">
        <f t="shared" ref="AS26:AS49" si="198">AR26</f>
        <v>0</v>
      </c>
      <c r="AT26" s="79">
        <f t="shared" ref="AT26:AT49" si="199">AS26</f>
        <v>0</v>
      </c>
      <c r="AU26" s="79">
        <f t="shared" ref="AU26:AU49" si="200">AT26</f>
        <v>0</v>
      </c>
      <c r="AV26" s="79">
        <f t="shared" ref="AV26:AV49" si="201">AU26</f>
        <v>0</v>
      </c>
      <c r="AW26" s="79">
        <f t="shared" ref="AW26:AW49" si="202">AV26</f>
        <v>0</v>
      </c>
      <c r="AX26" s="79">
        <f t="shared" ref="AX26:AX49" si="203">AW26</f>
        <v>0</v>
      </c>
      <c r="AY26" s="79">
        <f t="shared" ref="AY26:AY49" si="204">AX26</f>
        <v>0</v>
      </c>
      <c r="AZ26" s="79">
        <f t="shared" ref="AZ26:AZ49" si="205">AY26</f>
        <v>0</v>
      </c>
      <c r="BA26" s="79">
        <f t="shared" ref="BA26:BA49" si="206">AZ26</f>
        <v>0</v>
      </c>
      <c r="BB26" s="79">
        <f t="shared" ref="BB26:BB49" si="207">BA26</f>
        <v>0</v>
      </c>
      <c r="BC26" s="79">
        <f t="shared" ref="BC26:BC49" si="208">BB26</f>
        <v>0</v>
      </c>
      <c r="BD26" s="79">
        <f t="shared" ref="BD26:BD49" si="209">BC26</f>
        <v>0</v>
      </c>
      <c r="BF26" s="76">
        <f t="shared" ca="1" si="143"/>
        <v>0</v>
      </c>
      <c r="BG26" s="76">
        <f t="shared" ca="1" si="143"/>
        <v>0</v>
      </c>
      <c r="BH26" s="76">
        <f t="shared" ca="1" si="143"/>
        <v>0</v>
      </c>
      <c r="BI26" s="76">
        <f t="shared" ca="1" si="143"/>
        <v>0</v>
      </c>
      <c r="BJ26" s="76">
        <f t="shared" ca="1" si="143"/>
        <v>0</v>
      </c>
      <c r="BK26" s="76">
        <f t="shared" ca="1" si="143"/>
        <v>0</v>
      </c>
      <c r="BL26" s="76">
        <f t="shared" ca="1" si="143"/>
        <v>0</v>
      </c>
      <c r="BM26" s="76">
        <f t="shared" ca="1" si="143"/>
        <v>0</v>
      </c>
      <c r="BN26" s="76">
        <f t="shared" ca="1" si="143"/>
        <v>0</v>
      </c>
      <c r="BO26" s="76">
        <f t="shared" ca="1" si="143"/>
        <v>0</v>
      </c>
      <c r="BP26" s="76">
        <f t="shared" ca="1" si="143"/>
        <v>0</v>
      </c>
      <c r="BQ26" s="76">
        <f t="shared" ca="1" si="144"/>
        <v>0</v>
      </c>
      <c r="BR26" s="76">
        <f t="shared" ca="1" si="144"/>
        <v>0</v>
      </c>
      <c r="BS26" s="76">
        <f t="shared" ca="1" si="144"/>
        <v>0</v>
      </c>
      <c r="BT26" s="76">
        <f t="shared" ca="1" si="144"/>
        <v>0</v>
      </c>
      <c r="BU26" s="76">
        <f t="shared" ca="1" si="144"/>
        <v>0</v>
      </c>
      <c r="BW26" s="76">
        <f t="shared" ca="1" si="145"/>
        <v>0</v>
      </c>
      <c r="BX26" s="76">
        <f t="shared" ca="1" si="145"/>
        <v>0</v>
      </c>
      <c r="BY26" s="76">
        <f t="shared" ca="1" si="145"/>
        <v>0</v>
      </c>
      <c r="BZ26" s="76">
        <f t="shared" ca="1" si="145"/>
        <v>0</v>
      </c>
    </row>
    <row r="27" spans="2:78" s="74" customFormat="1">
      <c r="B27" s="79" t="s">
        <v>136</v>
      </c>
      <c r="C27" s="81" t="str">
        <f>'Get Started'!$D$7</f>
        <v>$</v>
      </c>
      <c r="D27" s="79" t="s">
        <v>41</v>
      </c>
      <c r="E27" s="82" t="s">
        <v>128</v>
      </c>
      <c r="F27" s="82"/>
      <c r="G27" s="82"/>
      <c r="H27" s="82"/>
      <c r="J27" s="79">
        <v>0</v>
      </c>
      <c r="K27" s="79">
        <f t="shared" ref="K27:AR27" si="210">J27</f>
        <v>0</v>
      </c>
      <c r="L27" s="79">
        <f t="shared" si="210"/>
        <v>0</v>
      </c>
      <c r="M27" s="79">
        <f t="shared" si="210"/>
        <v>0</v>
      </c>
      <c r="N27" s="79">
        <f t="shared" si="210"/>
        <v>0</v>
      </c>
      <c r="O27" s="79">
        <f t="shared" si="210"/>
        <v>0</v>
      </c>
      <c r="P27" s="79">
        <f t="shared" si="210"/>
        <v>0</v>
      </c>
      <c r="Q27" s="79">
        <f t="shared" si="210"/>
        <v>0</v>
      </c>
      <c r="R27" s="79">
        <f t="shared" si="210"/>
        <v>0</v>
      </c>
      <c r="S27" s="79">
        <f t="shared" si="210"/>
        <v>0</v>
      </c>
      <c r="T27" s="79">
        <f t="shared" si="210"/>
        <v>0</v>
      </c>
      <c r="U27" s="79">
        <f t="shared" si="210"/>
        <v>0</v>
      </c>
      <c r="V27" s="79">
        <f t="shared" si="210"/>
        <v>0</v>
      </c>
      <c r="W27" s="79">
        <f t="shared" si="210"/>
        <v>0</v>
      </c>
      <c r="X27" s="79">
        <f t="shared" si="210"/>
        <v>0</v>
      </c>
      <c r="Y27" s="79">
        <f t="shared" si="210"/>
        <v>0</v>
      </c>
      <c r="Z27" s="79">
        <f t="shared" si="210"/>
        <v>0</v>
      </c>
      <c r="AA27" s="79">
        <f t="shared" si="210"/>
        <v>0</v>
      </c>
      <c r="AB27" s="79">
        <f t="shared" si="210"/>
        <v>0</v>
      </c>
      <c r="AC27" s="79">
        <f t="shared" si="210"/>
        <v>0</v>
      </c>
      <c r="AD27" s="79">
        <f t="shared" si="210"/>
        <v>0</v>
      </c>
      <c r="AE27" s="79">
        <f t="shared" si="210"/>
        <v>0</v>
      </c>
      <c r="AF27" s="79">
        <f t="shared" si="210"/>
        <v>0</v>
      </c>
      <c r="AG27" s="79">
        <f t="shared" si="210"/>
        <v>0</v>
      </c>
      <c r="AH27" s="79">
        <f t="shared" si="210"/>
        <v>0</v>
      </c>
      <c r="AI27" s="79">
        <f t="shared" si="210"/>
        <v>0</v>
      </c>
      <c r="AJ27" s="79">
        <f t="shared" si="210"/>
        <v>0</v>
      </c>
      <c r="AK27" s="79">
        <f t="shared" si="210"/>
        <v>0</v>
      </c>
      <c r="AL27" s="79">
        <f t="shared" si="210"/>
        <v>0</v>
      </c>
      <c r="AM27" s="79">
        <f t="shared" si="210"/>
        <v>0</v>
      </c>
      <c r="AN27" s="79">
        <f t="shared" si="210"/>
        <v>0</v>
      </c>
      <c r="AO27" s="79">
        <f t="shared" si="210"/>
        <v>0</v>
      </c>
      <c r="AP27" s="79">
        <f t="shared" si="210"/>
        <v>0</v>
      </c>
      <c r="AQ27" s="79">
        <f t="shared" si="210"/>
        <v>0</v>
      </c>
      <c r="AR27" s="79">
        <f t="shared" si="210"/>
        <v>0</v>
      </c>
      <c r="AS27" s="79">
        <f t="shared" si="198"/>
        <v>0</v>
      </c>
      <c r="AT27" s="79">
        <f t="shared" si="199"/>
        <v>0</v>
      </c>
      <c r="AU27" s="79">
        <f t="shared" si="200"/>
        <v>0</v>
      </c>
      <c r="AV27" s="79">
        <f t="shared" si="201"/>
        <v>0</v>
      </c>
      <c r="AW27" s="79">
        <f t="shared" si="202"/>
        <v>0</v>
      </c>
      <c r="AX27" s="79">
        <f t="shared" si="203"/>
        <v>0</v>
      </c>
      <c r="AY27" s="79">
        <f t="shared" si="204"/>
        <v>0</v>
      </c>
      <c r="AZ27" s="79">
        <f t="shared" si="205"/>
        <v>0</v>
      </c>
      <c r="BA27" s="79">
        <f t="shared" si="206"/>
        <v>0</v>
      </c>
      <c r="BB27" s="79">
        <f t="shared" si="207"/>
        <v>0</v>
      </c>
      <c r="BC27" s="79">
        <f t="shared" si="208"/>
        <v>0</v>
      </c>
      <c r="BD27" s="79">
        <f t="shared" si="209"/>
        <v>0</v>
      </c>
      <c r="BF27" s="76">
        <f t="shared" ca="1" si="143"/>
        <v>0</v>
      </c>
      <c r="BG27" s="76">
        <f t="shared" ca="1" si="143"/>
        <v>0</v>
      </c>
      <c r="BH27" s="76">
        <f t="shared" ca="1" si="143"/>
        <v>0</v>
      </c>
      <c r="BI27" s="76">
        <f t="shared" ca="1" si="143"/>
        <v>0</v>
      </c>
      <c r="BJ27" s="76">
        <f t="shared" ca="1" si="143"/>
        <v>0</v>
      </c>
      <c r="BK27" s="76">
        <f t="shared" ca="1" si="143"/>
        <v>0</v>
      </c>
      <c r="BL27" s="76">
        <f t="shared" ca="1" si="143"/>
        <v>0</v>
      </c>
      <c r="BM27" s="76">
        <f t="shared" ca="1" si="143"/>
        <v>0</v>
      </c>
      <c r="BN27" s="76">
        <f t="shared" ca="1" si="143"/>
        <v>0</v>
      </c>
      <c r="BO27" s="76">
        <f t="shared" ca="1" si="143"/>
        <v>0</v>
      </c>
      <c r="BP27" s="76">
        <f t="shared" ca="1" si="143"/>
        <v>0</v>
      </c>
      <c r="BQ27" s="76">
        <f t="shared" ca="1" si="144"/>
        <v>0</v>
      </c>
      <c r="BR27" s="76">
        <f t="shared" ca="1" si="144"/>
        <v>0</v>
      </c>
      <c r="BS27" s="76">
        <f t="shared" ca="1" si="144"/>
        <v>0</v>
      </c>
      <c r="BT27" s="76">
        <f t="shared" ca="1" si="144"/>
        <v>0</v>
      </c>
      <c r="BU27" s="76">
        <f t="shared" ca="1" si="144"/>
        <v>0</v>
      </c>
      <c r="BW27" s="76">
        <f t="shared" ca="1" si="145"/>
        <v>0</v>
      </c>
      <c r="BX27" s="76">
        <f t="shared" ca="1" si="145"/>
        <v>0</v>
      </c>
      <c r="BY27" s="76">
        <f t="shared" ca="1" si="145"/>
        <v>0</v>
      </c>
      <c r="BZ27" s="76">
        <f t="shared" ca="1" si="145"/>
        <v>0</v>
      </c>
    </row>
    <row r="28" spans="2:78" s="74" customFormat="1">
      <c r="B28" s="79" t="s">
        <v>137</v>
      </c>
      <c r="C28" s="81" t="str">
        <f>'Get Started'!$D$7</f>
        <v>$</v>
      </c>
      <c r="D28" s="79" t="s">
        <v>113</v>
      </c>
      <c r="E28" s="82" t="s">
        <v>128</v>
      </c>
      <c r="F28" s="82"/>
      <c r="G28" s="82"/>
      <c r="H28" s="82"/>
      <c r="J28" s="79">
        <v>0</v>
      </c>
      <c r="K28" s="79">
        <f t="shared" ref="K28:AR28" si="211">J28</f>
        <v>0</v>
      </c>
      <c r="L28" s="79">
        <f t="shared" si="211"/>
        <v>0</v>
      </c>
      <c r="M28" s="79">
        <f t="shared" si="211"/>
        <v>0</v>
      </c>
      <c r="N28" s="79">
        <f t="shared" si="211"/>
        <v>0</v>
      </c>
      <c r="O28" s="79">
        <f t="shared" si="211"/>
        <v>0</v>
      </c>
      <c r="P28" s="79">
        <f t="shared" si="211"/>
        <v>0</v>
      </c>
      <c r="Q28" s="79">
        <f t="shared" si="211"/>
        <v>0</v>
      </c>
      <c r="R28" s="79">
        <f t="shared" si="211"/>
        <v>0</v>
      </c>
      <c r="S28" s="79">
        <f t="shared" si="211"/>
        <v>0</v>
      </c>
      <c r="T28" s="79">
        <f t="shared" si="211"/>
        <v>0</v>
      </c>
      <c r="U28" s="79">
        <f t="shared" si="211"/>
        <v>0</v>
      </c>
      <c r="V28" s="79">
        <f t="shared" si="211"/>
        <v>0</v>
      </c>
      <c r="W28" s="79">
        <f t="shared" si="211"/>
        <v>0</v>
      </c>
      <c r="X28" s="79">
        <f t="shared" si="211"/>
        <v>0</v>
      </c>
      <c r="Y28" s="79">
        <f t="shared" si="211"/>
        <v>0</v>
      </c>
      <c r="Z28" s="79">
        <f t="shared" si="211"/>
        <v>0</v>
      </c>
      <c r="AA28" s="79">
        <f t="shared" si="211"/>
        <v>0</v>
      </c>
      <c r="AB28" s="79">
        <f t="shared" si="211"/>
        <v>0</v>
      </c>
      <c r="AC28" s="79">
        <f t="shared" si="211"/>
        <v>0</v>
      </c>
      <c r="AD28" s="79">
        <f t="shared" si="211"/>
        <v>0</v>
      </c>
      <c r="AE28" s="79">
        <f t="shared" si="211"/>
        <v>0</v>
      </c>
      <c r="AF28" s="79">
        <f t="shared" si="211"/>
        <v>0</v>
      </c>
      <c r="AG28" s="79">
        <f t="shared" si="211"/>
        <v>0</v>
      </c>
      <c r="AH28" s="79">
        <f t="shared" si="211"/>
        <v>0</v>
      </c>
      <c r="AI28" s="79">
        <f t="shared" si="211"/>
        <v>0</v>
      </c>
      <c r="AJ28" s="79">
        <f t="shared" si="211"/>
        <v>0</v>
      </c>
      <c r="AK28" s="79">
        <f t="shared" si="211"/>
        <v>0</v>
      </c>
      <c r="AL28" s="79">
        <f t="shared" si="211"/>
        <v>0</v>
      </c>
      <c r="AM28" s="79">
        <f t="shared" si="211"/>
        <v>0</v>
      </c>
      <c r="AN28" s="79">
        <f t="shared" si="211"/>
        <v>0</v>
      </c>
      <c r="AO28" s="79">
        <f t="shared" si="211"/>
        <v>0</v>
      </c>
      <c r="AP28" s="79">
        <f t="shared" si="211"/>
        <v>0</v>
      </c>
      <c r="AQ28" s="79">
        <f t="shared" si="211"/>
        <v>0</v>
      </c>
      <c r="AR28" s="79">
        <f t="shared" si="211"/>
        <v>0</v>
      </c>
      <c r="AS28" s="79">
        <f t="shared" si="198"/>
        <v>0</v>
      </c>
      <c r="AT28" s="79">
        <f t="shared" si="199"/>
        <v>0</v>
      </c>
      <c r="AU28" s="79">
        <f t="shared" si="200"/>
        <v>0</v>
      </c>
      <c r="AV28" s="79">
        <f t="shared" si="201"/>
        <v>0</v>
      </c>
      <c r="AW28" s="79">
        <f t="shared" si="202"/>
        <v>0</v>
      </c>
      <c r="AX28" s="79">
        <f t="shared" si="203"/>
        <v>0</v>
      </c>
      <c r="AY28" s="79">
        <f t="shared" si="204"/>
        <v>0</v>
      </c>
      <c r="AZ28" s="79">
        <f t="shared" si="205"/>
        <v>0</v>
      </c>
      <c r="BA28" s="79">
        <f t="shared" si="206"/>
        <v>0</v>
      </c>
      <c r="BB28" s="79">
        <f t="shared" si="207"/>
        <v>0</v>
      </c>
      <c r="BC28" s="79">
        <f t="shared" si="208"/>
        <v>0</v>
      </c>
      <c r="BD28" s="79">
        <f t="shared" si="209"/>
        <v>0</v>
      </c>
      <c r="BF28" s="76">
        <f t="shared" ref="BF28:BP37" ca="1" si="212">SUMIFS($J28:$BD28,$J$4:$BD$4,BF$4,$J$3:$BD$3,BF$3)</f>
        <v>0</v>
      </c>
      <c r="BG28" s="76">
        <f t="shared" ca="1" si="212"/>
        <v>0</v>
      </c>
      <c r="BH28" s="76">
        <f t="shared" ca="1" si="212"/>
        <v>0</v>
      </c>
      <c r="BI28" s="76">
        <f t="shared" ca="1" si="212"/>
        <v>0</v>
      </c>
      <c r="BJ28" s="76">
        <f t="shared" ca="1" si="212"/>
        <v>0</v>
      </c>
      <c r="BK28" s="76">
        <f t="shared" ca="1" si="212"/>
        <v>0</v>
      </c>
      <c r="BL28" s="76">
        <f t="shared" ca="1" si="212"/>
        <v>0</v>
      </c>
      <c r="BM28" s="76">
        <f t="shared" ca="1" si="212"/>
        <v>0</v>
      </c>
      <c r="BN28" s="76">
        <f t="shared" ca="1" si="212"/>
        <v>0</v>
      </c>
      <c r="BO28" s="76">
        <f t="shared" ca="1" si="212"/>
        <v>0</v>
      </c>
      <c r="BP28" s="76">
        <f t="shared" ca="1" si="212"/>
        <v>0</v>
      </c>
      <c r="BQ28" s="76">
        <f t="shared" ca="1" si="144"/>
        <v>0</v>
      </c>
      <c r="BR28" s="76">
        <f t="shared" ca="1" si="144"/>
        <v>0</v>
      </c>
      <c r="BS28" s="76">
        <f t="shared" ca="1" si="144"/>
        <v>0</v>
      </c>
      <c r="BT28" s="76">
        <f t="shared" ca="1" si="144"/>
        <v>0</v>
      </c>
      <c r="BU28" s="76">
        <f t="shared" ca="1" si="144"/>
        <v>0</v>
      </c>
      <c r="BW28" s="76">
        <f t="shared" ca="1" si="145"/>
        <v>0</v>
      </c>
      <c r="BX28" s="76">
        <f t="shared" ca="1" si="145"/>
        <v>0</v>
      </c>
      <c r="BY28" s="76">
        <f t="shared" ca="1" si="145"/>
        <v>0</v>
      </c>
      <c r="BZ28" s="76">
        <f t="shared" ca="1" si="145"/>
        <v>0</v>
      </c>
    </row>
    <row r="29" spans="2:78" s="74" customFormat="1">
      <c r="B29" s="79" t="s">
        <v>138</v>
      </c>
      <c r="C29" s="81" t="str">
        <f>'Get Started'!$D$7</f>
        <v>$</v>
      </c>
      <c r="D29" s="79" t="s">
        <v>41</v>
      </c>
      <c r="E29" s="82" t="s">
        <v>128</v>
      </c>
      <c r="F29" s="82"/>
      <c r="G29" s="82"/>
      <c r="H29" s="82"/>
      <c r="J29" s="79">
        <v>0</v>
      </c>
      <c r="K29" s="79">
        <f t="shared" ref="K29:AR29" si="213">J29</f>
        <v>0</v>
      </c>
      <c r="L29" s="79">
        <f t="shared" si="213"/>
        <v>0</v>
      </c>
      <c r="M29" s="79">
        <f t="shared" si="213"/>
        <v>0</v>
      </c>
      <c r="N29" s="79">
        <f t="shared" si="213"/>
        <v>0</v>
      </c>
      <c r="O29" s="79">
        <f t="shared" si="213"/>
        <v>0</v>
      </c>
      <c r="P29" s="79">
        <f t="shared" si="213"/>
        <v>0</v>
      </c>
      <c r="Q29" s="79">
        <f t="shared" si="213"/>
        <v>0</v>
      </c>
      <c r="R29" s="79">
        <f t="shared" si="213"/>
        <v>0</v>
      </c>
      <c r="S29" s="79">
        <f t="shared" si="213"/>
        <v>0</v>
      </c>
      <c r="T29" s="79">
        <f t="shared" si="213"/>
        <v>0</v>
      </c>
      <c r="U29" s="79">
        <f t="shared" si="213"/>
        <v>0</v>
      </c>
      <c r="V29" s="79">
        <f t="shared" si="213"/>
        <v>0</v>
      </c>
      <c r="W29" s="79">
        <f t="shared" si="213"/>
        <v>0</v>
      </c>
      <c r="X29" s="79">
        <f t="shared" si="213"/>
        <v>0</v>
      </c>
      <c r="Y29" s="79">
        <f t="shared" si="213"/>
        <v>0</v>
      </c>
      <c r="Z29" s="79">
        <f t="shared" si="213"/>
        <v>0</v>
      </c>
      <c r="AA29" s="79">
        <f t="shared" si="213"/>
        <v>0</v>
      </c>
      <c r="AB29" s="79">
        <f t="shared" si="213"/>
        <v>0</v>
      </c>
      <c r="AC29" s="79">
        <f t="shared" si="213"/>
        <v>0</v>
      </c>
      <c r="AD29" s="79">
        <f t="shared" si="213"/>
        <v>0</v>
      </c>
      <c r="AE29" s="79">
        <f t="shared" si="213"/>
        <v>0</v>
      </c>
      <c r="AF29" s="79">
        <f t="shared" si="213"/>
        <v>0</v>
      </c>
      <c r="AG29" s="79">
        <f t="shared" si="213"/>
        <v>0</v>
      </c>
      <c r="AH29" s="79">
        <f t="shared" si="213"/>
        <v>0</v>
      </c>
      <c r="AI29" s="79">
        <f t="shared" si="213"/>
        <v>0</v>
      </c>
      <c r="AJ29" s="79">
        <f t="shared" si="213"/>
        <v>0</v>
      </c>
      <c r="AK29" s="79">
        <f t="shared" si="213"/>
        <v>0</v>
      </c>
      <c r="AL29" s="79">
        <f t="shared" si="213"/>
        <v>0</v>
      </c>
      <c r="AM29" s="79">
        <f t="shared" si="213"/>
        <v>0</v>
      </c>
      <c r="AN29" s="79">
        <f t="shared" si="213"/>
        <v>0</v>
      </c>
      <c r="AO29" s="79">
        <f t="shared" si="213"/>
        <v>0</v>
      </c>
      <c r="AP29" s="79">
        <f t="shared" si="213"/>
        <v>0</v>
      </c>
      <c r="AQ29" s="79">
        <f t="shared" si="213"/>
        <v>0</v>
      </c>
      <c r="AR29" s="79">
        <f t="shared" si="213"/>
        <v>0</v>
      </c>
      <c r="AS29" s="79">
        <f t="shared" si="198"/>
        <v>0</v>
      </c>
      <c r="AT29" s="79">
        <f t="shared" si="199"/>
        <v>0</v>
      </c>
      <c r="AU29" s="79">
        <f t="shared" si="200"/>
        <v>0</v>
      </c>
      <c r="AV29" s="79">
        <f t="shared" si="201"/>
        <v>0</v>
      </c>
      <c r="AW29" s="79">
        <f t="shared" si="202"/>
        <v>0</v>
      </c>
      <c r="AX29" s="79">
        <f t="shared" si="203"/>
        <v>0</v>
      </c>
      <c r="AY29" s="79">
        <f t="shared" si="204"/>
        <v>0</v>
      </c>
      <c r="AZ29" s="79">
        <f t="shared" si="205"/>
        <v>0</v>
      </c>
      <c r="BA29" s="79">
        <f t="shared" si="206"/>
        <v>0</v>
      </c>
      <c r="BB29" s="79">
        <f t="shared" si="207"/>
        <v>0</v>
      </c>
      <c r="BC29" s="79">
        <f t="shared" si="208"/>
        <v>0</v>
      </c>
      <c r="BD29" s="79">
        <f t="shared" si="209"/>
        <v>0</v>
      </c>
      <c r="BF29" s="76">
        <f t="shared" ca="1" si="212"/>
        <v>0</v>
      </c>
      <c r="BG29" s="76">
        <f t="shared" ca="1" si="212"/>
        <v>0</v>
      </c>
      <c r="BH29" s="76">
        <f t="shared" ca="1" si="212"/>
        <v>0</v>
      </c>
      <c r="BI29" s="76">
        <f t="shared" ca="1" si="212"/>
        <v>0</v>
      </c>
      <c r="BJ29" s="76">
        <f t="shared" ca="1" si="212"/>
        <v>0</v>
      </c>
      <c r="BK29" s="76">
        <f t="shared" ca="1" si="212"/>
        <v>0</v>
      </c>
      <c r="BL29" s="76">
        <f t="shared" ca="1" si="212"/>
        <v>0</v>
      </c>
      <c r="BM29" s="76">
        <f t="shared" ca="1" si="212"/>
        <v>0</v>
      </c>
      <c r="BN29" s="76">
        <f t="shared" ca="1" si="212"/>
        <v>0</v>
      </c>
      <c r="BO29" s="76">
        <f t="shared" ca="1" si="212"/>
        <v>0</v>
      </c>
      <c r="BP29" s="76">
        <f t="shared" ca="1" si="212"/>
        <v>0</v>
      </c>
      <c r="BQ29" s="76">
        <f t="shared" ca="1" si="144"/>
        <v>0</v>
      </c>
      <c r="BR29" s="76">
        <f t="shared" ca="1" si="144"/>
        <v>0</v>
      </c>
      <c r="BS29" s="76">
        <f t="shared" ca="1" si="144"/>
        <v>0</v>
      </c>
      <c r="BT29" s="76">
        <f t="shared" ca="1" si="144"/>
        <v>0</v>
      </c>
      <c r="BU29" s="76">
        <f t="shared" ca="1" si="144"/>
        <v>0</v>
      </c>
      <c r="BW29" s="76">
        <f t="shared" ca="1" si="145"/>
        <v>0</v>
      </c>
      <c r="BX29" s="76">
        <f t="shared" ca="1" si="145"/>
        <v>0</v>
      </c>
      <c r="BY29" s="76">
        <f t="shared" ca="1" si="145"/>
        <v>0</v>
      </c>
      <c r="BZ29" s="76">
        <f t="shared" ca="1" si="145"/>
        <v>0</v>
      </c>
    </row>
    <row r="30" spans="2:78" s="74" customFormat="1">
      <c r="B30" s="79" t="s">
        <v>139</v>
      </c>
      <c r="C30" s="81" t="str">
        <f>'Get Started'!$D$7</f>
        <v>$</v>
      </c>
      <c r="D30" s="79" t="s">
        <v>41</v>
      </c>
      <c r="E30" s="82" t="s">
        <v>128</v>
      </c>
      <c r="F30" s="82"/>
      <c r="G30" s="82"/>
      <c r="H30" s="82"/>
      <c r="J30" s="79">
        <v>0</v>
      </c>
      <c r="K30" s="79">
        <f t="shared" ref="K30:AR30" si="214">J30</f>
        <v>0</v>
      </c>
      <c r="L30" s="79">
        <f t="shared" si="214"/>
        <v>0</v>
      </c>
      <c r="M30" s="79">
        <f t="shared" si="214"/>
        <v>0</v>
      </c>
      <c r="N30" s="79">
        <f t="shared" si="214"/>
        <v>0</v>
      </c>
      <c r="O30" s="79">
        <f t="shared" si="214"/>
        <v>0</v>
      </c>
      <c r="P30" s="79">
        <f t="shared" si="214"/>
        <v>0</v>
      </c>
      <c r="Q30" s="79">
        <f t="shared" si="214"/>
        <v>0</v>
      </c>
      <c r="R30" s="79">
        <f t="shared" si="214"/>
        <v>0</v>
      </c>
      <c r="S30" s="79">
        <f t="shared" si="214"/>
        <v>0</v>
      </c>
      <c r="T30" s="79">
        <f t="shared" si="214"/>
        <v>0</v>
      </c>
      <c r="U30" s="79">
        <f t="shared" si="214"/>
        <v>0</v>
      </c>
      <c r="V30" s="79">
        <f t="shared" si="214"/>
        <v>0</v>
      </c>
      <c r="W30" s="79">
        <f t="shared" si="214"/>
        <v>0</v>
      </c>
      <c r="X30" s="79">
        <f t="shared" si="214"/>
        <v>0</v>
      </c>
      <c r="Y30" s="79">
        <f t="shared" si="214"/>
        <v>0</v>
      </c>
      <c r="Z30" s="79">
        <f t="shared" si="214"/>
        <v>0</v>
      </c>
      <c r="AA30" s="79">
        <f t="shared" si="214"/>
        <v>0</v>
      </c>
      <c r="AB30" s="79">
        <f t="shared" si="214"/>
        <v>0</v>
      </c>
      <c r="AC30" s="79">
        <f t="shared" si="214"/>
        <v>0</v>
      </c>
      <c r="AD30" s="79">
        <f t="shared" si="214"/>
        <v>0</v>
      </c>
      <c r="AE30" s="79">
        <f t="shared" si="214"/>
        <v>0</v>
      </c>
      <c r="AF30" s="79">
        <f t="shared" si="214"/>
        <v>0</v>
      </c>
      <c r="AG30" s="79">
        <f t="shared" si="214"/>
        <v>0</v>
      </c>
      <c r="AH30" s="79">
        <f t="shared" si="214"/>
        <v>0</v>
      </c>
      <c r="AI30" s="79">
        <f t="shared" si="214"/>
        <v>0</v>
      </c>
      <c r="AJ30" s="79">
        <f t="shared" si="214"/>
        <v>0</v>
      </c>
      <c r="AK30" s="79">
        <f t="shared" si="214"/>
        <v>0</v>
      </c>
      <c r="AL30" s="79">
        <f t="shared" si="214"/>
        <v>0</v>
      </c>
      <c r="AM30" s="79">
        <f t="shared" si="214"/>
        <v>0</v>
      </c>
      <c r="AN30" s="79">
        <f t="shared" si="214"/>
        <v>0</v>
      </c>
      <c r="AO30" s="79">
        <f t="shared" si="214"/>
        <v>0</v>
      </c>
      <c r="AP30" s="79">
        <f t="shared" si="214"/>
        <v>0</v>
      </c>
      <c r="AQ30" s="79">
        <f t="shared" si="214"/>
        <v>0</v>
      </c>
      <c r="AR30" s="79">
        <f t="shared" si="214"/>
        <v>0</v>
      </c>
      <c r="AS30" s="79">
        <f t="shared" si="198"/>
        <v>0</v>
      </c>
      <c r="AT30" s="79">
        <f t="shared" si="199"/>
        <v>0</v>
      </c>
      <c r="AU30" s="79">
        <f t="shared" si="200"/>
        <v>0</v>
      </c>
      <c r="AV30" s="79">
        <f t="shared" si="201"/>
        <v>0</v>
      </c>
      <c r="AW30" s="79">
        <f t="shared" si="202"/>
        <v>0</v>
      </c>
      <c r="AX30" s="79">
        <f t="shared" si="203"/>
        <v>0</v>
      </c>
      <c r="AY30" s="79">
        <f t="shared" si="204"/>
        <v>0</v>
      </c>
      <c r="AZ30" s="79">
        <f t="shared" si="205"/>
        <v>0</v>
      </c>
      <c r="BA30" s="79">
        <f t="shared" si="206"/>
        <v>0</v>
      </c>
      <c r="BB30" s="79">
        <f t="shared" si="207"/>
        <v>0</v>
      </c>
      <c r="BC30" s="79">
        <f t="shared" si="208"/>
        <v>0</v>
      </c>
      <c r="BD30" s="79">
        <f t="shared" si="209"/>
        <v>0</v>
      </c>
      <c r="BF30" s="76">
        <f t="shared" ca="1" si="212"/>
        <v>0</v>
      </c>
      <c r="BG30" s="76">
        <f t="shared" ca="1" si="212"/>
        <v>0</v>
      </c>
      <c r="BH30" s="76">
        <f t="shared" ca="1" si="212"/>
        <v>0</v>
      </c>
      <c r="BI30" s="76">
        <f t="shared" ca="1" si="212"/>
        <v>0</v>
      </c>
      <c r="BJ30" s="76">
        <f t="shared" ca="1" si="212"/>
        <v>0</v>
      </c>
      <c r="BK30" s="76">
        <f t="shared" ca="1" si="212"/>
        <v>0</v>
      </c>
      <c r="BL30" s="76">
        <f t="shared" ca="1" si="212"/>
        <v>0</v>
      </c>
      <c r="BM30" s="76">
        <f t="shared" ca="1" si="212"/>
        <v>0</v>
      </c>
      <c r="BN30" s="76">
        <f t="shared" ca="1" si="212"/>
        <v>0</v>
      </c>
      <c r="BO30" s="76">
        <f t="shared" ca="1" si="212"/>
        <v>0</v>
      </c>
      <c r="BP30" s="76">
        <f t="shared" ca="1" si="212"/>
        <v>0</v>
      </c>
      <c r="BQ30" s="76">
        <f t="shared" ca="1" si="144"/>
        <v>0</v>
      </c>
      <c r="BR30" s="76">
        <f t="shared" ca="1" si="144"/>
        <v>0</v>
      </c>
      <c r="BS30" s="76">
        <f t="shared" ca="1" si="144"/>
        <v>0</v>
      </c>
      <c r="BT30" s="76">
        <f t="shared" ca="1" si="144"/>
        <v>0</v>
      </c>
      <c r="BU30" s="76">
        <f t="shared" ca="1" si="144"/>
        <v>0</v>
      </c>
      <c r="BW30" s="76">
        <f t="shared" ca="1" si="145"/>
        <v>0</v>
      </c>
      <c r="BX30" s="76">
        <f t="shared" ca="1" si="145"/>
        <v>0</v>
      </c>
      <c r="BY30" s="76">
        <f t="shared" ca="1" si="145"/>
        <v>0</v>
      </c>
      <c r="BZ30" s="76">
        <f t="shared" ca="1" si="145"/>
        <v>0</v>
      </c>
    </row>
    <row r="31" spans="2:78" s="74" customFormat="1">
      <c r="B31" s="79" t="s">
        <v>140</v>
      </c>
      <c r="C31" s="81" t="str">
        <f>'Get Started'!$D$7</f>
        <v>$</v>
      </c>
      <c r="D31" s="79" t="s">
        <v>41</v>
      </c>
      <c r="E31" s="82" t="s">
        <v>128</v>
      </c>
      <c r="F31" s="82"/>
      <c r="G31" s="82"/>
      <c r="H31" s="82"/>
      <c r="J31" s="79">
        <v>0</v>
      </c>
      <c r="K31" s="79">
        <f t="shared" ref="K31:AR31" si="215">J31</f>
        <v>0</v>
      </c>
      <c r="L31" s="79">
        <f t="shared" si="215"/>
        <v>0</v>
      </c>
      <c r="M31" s="79">
        <f t="shared" si="215"/>
        <v>0</v>
      </c>
      <c r="N31" s="79">
        <f t="shared" si="215"/>
        <v>0</v>
      </c>
      <c r="O31" s="79">
        <f t="shared" si="215"/>
        <v>0</v>
      </c>
      <c r="P31" s="79">
        <f t="shared" si="215"/>
        <v>0</v>
      </c>
      <c r="Q31" s="79">
        <f t="shared" si="215"/>
        <v>0</v>
      </c>
      <c r="R31" s="79">
        <f t="shared" si="215"/>
        <v>0</v>
      </c>
      <c r="S31" s="79">
        <f t="shared" si="215"/>
        <v>0</v>
      </c>
      <c r="T31" s="79">
        <f t="shared" si="215"/>
        <v>0</v>
      </c>
      <c r="U31" s="79">
        <f t="shared" si="215"/>
        <v>0</v>
      </c>
      <c r="V31" s="79">
        <f t="shared" si="215"/>
        <v>0</v>
      </c>
      <c r="W31" s="79">
        <f t="shared" si="215"/>
        <v>0</v>
      </c>
      <c r="X31" s="79">
        <f t="shared" si="215"/>
        <v>0</v>
      </c>
      <c r="Y31" s="79">
        <f t="shared" si="215"/>
        <v>0</v>
      </c>
      <c r="Z31" s="79">
        <f t="shared" si="215"/>
        <v>0</v>
      </c>
      <c r="AA31" s="79">
        <f t="shared" si="215"/>
        <v>0</v>
      </c>
      <c r="AB31" s="79">
        <f t="shared" si="215"/>
        <v>0</v>
      </c>
      <c r="AC31" s="79">
        <f t="shared" si="215"/>
        <v>0</v>
      </c>
      <c r="AD31" s="79">
        <f t="shared" si="215"/>
        <v>0</v>
      </c>
      <c r="AE31" s="79">
        <f t="shared" si="215"/>
        <v>0</v>
      </c>
      <c r="AF31" s="79">
        <f t="shared" si="215"/>
        <v>0</v>
      </c>
      <c r="AG31" s="79">
        <f t="shared" si="215"/>
        <v>0</v>
      </c>
      <c r="AH31" s="79">
        <f t="shared" si="215"/>
        <v>0</v>
      </c>
      <c r="AI31" s="79">
        <f t="shared" si="215"/>
        <v>0</v>
      </c>
      <c r="AJ31" s="79">
        <f t="shared" si="215"/>
        <v>0</v>
      </c>
      <c r="AK31" s="79">
        <f t="shared" si="215"/>
        <v>0</v>
      </c>
      <c r="AL31" s="79">
        <f t="shared" si="215"/>
        <v>0</v>
      </c>
      <c r="AM31" s="79">
        <f t="shared" si="215"/>
        <v>0</v>
      </c>
      <c r="AN31" s="79">
        <f t="shared" si="215"/>
        <v>0</v>
      </c>
      <c r="AO31" s="79">
        <f t="shared" si="215"/>
        <v>0</v>
      </c>
      <c r="AP31" s="79">
        <f t="shared" si="215"/>
        <v>0</v>
      </c>
      <c r="AQ31" s="79">
        <f t="shared" si="215"/>
        <v>0</v>
      </c>
      <c r="AR31" s="79">
        <f t="shared" si="215"/>
        <v>0</v>
      </c>
      <c r="AS31" s="79">
        <f t="shared" si="198"/>
        <v>0</v>
      </c>
      <c r="AT31" s="79">
        <f t="shared" si="199"/>
        <v>0</v>
      </c>
      <c r="AU31" s="79">
        <f t="shared" si="200"/>
        <v>0</v>
      </c>
      <c r="AV31" s="79">
        <f t="shared" si="201"/>
        <v>0</v>
      </c>
      <c r="AW31" s="79">
        <f t="shared" si="202"/>
        <v>0</v>
      </c>
      <c r="AX31" s="79">
        <f t="shared" si="203"/>
        <v>0</v>
      </c>
      <c r="AY31" s="79">
        <f t="shared" si="204"/>
        <v>0</v>
      </c>
      <c r="AZ31" s="79">
        <f t="shared" si="205"/>
        <v>0</v>
      </c>
      <c r="BA31" s="79">
        <f t="shared" si="206"/>
        <v>0</v>
      </c>
      <c r="BB31" s="79">
        <f t="shared" si="207"/>
        <v>0</v>
      </c>
      <c r="BC31" s="79">
        <f t="shared" si="208"/>
        <v>0</v>
      </c>
      <c r="BD31" s="79">
        <f t="shared" si="209"/>
        <v>0</v>
      </c>
      <c r="BF31" s="76">
        <f t="shared" ca="1" si="212"/>
        <v>0</v>
      </c>
      <c r="BG31" s="76">
        <f t="shared" ca="1" si="212"/>
        <v>0</v>
      </c>
      <c r="BH31" s="76">
        <f t="shared" ca="1" si="212"/>
        <v>0</v>
      </c>
      <c r="BI31" s="76">
        <f t="shared" ca="1" si="212"/>
        <v>0</v>
      </c>
      <c r="BJ31" s="76">
        <f t="shared" ca="1" si="212"/>
        <v>0</v>
      </c>
      <c r="BK31" s="76">
        <f t="shared" ca="1" si="212"/>
        <v>0</v>
      </c>
      <c r="BL31" s="76">
        <f t="shared" ca="1" si="212"/>
        <v>0</v>
      </c>
      <c r="BM31" s="76">
        <f t="shared" ca="1" si="212"/>
        <v>0</v>
      </c>
      <c r="BN31" s="76">
        <f t="shared" ca="1" si="212"/>
        <v>0</v>
      </c>
      <c r="BO31" s="76">
        <f t="shared" ca="1" si="212"/>
        <v>0</v>
      </c>
      <c r="BP31" s="76">
        <f t="shared" ca="1" si="212"/>
        <v>0</v>
      </c>
      <c r="BQ31" s="76">
        <f t="shared" ca="1" si="144"/>
        <v>0</v>
      </c>
      <c r="BR31" s="76">
        <f t="shared" ca="1" si="144"/>
        <v>0</v>
      </c>
      <c r="BS31" s="76">
        <f t="shared" ca="1" si="144"/>
        <v>0</v>
      </c>
      <c r="BT31" s="76">
        <f t="shared" ca="1" si="144"/>
        <v>0</v>
      </c>
      <c r="BU31" s="76">
        <f t="shared" ca="1" si="144"/>
        <v>0</v>
      </c>
      <c r="BW31" s="76">
        <f t="shared" ca="1" si="145"/>
        <v>0</v>
      </c>
      <c r="BX31" s="76">
        <f t="shared" ca="1" si="145"/>
        <v>0</v>
      </c>
      <c r="BY31" s="76">
        <f t="shared" ca="1" si="145"/>
        <v>0</v>
      </c>
      <c r="BZ31" s="76">
        <f t="shared" ca="1" si="145"/>
        <v>0</v>
      </c>
    </row>
    <row r="32" spans="2:78" s="74" customFormat="1">
      <c r="B32" s="79" t="s">
        <v>141</v>
      </c>
      <c r="C32" s="81" t="str">
        <f>'Get Started'!$D$7</f>
        <v>$</v>
      </c>
      <c r="D32" s="79" t="s">
        <v>41</v>
      </c>
      <c r="E32" s="82" t="s">
        <v>128</v>
      </c>
      <c r="F32" s="82"/>
      <c r="G32" s="82"/>
      <c r="H32" s="82"/>
      <c r="J32" s="79">
        <v>0</v>
      </c>
      <c r="K32" s="79">
        <f t="shared" ref="K32:AR32" si="216">J32</f>
        <v>0</v>
      </c>
      <c r="L32" s="79">
        <f t="shared" si="216"/>
        <v>0</v>
      </c>
      <c r="M32" s="79">
        <f t="shared" si="216"/>
        <v>0</v>
      </c>
      <c r="N32" s="79">
        <f t="shared" si="216"/>
        <v>0</v>
      </c>
      <c r="O32" s="79">
        <f t="shared" si="216"/>
        <v>0</v>
      </c>
      <c r="P32" s="79">
        <f t="shared" si="216"/>
        <v>0</v>
      </c>
      <c r="Q32" s="79">
        <f t="shared" si="216"/>
        <v>0</v>
      </c>
      <c r="R32" s="79">
        <f t="shared" si="216"/>
        <v>0</v>
      </c>
      <c r="S32" s="79">
        <f t="shared" si="216"/>
        <v>0</v>
      </c>
      <c r="T32" s="79">
        <f t="shared" si="216"/>
        <v>0</v>
      </c>
      <c r="U32" s="79">
        <f t="shared" si="216"/>
        <v>0</v>
      </c>
      <c r="V32" s="79">
        <f t="shared" si="216"/>
        <v>0</v>
      </c>
      <c r="W32" s="79">
        <f t="shared" si="216"/>
        <v>0</v>
      </c>
      <c r="X32" s="79">
        <f t="shared" si="216"/>
        <v>0</v>
      </c>
      <c r="Y32" s="79">
        <f t="shared" si="216"/>
        <v>0</v>
      </c>
      <c r="Z32" s="79">
        <f t="shared" si="216"/>
        <v>0</v>
      </c>
      <c r="AA32" s="79">
        <f t="shared" si="216"/>
        <v>0</v>
      </c>
      <c r="AB32" s="79">
        <f t="shared" si="216"/>
        <v>0</v>
      </c>
      <c r="AC32" s="79">
        <f t="shared" si="216"/>
        <v>0</v>
      </c>
      <c r="AD32" s="79">
        <f t="shared" si="216"/>
        <v>0</v>
      </c>
      <c r="AE32" s="79">
        <f t="shared" si="216"/>
        <v>0</v>
      </c>
      <c r="AF32" s="79">
        <f t="shared" si="216"/>
        <v>0</v>
      </c>
      <c r="AG32" s="79">
        <f t="shared" si="216"/>
        <v>0</v>
      </c>
      <c r="AH32" s="79">
        <f t="shared" si="216"/>
        <v>0</v>
      </c>
      <c r="AI32" s="79">
        <f t="shared" si="216"/>
        <v>0</v>
      </c>
      <c r="AJ32" s="79">
        <f t="shared" si="216"/>
        <v>0</v>
      </c>
      <c r="AK32" s="79">
        <f t="shared" si="216"/>
        <v>0</v>
      </c>
      <c r="AL32" s="79">
        <f t="shared" si="216"/>
        <v>0</v>
      </c>
      <c r="AM32" s="79">
        <f t="shared" si="216"/>
        <v>0</v>
      </c>
      <c r="AN32" s="79">
        <f t="shared" si="216"/>
        <v>0</v>
      </c>
      <c r="AO32" s="79">
        <f t="shared" si="216"/>
        <v>0</v>
      </c>
      <c r="AP32" s="79">
        <f t="shared" si="216"/>
        <v>0</v>
      </c>
      <c r="AQ32" s="79">
        <f t="shared" si="216"/>
        <v>0</v>
      </c>
      <c r="AR32" s="79">
        <f t="shared" si="216"/>
        <v>0</v>
      </c>
      <c r="AS32" s="79">
        <f t="shared" si="198"/>
        <v>0</v>
      </c>
      <c r="AT32" s="79">
        <f t="shared" si="199"/>
        <v>0</v>
      </c>
      <c r="AU32" s="79">
        <f t="shared" si="200"/>
        <v>0</v>
      </c>
      <c r="AV32" s="79">
        <f t="shared" si="201"/>
        <v>0</v>
      </c>
      <c r="AW32" s="79">
        <f t="shared" si="202"/>
        <v>0</v>
      </c>
      <c r="AX32" s="79">
        <f t="shared" si="203"/>
        <v>0</v>
      </c>
      <c r="AY32" s="79">
        <f t="shared" si="204"/>
        <v>0</v>
      </c>
      <c r="AZ32" s="79">
        <f t="shared" si="205"/>
        <v>0</v>
      </c>
      <c r="BA32" s="79">
        <f t="shared" si="206"/>
        <v>0</v>
      </c>
      <c r="BB32" s="79">
        <f t="shared" si="207"/>
        <v>0</v>
      </c>
      <c r="BC32" s="79">
        <f t="shared" si="208"/>
        <v>0</v>
      </c>
      <c r="BD32" s="79">
        <f t="shared" si="209"/>
        <v>0</v>
      </c>
      <c r="BF32" s="76">
        <f t="shared" ca="1" si="212"/>
        <v>0</v>
      </c>
      <c r="BG32" s="76">
        <f t="shared" ca="1" si="212"/>
        <v>0</v>
      </c>
      <c r="BH32" s="76">
        <f t="shared" ca="1" si="212"/>
        <v>0</v>
      </c>
      <c r="BI32" s="76">
        <f t="shared" ca="1" si="212"/>
        <v>0</v>
      </c>
      <c r="BJ32" s="76">
        <f t="shared" ca="1" si="212"/>
        <v>0</v>
      </c>
      <c r="BK32" s="76">
        <f t="shared" ca="1" si="212"/>
        <v>0</v>
      </c>
      <c r="BL32" s="76">
        <f t="shared" ca="1" si="212"/>
        <v>0</v>
      </c>
      <c r="BM32" s="76">
        <f t="shared" ca="1" si="212"/>
        <v>0</v>
      </c>
      <c r="BN32" s="76">
        <f t="shared" ca="1" si="212"/>
        <v>0</v>
      </c>
      <c r="BO32" s="76">
        <f t="shared" ca="1" si="212"/>
        <v>0</v>
      </c>
      <c r="BP32" s="76">
        <f t="shared" ca="1" si="212"/>
        <v>0</v>
      </c>
      <c r="BQ32" s="76">
        <f t="shared" ca="1" si="144"/>
        <v>0</v>
      </c>
      <c r="BR32" s="76">
        <f t="shared" ca="1" si="144"/>
        <v>0</v>
      </c>
      <c r="BS32" s="76">
        <f t="shared" ca="1" si="144"/>
        <v>0</v>
      </c>
      <c r="BT32" s="76">
        <f t="shared" ca="1" si="144"/>
        <v>0</v>
      </c>
      <c r="BU32" s="76">
        <f t="shared" ca="1" si="144"/>
        <v>0</v>
      </c>
      <c r="BW32" s="76">
        <f t="shared" ca="1" si="145"/>
        <v>0</v>
      </c>
      <c r="BX32" s="76">
        <f t="shared" ca="1" si="145"/>
        <v>0</v>
      </c>
      <c r="BY32" s="76">
        <f t="shared" ca="1" si="145"/>
        <v>0</v>
      </c>
      <c r="BZ32" s="76">
        <f t="shared" ca="1" si="145"/>
        <v>0</v>
      </c>
    </row>
    <row r="33" spans="2:78" s="74" customFormat="1">
      <c r="B33" s="79" t="s">
        <v>142</v>
      </c>
      <c r="C33" s="81" t="str">
        <f>'Get Started'!$D$7</f>
        <v>$</v>
      </c>
      <c r="D33" s="79" t="s">
        <v>41</v>
      </c>
      <c r="E33" s="82" t="s">
        <v>128</v>
      </c>
      <c r="F33" s="82"/>
      <c r="G33" s="82"/>
      <c r="H33" s="82"/>
      <c r="J33" s="79">
        <v>0</v>
      </c>
      <c r="K33" s="79">
        <f t="shared" ref="K33:AR33" si="217">J33</f>
        <v>0</v>
      </c>
      <c r="L33" s="79">
        <f t="shared" si="217"/>
        <v>0</v>
      </c>
      <c r="M33" s="79">
        <f t="shared" si="217"/>
        <v>0</v>
      </c>
      <c r="N33" s="79">
        <f t="shared" si="217"/>
        <v>0</v>
      </c>
      <c r="O33" s="79">
        <f t="shared" si="217"/>
        <v>0</v>
      </c>
      <c r="P33" s="79">
        <f t="shared" si="217"/>
        <v>0</v>
      </c>
      <c r="Q33" s="79">
        <f t="shared" si="217"/>
        <v>0</v>
      </c>
      <c r="R33" s="79">
        <f t="shared" si="217"/>
        <v>0</v>
      </c>
      <c r="S33" s="79">
        <f t="shared" si="217"/>
        <v>0</v>
      </c>
      <c r="T33" s="79">
        <f t="shared" si="217"/>
        <v>0</v>
      </c>
      <c r="U33" s="79">
        <f t="shared" si="217"/>
        <v>0</v>
      </c>
      <c r="V33" s="79">
        <f t="shared" si="217"/>
        <v>0</v>
      </c>
      <c r="W33" s="79">
        <f t="shared" si="217"/>
        <v>0</v>
      </c>
      <c r="X33" s="79">
        <f t="shared" si="217"/>
        <v>0</v>
      </c>
      <c r="Y33" s="79">
        <f t="shared" si="217"/>
        <v>0</v>
      </c>
      <c r="Z33" s="79">
        <f t="shared" si="217"/>
        <v>0</v>
      </c>
      <c r="AA33" s="79">
        <f t="shared" si="217"/>
        <v>0</v>
      </c>
      <c r="AB33" s="79">
        <f t="shared" si="217"/>
        <v>0</v>
      </c>
      <c r="AC33" s="79">
        <f t="shared" si="217"/>
        <v>0</v>
      </c>
      <c r="AD33" s="79">
        <f t="shared" si="217"/>
        <v>0</v>
      </c>
      <c r="AE33" s="79">
        <f t="shared" si="217"/>
        <v>0</v>
      </c>
      <c r="AF33" s="79">
        <f t="shared" si="217"/>
        <v>0</v>
      </c>
      <c r="AG33" s="79">
        <f t="shared" si="217"/>
        <v>0</v>
      </c>
      <c r="AH33" s="79">
        <f t="shared" si="217"/>
        <v>0</v>
      </c>
      <c r="AI33" s="79">
        <f t="shared" si="217"/>
        <v>0</v>
      </c>
      <c r="AJ33" s="79">
        <f t="shared" si="217"/>
        <v>0</v>
      </c>
      <c r="AK33" s="79">
        <f t="shared" si="217"/>
        <v>0</v>
      </c>
      <c r="AL33" s="79">
        <f t="shared" si="217"/>
        <v>0</v>
      </c>
      <c r="AM33" s="79">
        <f t="shared" si="217"/>
        <v>0</v>
      </c>
      <c r="AN33" s="79">
        <f t="shared" si="217"/>
        <v>0</v>
      </c>
      <c r="AO33" s="79">
        <f t="shared" si="217"/>
        <v>0</v>
      </c>
      <c r="AP33" s="79">
        <f t="shared" si="217"/>
        <v>0</v>
      </c>
      <c r="AQ33" s="79">
        <f t="shared" si="217"/>
        <v>0</v>
      </c>
      <c r="AR33" s="79">
        <f t="shared" si="217"/>
        <v>0</v>
      </c>
      <c r="AS33" s="79">
        <f t="shared" si="198"/>
        <v>0</v>
      </c>
      <c r="AT33" s="79">
        <f t="shared" si="199"/>
        <v>0</v>
      </c>
      <c r="AU33" s="79">
        <f t="shared" si="200"/>
        <v>0</v>
      </c>
      <c r="AV33" s="79">
        <f t="shared" si="201"/>
        <v>0</v>
      </c>
      <c r="AW33" s="79">
        <f t="shared" si="202"/>
        <v>0</v>
      </c>
      <c r="AX33" s="79">
        <f t="shared" si="203"/>
        <v>0</v>
      </c>
      <c r="AY33" s="79">
        <f t="shared" si="204"/>
        <v>0</v>
      </c>
      <c r="AZ33" s="79">
        <f t="shared" si="205"/>
        <v>0</v>
      </c>
      <c r="BA33" s="79">
        <f t="shared" si="206"/>
        <v>0</v>
      </c>
      <c r="BB33" s="79">
        <f t="shared" si="207"/>
        <v>0</v>
      </c>
      <c r="BC33" s="79">
        <f t="shared" si="208"/>
        <v>0</v>
      </c>
      <c r="BD33" s="79">
        <f t="shared" si="209"/>
        <v>0</v>
      </c>
      <c r="BF33" s="76">
        <f t="shared" ca="1" si="212"/>
        <v>0</v>
      </c>
      <c r="BG33" s="76">
        <f t="shared" ca="1" si="212"/>
        <v>0</v>
      </c>
      <c r="BH33" s="76">
        <f t="shared" ca="1" si="212"/>
        <v>0</v>
      </c>
      <c r="BI33" s="76">
        <f t="shared" ca="1" si="212"/>
        <v>0</v>
      </c>
      <c r="BJ33" s="76">
        <f t="shared" ca="1" si="212"/>
        <v>0</v>
      </c>
      <c r="BK33" s="76">
        <f t="shared" ca="1" si="212"/>
        <v>0</v>
      </c>
      <c r="BL33" s="76">
        <f t="shared" ca="1" si="212"/>
        <v>0</v>
      </c>
      <c r="BM33" s="76">
        <f t="shared" ca="1" si="212"/>
        <v>0</v>
      </c>
      <c r="BN33" s="76">
        <f t="shared" ca="1" si="212"/>
        <v>0</v>
      </c>
      <c r="BO33" s="76">
        <f t="shared" ca="1" si="212"/>
        <v>0</v>
      </c>
      <c r="BP33" s="76">
        <f t="shared" ca="1" si="212"/>
        <v>0</v>
      </c>
      <c r="BQ33" s="76">
        <f t="shared" ca="1" si="144"/>
        <v>0</v>
      </c>
      <c r="BR33" s="76">
        <f t="shared" ca="1" si="144"/>
        <v>0</v>
      </c>
      <c r="BS33" s="76">
        <f t="shared" ca="1" si="144"/>
        <v>0</v>
      </c>
      <c r="BT33" s="76">
        <f t="shared" ca="1" si="144"/>
        <v>0</v>
      </c>
      <c r="BU33" s="76">
        <f t="shared" ca="1" si="144"/>
        <v>0</v>
      </c>
      <c r="BW33" s="76">
        <f t="shared" ca="1" si="145"/>
        <v>0</v>
      </c>
      <c r="BX33" s="76">
        <f t="shared" ca="1" si="145"/>
        <v>0</v>
      </c>
      <c r="BY33" s="76">
        <f t="shared" ca="1" si="145"/>
        <v>0</v>
      </c>
      <c r="BZ33" s="76">
        <f t="shared" ca="1" si="145"/>
        <v>0</v>
      </c>
    </row>
    <row r="34" spans="2:78" s="74" customFormat="1">
      <c r="B34" s="79" t="s">
        <v>143</v>
      </c>
      <c r="C34" s="81" t="str">
        <f>'Get Started'!$D$7</f>
        <v>$</v>
      </c>
      <c r="D34" s="79" t="s">
        <v>54</v>
      </c>
      <c r="E34" s="82" t="s">
        <v>128</v>
      </c>
      <c r="F34" s="82"/>
      <c r="G34" s="82"/>
      <c r="H34" s="82"/>
      <c r="J34" s="79">
        <v>0</v>
      </c>
      <c r="K34" s="79">
        <f t="shared" ref="K34:AR34" si="218">J34</f>
        <v>0</v>
      </c>
      <c r="L34" s="79">
        <f t="shared" si="218"/>
        <v>0</v>
      </c>
      <c r="M34" s="79">
        <f t="shared" si="218"/>
        <v>0</v>
      </c>
      <c r="N34" s="79">
        <f t="shared" si="218"/>
        <v>0</v>
      </c>
      <c r="O34" s="79">
        <f t="shared" si="218"/>
        <v>0</v>
      </c>
      <c r="P34" s="79">
        <f t="shared" si="218"/>
        <v>0</v>
      </c>
      <c r="Q34" s="79">
        <f t="shared" si="218"/>
        <v>0</v>
      </c>
      <c r="R34" s="79">
        <f t="shared" si="218"/>
        <v>0</v>
      </c>
      <c r="S34" s="79">
        <f t="shared" si="218"/>
        <v>0</v>
      </c>
      <c r="T34" s="79">
        <f t="shared" si="218"/>
        <v>0</v>
      </c>
      <c r="U34" s="79">
        <f t="shared" si="218"/>
        <v>0</v>
      </c>
      <c r="V34" s="79">
        <f t="shared" si="218"/>
        <v>0</v>
      </c>
      <c r="W34" s="79">
        <f t="shared" si="218"/>
        <v>0</v>
      </c>
      <c r="X34" s="79">
        <f t="shared" si="218"/>
        <v>0</v>
      </c>
      <c r="Y34" s="79">
        <f t="shared" si="218"/>
        <v>0</v>
      </c>
      <c r="Z34" s="79">
        <f t="shared" si="218"/>
        <v>0</v>
      </c>
      <c r="AA34" s="79">
        <f t="shared" si="218"/>
        <v>0</v>
      </c>
      <c r="AB34" s="79">
        <f t="shared" si="218"/>
        <v>0</v>
      </c>
      <c r="AC34" s="79">
        <f t="shared" si="218"/>
        <v>0</v>
      </c>
      <c r="AD34" s="79">
        <f t="shared" si="218"/>
        <v>0</v>
      </c>
      <c r="AE34" s="79">
        <f t="shared" si="218"/>
        <v>0</v>
      </c>
      <c r="AF34" s="79">
        <f t="shared" si="218"/>
        <v>0</v>
      </c>
      <c r="AG34" s="79">
        <f t="shared" si="218"/>
        <v>0</v>
      </c>
      <c r="AH34" s="79">
        <f t="shared" si="218"/>
        <v>0</v>
      </c>
      <c r="AI34" s="79">
        <f t="shared" si="218"/>
        <v>0</v>
      </c>
      <c r="AJ34" s="79">
        <f t="shared" si="218"/>
        <v>0</v>
      </c>
      <c r="AK34" s="79">
        <f t="shared" si="218"/>
        <v>0</v>
      </c>
      <c r="AL34" s="79">
        <f t="shared" si="218"/>
        <v>0</v>
      </c>
      <c r="AM34" s="79">
        <f t="shared" si="218"/>
        <v>0</v>
      </c>
      <c r="AN34" s="79">
        <f t="shared" si="218"/>
        <v>0</v>
      </c>
      <c r="AO34" s="79">
        <f t="shared" si="218"/>
        <v>0</v>
      </c>
      <c r="AP34" s="79">
        <f t="shared" si="218"/>
        <v>0</v>
      </c>
      <c r="AQ34" s="79">
        <f t="shared" si="218"/>
        <v>0</v>
      </c>
      <c r="AR34" s="79">
        <f t="shared" si="218"/>
        <v>0</v>
      </c>
      <c r="AS34" s="79">
        <f t="shared" si="198"/>
        <v>0</v>
      </c>
      <c r="AT34" s="79">
        <f t="shared" si="199"/>
        <v>0</v>
      </c>
      <c r="AU34" s="79">
        <f t="shared" si="200"/>
        <v>0</v>
      </c>
      <c r="AV34" s="79">
        <f t="shared" si="201"/>
        <v>0</v>
      </c>
      <c r="AW34" s="79">
        <f t="shared" si="202"/>
        <v>0</v>
      </c>
      <c r="AX34" s="79">
        <f t="shared" si="203"/>
        <v>0</v>
      </c>
      <c r="AY34" s="79">
        <f t="shared" si="204"/>
        <v>0</v>
      </c>
      <c r="AZ34" s="79">
        <f t="shared" si="205"/>
        <v>0</v>
      </c>
      <c r="BA34" s="79">
        <f t="shared" si="206"/>
        <v>0</v>
      </c>
      <c r="BB34" s="79">
        <f t="shared" si="207"/>
        <v>0</v>
      </c>
      <c r="BC34" s="79">
        <f t="shared" si="208"/>
        <v>0</v>
      </c>
      <c r="BD34" s="79">
        <f t="shared" si="209"/>
        <v>0</v>
      </c>
      <c r="BF34" s="76">
        <f t="shared" ca="1" si="212"/>
        <v>0</v>
      </c>
      <c r="BG34" s="76">
        <f t="shared" ca="1" si="212"/>
        <v>0</v>
      </c>
      <c r="BH34" s="76">
        <f t="shared" ca="1" si="212"/>
        <v>0</v>
      </c>
      <c r="BI34" s="76">
        <f t="shared" ca="1" si="212"/>
        <v>0</v>
      </c>
      <c r="BJ34" s="76">
        <f t="shared" ca="1" si="212"/>
        <v>0</v>
      </c>
      <c r="BK34" s="76">
        <f t="shared" ca="1" si="212"/>
        <v>0</v>
      </c>
      <c r="BL34" s="76">
        <f t="shared" ca="1" si="212"/>
        <v>0</v>
      </c>
      <c r="BM34" s="76">
        <f t="shared" ca="1" si="212"/>
        <v>0</v>
      </c>
      <c r="BN34" s="76">
        <f t="shared" ca="1" si="212"/>
        <v>0</v>
      </c>
      <c r="BO34" s="76">
        <f t="shared" ca="1" si="212"/>
        <v>0</v>
      </c>
      <c r="BP34" s="76">
        <f t="shared" ca="1" si="212"/>
        <v>0</v>
      </c>
      <c r="BQ34" s="76">
        <f t="shared" ref="BQ34:BU49" ca="1" si="219">SUMIFS($J34:$BD34,$J$4:$BD$4,BQ$4,$J$3:$BD$3,BQ$3)</f>
        <v>0</v>
      </c>
      <c r="BR34" s="76">
        <f t="shared" ca="1" si="219"/>
        <v>0</v>
      </c>
      <c r="BS34" s="76">
        <f t="shared" ca="1" si="219"/>
        <v>0</v>
      </c>
      <c r="BT34" s="76">
        <f t="shared" ca="1" si="219"/>
        <v>0</v>
      </c>
      <c r="BU34" s="76">
        <f t="shared" ca="1" si="219"/>
        <v>0</v>
      </c>
      <c r="BW34" s="76">
        <f t="shared" ca="1" si="145"/>
        <v>0</v>
      </c>
      <c r="BX34" s="76">
        <f t="shared" ca="1" si="145"/>
        <v>0</v>
      </c>
      <c r="BY34" s="76">
        <f t="shared" ca="1" si="145"/>
        <v>0</v>
      </c>
      <c r="BZ34" s="76">
        <f t="shared" ca="1" si="145"/>
        <v>0</v>
      </c>
    </row>
    <row r="35" spans="2:78" s="74" customFormat="1">
      <c r="B35" s="79" t="s">
        <v>144</v>
      </c>
      <c r="C35" s="81" t="str">
        <f>'Get Started'!$D$7</f>
        <v>$</v>
      </c>
      <c r="D35" s="79" t="s">
        <v>41</v>
      </c>
      <c r="E35" s="82" t="s">
        <v>128</v>
      </c>
      <c r="F35" s="82"/>
      <c r="G35" s="82"/>
      <c r="H35" s="82"/>
      <c r="J35" s="79">
        <v>0</v>
      </c>
      <c r="K35" s="79">
        <f t="shared" ref="K35:AR35" si="220">J35</f>
        <v>0</v>
      </c>
      <c r="L35" s="79">
        <f t="shared" si="220"/>
        <v>0</v>
      </c>
      <c r="M35" s="79">
        <f t="shared" si="220"/>
        <v>0</v>
      </c>
      <c r="N35" s="79">
        <f t="shared" si="220"/>
        <v>0</v>
      </c>
      <c r="O35" s="79">
        <f t="shared" si="220"/>
        <v>0</v>
      </c>
      <c r="P35" s="79">
        <f t="shared" si="220"/>
        <v>0</v>
      </c>
      <c r="Q35" s="79">
        <f t="shared" si="220"/>
        <v>0</v>
      </c>
      <c r="R35" s="79">
        <f t="shared" si="220"/>
        <v>0</v>
      </c>
      <c r="S35" s="79">
        <f t="shared" si="220"/>
        <v>0</v>
      </c>
      <c r="T35" s="79">
        <f t="shared" si="220"/>
        <v>0</v>
      </c>
      <c r="U35" s="79">
        <f t="shared" si="220"/>
        <v>0</v>
      </c>
      <c r="V35" s="79">
        <f t="shared" si="220"/>
        <v>0</v>
      </c>
      <c r="W35" s="79">
        <f t="shared" si="220"/>
        <v>0</v>
      </c>
      <c r="X35" s="79">
        <f t="shared" si="220"/>
        <v>0</v>
      </c>
      <c r="Y35" s="79">
        <f t="shared" si="220"/>
        <v>0</v>
      </c>
      <c r="Z35" s="79">
        <f t="shared" si="220"/>
        <v>0</v>
      </c>
      <c r="AA35" s="79">
        <f t="shared" si="220"/>
        <v>0</v>
      </c>
      <c r="AB35" s="79">
        <f t="shared" si="220"/>
        <v>0</v>
      </c>
      <c r="AC35" s="79">
        <f t="shared" si="220"/>
        <v>0</v>
      </c>
      <c r="AD35" s="79">
        <f t="shared" si="220"/>
        <v>0</v>
      </c>
      <c r="AE35" s="79">
        <f t="shared" si="220"/>
        <v>0</v>
      </c>
      <c r="AF35" s="79">
        <f t="shared" si="220"/>
        <v>0</v>
      </c>
      <c r="AG35" s="79">
        <f t="shared" si="220"/>
        <v>0</v>
      </c>
      <c r="AH35" s="79">
        <f t="shared" si="220"/>
        <v>0</v>
      </c>
      <c r="AI35" s="79">
        <f t="shared" si="220"/>
        <v>0</v>
      </c>
      <c r="AJ35" s="79">
        <f t="shared" si="220"/>
        <v>0</v>
      </c>
      <c r="AK35" s="79">
        <f t="shared" si="220"/>
        <v>0</v>
      </c>
      <c r="AL35" s="79">
        <f t="shared" si="220"/>
        <v>0</v>
      </c>
      <c r="AM35" s="79">
        <f t="shared" si="220"/>
        <v>0</v>
      </c>
      <c r="AN35" s="79">
        <f t="shared" si="220"/>
        <v>0</v>
      </c>
      <c r="AO35" s="79">
        <f t="shared" si="220"/>
        <v>0</v>
      </c>
      <c r="AP35" s="79">
        <f t="shared" si="220"/>
        <v>0</v>
      </c>
      <c r="AQ35" s="79">
        <f t="shared" si="220"/>
        <v>0</v>
      </c>
      <c r="AR35" s="79">
        <f t="shared" si="220"/>
        <v>0</v>
      </c>
      <c r="AS35" s="79">
        <f t="shared" si="198"/>
        <v>0</v>
      </c>
      <c r="AT35" s="79">
        <f t="shared" si="199"/>
        <v>0</v>
      </c>
      <c r="AU35" s="79">
        <f t="shared" si="200"/>
        <v>0</v>
      </c>
      <c r="AV35" s="79">
        <f t="shared" si="201"/>
        <v>0</v>
      </c>
      <c r="AW35" s="79">
        <f t="shared" si="202"/>
        <v>0</v>
      </c>
      <c r="AX35" s="79">
        <f t="shared" si="203"/>
        <v>0</v>
      </c>
      <c r="AY35" s="79">
        <f t="shared" si="204"/>
        <v>0</v>
      </c>
      <c r="AZ35" s="79">
        <f t="shared" si="205"/>
        <v>0</v>
      </c>
      <c r="BA35" s="79">
        <f t="shared" si="206"/>
        <v>0</v>
      </c>
      <c r="BB35" s="79">
        <f t="shared" si="207"/>
        <v>0</v>
      </c>
      <c r="BC35" s="79">
        <f t="shared" si="208"/>
        <v>0</v>
      </c>
      <c r="BD35" s="79">
        <f t="shared" si="209"/>
        <v>0</v>
      </c>
      <c r="BF35" s="76">
        <f t="shared" ca="1" si="212"/>
        <v>0</v>
      </c>
      <c r="BG35" s="76">
        <f t="shared" ca="1" si="212"/>
        <v>0</v>
      </c>
      <c r="BH35" s="76">
        <f t="shared" ca="1" si="212"/>
        <v>0</v>
      </c>
      <c r="BI35" s="76">
        <f t="shared" ca="1" si="212"/>
        <v>0</v>
      </c>
      <c r="BJ35" s="76">
        <f t="shared" ca="1" si="212"/>
        <v>0</v>
      </c>
      <c r="BK35" s="76">
        <f t="shared" ca="1" si="212"/>
        <v>0</v>
      </c>
      <c r="BL35" s="76">
        <f t="shared" ca="1" si="212"/>
        <v>0</v>
      </c>
      <c r="BM35" s="76">
        <f t="shared" ca="1" si="212"/>
        <v>0</v>
      </c>
      <c r="BN35" s="76">
        <f t="shared" ca="1" si="212"/>
        <v>0</v>
      </c>
      <c r="BO35" s="76">
        <f t="shared" ca="1" si="212"/>
        <v>0</v>
      </c>
      <c r="BP35" s="76">
        <f t="shared" ca="1" si="212"/>
        <v>0</v>
      </c>
      <c r="BQ35" s="76">
        <f t="shared" ca="1" si="219"/>
        <v>0</v>
      </c>
      <c r="BR35" s="76">
        <f t="shared" ca="1" si="219"/>
        <v>0</v>
      </c>
      <c r="BS35" s="76">
        <f t="shared" ca="1" si="219"/>
        <v>0</v>
      </c>
      <c r="BT35" s="76">
        <f t="shared" ca="1" si="219"/>
        <v>0</v>
      </c>
      <c r="BU35" s="76">
        <f t="shared" ca="1" si="219"/>
        <v>0</v>
      </c>
      <c r="BW35" s="76">
        <f t="shared" ca="1" si="145"/>
        <v>0</v>
      </c>
      <c r="BX35" s="76">
        <f t="shared" ca="1" si="145"/>
        <v>0</v>
      </c>
      <c r="BY35" s="76">
        <f t="shared" ca="1" si="145"/>
        <v>0</v>
      </c>
      <c r="BZ35" s="76">
        <f t="shared" ca="1" si="145"/>
        <v>0</v>
      </c>
    </row>
    <row r="36" spans="2:78" s="74" customFormat="1">
      <c r="B36" s="79" t="s">
        <v>145</v>
      </c>
      <c r="C36" s="81" t="str">
        <f>'Get Started'!$D$7</f>
        <v>$</v>
      </c>
      <c r="D36" s="79" t="s">
        <v>41</v>
      </c>
      <c r="E36" s="82" t="s">
        <v>128</v>
      </c>
      <c r="F36" s="82"/>
      <c r="G36" s="82"/>
      <c r="H36" s="82"/>
      <c r="J36" s="79">
        <v>0</v>
      </c>
      <c r="K36" s="79">
        <f t="shared" ref="K36:AR36" si="221">J36</f>
        <v>0</v>
      </c>
      <c r="L36" s="79">
        <f t="shared" si="221"/>
        <v>0</v>
      </c>
      <c r="M36" s="79">
        <f t="shared" si="221"/>
        <v>0</v>
      </c>
      <c r="N36" s="79">
        <f t="shared" si="221"/>
        <v>0</v>
      </c>
      <c r="O36" s="79">
        <f t="shared" si="221"/>
        <v>0</v>
      </c>
      <c r="P36" s="79">
        <f t="shared" si="221"/>
        <v>0</v>
      </c>
      <c r="Q36" s="79">
        <f t="shared" si="221"/>
        <v>0</v>
      </c>
      <c r="R36" s="79">
        <f t="shared" si="221"/>
        <v>0</v>
      </c>
      <c r="S36" s="79">
        <f t="shared" si="221"/>
        <v>0</v>
      </c>
      <c r="T36" s="79">
        <f t="shared" si="221"/>
        <v>0</v>
      </c>
      <c r="U36" s="79">
        <f t="shared" si="221"/>
        <v>0</v>
      </c>
      <c r="V36" s="79">
        <f t="shared" si="221"/>
        <v>0</v>
      </c>
      <c r="W36" s="79">
        <f t="shared" si="221"/>
        <v>0</v>
      </c>
      <c r="X36" s="79">
        <f t="shared" si="221"/>
        <v>0</v>
      </c>
      <c r="Y36" s="79">
        <f t="shared" si="221"/>
        <v>0</v>
      </c>
      <c r="Z36" s="79">
        <f t="shared" si="221"/>
        <v>0</v>
      </c>
      <c r="AA36" s="79">
        <f t="shared" si="221"/>
        <v>0</v>
      </c>
      <c r="AB36" s="79">
        <f t="shared" si="221"/>
        <v>0</v>
      </c>
      <c r="AC36" s="79">
        <f t="shared" si="221"/>
        <v>0</v>
      </c>
      <c r="AD36" s="79">
        <f t="shared" si="221"/>
        <v>0</v>
      </c>
      <c r="AE36" s="79">
        <f t="shared" si="221"/>
        <v>0</v>
      </c>
      <c r="AF36" s="79">
        <f t="shared" si="221"/>
        <v>0</v>
      </c>
      <c r="AG36" s="79">
        <f t="shared" si="221"/>
        <v>0</v>
      </c>
      <c r="AH36" s="79">
        <f t="shared" si="221"/>
        <v>0</v>
      </c>
      <c r="AI36" s="79">
        <f t="shared" si="221"/>
        <v>0</v>
      </c>
      <c r="AJ36" s="79">
        <f t="shared" si="221"/>
        <v>0</v>
      </c>
      <c r="AK36" s="79">
        <f t="shared" si="221"/>
        <v>0</v>
      </c>
      <c r="AL36" s="79">
        <f t="shared" si="221"/>
        <v>0</v>
      </c>
      <c r="AM36" s="79">
        <f t="shared" si="221"/>
        <v>0</v>
      </c>
      <c r="AN36" s="79">
        <f t="shared" si="221"/>
        <v>0</v>
      </c>
      <c r="AO36" s="79">
        <f t="shared" si="221"/>
        <v>0</v>
      </c>
      <c r="AP36" s="79">
        <f t="shared" si="221"/>
        <v>0</v>
      </c>
      <c r="AQ36" s="79">
        <f t="shared" si="221"/>
        <v>0</v>
      </c>
      <c r="AR36" s="79">
        <f t="shared" si="221"/>
        <v>0</v>
      </c>
      <c r="AS36" s="79">
        <f t="shared" si="198"/>
        <v>0</v>
      </c>
      <c r="AT36" s="79">
        <f t="shared" si="199"/>
        <v>0</v>
      </c>
      <c r="AU36" s="79">
        <f t="shared" si="200"/>
        <v>0</v>
      </c>
      <c r="AV36" s="79">
        <f t="shared" si="201"/>
        <v>0</v>
      </c>
      <c r="AW36" s="79">
        <f t="shared" si="202"/>
        <v>0</v>
      </c>
      <c r="AX36" s="79">
        <f t="shared" si="203"/>
        <v>0</v>
      </c>
      <c r="AY36" s="79">
        <f t="shared" si="204"/>
        <v>0</v>
      </c>
      <c r="AZ36" s="79">
        <f t="shared" si="205"/>
        <v>0</v>
      </c>
      <c r="BA36" s="79">
        <f t="shared" si="206"/>
        <v>0</v>
      </c>
      <c r="BB36" s="79">
        <f t="shared" si="207"/>
        <v>0</v>
      </c>
      <c r="BC36" s="79">
        <f t="shared" si="208"/>
        <v>0</v>
      </c>
      <c r="BD36" s="79">
        <f t="shared" si="209"/>
        <v>0</v>
      </c>
      <c r="BF36" s="76">
        <f t="shared" ca="1" si="212"/>
        <v>0</v>
      </c>
      <c r="BG36" s="76">
        <f t="shared" ca="1" si="212"/>
        <v>0</v>
      </c>
      <c r="BH36" s="76">
        <f t="shared" ca="1" si="212"/>
        <v>0</v>
      </c>
      <c r="BI36" s="76">
        <f t="shared" ca="1" si="212"/>
        <v>0</v>
      </c>
      <c r="BJ36" s="76">
        <f t="shared" ca="1" si="212"/>
        <v>0</v>
      </c>
      <c r="BK36" s="76">
        <f t="shared" ca="1" si="212"/>
        <v>0</v>
      </c>
      <c r="BL36" s="76">
        <f t="shared" ca="1" si="212"/>
        <v>0</v>
      </c>
      <c r="BM36" s="76">
        <f t="shared" ca="1" si="212"/>
        <v>0</v>
      </c>
      <c r="BN36" s="76">
        <f t="shared" ca="1" si="212"/>
        <v>0</v>
      </c>
      <c r="BO36" s="76">
        <f t="shared" ca="1" si="212"/>
        <v>0</v>
      </c>
      <c r="BP36" s="76">
        <f t="shared" ca="1" si="212"/>
        <v>0</v>
      </c>
      <c r="BQ36" s="76">
        <f t="shared" ca="1" si="219"/>
        <v>0</v>
      </c>
      <c r="BR36" s="76">
        <f t="shared" ca="1" si="219"/>
        <v>0</v>
      </c>
      <c r="BS36" s="76">
        <f t="shared" ca="1" si="219"/>
        <v>0</v>
      </c>
      <c r="BT36" s="76">
        <f t="shared" ca="1" si="219"/>
        <v>0</v>
      </c>
      <c r="BU36" s="76">
        <f t="shared" ca="1" si="219"/>
        <v>0</v>
      </c>
      <c r="BW36" s="76">
        <f t="shared" ca="1" si="145"/>
        <v>0</v>
      </c>
      <c r="BX36" s="76">
        <f t="shared" ca="1" si="145"/>
        <v>0</v>
      </c>
      <c r="BY36" s="76">
        <f t="shared" ca="1" si="145"/>
        <v>0</v>
      </c>
      <c r="BZ36" s="76">
        <f t="shared" ca="1" si="145"/>
        <v>0</v>
      </c>
    </row>
    <row r="37" spans="2:78" s="74" customFormat="1">
      <c r="B37" s="79" t="s">
        <v>146</v>
      </c>
      <c r="C37" s="81" t="str">
        <f>'Get Started'!$D$7</f>
        <v>$</v>
      </c>
      <c r="D37" s="79" t="s">
        <v>41</v>
      </c>
      <c r="E37" s="82" t="s">
        <v>128</v>
      </c>
      <c r="F37" s="82"/>
      <c r="G37" s="82"/>
      <c r="H37" s="82"/>
      <c r="J37" s="79">
        <v>0</v>
      </c>
      <c r="K37" s="79">
        <f t="shared" ref="K37:AR37" si="222">J37</f>
        <v>0</v>
      </c>
      <c r="L37" s="79">
        <f t="shared" si="222"/>
        <v>0</v>
      </c>
      <c r="M37" s="79">
        <f t="shared" si="222"/>
        <v>0</v>
      </c>
      <c r="N37" s="79">
        <f t="shared" si="222"/>
        <v>0</v>
      </c>
      <c r="O37" s="79">
        <f t="shared" si="222"/>
        <v>0</v>
      </c>
      <c r="P37" s="79">
        <f t="shared" si="222"/>
        <v>0</v>
      </c>
      <c r="Q37" s="79">
        <f t="shared" si="222"/>
        <v>0</v>
      </c>
      <c r="R37" s="79">
        <f t="shared" si="222"/>
        <v>0</v>
      </c>
      <c r="S37" s="79">
        <f t="shared" si="222"/>
        <v>0</v>
      </c>
      <c r="T37" s="79">
        <f t="shared" si="222"/>
        <v>0</v>
      </c>
      <c r="U37" s="79">
        <f t="shared" si="222"/>
        <v>0</v>
      </c>
      <c r="V37" s="79">
        <f t="shared" si="222"/>
        <v>0</v>
      </c>
      <c r="W37" s="79">
        <f t="shared" si="222"/>
        <v>0</v>
      </c>
      <c r="X37" s="79">
        <f t="shared" si="222"/>
        <v>0</v>
      </c>
      <c r="Y37" s="79">
        <f t="shared" si="222"/>
        <v>0</v>
      </c>
      <c r="Z37" s="79">
        <f t="shared" si="222"/>
        <v>0</v>
      </c>
      <c r="AA37" s="79">
        <f t="shared" si="222"/>
        <v>0</v>
      </c>
      <c r="AB37" s="79">
        <f t="shared" si="222"/>
        <v>0</v>
      </c>
      <c r="AC37" s="79">
        <f t="shared" si="222"/>
        <v>0</v>
      </c>
      <c r="AD37" s="79">
        <f t="shared" si="222"/>
        <v>0</v>
      </c>
      <c r="AE37" s="79">
        <f t="shared" si="222"/>
        <v>0</v>
      </c>
      <c r="AF37" s="79">
        <f t="shared" si="222"/>
        <v>0</v>
      </c>
      <c r="AG37" s="79">
        <f t="shared" si="222"/>
        <v>0</v>
      </c>
      <c r="AH37" s="79">
        <f t="shared" si="222"/>
        <v>0</v>
      </c>
      <c r="AI37" s="79">
        <f t="shared" si="222"/>
        <v>0</v>
      </c>
      <c r="AJ37" s="79">
        <f t="shared" si="222"/>
        <v>0</v>
      </c>
      <c r="AK37" s="79">
        <f t="shared" si="222"/>
        <v>0</v>
      </c>
      <c r="AL37" s="79">
        <f t="shared" si="222"/>
        <v>0</v>
      </c>
      <c r="AM37" s="79">
        <f t="shared" si="222"/>
        <v>0</v>
      </c>
      <c r="AN37" s="79">
        <f t="shared" si="222"/>
        <v>0</v>
      </c>
      <c r="AO37" s="79">
        <f t="shared" si="222"/>
        <v>0</v>
      </c>
      <c r="AP37" s="79">
        <f t="shared" si="222"/>
        <v>0</v>
      </c>
      <c r="AQ37" s="79">
        <f t="shared" si="222"/>
        <v>0</v>
      </c>
      <c r="AR37" s="79">
        <f t="shared" si="222"/>
        <v>0</v>
      </c>
      <c r="AS37" s="79">
        <f t="shared" si="198"/>
        <v>0</v>
      </c>
      <c r="AT37" s="79">
        <f t="shared" si="199"/>
        <v>0</v>
      </c>
      <c r="AU37" s="79">
        <f t="shared" si="200"/>
        <v>0</v>
      </c>
      <c r="AV37" s="79">
        <f t="shared" si="201"/>
        <v>0</v>
      </c>
      <c r="AW37" s="79">
        <f t="shared" si="202"/>
        <v>0</v>
      </c>
      <c r="AX37" s="79">
        <f t="shared" si="203"/>
        <v>0</v>
      </c>
      <c r="AY37" s="79">
        <f t="shared" si="204"/>
        <v>0</v>
      </c>
      <c r="AZ37" s="79">
        <f t="shared" si="205"/>
        <v>0</v>
      </c>
      <c r="BA37" s="79">
        <f t="shared" si="206"/>
        <v>0</v>
      </c>
      <c r="BB37" s="79">
        <f t="shared" si="207"/>
        <v>0</v>
      </c>
      <c r="BC37" s="79">
        <f t="shared" si="208"/>
        <v>0</v>
      </c>
      <c r="BD37" s="79">
        <f t="shared" si="209"/>
        <v>0</v>
      </c>
      <c r="BF37" s="76">
        <f t="shared" ca="1" si="212"/>
        <v>0</v>
      </c>
      <c r="BG37" s="76">
        <f t="shared" ca="1" si="212"/>
        <v>0</v>
      </c>
      <c r="BH37" s="76">
        <f t="shared" ca="1" si="212"/>
        <v>0</v>
      </c>
      <c r="BI37" s="76">
        <f t="shared" ca="1" si="212"/>
        <v>0</v>
      </c>
      <c r="BJ37" s="76">
        <f t="shared" ca="1" si="212"/>
        <v>0</v>
      </c>
      <c r="BK37" s="76">
        <f t="shared" ca="1" si="212"/>
        <v>0</v>
      </c>
      <c r="BL37" s="76">
        <f t="shared" ca="1" si="212"/>
        <v>0</v>
      </c>
      <c r="BM37" s="76">
        <f t="shared" ca="1" si="212"/>
        <v>0</v>
      </c>
      <c r="BN37" s="76">
        <f t="shared" ca="1" si="212"/>
        <v>0</v>
      </c>
      <c r="BO37" s="76">
        <f t="shared" ca="1" si="212"/>
        <v>0</v>
      </c>
      <c r="BP37" s="76">
        <f t="shared" ca="1" si="212"/>
        <v>0</v>
      </c>
      <c r="BQ37" s="76">
        <f t="shared" ca="1" si="219"/>
        <v>0</v>
      </c>
      <c r="BR37" s="76">
        <f t="shared" ca="1" si="219"/>
        <v>0</v>
      </c>
      <c r="BS37" s="76">
        <f t="shared" ca="1" si="219"/>
        <v>0</v>
      </c>
      <c r="BT37" s="76">
        <f t="shared" ca="1" si="219"/>
        <v>0</v>
      </c>
      <c r="BU37" s="76">
        <f t="shared" ca="1" si="219"/>
        <v>0</v>
      </c>
      <c r="BW37" s="76">
        <f t="shared" ca="1" si="145"/>
        <v>0</v>
      </c>
      <c r="BX37" s="76">
        <f t="shared" ca="1" si="145"/>
        <v>0</v>
      </c>
      <c r="BY37" s="76">
        <f t="shared" ca="1" si="145"/>
        <v>0</v>
      </c>
      <c r="BZ37" s="76">
        <f t="shared" ca="1" si="145"/>
        <v>0</v>
      </c>
    </row>
    <row r="38" spans="2:78" s="74" customFormat="1">
      <c r="B38" s="79" t="s">
        <v>38</v>
      </c>
      <c r="C38" s="81" t="str">
        <f>'Get Started'!$D$7</f>
        <v>$</v>
      </c>
      <c r="D38" s="79" t="s">
        <v>38</v>
      </c>
      <c r="E38" s="82" t="s">
        <v>128</v>
      </c>
      <c r="F38" s="82"/>
      <c r="G38" s="82"/>
      <c r="H38" s="82"/>
      <c r="J38" s="79">
        <v>0</v>
      </c>
      <c r="K38" s="79">
        <f t="shared" ref="K38:AR38" si="223">J38</f>
        <v>0</v>
      </c>
      <c r="L38" s="79">
        <f t="shared" si="223"/>
        <v>0</v>
      </c>
      <c r="M38" s="79">
        <f t="shared" si="223"/>
        <v>0</v>
      </c>
      <c r="N38" s="79">
        <f t="shared" si="223"/>
        <v>0</v>
      </c>
      <c r="O38" s="79">
        <f t="shared" si="223"/>
        <v>0</v>
      </c>
      <c r="P38" s="79">
        <f t="shared" si="223"/>
        <v>0</v>
      </c>
      <c r="Q38" s="79">
        <f t="shared" si="223"/>
        <v>0</v>
      </c>
      <c r="R38" s="79">
        <f t="shared" si="223"/>
        <v>0</v>
      </c>
      <c r="S38" s="79">
        <f t="shared" si="223"/>
        <v>0</v>
      </c>
      <c r="T38" s="79">
        <f t="shared" si="223"/>
        <v>0</v>
      </c>
      <c r="U38" s="79">
        <f t="shared" si="223"/>
        <v>0</v>
      </c>
      <c r="V38" s="79">
        <f t="shared" si="223"/>
        <v>0</v>
      </c>
      <c r="W38" s="79">
        <f t="shared" si="223"/>
        <v>0</v>
      </c>
      <c r="X38" s="79">
        <f t="shared" si="223"/>
        <v>0</v>
      </c>
      <c r="Y38" s="79">
        <f t="shared" si="223"/>
        <v>0</v>
      </c>
      <c r="Z38" s="79">
        <f t="shared" si="223"/>
        <v>0</v>
      </c>
      <c r="AA38" s="79">
        <f t="shared" si="223"/>
        <v>0</v>
      </c>
      <c r="AB38" s="79">
        <f t="shared" si="223"/>
        <v>0</v>
      </c>
      <c r="AC38" s="79">
        <f t="shared" si="223"/>
        <v>0</v>
      </c>
      <c r="AD38" s="79">
        <f t="shared" si="223"/>
        <v>0</v>
      </c>
      <c r="AE38" s="79">
        <f t="shared" si="223"/>
        <v>0</v>
      </c>
      <c r="AF38" s="79">
        <f t="shared" si="223"/>
        <v>0</v>
      </c>
      <c r="AG38" s="79">
        <f t="shared" si="223"/>
        <v>0</v>
      </c>
      <c r="AH38" s="79">
        <f t="shared" si="223"/>
        <v>0</v>
      </c>
      <c r="AI38" s="79">
        <f t="shared" si="223"/>
        <v>0</v>
      </c>
      <c r="AJ38" s="79">
        <f t="shared" si="223"/>
        <v>0</v>
      </c>
      <c r="AK38" s="79">
        <f t="shared" si="223"/>
        <v>0</v>
      </c>
      <c r="AL38" s="79">
        <f t="shared" si="223"/>
        <v>0</v>
      </c>
      <c r="AM38" s="79">
        <f t="shared" si="223"/>
        <v>0</v>
      </c>
      <c r="AN38" s="79">
        <f t="shared" si="223"/>
        <v>0</v>
      </c>
      <c r="AO38" s="79">
        <f t="shared" si="223"/>
        <v>0</v>
      </c>
      <c r="AP38" s="79">
        <f t="shared" si="223"/>
        <v>0</v>
      </c>
      <c r="AQ38" s="79">
        <f t="shared" si="223"/>
        <v>0</v>
      </c>
      <c r="AR38" s="79">
        <f t="shared" si="223"/>
        <v>0</v>
      </c>
      <c r="AS38" s="79">
        <f t="shared" si="198"/>
        <v>0</v>
      </c>
      <c r="AT38" s="79">
        <f t="shared" si="199"/>
        <v>0</v>
      </c>
      <c r="AU38" s="79">
        <f t="shared" si="200"/>
        <v>0</v>
      </c>
      <c r="AV38" s="79">
        <f t="shared" si="201"/>
        <v>0</v>
      </c>
      <c r="AW38" s="79">
        <f t="shared" si="202"/>
        <v>0</v>
      </c>
      <c r="AX38" s="79">
        <f t="shared" si="203"/>
        <v>0</v>
      </c>
      <c r="AY38" s="79">
        <f t="shared" si="204"/>
        <v>0</v>
      </c>
      <c r="AZ38" s="79">
        <f t="shared" si="205"/>
        <v>0</v>
      </c>
      <c r="BA38" s="79">
        <f t="shared" si="206"/>
        <v>0</v>
      </c>
      <c r="BB38" s="79">
        <f t="shared" si="207"/>
        <v>0</v>
      </c>
      <c r="BC38" s="79">
        <f t="shared" si="208"/>
        <v>0</v>
      </c>
      <c r="BD38" s="79">
        <f t="shared" si="209"/>
        <v>0</v>
      </c>
      <c r="BF38" s="76">
        <f t="shared" ref="BF38:BP47" ca="1" si="224">SUMIFS($J38:$BD38,$J$4:$BD$4,BF$4,$J$3:$BD$3,BF$3)</f>
        <v>0</v>
      </c>
      <c r="BG38" s="76">
        <f t="shared" ca="1" si="224"/>
        <v>0</v>
      </c>
      <c r="BH38" s="76">
        <f t="shared" ca="1" si="224"/>
        <v>0</v>
      </c>
      <c r="BI38" s="76">
        <f t="shared" ca="1" si="224"/>
        <v>0</v>
      </c>
      <c r="BJ38" s="76">
        <f t="shared" ca="1" si="224"/>
        <v>0</v>
      </c>
      <c r="BK38" s="76">
        <f t="shared" ca="1" si="224"/>
        <v>0</v>
      </c>
      <c r="BL38" s="76">
        <f t="shared" ca="1" si="224"/>
        <v>0</v>
      </c>
      <c r="BM38" s="76">
        <f t="shared" ca="1" si="224"/>
        <v>0</v>
      </c>
      <c r="BN38" s="76">
        <f t="shared" ca="1" si="224"/>
        <v>0</v>
      </c>
      <c r="BO38" s="76">
        <f t="shared" ca="1" si="224"/>
        <v>0</v>
      </c>
      <c r="BP38" s="76">
        <f t="shared" ca="1" si="224"/>
        <v>0</v>
      </c>
      <c r="BQ38" s="76">
        <f t="shared" ca="1" si="219"/>
        <v>0</v>
      </c>
      <c r="BR38" s="76">
        <f t="shared" ca="1" si="219"/>
        <v>0</v>
      </c>
      <c r="BS38" s="76">
        <f t="shared" ca="1" si="219"/>
        <v>0</v>
      </c>
      <c r="BT38" s="76">
        <f t="shared" ca="1" si="219"/>
        <v>0</v>
      </c>
      <c r="BU38" s="76">
        <f t="shared" ca="1" si="219"/>
        <v>0</v>
      </c>
      <c r="BW38" s="76">
        <f t="shared" ref="BW38:BZ50" ca="1" si="225">SUMIFS($J38:$BD38,$J$4:$BD$4,BW$4)</f>
        <v>0</v>
      </c>
      <c r="BX38" s="76">
        <f t="shared" ca="1" si="225"/>
        <v>0</v>
      </c>
      <c r="BY38" s="76">
        <f t="shared" ca="1" si="225"/>
        <v>0</v>
      </c>
      <c r="BZ38" s="76">
        <f t="shared" ca="1" si="225"/>
        <v>0</v>
      </c>
    </row>
    <row r="39" spans="2:78" s="74" customFormat="1">
      <c r="B39" s="79" t="s">
        <v>38</v>
      </c>
      <c r="C39" s="81" t="str">
        <f>'Get Started'!$D$7</f>
        <v>$</v>
      </c>
      <c r="D39" s="79" t="s">
        <v>38</v>
      </c>
      <c r="E39" s="82" t="s">
        <v>128</v>
      </c>
      <c r="F39" s="82"/>
      <c r="G39" s="82"/>
      <c r="H39" s="82"/>
      <c r="J39" s="79">
        <v>0</v>
      </c>
      <c r="K39" s="79">
        <f t="shared" ref="K39:AR39" si="226">J39</f>
        <v>0</v>
      </c>
      <c r="L39" s="79">
        <f t="shared" si="226"/>
        <v>0</v>
      </c>
      <c r="M39" s="79">
        <f t="shared" si="226"/>
        <v>0</v>
      </c>
      <c r="N39" s="79">
        <f t="shared" si="226"/>
        <v>0</v>
      </c>
      <c r="O39" s="79">
        <f t="shared" si="226"/>
        <v>0</v>
      </c>
      <c r="P39" s="79">
        <f t="shared" si="226"/>
        <v>0</v>
      </c>
      <c r="Q39" s="79">
        <f t="shared" si="226"/>
        <v>0</v>
      </c>
      <c r="R39" s="79">
        <f t="shared" si="226"/>
        <v>0</v>
      </c>
      <c r="S39" s="79">
        <f t="shared" si="226"/>
        <v>0</v>
      </c>
      <c r="T39" s="79">
        <f t="shared" si="226"/>
        <v>0</v>
      </c>
      <c r="U39" s="79">
        <f t="shared" si="226"/>
        <v>0</v>
      </c>
      <c r="V39" s="79">
        <f t="shared" si="226"/>
        <v>0</v>
      </c>
      <c r="W39" s="79">
        <f t="shared" si="226"/>
        <v>0</v>
      </c>
      <c r="X39" s="79">
        <f t="shared" si="226"/>
        <v>0</v>
      </c>
      <c r="Y39" s="79">
        <f t="shared" si="226"/>
        <v>0</v>
      </c>
      <c r="Z39" s="79">
        <f t="shared" si="226"/>
        <v>0</v>
      </c>
      <c r="AA39" s="79">
        <f t="shared" si="226"/>
        <v>0</v>
      </c>
      <c r="AB39" s="79">
        <f t="shared" si="226"/>
        <v>0</v>
      </c>
      <c r="AC39" s="79">
        <f t="shared" si="226"/>
        <v>0</v>
      </c>
      <c r="AD39" s="79">
        <f t="shared" si="226"/>
        <v>0</v>
      </c>
      <c r="AE39" s="79">
        <f t="shared" si="226"/>
        <v>0</v>
      </c>
      <c r="AF39" s="79">
        <f t="shared" si="226"/>
        <v>0</v>
      </c>
      <c r="AG39" s="79">
        <f t="shared" si="226"/>
        <v>0</v>
      </c>
      <c r="AH39" s="79">
        <f t="shared" si="226"/>
        <v>0</v>
      </c>
      <c r="AI39" s="79">
        <f t="shared" si="226"/>
        <v>0</v>
      </c>
      <c r="AJ39" s="79">
        <f t="shared" si="226"/>
        <v>0</v>
      </c>
      <c r="AK39" s="79">
        <f t="shared" si="226"/>
        <v>0</v>
      </c>
      <c r="AL39" s="79">
        <f t="shared" si="226"/>
        <v>0</v>
      </c>
      <c r="AM39" s="79">
        <f t="shared" si="226"/>
        <v>0</v>
      </c>
      <c r="AN39" s="79">
        <f t="shared" si="226"/>
        <v>0</v>
      </c>
      <c r="AO39" s="79">
        <f t="shared" si="226"/>
        <v>0</v>
      </c>
      <c r="AP39" s="79">
        <f t="shared" si="226"/>
        <v>0</v>
      </c>
      <c r="AQ39" s="79">
        <f t="shared" si="226"/>
        <v>0</v>
      </c>
      <c r="AR39" s="79">
        <f t="shared" si="226"/>
        <v>0</v>
      </c>
      <c r="AS39" s="79">
        <f t="shared" si="198"/>
        <v>0</v>
      </c>
      <c r="AT39" s="79">
        <f t="shared" si="199"/>
        <v>0</v>
      </c>
      <c r="AU39" s="79">
        <f t="shared" si="200"/>
        <v>0</v>
      </c>
      <c r="AV39" s="79">
        <f t="shared" si="201"/>
        <v>0</v>
      </c>
      <c r="AW39" s="79">
        <f t="shared" si="202"/>
        <v>0</v>
      </c>
      <c r="AX39" s="79">
        <f t="shared" si="203"/>
        <v>0</v>
      </c>
      <c r="AY39" s="79">
        <f t="shared" si="204"/>
        <v>0</v>
      </c>
      <c r="AZ39" s="79">
        <f t="shared" si="205"/>
        <v>0</v>
      </c>
      <c r="BA39" s="79">
        <f t="shared" si="206"/>
        <v>0</v>
      </c>
      <c r="BB39" s="79">
        <f t="shared" si="207"/>
        <v>0</v>
      </c>
      <c r="BC39" s="79">
        <f t="shared" si="208"/>
        <v>0</v>
      </c>
      <c r="BD39" s="79">
        <f t="shared" si="209"/>
        <v>0</v>
      </c>
      <c r="BF39" s="76">
        <f t="shared" ca="1" si="224"/>
        <v>0</v>
      </c>
      <c r="BG39" s="76">
        <f t="shared" ca="1" si="224"/>
        <v>0</v>
      </c>
      <c r="BH39" s="76">
        <f t="shared" ca="1" si="224"/>
        <v>0</v>
      </c>
      <c r="BI39" s="76">
        <f t="shared" ca="1" si="224"/>
        <v>0</v>
      </c>
      <c r="BJ39" s="76">
        <f t="shared" ca="1" si="224"/>
        <v>0</v>
      </c>
      <c r="BK39" s="76">
        <f t="shared" ca="1" si="224"/>
        <v>0</v>
      </c>
      <c r="BL39" s="76">
        <f t="shared" ca="1" si="224"/>
        <v>0</v>
      </c>
      <c r="BM39" s="76">
        <f t="shared" ca="1" si="224"/>
        <v>0</v>
      </c>
      <c r="BN39" s="76">
        <f t="shared" ca="1" si="224"/>
        <v>0</v>
      </c>
      <c r="BO39" s="76">
        <f t="shared" ca="1" si="224"/>
        <v>0</v>
      </c>
      <c r="BP39" s="76">
        <f t="shared" ca="1" si="224"/>
        <v>0</v>
      </c>
      <c r="BQ39" s="76">
        <f t="shared" ca="1" si="219"/>
        <v>0</v>
      </c>
      <c r="BR39" s="76">
        <f t="shared" ca="1" si="219"/>
        <v>0</v>
      </c>
      <c r="BS39" s="76">
        <f t="shared" ca="1" si="219"/>
        <v>0</v>
      </c>
      <c r="BT39" s="76">
        <f t="shared" ca="1" si="219"/>
        <v>0</v>
      </c>
      <c r="BU39" s="76">
        <f t="shared" ca="1" si="219"/>
        <v>0</v>
      </c>
      <c r="BW39" s="76">
        <f t="shared" ca="1" si="225"/>
        <v>0</v>
      </c>
      <c r="BX39" s="76">
        <f t="shared" ca="1" si="225"/>
        <v>0</v>
      </c>
      <c r="BY39" s="76">
        <f t="shared" ca="1" si="225"/>
        <v>0</v>
      </c>
      <c r="BZ39" s="76">
        <f t="shared" ca="1" si="225"/>
        <v>0</v>
      </c>
    </row>
    <row r="40" spans="2:78" s="74" customFormat="1">
      <c r="B40" s="79" t="s">
        <v>38</v>
      </c>
      <c r="C40" s="81" t="str">
        <f>'Get Started'!$D$7</f>
        <v>$</v>
      </c>
      <c r="D40" s="79" t="s">
        <v>38</v>
      </c>
      <c r="E40" s="82" t="s">
        <v>128</v>
      </c>
      <c r="F40" s="82"/>
      <c r="G40" s="82"/>
      <c r="H40" s="82"/>
      <c r="J40" s="79">
        <v>0</v>
      </c>
      <c r="K40" s="79">
        <f t="shared" ref="K40:AR40" si="227">J40</f>
        <v>0</v>
      </c>
      <c r="L40" s="79">
        <f t="shared" si="227"/>
        <v>0</v>
      </c>
      <c r="M40" s="79">
        <f t="shared" si="227"/>
        <v>0</v>
      </c>
      <c r="N40" s="79">
        <f t="shared" si="227"/>
        <v>0</v>
      </c>
      <c r="O40" s="79">
        <f t="shared" si="227"/>
        <v>0</v>
      </c>
      <c r="P40" s="79">
        <f t="shared" si="227"/>
        <v>0</v>
      </c>
      <c r="Q40" s="79">
        <f t="shared" si="227"/>
        <v>0</v>
      </c>
      <c r="R40" s="79">
        <f t="shared" si="227"/>
        <v>0</v>
      </c>
      <c r="S40" s="79">
        <f t="shared" si="227"/>
        <v>0</v>
      </c>
      <c r="T40" s="79">
        <f t="shared" si="227"/>
        <v>0</v>
      </c>
      <c r="U40" s="79">
        <f t="shared" si="227"/>
        <v>0</v>
      </c>
      <c r="V40" s="79">
        <f t="shared" si="227"/>
        <v>0</v>
      </c>
      <c r="W40" s="79">
        <f t="shared" si="227"/>
        <v>0</v>
      </c>
      <c r="X40" s="79">
        <f t="shared" si="227"/>
        <v>0</v>
      </c>
      <c r="Y40" s="79">
        <f t="shared" si="227"/>
        <v>0</v>
      </c>
      <c r="Z40" s="79">
        <f t="shared" si="227"/>
        <v>0</v>
      </c>
      <c r="AA40" s="79">
        <f t="shared" si="227"/>
        <v>0</v>
      </c>
      <c r="AB40" s="79">
        <f t="shared" si="227"/>
        <v>0</v>
      </c>
      <c r="AC40" s="79">
        <f t="shared" si="227"/>
        <v>0</v>
      </c>
      <c r="AD40" s="79">
        <f t="shared" si="227"/>
        <v>0</v>
      </c>
      <c r="AE40" s="79">
        <f t="shared" si="227"/>
        <v>0</v>
      </c>
      <c r="AF40" s="79">
        <f t="shared" si="227"/>
        <v>0</v>
      </c>
      <c r="AG40" s="79">
        <f t="shared" si="227"/>
        <v>0</v>
      </c>
      <c r="AH40" s="79">
        <f t="shared" si="227"/>
        <v>0</v>
      </c>
      <c r="AI40" s="79">
        <f t="shared" si="227"/>
        <v>0</v>
      </c>
      <c r="AJ40" s="79">
        <f t="shared" si="227"/>
        <v>0</v>
      </c>
      <c r="AK40" s="79">
        <f t="shared" si="227"/>
        <v>0</v>
      </c>
      <c r="AL40" s="79">
        <f t="shared" si="227"/>
        <v>0</v>
      </c>
      <c r="AM40" s="79">
        <f t="shared" si="227"/>
        <v>0</v>
      </c>
      <c r="AN40" s="79">
        <f t="shared" si="227"/>
        <v>0</v>
      </c>
      <c r="AO40" s="79">
        <f t="shared" si="227"/>
        <v>0</v>
      </c>
      <c r="AP40" s="79">
        <f t="shared" si="227"/>
        <v>0</v>
      </c>
      <c r="AQ40" s="79">
        <f t="shared" si="227"/>
        <v>0</v>
      </c>
      <c r="AR40" s="79">
        <f t="shared" si="227"/>
        <v>0</v>
      </c>
      <c r="AS40" s="79">
        <f t="shared" si="198"/>
        <v>0</v>
      </c>
      <c r="AT40" s="79">
        <f t="shared" si="199"/>
        <v>0</v>
      </c>
      <c r="AU40" s="79">
        <f t="shared" si="200"/>
        <v>0</v>
      </c>
      <c r="AV40" s="79">
        <f t="shared" si="201"/>
        <v>0</v>
      </c>
      <c r="AW40" s="79">
        <f t="shared" si="202"/>
        <v>0</v>
      </c>
      <c r="AX40" s="79">
        <f t="shared" si="203"/>
        <v>0</v>
      </c>
      <c r="AY40" s="79">
        <f t="shared" si="204"/>
        <v>0</v>
      </c>
      <c r="AZ40" s="79">
        <f t="shared" si="205"/>
        <v>0</v>
      </c>
      <c r="BA40" s="79">
        <f t="shared" si="206"/>
        <v>0</v>
      </c>
      <c r="BB40" s="79">
        <f t="shared" si="207"/>
        <v>0</v>
      </c>
      <c r="BC40" s="79">
        <f t="shared" si="208"/>
        <v>0</v>
      </c>
      <c r="BD40" s="79">
        <f t="shared" si="209"/>
        <v>0</v>
      </c>
      <c r="BF40" s="76">
        <f t="shared" ca="1" si="224"/>
        <v>0</v>
      </c>
      <c r="BG40" s="76">
        <f t="shared" ca="1" si="224"/>
        <v>0</v>
      </c>
      <c r="BH40" s="76">
        <f t="shared" ca="1" si="224"/>
        <v>0</v>
      </c>
      <c r="BI40" s="76">
        <f t="shared" ca="1" si="224"/>
        <v>0</v>
      </c>
      <c r="BJ40" s="76">
        <f t="shared" ca="1" si="224"/>
        <v>0</v>
      </c>
      <c r="BK40" s="76">
        <f t="shared" ca="1" si="224"/>
        <v>0</v>
      </c>
      <c r="BL40" s="76">
        <f t="shared" ca="1" si="224"/>
        <v>0</v>
      </c>
      <c r="BM40" s="76">
        <f t="shared" ca="1" si="224"/>
        <v>0</v>
      </c>
      <c r="BN40" s="76">
        <f t="shared" ca="1" si="224"/>
        <v>0</v>
      </c>
      <c r="BO40" s="76">
        <f t="shared" ca="1" si="224"/>
        <v>0</v>
      </c>
      <c r="BP40" s="76">
        <f t="shared" ca="1" si="224"/>
        <v>0</v>
      </c>
      <c r="BQ40" s="76">
        <f t="shared" ca="1" si="219"/>
        <v>0</v>
      </c>
      <c r="BR40" s="76">
        <f t="shared" ca="1" si="219"/>
        <v>0</v>
      </c>
      <c r="BS40" s="76">
        <f t="shared" ca="1" si="219"/>
        <v>0</v>
      </c>
      <c r="BT40" s="76">
        <f t="shared" ca="1" si="219"/>
        <v>0</v>
      </c>
      <c r="BU40" s="76">
        <f t="shared" ca="1" si="219"/>
        <v>0</v>
      </c>
      <c r="BW40" s="76">
        <f t="shared" ca="1" si="225"/>
        <v>0</v>
      </c>
      <c r="BX40" s="76">
        <f t="shared" ca="1" si="225"/>
        <v>0</v>
      </c>
      <c r="BY40" s="76">
        <f t="shared" ca="1" si="225"/>
        <v>0</v>
      </c>
      <c r="BZ40" s="76">
        <f t="shared" ca="1" si="225"/>
        <v>0</v>
      </c>
    </row>
    <row r="41" spans="2:78" s="74" customFormat="1">
      <c r="B41" s="79" t="s">
        <v>38</v>
      </c>
      <c r="C41" s="81" t="str">
        <f>'Get Started'!$D$7</f>
        <v>$</v>
      </c>
      <c r="D41" s="79" t="s">
        <v>38</v>
      </c>
      <c r="E41" s="82" t="s">
        <v>128</v>
      </c>
      <c r="F41" s="82"/>
      <c r="G41" s="82"/>
      <c r="H41" s="82"/>
      <c r="J41" s="79">
        <v>0</v>
      </c>
      <c r="K41" s="79">
        <f t="shared" ref="K41:AR41" si="228">J41</f>
        <v>0</v>
      </c>
      <c r="L41" s="79">
        <f t="shared" si="228"/>
        <v>0</v>
      </c>
      <c r="M41" s="79">
        <f t="shared" si="228"/>
        <v>0</v>
      </c>
      <c r="N41" s="79">
        <f t="shared" si="228"/>
        <v>0</v>
      </c>
      <c r="O41" s="79">
        <f t="shared" si="228"/>
        <v>0</v>
      </c>
      <c r="P41" s="79">
        <f t="shared" si="228"/>
        <v>0</v>
      </c>
      <c r="Q41" s="79">
        <f t="shared" si="228"/>
        <v>0</v>
      </c>
      <c r="R41" s="79">
        <f t="shared" si="228"/>
        <v>0</v>
      </c>
      <c r="S41" s="79">
        <f t="shared" si="228"/>
        <v>0</v>
      </c>
      <c r="T41" s="79">
        <f t="shared" si="228"/>
        <v>0</v>
      </c>
      <c r="U41" s="79">
        <f t="shared" si="228"/>
        <v>0</v>
      </c>
      <c r="V41" s="79">
        <f t="shared" si="228"/>
        <v>0</v>
      </c>
      <c r="W41" s="79">
        <f t="shared" si="228"/>
        <v>0</v>
      </c>
      <c r="X41" s="79">
        <f t="shared" si="228"/>
        <v>0</v>
      </c>
      <c r="Y41" s="79">
        <f t="shared" si="228"/>
        <v>0</v>
      </c>
      <c r="Z41" s="79">
        <f t="shared" si="228"/>
        <v>0</v>
      </c>
      <c r="AA41" s="79">
        <f t="shared" si="228"/>
        <v>0</v>
      </c>
      <c r="AB41" s="79">
        <f t="shared" si="228"/>
        <v>0</v>
      </c>
      <c r="AC41" s="79">
        <f t="shared" si="228"/>
        <v>0</v>
      </c>
      <c r="AD41" s="79">
        <f t="shared" si="228"/>
        <v>0</v>
      </c>
      <c r="AE41" s="79">
        <f t="shared" si="228"/>
        <v>0</v>
      </c>
      <c r="AF41" s="79">
        <f t="shared" si="228"/>
        <v>0</v>
      </c>
      <c r="AG41" s="79">
        <f t="shared" si="228"/>
        <v>0</v>
      </c>
      <c r="AH41" s="79">
        <f t="shared" si="228"/>
        <v>0</v>
      </c>
      <c r="AI41" s="79">
        <f t="shared" si="228"/>
        <v>0</v>
      </c>
      <c r="AJ41" s="79">
        <f t="shared" si="228"/>
        <v>0</v>
      </c>
      <c r="AK41" s="79">
        <f t="shared" si="228"/>
        <v>0</v>
      </c>
      <c r="AL41" s="79">
        <f t="shared" si="228"/>
        <v>0</v>
      </c>
      <c r="AM41" s="79">
        <f t="shared" si="228"/>
        <v>0</v>
      </c>
      <c r="AN41" s="79">
        <f t="shared" si="228"/>
        <v>0</v>
      </c>
      <c r="AO41" s="79">
        <f t="shared" si="228"/>
        <v>0</v>
      </c>
      <c r="AP41" s="79">
        <f t="shared" si="228"/>
        <v>0</v>
      </c>
      <c r="AQ41" s="79">
        <f t="shared" si="228"/>
        <v>0</v>
      </c>
      <c r="AR41" s="79">
        <f t="shared" si="228"/>
        <v>0</v>
      </c>
      <c r="AS41" s="79">
        <f t="shared" si="198"/>
        <v>0</v>
      </c>
      <c r="AT41" s="79">
        <f t="shared" si="199"/>
        <v>0</v>
      </c>
      <c r="AU41" s="79">
        <f t="shared" si="200"/>
        <v>0</v>
      </c>
      <c r="AV41" s="79">
        <f t="shared" si="201"/>
        <v>0</v>
      </c>
      <c r="AW41" s="79">
        <f t="shared" si="202"/>
        <v>0</v>
      </c>
      <c r="AX41" s="79">
        <f t="shared" si="203"/>
        <v>0</v>
      </c>
      <c r="AY41" s="79">
        <f t="shared" si="204"/>
        <v>0</v>
      </c>
      <c r="AZ41" s="79">
        <f t="shared" si="205"/>
        <v>0</v>
      </c>
      <c r="BA41" s="79">
        <f t="shared" si="206"/>
        <v>0</v>
      </c>
      <c r="BB41" s="79">
        <f t="shared" si="207"/>
        <v>0</v>
      </c>
      <c r="BC41" s="79">
        <f t="shared" si="208"/>
        <v>0</v>
      </c>
      <c r="BD41" s="79">
        <f t="shared" si="209"/>
        <v>0</v>
      </c>
      <c r="BF41" s="76">
        <f t="shared" ca="1" si="224"/>
        <v>0</v>
      </c>
      <c r="BG41" s="76">
        <f t="shared" ca="1" si="224"/>
        <v>0</v>
      </c>
      <c r="BH41" s="76">
        <f t="shared" ca="1" si="224"/>
        <v>0</v>
      </c>
      <c r="BI41" s="76">
        <f t="shared" ca="1" si="224"/>
        <v>0</v>
      </c>
      <c r="BJ41" s="76">
        <f t="shared" ca="1" si="224"/>
        <v>0</v>
      </c>
      <c r="BK41" s="76">
        <f t="shared" ca="1" si="224"/>
        <v>0</v>
      </c>
      <c r="BL41" s="76">
        <f t="shared" ca="1" si="224"/>
        <v>0</v>
      </c>
      <c r="BM41" s="76">
        <f t="shared" ca="1" si="224"/>
        <v>0</v>
      </c>
      <c r="BN41" s="76">
        <f t="shared" ca="1" si="224"/>
        <v>0</v>
      </c>
      <c r="BO41" s="76">
        <f t="shared" ca="1" si="224"/>
        <v>0</v>
      </c>
      <c r="BP41" s="76">
        <f t="shared" ca="1" si="224"/>
        <v>0</v>
      </c>
      <c r="BQ41" s="76">
        <f t="shared" ca="1" si="219"/>
        <v>0</v>
      </c>
      <c r="BR41" s="76">
        <f t="shared" ca="1" si="219"/>
        <v>0</v>
      </c>
      <c r="BS41" s="76">
        <f t="shared" ca="1" si="219"/>
        <v>0</v>
      </c>
      <c r="BT41" s="76">
        <f t="shared" ca="1" si="219"/>
        <v>0</v>
      </c>
      <c r="BU41" s="76">
        <f t="shared" ca="1" si="219"/>
        <v>0</v>
      </c>
      <c r="BW41" s="76">
        <f t="shared" ca="1" si="225"/>
        <v>0</v>
      </c>
      <c r="BX41" s="76">
        <f t="shared" ca="1" si="225"/>
        <v>0</v>
      </c>
      <c r="BY41" s="76">
        <f t="shared" ca="1" si="225"/>
        <v>0</v>
      </c>
      <c r="BZ41" s="76">
        <f t="shared" ca="1" si="225"/>
        <v>0</v>
      </c>
    </row>
    <row r="42" spans="2:78" s="74" customFormat="1">
      <c r="B42" s="79" t="s">
        <v>38</v>
      </c>
      <c r="C42" s="81" t="str">
        <f>'Get Started'!$D$7</f>
        <v>$</v>
      </c>
      <c r="D42" s="79" t="s">
        <v>38</v>
      </c>
      <c r="E42" s="82" t="s">
        <v>128</v>
      </c>
      <c r="F42" s="82"/>
      <c r="G42" s="82"/>
      <c r="H42" s="82"/>
      <c r="J42" s="79">
        <v>0</v>
      </c>
      <c r="K42" s="79">
        <f t="shared" ref="K42:AR42" si="229">J42</f>
        <v>0</v>
      </c>
      <c r="L42" s="79">
        <f t="shared" si="229"/>
        <v>0</v>
      </c>
      <c r="M42" s="79">
        <f t="shared" si="229"/>
        <v>0</v>
      </c>
      <c r="N42" s="79">
        <f t="shared" si="229"/>
        <v>0</v>
      </c>
      <c r="O42" s="79">
        <f t="shared" si="229"/>
        <v>0</v>
      </c>
      <c r="P42" s="79">
        <f t="shared" si="229"/>
        <v>0</v>
      </c>
      <c r="Q42" s="79">
        <f t="shared" si="229"/>
        <v>0</v>
      </c>
      <c r="R42" s="79">
        <f t="shared" si="229"/>
        <v>0</v>
      </c>
      <c r="S42" s="79">
        <f t="shared" si="229"/>
        <v>0</v>
      </c>
      <c r="T42" s="79">
        <f t="shared" si="229"/>
        <v>0</v>
      </c>
      <c r="U42" s="79">
        <f t="shared" si="229"/>
        <v>0</v>
      </c>
      <c r="V42" s="79">
        <f t="shared" si="229"/>
        <v>0</v>
      </c>
      <c r="W42" s="79">
        <f t="shared" si="229"/>
        <v>0</v>
      </c>
      <c r="X42" s="79">
        <f t="shared" si="229"/>
        <v>0</v>
      </c>
      <c r="Y42" s="79">
        <f t="shared" si="229"/>
        <v>0</v>
      </c>
      <c r="Z42" s="79">
        <f t="shared" si="229"/>
        <v>0</v>
      </c>
      <c r="AA42" s="79">
        <f t="shared" si="229"/>
        <v>0</v>
      </c>
      <c r="AB42" s="79">
        <f t="shared" si="229"/>
        <v>0</v>
      </c>
      <c r="AC42" s="79">
        <f t="shared" si="229"/>
        <v>0</v>
      </c>
      <c r="AD42" s="79">
        <f t="shared" si="229"/>
        <v>0</v>
      </c>
      <c r="AE42" s="79">
        <f t="shared" si="229"/>
        <v>0</v>
      </c>
      <c r="AF42" s="79">
        <f t="shared" si="229"/>
        <v>0</v>
      </c>
      <c r="AG42" s="79">
        <f t="shared" si="229"/>
        <v>0</v>
      </c>
      <c r="AH42" s="79">
        <f t="shared" si="229"/>
        <v>0</v>
      </c>
      <c r="AI42" s="79">
        <f t="shared" si="229"/>
        <v>0</v>
      </c>
      <c r="AJ42" s="79">
        <f t="shared" si="229"/>
        <v>0</v>
      </c>
      <c r="AK42" s="79">
        <f t="shared" si="229"/>
        <v>0</v>
      </c>
      <c r="AL42" s="79">
        <f t="shared" si="229"/>
        <v>0</v>
      </c>
      <c r="AM42" s="79">
        <f t="shared" si="229"/>
        <v>0</v>
      </c>
      <c r="AN42" s="79">
        <f t="shared" si="229"/>
        <v>0</v>
      </c>
      <c r="AO42" s="79">
        <f t="shared" si="229"/>
        <v>0</v>
      </c>
      <c r="AP42" s="79">
        <f t="shared" si="229"/>
        <v>0</v>
      </c>
      <c r="AQ42" s="79">
        <f t="shared" si="229"/>
        <v>0</v>
      </c>
      <c r="AR42" s="79">
        <f t="shared" si="229"/>
        <v>0</v>
      </c>
      <c r="AS42" s="79">
        <f t="shared" si="198"/>
        <v>0</v>
      </c>
      <c r="AT42" s="79">
        <f t="shared" si="199"/>
        <v>0</v>
      </c>
      <c r="AU42" s="79">
        <f t="shared" si="200"/>
        <v>0</v>
      </c>
      <c r="AV42" s="79">
        <f t="shared" si="201"/>
        <v>0</v>
      </c>
      <c r="AW42" s="79">
        <f t="shared" si="202"/>
        <v>0</v>
      </c>
      <c r="AX42" s="79">
        <f t="shared" si="203"/>
        <v>0</v>
      </c>
      <c r="AY42" s="79">
        <f t="shared" si="204"/>
        <v>0</v>
      </c>
      <c r="AZ42" s="79">
        <f t="shared" si="205"/>
        <v>0</v>
      </c>
      <c r="BA42" s="79">
        <f t="shared" si="206"/>
        <v>0</v>
      </c>
      <c r="BB42" s="79">
        <f t="shared" si="207"/>
        <v>0</v>
      </c>
      <c r="BC42" s="79">
        <f t="shared" si="208"/>
        <v>0</v>
      </c>
      <c r="BD42" s="79">
        <f t="shared" si="209"/>
        <v>0</v>
      </c>
      <c r="BF42" s="76">
        <f t="shared" ca="1" si="224"/>
        <v>0</v>
      </c>
      <c r="BG42" s="76">
        <f t="shared" ca="1" si="224"/>
        <v>0</v>
      </c>
      <c r="BH42" s="76">
        <f t="shared" ca="1" si="224"/>
        <v>0</v>
      </c>
      <c r="BI42" s="76">
        <f t="shared" ca="1" si="224"/>
        <v>0</v>
      </c>
      <c r="BJ42" s="76">
        <f t="shared" ca="1" si="224"/>
        <v>0</v>
      </c>
      <c r="BK42" s="76">
        <f t="shared" ca="1" si="224"/>
        <v>0</v>
      </c>
      <c r="BL42" s="76">
        <f t="shared" ca="1" si="224"/>
        <v>0</v>
      </c>
      <c r="BM42" s="76">
        <f t="shared" ca="1" si="224"/>
        <v>0</v>
      </c>
      <c r="BN42" s="76">
        <f t="shared" ca="1" si="224"/>
        <v>0</v>
      </c>
      <c r="BO42" s="76">
        <f t="shared" ca="1" si="224"/>
        <v>0</v>
      </c>
      <c r="BP42" s="76">
        <f t="shared" ca="1" si="224"/>
        <v>0</v>
      </c>
      <c r="BQ42" s="76">
        <f t="shared" ca="1" si="219"/>
        <v>0</v>
      </c>
      <c r="BR42" s="76">
        <f t="shared" ca="1" si="219"/>
        <v>0</v>
      </c>
      <c r="BS42" s="76">
        <f t="shared" ca="1" si="219"/>
        <v>0</v>
      </c>
      <c r="BT42" s="76">
        <f t="shared" ca="1" si="219"/>
        <v>0</v>
      </c>
      <c r="BU42" s="76">
        <f t="shared" ca="1" si="219"/>
        <v>0</v>
      </c>
      <c r="BW42" s="76">
        <f t="shared" ca="1" si="225"/>
        <v>0</v>
      </c>
      <c r="BX42" s="76">
        <f t="shared" ca="1" si="225"/>
        <v>0</v>
      </c>
      <c r="BY42" s="76">
        <f t="shared" ca="1" si="225"/>
        <v>0</v>
      </c>
      <c r="BZ42" s="76">
        <f t="shared" ca="1" si="225"/>
        <v>0</v>
      </c>
    </row>
    <row r="43" spans="2:78" s="74" customFormat="1">
      <c r="B43" s="79" t="s">
        <v>38</v>
      </c>
      <c r="C43" s="81" t="str">
        <f>'Get Started'!$D$7</f>
        <v>$</v>
      </c>
      <c r="D43" s="79" t="s">
        <v>38</v>
      </c>
      <c r="E43" s="82" t="s">
        <v>128</v>
      </c>
      <c r="F43" s="82"/>
      <c r="G43" s="82"/>
      <c r="H43" s="82"/>
      <c r="J43" s="79">
        <v>0</v>
      </c>
      <c r="K43" s="79">
        <f t="shared" ref="K43:AR43" si="230">J43</f>
        <v>0</v>
      </c>
      <c r="L43" s="79">
        <f t="shared" si="230"/>
        <v>0</v>
      </c>
      <c r="M43" s="79">
        <f t="shared" si="230"/>
        <v>0</v>
      </c>
      <c r="N43" s="79">
        <f t="shared" si="230"/>
        <v>0</v>
      </c>
      <c r="O43" s="79">
        <f t="shared" si="230"/>
        <v>0</v>
      </c>
      <c r="P43" s="79">
        <f t="shared" si="230"/>
        <v>0</v>
      </c>
      <c r="Q43" s="79">
        <f t="shared" si="230"/>
        <v>0</v>
      </c>
      <c r="R43" s="79">
        <f t="shared" si="230"/>
        <v>0</v>
      </c>
      <c r="S43" s="79">
        <f t="shared" si="230"/>
        <v>0</v>
      </c>
      <c r="T43" s="79">
        <f t="shared" si="230"/>
        <v>0</v>
      </c>
      <c r="U43" s="79">
        <f t="shared" si="230"/>
        <v>0</v>
      </c>
      <c r="V43" s="79">
        <f t="shared" si="230"/>
        <v>0</v>
      </c>
      <c r="W43" s="79">
        <f t="shared" si="230"/>
        <v>0</v>
      </c>
      <c r="X43" s="79">
        <f t="shared" si="230"/>
        <v>0</v>
      </c>
      <c r="Y43" s="79">
        <f t="shared" si="230"/>
        <v>0</v>
      </c>
      <c r="Z43" s="79">
        <f t="shared" si="230"/>
        <v>0</v>
      </c>
      <c r="AA43" s="79">
        <f t="shared" si="230"/>
        <v>0</v>
      </c>
      <c r="AB43" s="79">
        <f t="shared" si="230"/>
        <v>0</v>
      </c>
      <c r="AC43" s="79">
        <f t="shared" si="230"/>
        <v>0</v>
      </c>
      <c r="AD43" s="79">
        <f t="shared" si="230"/>
        <v>0</v>
      </c>
      <c r="AE43" s="79">
        <f t="shared" si="230"/>
        <v>0</v>
      </c>
      <c r="AF43" s="79">
        <f t="shared" si="230"/>
        <v>0</v>
      </c>
      <c r="AG43" s="79">
        <f t="shared" si="230"/>
        <v>0</v>
      </c>
      <c r="AH43" s="79">
        <f t="shared" si="230"/>
        <v>0</v>
      </c>
      <c r="AI43" s="79">
        <f t="shared" si="230"/>
        <v>0</v>
      </c>
      <c r="AJ43" s="79">
        <f t="shared" si="230"/>
        <v>0</v>
      </c>
      <c r="AK43" s="79">
        <f t="shared" si="230"/>
        <v>0</v>
      </c>
      <c r="AL43" s="79">
        <f t="shared" si="230"/>
        <v>0</v>
      </c>
      <c r="AM43" s="79">
        <f t="shared" si="230"/>
        <v>0</v>
      </c>
      <c r="AN43" s="79">
        <f t="shared" si="230"/>
        <v>0</v>
      </c>
      <c r="AO43" s="79">
        <f t="shared" si="230"/>
        <v>0</v>
      </c>
      <c r="AP43" s="79">
        <f t="shared" si="230"/>
        <v>0</v>
      </c>
      <c r="AQ43" s="79">
        <f t="shared" si="230"/>
        <v>0</v>
      </c>
      <c r="AR43" s="79">
        <f t="shared" si="230"/>
        <v>0</v>
      </c>
      <c r="AS43" s="79">
        <f t="shared" si="198"/>
        <v>0</v>
      </c>
      <c r="AT43" s="79">
        <f t="shared" si="199"/>
        <v>0</v>
      </c>
      <c r="AU43" s="79">
        <f t="shared" si="200"/>
        <v>0</v>
      </c>
      <c r="AV43" s="79">
        <f t="shared" si="201"/>
        <v>0</v>
      </c>
      <c r="AW43" s="79">
        <f t="shared" si="202"/>
        <v>0</v>
      </c>
      <c r="AX43" s="79">
        <f t="shared" si="203"/>
        <v>0</v>
      </c>
      <c r="AY43" s="79">
        <f t="shared" si="204"/>
        <v>0</v>
      </c>
      <c r="AZ43" s="79">
        <f t="shared" si="205"/>
        <v>0</v>
      </c>
      <c r="BA43" s="79">
        <f t="shared" si="206"/>
        <v>0</v>
      </c>
      <c r="BB43" s="79">
        <f t="shared" si="207"/>
        <v>0</v>
      </c>
      <c r="BC43" s="79">
        <f t="shared" si="208"/>
        <v>0</v>
      </c>
      <c r="BD43" s="79">
        <f t="shared" si="209"/>
        <v>0</v>
      </c>
      <c r="BF43" s="76">
        <f t="shared" ca="1" si="224"/>
        <v>0</v>
      </c>
      <c r="BG43" s="76">
        <f t="shared" ca="1" si="224"/>
        <v>0</v>
      </c>
      <c r="BH43" s="76">
        <f t="shared" ca="1" si="224"/>
        <v>0</v>
      </c>
      <c r="BI43" s="76">
        <f t="shared" ca="1" si="224"/>
        <v>0</v>
      </c>
      <c r="BJ43" s="76">
        <f t="shared" ca="1" si="224"/>
        <v>0</v>
      </c>
      <c r="BK43" s="76">
        <f t="shared" ca="1" si="224"/>
        <v>0</v>
      </c>
      <c r="BL43" s="76">
        <f t="shared" ca="1" si="224"/>
        <v>0</v>
      </c>
      <c r="BM43" s="76">
        <f t="shared" ca="1" si="224"/>
        <v>0</v>
      </c>
      <c r="BN43" s="76">
        <f t="shared" ca="1" si="224"/>
        <v>0</v>
      </c>
      <c r="BO43" s="76">
        <f t="shared" ca="1" si="224"/>
        <v>0</v>
      </c>
      <c r="BP43" s="76">
        <f t="shared" ca="1" si="224"/>
        <v>0</v>
      </c>
      <c r="BQ43" s="76">
        <f t="shared" ca="1" si="219"/>
        <v>0</v>
      </c>
      <c r="BR43" s="76">
        <f t="shared" ca="1" si="219"/>
        <v>0</v>
      </c>
      <c r="BS43" s="76">
        <f t="shared" ca="1" si="219"/>
        <v>0</v>
      </c>
      <c r="BT43" s="76">
        <f t="shared" ca="1" si="219"/>
        <v>0</v>
      </c>
      <c r="BU43" s="76">
        <f t="shared" ca="1" si="219"/>
        <v>0</v>
      </c>
      <c r="BW43" s="76">
        <f t="shared" ca="1" si="225"/>
        <v>0</v>
      </c>
      <c r="BX43" s="76">
        <f t="shared" ca="1" si="225"/>
        <v>0</v>
      </c>
      <c r="BY43" s="76">
        <f t="shared" ca="1" si="225"/>
        <v>0</v>
      </c>
      <c r="BZ43" s="76">
        <f t="shared" ca="1" si="225"/>
        <v>0</v>
      </c>
    </row>
    <row r="44" spans="2:78" s="74" customFormat="1">
      <c r="B44" s="79" t="s">
        <v>38</v>
      </c>
      <c r="C44" s="81" t="str">
        <f>'Get Started'!$D$7</f>
        <v>$</v>
      </c>
      <c r="D44" s="79" t="s">
        <v>38</v>
      </c>
      <c r="E44" s="82" t="s">
        <v>128</v>
      </c>
      <c r="F44" s="82"/>
      <c r="G44" s="82"/>
      <c r="H44" s="82"/>
      <c r="J44" s="79">
        <v>0</v>
      </c>
      <c r="K44" s="79">
        <f t="shared" ref="K44:AR44" si="231">J44</f>
        <v>0</v>
      </c>
      <c r="L44" s="79">
        <f t="shared" si="231"/>
        <v>0</v>
      </c>
      <c r="M44" s="79">
        <f t="shared" si="231"/>
        <v>0</v>
      </c>
      <c r="N44" s="79">
        <f t="shared" si="231"/>
        <v>0</v>
      </c>
      <c r="O44" s="79">
        <f t="shared" si="231"/>
        <v>0</v>
      </c>
      <c r="P44" s="79">
        <f t="shared" si="231"/>
        <v>0</v>
      </c>
      <c r="Q44" s="79">
        <f t="shared" si="231"/>
        <v>0</v>
      </c>
      <c r="R44" s="79">
        <f t="shared" si="231"/>
        <v>0</v>
      </c>
      <c r="S44" s="79">
        <f t="shared" si="231"/>
        <v>0</v>
      </c>
      <c r="T44" s="79">
        <f t="shared" si="231"/>
        <v>0</v>
      </c>
      <c r="U44" s="79">
        <f t="shared" si="231"/>
        <v>0</v>
      </c>
      <c r="V44" s="79">
        <f t="shared" si="231"/>
        <v>0</v>
      </c>
      <c r="W44" s="79">
        <f t="shared" si="231"/>
        <v>0</v>
      </c>
      <c r="X44" s="79">
        <f t="shared" si="231"/>
        <v>0</v>
      </c>
      <c r="Y44" s="79">
        <f t="shared" si="231"/>
        <v>0</v>
      </c>
      <c r="Z44" s="79">
        <f t="shared" si="231"/>
        <v>0</v>
      </c>
      <c r="AA44" s="79">
        <f t="shared" si="231"/>
        <v>0</v>
      </c>
      <c r="AB44" s="79">
        <f t="shared" si="231"/>
        <v>0</v>
      </c>
      <c r="AC44" s="79">
        <f t="shared" si="231"/>
        <v>0</v>
      </c>
      <c r="AD44" s="79">
        <f t="shared" si="231"/>
        <v>0</v>
      </c>
      <c r="AE44" s="79">
        <f t="shared" si="231"/>
        <v>0</v>
      </c>
      <c r="AF44" s="79">
        <f t="shared" si="231"/>
        <v>0</v>
      </c>
      <c r="AG44" s="79">
        <f t="shared" si="231"/>
        <v>0</v>
      </c>
      <c r="AH44" s="79">
        <f t="shared" si="231"/>
        <v>0</v>
      </c>
      <c r="AI44" s="79">
        <f t="shared" si="231"/>
        <v>0</v>
      </c>
      <c r="AJ44" s="79">
        <f t="shared" si="231"/>
        <v>0</v>
      </c>
      <c r="AK44" s="79">
        <f t="shared" si="231"/>
        <v>0</v>
      </c>
      <c r="AL44" s="79">
        <f t="shared" si="231"/>
        <v>0</v>
      </c>
      <c r="AM44" s="79">
        <f t="shared" si="231"/>
        <v>0</v>
      </c>
      <c r="AN44" s="79">
        <f t="shared" si="231"/>
        <v>0</v>
      </c>
      <c r="AO44" s="79">
        <f t="shared" si="231"/>
        <v>0</v>
      </c>
      <c r="AP44" s="79">
        <f t="shared" si="231"/>
        <v>0</v>
      </c>
      <c r="AQ44" s="79">
        <f t="shared" si="231"/>
        <v>0</v>
      </c>
      <c r="AR44" s="79">
        <f t="shared" si="231"/>
        <v>0</v>
      </c>
      <c r="AS44" s="79">
        <f t="shared" si="198"/>
        <v>0</v>
      </c>
      <c r="AT44" s="79">
        <f t="shared" si="199"/>
        <v>0</v>
      </c>
      <c r="AU44" s="79">
        <f t="shared" si="200"/>
        <v>0</v>
      </c>
      <c r="AV44" s="79">
        <f t="shared" si="201"/>
        <v>0</v>
      </c>
      <c r="AW44" s="79">
        <f t="shared" si="202"/>
        <v>0</v>
      </c>
      <c r="AX44" s="79">
        <f t="shared" si="203"/>
        <v>0</v>
      </c>
      <c r="AY44" s="79">
        <f t="shared" si="204"/>
        <v>0</v>
      </c>
      <c r="AZ44" s="79">
        <f t="shared" si="205"/>
        <v>0</v>
      </c>
      <c r="BA44" s="79">
        <f t="shared" si="206"/>
        <v>0</v>
      </c>
      <c r="BB44" s="79">
        <f t="shared" si="207"/>
        <v>0</v>
      </c>
      <c r="BC44" s="79">
        <f t="shared" si="208"/>
        <v>0</v>
      </c>
      <c r="BD44" s="79">
        <f t="shared" si="209"/>
        <v>0</v>
      </c>
      <c r="BF44" s="76">
        <f t="shared" ca="1" si="224"/>
        <v>0</v>
      </c>
      <c r="BG44" s="76">
        <f t="shared" ca="1" si="224"/>
        <v>0</v>
      </c>
      <c r="BH44" s="76">
        <f t="shared" ca="1" si="224"/>
        <v>0</v>
      </c>
      <c r="BI44" s="76">
        <f t="shared" ca="1" si="224"/>
        <v>0</v>
      </c>
      <c r="BJ44" s="76">
        <f t="shared" ca="1" si="224"/>
        <v>0</v>
      </c>
      <c r="BK44" s="76">
        <f t="shared" ca="1" si="224"/>
        <v>0</v>
      </c>
      <c r="BL44" s="76">
        <f t="shared" ca="1" si="224"/>
        <v>0</v>
      </c>
      <c r="BM44" s="76">
        <f t="shared" ca="1" si="224"/>
        <v>0</v>
      </c>
      <c r="BN44" s="76">
        <f t="shared" ca="1" si="224"/>
        <v>0</v>
      </c>
      <c r="BO44" s="76">
        <f t="shared" ca="1" si="224"/>
        <v>0</v>
      </c>
      <c r="BP44" s="76">
        <f t="shared" ca="1" si="224"/>
        <v>0</v>
      </c>
      <c r="BQ44" s="76">
        <f t="shared" ca="1" si="219"/>
        <v>0</v>
      </c>
      <c r="BR44" s="76">
        <f t="shared" ca="1" si="219"/>
        <v>0</v>
      </c>
      <c r="BS44" s="76">
        <f t="shared" ca="1" si="219"/>
        <v>0</v>
      </c>
      <c r="BT44" s="76">
        <f t="shared" ca="1" si="219"/>
        <v>0</v>
      </c>
      <c r="BU44" s="76">
        <f t="shared" ca="1" si="219"/>
        <v>0</v>
      </c>
      <c r="BW44" s="76">
        <f t="shared" ca="1" si="225"/>
        <v>0</v>
      </c>
      <c r="BX44" s="76">
        <f t="shared" ca="1" si="225"/>
        <v>0</v>
      </c>
      <c r="BY44" s="76">
        <f t="shared" ca="1" si="225"/>
        <v>0</v>
      </c>
      <c r="BZ44" s="76">
        <f t="shared" ca="1" si="225"/>
        <v>0</v>
      </c>
    </row>
    <row r="45" spans="2:78" s="74" customFormat="1">
      <c r="B45" s="79" t="s">
        <v>38</v>
      </c>
      <c r="C45" s="81" t="str">
        <f>'Get Started'!$D$7</f>
        <v>$</v>
      </c>
      <c r="D45" s="79" t="s">
        <v>38</v>
      </c>
      <c r="E45" s="82" t="s">
        <v>128</v>
      </c>
      <c r="F45" s="82"/>
      <c r="G45" s="82"/>
      <c r="H45" s="82"/>
      <c r="J45" s="79">
        <v>0</v>
      </c>
      <c r="K45" s="79">
        <f t="shared" ref="K45:AR45" si="232">J45</f>
        <v>0</v>
      </c>
      <c r="L45" s="79">
        <f t="shared" si="232"/>
        <v>0</v>
      </c>
      <c r="M45" s="79">
        <f t="shared" si="232"/>
        <v>0</v>
      </c>
      <c r="N45" s="79">
        <f t="shared" si="232"/>
        <v>0</v>
      </c>
      <c r="O45" s="79">
        <f t="shared" si="232"/>
        <v>0</v>
      </c>
      <c r="P45" s="79">
        <f t="shared" si="232"/>
        <v>0</v>
      </c>
      <c r="Q45" s="79">
        <f t="shared" si="232"/>
        <v>0</v>
      </c>
      <c r="R45" s="79">
        <f t="shared" si="232"/>
        <v>0</v>
      </c>
      <c r="S45" s="79">
        <f t="shared" si="232"/>
        <v>0</v>
      </c>
      <c r="T45" s="79">
        <f t="shared" si="232"/>
        <v>0</v>
      </c>
      <c r="U45" s="79">
        <f t="shared" si="232"/>
        <v>0</v>
      </c>
      <c r="V45" s="79">
        <f t="shared" si="232"/>
        <v>0</v>
      </c>
      <c r="W45" s="79">
        <f t="shared" si="232"/>
        <v>0</v>
      </c>
      <c r="X45" s="79">
        <f t="shared" si="232"/>
        <v>0</v>
      </c>
      <c r="Y45" s="79">
        <f t="shared" si="232"/>
        <v>0</v>
      </c>
      <c r="Z45" s="79">
        <f t="shared" si="232"/>
        <v>0</v>
      </c>
      <c r="AA45" s="79">
        <f t="shared" si="232"/>
        <v>0</v>
      </c>
      <c r="AB45" s="79">
        <f t="shared" si="232"/>
        <v>0</v>
      </c>
      <c r="AC45" s="79">
        <f t="shared" si="232"/>
        <v>0</v>
      </c>
      <c r="AD45" s="79">
        <f t="shared" si="232"/>
        <v>0</v>
      </c>
      <c r="AE45" s="79">
        <f t="shared" si="232"/>
        <v>0</v>
      </c>
      <c r="AF45" s="79">
        <f t="shared" si="232"/>
        <v>0</v>
      </c>
      <c r="AG45" s="79">
        <f t="shared" si="232"/>
        <v>0</v>
      </c>
      <c r="AH45" s="79">
        <f t="shared" si="232"/>
        <v>0</v>
      </c>
      <c r="AI45" s="79">
        <f t="shared" si="232"/>
        <v>0</v>
      </c>
      <c r="AJ45" s="79">
        <f t="shared" si="232"/>
        <v>0</v>
      </c>
      <c r="AK45" s="79">
        <f t="shared" si="232"/>
        <v>0</v>
      </c>
      <c r="AL45" s="79">
        <f t="shared" si="232"/>
        <v>0</v>
      </c>
      <c r="AM45" s="79">
        <f t="shared" si="232"/>
        <v>0</v>
      </c>
      <c r="AN45" s="79">
        <f t="shared" si="232"/>
        <v>0</v>
      </c>
      <c r="AO45" s="79">
        <f t="shared" si="232"/>
        <v>0</v>
      </c>
      <c r="AP45" s="79">
        <f t="shared" si="232"/>
        <v>0</v>
      </c>
      <c r="AQ45" s="79">
        <f t="shared" si="232"/>
        <v>0</v>
      </c>
      <c r="AR45" s="79">
        <f t="shared" si="232"/>
        <v>0</v>
      </c>
      <c r="AS45" s="79">
        <f t="shared" si="198"/>
        <v>0</v>
      </c>
      <c r="AT45" s="79">
        <f t="shared" si="199"/>
        <v>0</v>
      </c>
      <c r="AU45" s="79">
        <f t="shared" si="200"/>
        <v>0</v>
      </c>
      <c r="AV45" s="79">
        <f t="shared" si="201"/>
        <v>0</v>
      </c>
      <c r="AW45" s="79">
        <f t="shared" si="202"/>
        <v>0</v>
      </c>
      <c r="AX45" s="79">
        <f t="shared" si="203"/>
        <v>0</v>
      </c>
      <c r="AY45" s="79">
        <f t="shared" si="204"/>
        <v>0</v>
      </c>
      <c r="AZ45" s="79">
        <f t="shared" si="205"/>
        <v>0</v>
      </c>
      <c r="BA45" s="79">
        <f t="shared" si="206"/>
        <v>0</v>
      </c>
      <c r="BB45" s="79">
        <f t="shared" si="207"/>
        <v>0</v>
      </c>
      <c r="BC45" s="79">
        <f t="shared" si="208"/>
        <v>0</v>
      </c>
      <c r="BD45" s="79">
        <f t="shared" si="209"/>
        <v>0</v>
      </c>
      <c r="BF45" s="76">
        <f t="shared" ca="1" si="224"/>
        <v>0</v>
      </c>
      <c r="BG45" s="76">
        <f t="shared" ca="1" si="224"/>
        <v>0</v>
      </c>
      <c r="BH45" s="76">
        <f t="shared" ca="1" si="224"/>
        <v>0</v>
      </c>
      <c r="BI45" s="76">
        <f t="shared" ca="1" si="224"/>
        <v>0</v>
      </c>
      <c r="BJ45" s="76">
        <f t="shared" ca="1" si="224"/>
        <v>0</v>
      </c>
      <c r="BK45" s="76">
        <f t="shared" ca="1" si="224"/>
        <v>0</v>
      </c>
      <c r="BL45" s="76">
        <f t="shared" ca="1" si="224"/>
        <v>0</v>
      </c>
      <c r="BM45" s="76">
        <f t="shared" ca="1" si="224"/>
        <v>0</v>
      </c>
      <c r="BN45" s="76">
        <f t="shared" ca="1" si="224"/>
        <v>0</v>
      </c>
      <c r="BO45" s="76">
        <f t="shared" ca="1" si="224"/>
        <v>0</v>
      </c>
      <c r="BP45" s="76">
        <f t="shared" ca="1" si="224"/>
        <v>0</v>
      </c>
      <c r="BQ45" s="76">
        <f t="shared" ca="1" si="219"/>
        <v>0</v>
      </c>
      <c r="BR45" s="76">
        <f t="shared" ca="1" si="219"/>
        <v>0</v>
      </c>
      <c r="BS45" s="76">
        <f t="shared" ca="1" si="219"/>
        <v>0</v>
      </c>
      <c r="BT45" s="76">
        <f t="shared" ca="1" si="219"/>
        <v>0</v>
      </c>
      <c r="BU45" s="76">
        <f t="shared" ca="1" si="219"/>
        <v>0</v>
      </c>
      <c r="BW45" s="76">
        <f t="shared" ca="1" si="225"/>
        <v>0</v>
      </c>
      <c r="BX45" s="76">
        <f t="shared" ca="1" si="225"/>
        <v>0</v>
      </c>
      <c r="BY45" s="76">
        <f t="shared" ca="1" si="225"/>
        <v>0</v>
      </c>
      <c r="BZ45" s="76">
        <f t="shared" ca="1" si="225"/>
        <v>0</v>
      </c>
    </row>
    <row r="46" spans="2:78" s="74" customFormat="1">
      <c r="B46" s="79" t="s">
        <v>38</v>
      </c>
      <c r="C46" s="81" t="str">
        <f>'Get Started'!$D$7</f>
        <v>$</v>
      </c>
      <c r="D46" s="79" t="s">
        <v>38</v>
      </c>
      <c r="E46" s="82" t="s">
        <v>128</v>
      </c>
      <c r="F46" s="82"/>
      <c r="G46" s="82"/>
      <c r="H46" s="82"/>
      <c r="J46" s="79">
        <v>0</v>
      </c>
      <c r="K46" s="79">
        <f t="shared" ref="K46:AR46" si="233">J46</f>
        <v>0</v>
      </c>
      <c r="L46" s="79">
        <f t="shared" si="233"/>
        <v>0</v>
      </c>
      <c r="M46" s="79">
        <f t="shared" si="233"/>
        <v>0</v>
      </c>
      <c r="N46" s="79">
        <f t="shared" si="233"/>
        <v>0</v>
      </c>
      <c r="O46" s="79">
        <f t="shared" si="233"/>
        <v>0</v>
      </c>
      <c r="P46" s="79">
        <f t="shared" si="233"/>
        <v>0</v>
      </c>
      <c r="Q46" s="79">
        <f t="shared" si="233"/>
        <v>0</v>
      </c>
      <c r="R46" s="79">
        <f t="shared" si="233"/>
        <v>0</v>
      </c>
      <c r="S46" s="79">
        <f t="shared" si="233"/>
        <v>0</v>
      </c>
      <c r="T46" s="79">
        <f t="shared" si="233"/>
        <v>0</v>
      </c>
      <c r="U46" s="79">
        <f t="shared" si="233"/>
        <v>0</v>
      </c>
      <c r="V46" s="79">
        <f t="shared" si="233"/>
        <v>0</v>
      </c>
      <c r="W46" s="79">
        <f t="shared" si="233"/>
        <v>0</v>
      </c>
      <c r="X46" s="79">
        <f t="shared" si="233"/>
        <v>0</v>
      </c>
      <c r="Y46" s="79">
        <f t="shared" si="233"/>
        <v>0</v>
      </c>
      <c r="Z46" s="79">
        <f t="shared" si="233"/>
        <v>0</v>
      </c>
      <c r="AA46" s="79">
        <f t="shared" si="233"/>
        <v>0</v>
      </c>
      <c r="AB46" s="79">
        <f t="shared" si="233"/>
        <v>0</v>
      </c>
      <c r="AC46" s="79">
        <f t="shared" si="233"/>
        <v>0</v>
      </c>
      <c r="AD46" s="79">
        <f t="shared" si="233"/>
        <v>0</v>
      </c>
      <c r="AE46" s="79">
        <f t="shared" si="233"/>
        <v>0</v>
      </c>
      <c r="AF46" s="79">
        <f t="shared" si="233"/>
        <v>0</v>
      </c>
      <c r="AG46" s="79">
        <f t="shared" si="233"/>
        <v>0</v>
      </c>
      <c r="AH46" s="79">
        <f t="shared" si="233"/>
        <v>0</v>
      </c>
      <c r="AI46" s="79">
        <f t="shared" si="233"/>
        <v>0</v>
      </c>
      <c r="AJ46" s="79">
        <f t="shared" si="233"/>
        <v>0</v>
      </c>
      <c r="AK46" s="79">
        <f t="shared" si="233"/>
        <v>0</v>
      </c>
      <c r="AL46" s="79">
        <f t="shared" si="233"/>
        <v>0</v>
      </c>
      <c r="AM46" s="79">
        <f t="shared" si="233"/>
        <v>0</v>
      </c>
      <c r="AN46" s="79">
        <f t="shared" si="233"/>
        <v>0</v>
      </c>
      <c r="AO46" s="79">
        <f t="shared" si="233"/>
        <v>0</v>
      </c>
      <c r="AP46" s="79">
        <f t="shared" si="233"/>
        <v>0</v>
      </c>
      <c r="AQ46" s="79">
        <f t="shared" si="233"/>
        <v>0</v>
      </c>
      <c r="AR46" s="79">
        <f t="shared" si="233"/>
        <v>0</v>
      </c>
      <c r="AS46" s="79">
        <f t="shared" si="198"/>
        <v>0</v>
      </c>
      <c r="AT46" s="79">
        <f t="shared" si="199"/>
        <v>0</v>
      </c>
      <c r="AU46" s="79">
        <f t="shared" si="200"/>
        <v>0</v>
      </c>
      <c r="AV46" s="79">
        <f t="shared" si="201"/>
        <v>0</v>
      </c>
      <c r="AW46" s="79">
        <f t="shared" si="202"/>
        <v>0</v>
      </c>
      <c r="AX46" s="79">
        <f t="shared" si="203"/>
        <v>0</v>
      </c>
      <c r="AY46" s="79">
        <f t="shared" si="204"/>
        <v>0</v>
      </c>
      <c r="AZ46" s="79">
        <f t="shared" si="205"/>
        <v>0</v>
      </c>
      <c r="BA46" s="79">
        <f t="shared" si="206"/>
        <v>0</v>
      </c>
      <c r="BB46" s="79">
        <f t="shared" si="207"/>
        <v>0</v>
      </c>
      <c r="BC46" s="79">
        <f t="shared" si="208"/>
        <v>0</v>
      </c>
      <c r="BD46" s="79">
        <f t="shared" si="209"/>
        <v>0</v>
      </c>
      <c r="BF46" s="76">
        <f t="shared" ca="1" si="224"/>
        <v>0</v>
      </c>
      <c r="BG46" s="76">
        <f t="shared" ca="1" si="224"/>
        <v>0</v>
      </c>
      <c r="BH46" s="76">
        <f t="shared" ca="1" si="224"/>
        <v>0</v>
      </c>
      <c r="BI46" s="76">
        <f t="shared" ca="1" si="224"/>
        <v>0</v>
      </c>
      <c r="BJ46" s="76">
        <f t="shared" ca="1" si="224"/>
        <v>0</v>
      </c>
      <c r="BK46" s="76">
        <f t="shared" ca="1" si="224"/>
        <v>0</v>
      </c>
      <c r="BL46" s="76">
        <f t="shared" ca="1" si="224"/>
        <v>0</v>
      </c>
      <c r="BM46" s="76">
        <f t="shared" ca="1" si="224"/>
        <v>0</v>
      </c>
      <c r="BN46" s="76">
        <f t="shared" ca="1" si="224"/>
        <v>0</v>
      </c>
      <c r="BO46" s="76">
        <f t="shared" ca="1" si="224"/>
        <v>0</v>
      </c>
      <c r="BP46" s="76">
        <f t="shared" ca="1" si="224"/>
        <v>0</v>
      </c>
      <c r="BQ46" s="76">
        <f t="shared" ca="1" si="219"/>
        <v>0</v>
      </c>
      <c r="BR46" s="76">
        <f t="shared" ca="1" si="219"/>
        <v>0</v>
      </c>
      <c r="BS46" s="76">
        <f t="shared" ca="1" si="219"/>
        <v>0</v>
      </c>
      <c r="BT46" s="76">
        <f t="shared" ca="1" si="219"/>
        <v>0</v>
      </c>
      <c r="BU46" s="76">
        <f t="shared" ca="1" si="219"/>
        <v>0</v>
      </c>
      <c r="BW46" s="76">
        <f t="shared" ca="1" si="225"/>
        <v>0</v>
      </c>
      <c r="BX46" s="76">
        <f t="shared" ca="1" si="225"/>
        <v>0</v>
      </c>
      <c r="BY46" s="76">
        <f t="shared" ca="1" si="225"/>
        <v>0</v>
      </c>
      <c r="BZ46" s="76">
        <f t="shared" ca="1" si="225"/>
        <v>0</v>
      </c>
    </row>
    <row r="47" spans="2:78" s="74" customFormat="1">
      <c r="B47" s="79" t="s">
        <v>38</v>
      </c>
      <c r="C47" s="81" t="str">
        <f>'Get Started'!$D$7</f>
        <v>$</v>
      </c>
      <c r="D47" s="79" t="s">
        <v>38</v>
      </c>
      <c r="E47" s="82" t="s">
        <v>128</v>
      </c>
      <c r="F47" s="82"/>
      <c r="G47" s="82"/>
      <c r="H47" s="82"/>
      <c r="J47" s="79">
        <v>0</v>
      </c>
      <c r="K47" s="79">
        <f t="shared" ref="K47:AR47" si="234">J47</f>
        <v>0</v>
      </c>
      <c r="L47" s="79">
        <f t="shared" si="234"/>
        <v>0</v>
      </c>
      <c r="M47" s="79">
        <f t="shared" si="234"/>
        <v>0</v>
      </c>
      <c r="N47" s="79">
        <f t="shared" si="234"/>
        <v>0</v>
      </c>
      <c r="O47" s="79">
        <f t="shared" si="234"/>
        <v>0</v>
      </c>
      <c r="P47" s="79">
        <f t="shared" si="234"/>
        <v>0</v>
      </c>
      <c r="Q47" s="79">
        <f t="shared" si="234"/>
        <v>0</v>
      </c>
      <c r="R47" s="79">
        <f t="shared" si="234"/>
        <v>0</v>
      </c>
      <c r="S47" s="79">
        <f t="shared" si="234"/>
        <v>0</v>
      </c>
      <c r="T47" s="79">
        <f t="shared" si="234"/>
        <v>0</v>
      </c>
      <c r="U47" s="79">
        <f t="shared" si="234"/>
        <v>0</v>
      </c>
      <c r="V47" s="79">
        <f t="shared" si="234"/>
        <v>0</v>
      </c>
      <c r="W47" s="79">
        <f t="shared" si="234"/>
        <v>0</v>
      </c>
      <c r="X47" s="79">
        <f t="shared" si="234"/>
        <v>0</v>
      </c>
      <c r="Y47" s="79">
        <f t="shared" si="234"/>
        <v>0</v>
      </c>
      <c r="Z47" s="79">
        <f t="shared" si="234"/>
        <v>0</v>
      </c>
      <c r="AA47" s="79">
        <f t="shared" si="234"/>
        <v>0</v>
      </c>
      <c r="AB47" s="79">
        <f t="shared" si="234"/>
        <v>0</v>
      </c>
      <c r="AC47" s="79">
        <f t="shared" si="234"/>
        <v>0</v>
      </c>
      <c r="AD47" s="79">
        <f t="shared" si="234"/>
        <v>0</v>
      </c>
      <c r="AE47" s="79">
        <f t="shared" si="234"/>
        <v>0</v>
      </c>
      <c r="AF47" s="79">
        <f t="shared" si="234"/>
        <v>0</v>
      </c>
      <c r="AG47" s="79">
        <f t="shared" si="234"/>
        <v>0</v>
      </c>
      <c r="AH47" s="79">
        <f t="shared" si="234"/>
        <v>0</v>
      </c>
      <c r="AI47" s="79">
        <f t="shared" si="234"/>
        <v>0</v>
      </c>
      <c r="AJ47" s="79">
        <f t="shared" si="234"/>
        <v>0</v>
      </c>
      <c r="AK47" s="79">
        <f t="shared" si="234"/>
        <v>0</v>
      </c>
      <c r="AL47" s="79">
        <f t="shared" si="234"/>
        <v>0</v>
      </c>
      <c r="AM47" s="79">
        <f t="shared" si="234"/>
        <v>0</v>
      </c>
      <c r="AN47" s="79">
        <f t="shared" si="234"/>
        <v>0</v>
      </c>
      <c r="AO47" s="79">
        <f t="shared" si="234"/>
        <v>0</v>
      </c>
      <c r="AP47" s="79">
        <f t="shared" si="234"/>
        <v>0</v>
      </c>
      <c r="AQ47" s="79">
        <f t="shared" si="234"/>
        <v>0</v>
      </c>
      <c r="AR47" s="79">
        <f t="shared" si="234"/>
        <v>0</v>
      </c>
      <c r="AS47" s="79">
        <f t="shared" si="198"/>
        <v>0</v>
      </c>
      <c r="AT47" s="79">
        <f t="shared" si="199"/>
        <v>0</v>
      </c>
      <c r="AU47" s="79">
        <f t="shared" si="200"/>
        <v>0</v>
      </c>
      <c r="AV47" s="79">
        <f t="shared" si="201"/>
        <v>0</v>
      </c>
      <c r="AW47" s="79">
        <f t="shared" si="202"/>
        <v>0</v>
      </c>
      <c r="AX47" s="79">
        <f t="shared" si="203"/>
        <v>0</v>
      </c>
      <c r="AY47" s="79">
        <f t="shared" si="204"/>
        <v>0</v>
      </c>
      <c r="AZ47" s="79">
        <f t="shared" si="205"/>
        <v>0</v>
      </c>
      <c r="BA47" s="79">
        <f t="shared" si="206"/>
        <v>0</v>
      </c>
      <c r="BB47" s="79">
        <f t="shared" si="207"/>
        <v>0</v>
      </c>
      <c r="BC47" s="79">
        <f t="shared" si="208"/>
        <v>0</v>
      </c>
      <c r="BD47" s="79">
        <f t="shared" si="209"/>
        <v>0</v>
      </c>
      <c r="BF47" s="76">
        <f t="shared" ca="1" si="224"/>
        <v>0</v>
      </c>
      <c r="BG47" s="76">
        <f t="shared" ca="1" si="224"/>
        <v>0</v>
      </c>
      <c r="BH47" s="76">
        <f t="shared" ca="1" si="224"/>
        <v>0</v>
      </c>
      <c r="BI47" s="76">
        <f t="shared" ca="1" si="224"/>
        <v>0</v>
      </c>
      <c r="BJ47" s="76">
        <f t="shared" ca="1" si="224"/>
        <v>0</v>
      </c>
      <c r="BK47" s="76">
        <f t="shared" ca="1" si="224"/>
        <v>0</v>
      </c>
      <c r="BL47" s="76">
        <f t="shared" ca="1" si="224"/>
        <v>0</v>
      </c>
      <c r="BM47" s="76">
        <f t="shared" ca="1" si="224"/>
        <v>0</v>
      </c>
      <c r="BN47" s="76">
        <f t="shared" ca="1" si="224"/>
        <v>0</v>
      </c>
      <c r="BO47" s="76">
        <f t="shared" ca="1" si="224"/>
        <v>0</v>
      </c>
      <c r="BP47" s="76">
        <f t="shared" ca="1" si="224"/>
        <v>0</v>
      </c>
      <c r="BQ47" s="76">
        <f t="shared" ca="1" si="219"/>
        <v>0</v>
      </c>
      <c r="BR47" s="76">
        <f t="shared" ca="1" si="219"/>
        <v>0</v>
      </c>
      <c r="BS47" s="76">
        <f t="shared" ca="1" si="219"/>
        <v>0</v>
      </c>
      <c r="BT47" s="76">
        <f t="shared" ca="1" si="219"/>
        <v>0</v>
      </c>
      <c r="BU47" s="76">
        <f t="shared" ca="1" si="219"/>
        <v>0</v>
      </c>
      <c r="BW47" s="76">
        <f t="shared" ca="1" si="225"/>
        <v>0</v>
      </c>
      <c r="BX47" s="76">
        <f t="shared" ca="1" si="225"/>
        <v>0</v>
      </c>
      <c r="BY47" s="76">
        <f t="shared" ca="1" si="225"/>
        <v>0</v>
      </c>
      <c r="BZ47" s="76">
        <f t="shared" ca="1" si="225"/>
        <v>0</v>
      </c>
    </row>
    <row r="48" spans="2:78" s="74" customFormat="1">
      <c r="B48" s="79" t="s">
        <v>38</v>
      </c>
      <c r="C48" s="81" t="str">
        <f>'Get Started'!$D$7</f>
        <v>$</v>
      </c>
      <c r="D48" s="79" t="s">
        <v>38</v>
      </c>
      <c r="E48" s="82" t="s">
        <v>128</v>
      </c>
      <c r="F48" s="82"/>
      <c r="G48" s="82"/>
      <c r="H48" s="82"/>
      <c r="J48" s="79">
        <v>0</v>
      </c>
      <c r="K48" s="79">
        <f t="shared" ref="K48:AR48" si="235">J48</f>
        <v>0</v>
      </c>
      <c r="L48" s="79">
        <f t="shared" si="235"/>
        <v>0</v>
      </c>
      <c r="M48" s="79">
        <f t="shared" si="235"/>
        <v>0</v>
      </c>
      <c r="N48" s="79">
        <f t="shared" si="235"/>
        <v>0</v>
      </c>
      <c r="O48" s="79">
        <f t="shared" si="235"/>
        <v>0</v>
      </c>
      <c r="P48" s="79">
        <f t="shared" si="235"/>
        <v>0</v>
      </c>
      <c r="Q48" s="79">
        <f t="shared" si="235"/>
        <v>0</v>
      </c>
      <c r="R48" s="79">
        <f t="shared" si="235"/>
        <v>0</v>
      </c>
      <c r="S48" s="79">
        <f t="shared" si="235"/>
        <v>0</v>
      </c>
      <c r="T48" s="79">
        <f t="shared" si="235"/>
        <v>0</v>
      </c>
      <c r="U48" s="79">
        <f t="shared" si="235"/>
        <v>0</v>
      </c>
      <c r="V48" s="79">
        <f t="shared" si="235"/>
        <v>0</v>
      </c>
      <c r="W48" s="79">
        <f t="shared" si="235"/>
        <v>0</v>
      </c>
      <c r="X48" s="79">
        <f t="shared" si="235"/>
        <v>0</v>
      </c>
      <c r="Y48" s="79">
        <f t="shared" si="235"/>
        <v>0</v>
      </c>
      <c r="Z48" s="79">
        <f t="shared" si="235"/>
        <v>0</v>
      </c>
      <c r="AA48" s="79">
        <f t="shared" si="235"/>
        <v>0</v>
      </c>
      <c r="AB48" s="79">
        <f t="shared" si="235"/>
        <v>0</v>
      </c>
      <c r="AC48" s="79">
        <f t="shared" si="235"/>
        <v>0</v>
      </c>
      <c r="AD48" s="79">
        <f t="shared" si="235"/>
        <v>0</v>
      </c>
      <c r="AE48" s="79">
        <f t="shared" si="235"/>
        <v>0</v>
      </c>
      <c r="AF48" s="79">
        <f t="shared" si="235"/>
        <v>0</v>
      </c>
      <c r="AG48" s="79">
        <f t="shared" si="235"/>
        <v>0</v>
      </c>
      <c r="AH48" s="79">
        <f t="shared" si="235"/>
        <v>0</v>
      </c>
      <c r="AI48" s="79">
        <f t="shared" si="235"/>
        <v>0</v>
      </c>
      <c r="AJ48" s="79">
        <f t="shared" si="235"/>
        <v>0</v>
      </c>
      <c r="AK48" s="79">
        <f t="shared" si="235"/>
        <v>0</v>
      </c>
      <c r="AL48" s="79">
        <f t="shared" si="235"/>
        <v>0</v>
      </c>
      <c r="AM48" s="79">
        <f t="shared" si="235"/>
        <v>0</v>
      </c>
      <c r="AN48" s="79">
        <f t="shared" si="235"/>
        <v>0</v>
      </c>
      <c r="AO48" s="79">
        <f t="shared" si="235"/>
        <v>0</v>
      </c>
      <c r="AP48" s="79">
        <f t="shared" si="235"/>
        <v>0</v>
      </c>
      <c r="AQ48" s="79">
        <f t="shared" si="235"/>
        <v>0</v>
      </c>
      <c r="AR48" s="79">
        <f t="shared" si="235"/>
        <v>0</v>
      </c>
      <c r="AS48" s="79">
        <f t="shared" si="198"/>
        <v>0</v>
      </c>
      <c r="AT48" s="79">
        <f t="shared" si="199"/>
        <v>0</v>
      </c>
      <c r="AU48" s="79">
        <f t="shared" si="200"/>
        <v>0</v>
      </c>
      <c r="AV48" s="79">
        <f t="shared" si="201"/>
        <v>0</v>
      </c>
      <c r="AW48" s="79">
        <f t="shared" si="202"/>
        <v>0</v>
      </c>
      <c r="AX48" s="79">
        <f t="shared" si="203"/>
        <v>0</v>
      </c>
      <c r="AY48" s="79">
        <f t="shared" si="204"/>
        <v>0</v>
      </c>
      <c r="AZ48" s="79">
        <f t="shared" si="205"/>
        <v>0</v>
      </c>
      <c r="BA48" s="79">
        <f t="shared" si="206"/>
        <v>0</v>
      </c>
      <c r="BB48" s="79">
        <f t="shared" si="207"/>
        <v>0</v>
      </c>
      <c r="BC48" s="79">
        <f t="shared" si="208"/>
        <v>0</v>
      </c>
      <c r="BD48" s="79">
        <f t="shared" si="209"/>
        <v>0</v>
      </c>
      <c r="BF48" s="76">
        <f t="shared" ref="BF48:BP50" ca="1" si="236">SUMIFS($J48:$BD48,$J$4:$BD$4,BF$4,$J$3:$BD$3,BF$3)</f>
        <v>0</v>
      </c>
      <c r="BG48" s="76">
        <f t="shared" ca="1" si="236"/>
        <v>0</v>
      </c>
      <c r="BH48" s="76">
        <f t="shared" ca="1" si="236"/>
        <v>0</v>
      </c>
      <c r="BI48" s="76">
        <f t="shared" ca="1" si="236"/>
        <v>0</v>
      </c>
      <c r="BJ48" s="76">
        <f t="shared" ca="1" si="236"/>
        <v>0</v>
      </c>
      <c r="BK48" s="76">
        <f t="shared" ca="1" si="236"/>
        <v>0</v>
      </c>
      <c r="BL48" s="76">
        <f t="shared" ca="1" si="236"/>
        <v>0</v>
      </c>
      <c r="BM48" s="76">
        <f t="shared" ca="1" si="236"/>
        <v>0</v>
      </c>
      <c r="BN48" s="76">
        <f t="shared" ca="1" si="236"/>
        <v>0</v>
      </c>
      <c r="BO48" s="76">
        <f t="shared" ca="1" si="236"/>
        <v>0</v>
      </c>
      <c r="BP48" s="76">
        <f t="shared" ca="1" si="236"/>
        <v>0</v>
      </c>
      <c r="BQ48" s="76">
        <f t="shared" ca="1" si="219"/>
        <v>0</v>
      </c>
      <c r="BR48" s="76">
        <f t="shared" ca="1" si="219"/>
        <v>0</v>
      </c>
      <c r="BS48" s="76">
        <f t="shared" ca="1" si="219"/>
        <v>0</v>
      </c>
      <c r="BT48" s="76">
        <f t="shared" ca="1" si="219"/>
        <v>0</v>
      </c>
      <c r="BU48" s="76">
        <f t="shared" ca="1" si="219"/>
        <v>0</v>
      </c>
      <c r="BW48" s="76">
        <f t="shared" ca="1" si="225"/>
        <v>0</v>
      </c>
      <c r="BX48" s="76">
        <f t="shared" ca="1" si="225"/>
        <v>0</v>
      </c>
      <c r="BY48" s="76">
        <f t="shared" ca="1" si="225"/>
        <v>0</v>
      </c>
      <c r="BZ48" s="76">
        <f t="shared" ca="1" si="225"/>
        <v>0</v>
      </c>
    </row>
    <row r="49" spans="2:78" s="74" customFormat="1">
      <c r="B49" s="79" t="s">
        <v>38</v>
      </c>
      <c r="C49" s="81" t="str">
        <f>'Get Started'!$D$7</f>
        <v>$</v>
      </c>
      <c r="D49" s="79" t="s">
        <v>38</v>
      </c>
      <c r="E49" s="82" t="s">
        <v>128</v>
      </c>
      <c r="F49" s="82"/>
      <c r="G49" s="82"/>
      <c r="H49" s="82"/>
      <c r="J49" s="79">
        <v>0</v>
      </c>
      <c r="K49" s="79">
        <f t="shared" ref="K49:AR49" si="237">J49</f>
        <v>0</v>
      </c>
      <c r="L49" s="79">
        <f t="shared" si="237"/>
        <v>0</v>
      </c>
      <c r="M49" s="79">
        <f t="shared" si="237"/>
        <v>0</v>
      </c>
      <c r="N49" s="79">
        <f t="shared" si="237"/>
        <v>0</v>
      </c>
      <c r="O49" s="79">
        <f t="shared" si="237"/>
        <v>0</v>
      </c>
      <c r="P49" s="79">
        <f t="shared" si="237"/>
        <v>0</v>
      </c>
      <c r="Q49" s="79">
        <f t="shared" si="237"/>
        <v>0</v>
      </c>
      <c r="R49" s="79">
        <f t="shared" si="237"/>
        <v>0</v>
      </c>
      <c r="S49" s="79">
        <f t="shared" si="237"/>
        <v>0</v>
      </c>
      <c r="T49" s="79">
        <f t="shared" si="237"/>
        <v>0</v>
      </c>
      <c r="U49" s="79">
        <f t="shared" si="237"/>
        <v>0</v>
      </c>
      <c r="V49" s="79">
        <f t="shared" si="237"/>
        <v>0</v>
      </c>
      <c r="W49" s="79">
        <f t="shared" si="237"/>
        <v>0</v>
      </c>
      <c r="X49" s="79">
        <f t="shared" si="237"/>
        <v>0</v>
      </c>
      <c r="Y49" s="79">
        <f t="shared" si="237"/>
        <v>0</v>
      </c>
      <c r="Z49" s="79">
        <f t="shared" si="237"/>
        <v>0</v>
      </c>
      <c r="AA49" s="79">
        <f t="shared" si="237"/>
        <v>0</v>
      </c>
      <c r="AB49" s="79">
        <f t="shared" si="237"/>
        <v>0</v>
      </c>
      <c r="AC49" s="79">
        <f t="shared" si="237"/>
        <v>0</v>
      </c>
      <c r="AD49" s="79">
        <f t="shared" si="237"/>
        <v>0</v>
      </c>
      <c r="AE49" s="79">
        <f t="shared" si="237"/>
        <v>0</v>
      </c>
      <c r="AF49" s="79">
        <f t="shared" si="237"/>
        <v>0</v>
      </c>
      <c r="AG49" s="79">
        <f t="shared" si="237"/>
        <v>0</v>
      </c>
      <c r="AH49" s="79">
        <f t="shared" si="237"/>
        <v>0</v>
      </c>
      <c r="AI49" s="79">
        <f t="shared" si="237"/>
        <v>0</v>
      </c>
      <c r="AJ49" s="79">
        <f t="shared" si="237"/>
        <v>0</v>
      </c>
      <c r="AK49" s="79">
        <f t="shared" si="237"/>
        <v>0</v>
      </c>
      <c r="AL49" s="79">
        <f t="shared" si="237"/>
        <v>0</v>
      </c>
      <c r="AM49" s="79">
        <f t="shared" si="237"/>
        <v>0</v>
      </c>
      <c r="AN49" s="79">
        <f t="shared" si="237"/>
        <v>0</v>
      </c>
      <c r="AO49" s="79">
        <f t="shared" si="237"/>
        <v>0</v>
      </c>
      <c r="AP49" s="79">
        <f t="shared" si="237"/>
        <v>0</v>
      </c>
      <c r="AQ49" s="79">
        <f t="shared" si="237"/>
        <v>0</v>
      </c>
      <c r="AR49" s="79">
        <f t="shared" si="237"/>
        <v>0</v>
      </c>
      <c r="AS49" s="79">
        <f t="shared" si="198"/>
        <v>0</v>
      </c>
      <c r="AT49" s="79">
        <f t="shared" si="199"/>
        <v>0</v>
      </c>
      <c r="AU49" s="79">
        <f t="shared" si="200"/>
        <v>0</v>
      </c>
      <c r="AV49" s="79">
        <f t="shared" si="201"/>
        <v>0</v>
      </c>
      <c r="AW49" s="79">
        <f t="shared" si="202"/>
        <v>0</v>
      </c>
      <c r="AX49" s="79">
        <f t="shared" si="203"/>
        <v>0</v>
      </c>
      <c r="AY49" s="79">
        <f t="shared" si="204"/>
        <v>0</v>
      </c>
      <c r="AZ49" s="79">
        <f t="shared" si="205"/>
        <v>0</v>
      </c>
      <c r="BA49" s="79">
        <f t="shared" si="206"/>
        <v>0</v>
      </c>
      <c r="BB49" s="79">
        <f t="shared" si="207"/>
        <v>0</v>
      </c>
      <c r="BC49" s="79">
        <f t="shared" si="208"/>
        <v>0</v>
      </c>
      <c r="BD49" s="79">
        <f t="shared" si="209"/>
        <v>0</v>
      </c>
      <c r="BF49" s="76">
        <f t="shared" ca="1" si="236"/>
        <v>0</v>
      </c>
      <c r="BG49" s="76">
        <f t="shared" ca="1" si="236"/>
        <v>0</v>
      </c>
      <c r="BH49" s="76">
        <f t="shared" ca="1" si="236"/>
        <v>0</v>
      </c>
      <c r="BI49" s="76">
        <f t="shared" ca="1" si="236"/>
        <v>0</v>
      </c>
      <c r="BJ49" s="76">
        <f t="shared" ca="1" si="236"/>
        <v>0</v>
      </c>
      <c r="BK49" s="76">
        <f t="shared" ca="1" si="236"/>
        <v>0</v>
      </c>
      <c r="BL49" s="76">
        <f t="shared" ca="1" si="236"/>
        <v>0</v>
      </c>
      <c r="BM49" s="76">
        <f t="shared" ca="1" si="236"/>
        <v>0</v>
      </c>
      <c r="BN49" s="76">
        <f t="shared" ca="1" si="236"/>
        <v>0</v>
      </c>
      <c r="BO49" s="76">
        <f t="shared" ca="1" si="236"/>
        <v>0</v>
      </c>
      <c r="BP49" s="76">
        <f t="shared" ca="1" si="236"/>
        <v>0</v>
      </c>
      <c r="BQ49" s="76">
        <f t="shared" ca="1" si="219"/>
        <v>0</v>
      </c>
      <c r="BR49" s="76">
        <f t="shared" ca="1" si="219"/>
        <v>0</v>
      </c>
      <c r="BS49" s="76">
        <f t="shared" ca="1" si="219"/>
        <v>0</v>
      </c>
      <c r="BT49" s="76">
        <f t="shared" ca="1" si="219"/>
        <v>0</v>
      </c>
      <c r="BU49" s="76">
        <f t="shared" ca="1" si="219"/>
        <v>0</v>
      </c>
      <c r="BW49" s="76">
        <f t="shared" ca="1" si="225"/>
        <v>0</v>
      </c>
      <c r="BX49" s="76">
        <f t="shared" ca="1" si="225"/>
        <v>0</v>
      </c>
      <c r="BY49" s="76">
        <f t="shared" ca="1" si="225"/>
        <v>0</v>
      </c>
      <c r="BZ49" s="76">
        <f t="shared" ca="1" si="225"/>
        <v>0</v>
      </c>
    </row>
    <row r="50" spans="2:78" s="74" customFormat="1">
      <c r="B50" s="74" t="s">
        <v>82</v>
      </c>
      <c r="C50" s="81" t="str">
        <f>'Get Started'!$D$7</f>
        <v>$</v>
      </c>
      <c r="D50" s="74" t="s">
        <v>83</v>
      </c>
      <c r="J50" s="77">
        <f t="shared" ref="J50:BD50" si="238">SUM(J18:J49)</f>
        <v>0</v>
      </c>
      <c r="K50" s="77">
        <f t="shared" si="238"/>
        <v>0</v>
      </c>
      <c r="L50" s="77">
        <f t="shared" si="238"/>
        <v>0</v>
      </c>
      <c r="M50" s="77">
        <f t="shared" si="238"/>
        <v>0</v>
      </c>
      <c r="N50" s="77">
        <f t="shared" si="238"/>
        <v>0</v>
      </c>
      <c r="O50" s="77">
        <f t="shared" si="238"/>
        <v>0</v>
      </c>
      <c r="P50" s="77">
        <f t="shared" si="238"/>
        <v>0</v>
      </c>
      <c r="Q50" s="77">
        <f t="shared" si="238"/>
        <v>0</v>
      </c>
      <c r="R50" s="77">
        <f t="shared" si="238"/>
        <v>0</v>
      </c>
      <c r="S50" s="77">
        <f t="shared" si="238"/>
        <v>0</v>
      </c>
      <c r="T50" s="77">
        <f t="shared" si="238"/>
        <v>0</v>
      </c>
      <c r="U50" s="77">
        <f t="shared" si="238"/>
        <v>0</v>
      </c>
      <c r="V50" s="77">
        <f t="shared" si="238"/>
        <v>0</v>
      </c>
      <c r="W50" s="77">
        <f t="shared" si="238"/>
        <v>0</v>
      </c>
      <c r="X50" s="77">
        <f t="shared" si="238"/>
        <v>0</v>
      </c>
      <c r="Y50" s="77">
        <f t="shared" si="238"/>
        <v>0</v>
      </c>
      <c r="Z50" s="77">
        <f t="shared" si="238"/>
        <v>0</v>
      </c>
      <c r="AA50" s="77">
        <f t="shared" si="238"/>
        <v>0</v>
      </c>
      <c r="AB50" s="77">
        <f t="shared" si="238"/>
        <v>0</v>
      </c>
      <c r="AC50" s="77">
        <f t="shared" si="238"/>
        <v>0</v>
      </c>
      <c r="AD50" s="77">
        <f t="shared" si="238"/>
        <v>0</v>
      </c>
      <c r="AE50" s="77">
        <f t="shared" si="238"/>
        <v>0</v>
      </c>
      <c r="AF50" s="77">
        <f t="shared" si="238"/>
        <v>0</v>
      </c>
      <c r="AG50" s="77">
        <f t="shared" si="238"/>
        <v>0</v>
      </c>
      <c r="AH50" s="77">
        <f t="shared" si="238"/>
        <v>0</v>
      </c>
      <c r="AI50" s="77">
        <f t="shared" si="238"/>
        <v>0</v>
      </c>
      <c r="AJ50" s="77">
        <f t="shared" si="238"/>
        <v>0</v>
      </c>
      <c r="AK50" s="77">
        <f t="shared" si="238"/>
        <v>0</v>
      </c>
      <c r="AL50" s="77">
        <f t="shared" si="238"/>
        <v>0</v>
      </c>
      <c r="AM50" s="77">
        <f t="shared" si="238"/>
        <v>0</v>
      </c>
      <c r="AN50" s="77">
        <f t="shared" si="238"/>
        <v>0</v>
      </c>
      <c r="AO50" s="77">
        <f t="shared" si="238"/>
        <v>0</v>
      </c>
      <c r="AP50" s="77">
        <f t="shared" si="238"/>
        <v>0</v>
      </c>
      <c r="AQ50" s="77">
        <f t="shared" si="238"/>
        <v>0</v>
      </c>
      <c r="AR50" s="77">
        <f t="shared" si="238"/>
        <v>0</v>
      </c>
      <c r="AS50" s="77">
        <f t="shared" si="238"/>
        <v>0</v>
      </c>
      <c r="AT50" s="77">
        <f t="shared" si="238"/>
        <v>0</v>
      </c>
      <c r="AU50" s="77">
        <f t="shared" si="238"/>
        <v>0</v>
      </c>
      <c r="AV50" s="77">
        <f t="shared" si="238"/>
        <v>0</v>
      </c>
      <c r="AW50" s="77">
        <f t="shared" si="238"/>
        <v>0</v>
      </c>
      <c r="AX50" s="77">
        <f t="shared" si="238"/>
        <v>0</v>
      </c>
      <c r="AY50" s="77">
        <f t="shared" si="238"/>
        <v>0</v>
      </c>
      <c r="AZ50" s="77">
        <f t="shared" si="238"/>
        <v>0</v>
      </c>
      <c r="BA50" s="77">
        <f t="shared" si="238"/>
        <v>0</v>
      </c>
      <c r="BB50" s="77">
        <f t="shared" si="238"/>
        <v>0</v>
      </c>
      <c r="BC50" s="77">
        <f t="shared" si="238"/>
        <v>0</v>
      </c>
      <c r="BD50" s="77">
        <f t="shared" si="238"/>
        <v>0</v>
      </c>
      <c r="BF50" s="77">
        <f t="shared" ca="1" si="236"/>
        <v>0</v>
      </c>
      <c r="BG50" s="77">
        <f t="shared" ca="1" si="236"/>
        <v>0</v>
      </c>
      <c r="BH50" s="77">
        <f t="shared" ca="1" si="236"/>
        <v>0</v>
      </c>
      <c r="BI50" s="77">
        <f t="shared" ca="1" si="236"/>
        <v>0</v>
      </c>
      <c r="BJ50" s="77">
        <f t="shared" ca="1" si="236"/>
        <v>0</v>
      </c>
      <c r="BK50" s="77">
        <f t="shared" ca="1" si="236"/>
        <v>0</v>
      </c>
      <c r="BL50" s="77">
        <f t="shared" ca="1" si="236"/>
        <v>0</v>
      </c>
      <c r="BM50" s="77">
        <f t="shared" ca="1" si="236"/>
        <v>0</v>
      </c>
      <c r="BN50" s="77">
        <f t="shared" ca="1" si="236"/>
        <v>0</v>
      </c>
      <c r="BO50" s="77">
        <f t="shared" ca="1" si="236"/>
        <v>0</v>
      </c>
      <c r="BP50" s="77">
        <f t="shared" ca="1" si="236"/>
        <v>0</v>
      </c>
      <c r="BQ50" s="77">
        <f t="shared" ref="BQ50:BU50" ca="1" si="239">SUMIFS($J50:$BD50,$J$4:$BD$4,BQ$4,$J$3:$BD$3,BQ$3)</f>
        <v>0</v>
      </c>
      <c r="BR50" s="77">
        <f t="shared" ca="1" si="239"/>
        <v>0</v>
      </c>
      <c r="BS50" s="77">
        <f t="shared" ca="1" si="239"/>
        <v>0</v>
      </c>
      <c r="BT50" s="77">
        <f t="shared" ca="1" si="239"/>
        <v>0</v>
      </c>
      <c r="BU50" s="77">
        <f t="shared" ca="1" si="239"/>
        <v>0</v>
      </c>
      <c r="BW50" s="77">
        <f t="shared" ca="1" si="225"/>
        <v>0</v>
      </c>
      <c r="BX50" s="77">
        <f t="shared" ca="1" si="225"/>
        <v>0</v>
      </c>
      <c r="BY50" s="77">
        <f t="shared" ca="1" si="225"/>
        <v>0</v>
      </c>
      <c r="BZ50" s="77">
        <f t="shared" ca="1" si="225"/>
        <v>0</v>
      </c>
    </row>
    <row r="51" spans="2:78" s="74" customFormat="1">
      <c r="C51" s="75"/>
      <c r="BF51" s="76"/>
      <c r="BG51" s="76"/>
      <c r="BH51" s="76"/>
      <c r="BI51" s="76"/>
      <c r="BJ51" s="76"/>
      <c r="BK51" s="76"/>
      <c r="BL51" s="76"/>
      <c r="BM51" s="76"/>
      <c r="BN51" s="76"/>
      <c r="BO51" s="76"/>
      <c r="BP51" s="76"/>
      <c r="BQ51" s="76"/>
      <c r="BR51" s="76"/>
      <c r="BS51" s="76"/>
      <c r="BT51" s="76"/>
      <c r="BU51" s="76"/>
      <c r="BW51" s="76"/>
      <c r="BX51" s="76"/>
      <c r="BY51" s="76"/>
      <c r="BZ51" s="76"/>
    </row>
    <row r="52" spans="2:78" s="74" customFormat="1">
      <c r="B52" s="78" t="s">
        <v>124</v>
      </c>
      <c r="C52" s="84"/>
      <c r="E52" s="78"/>
      <c r="F52" s="78"/>
      <c r="G52" s="78"/>
      <c r="H52" s="78"/>
      <c r="BF52" s="76"/>
      <c r="BG52" s="76"/>
      <c r="BH52" s="76"/>
      <c r="BI52" s="76"/>
      <c r="BJ52" s="76"/>
      <c r="BK52" s="76"/>
      <c r="BL52" s="76"/>
      <c r="BM52" s="76"/>
      <c r="BN52" s="76"/>
      <c r="BO52" s="76"/>
      <c r="BP52" s="76"/>
      <c r="BQ52" s="76"/>
      <c r="BR52" s="76"/>
      <c r="BS52" s="76"/>
      <c r="BT52" s="76"/>
      <c r="BU52" s="76"/>
      <c r="BW52" s="76"/>
      <c r="BX52" s="76"/>
      <c r="BY52" s="76"/>
      <c r="BZ52" s="76"/>
    </row>
    <row r="53" spans="2:78" s="74" customFormat="1">
      <c r="B53" s="79" t="s">
        <v>40</v>
      </c>
      <c r="C53" s="81" t="str">
        <f>'Get Started'!$D$7</f>
        <v>$</v>
      </c>
      <c r="D53" s="74" t="s">
        <v>125</v>
      </c>
      <c r="J53" s="74">
        <f t="shared" ref="J53:S57" si="240">SUMIF($D$18:$D$49,$B53,J$18:J$49)</f>
        <v>0</v>
      </c>
      <c r="K53" s="74">
        <f t="shared" si="240"/>
        <v>0</v>
      </c>
      <c r="L53" s="74">
        <f t="shared" si="240"/>
        <v>0</v>
      </c>
      <c r="M53" s="74">
        <f t="shared" si="240"/>
        <v>0</v>
      </c>
      <c r="N53" s="74">
        <f t="shared" si="240"/>
        <v>0</v>
      </c>
      <c r="O53" s="74">
        <f t="shared" si="240"/>
        <v>0</v>
      </c>
      <c r="P53" s="74">
        <f t="shared" si="240"/>
        <v>0</v>
      </c>
      <c r="Q53" s="74">
        <f t="shared" si="240"/>
        <v>0</v>
      </c>
      <c r="R53" s="74">
        <f t="shared" si="240"/>
        <v>0</v>
      </c>
      <c r="S53" s="74">
        <f t="shared" si="240"/>
        <v>0</v>
      </c>
      <c r="T53" s="74">
        <f t="shared" ref="T53:AC57" si="241">SUMIF($D$18:$D$49,$B53,T$18:T$49)</f>
        <v>0</v>
      </c>
      <c r="U53" s="74">
        <f t="shared" si="241"/>
        <v>0</v>
      </c>
      <c r="V53" s="74">
        <f t="shared" si="241"/>
        <v>0</v>
      </c>
      <c r="W53" s="74">
        <f t="shared" si="241"/>
        <v>0</v>
      </c>
      <c r="X53" s="74">
        <f t="shared" si="241"/>
        <v>0</v>
      </c>
      <c r="Y53" s="74">
        <f t="shared" si="241"/>
        <v>0</v>
      </c>
      <c r="Z53" s="74">
        <f t="shared" si="241"/>
        <v>0</v>
      </c>
      <c r="AA53" s="74">
        <f t="shared" si="241"/>
        <v>0</v>
      </c>
      <c r="AB53" s="74">
        <f t="shared" si="241"/>
        <v>0</v>
      </c>
      <c r="AC53" s="74">
        <f t="shared" si="241"/>
        <v>0</v>
      </c>
      <c r="AD53" s="74">
        <f t="shared" ref="AD53:AM57" si="242">SUMIF($D$18:$D$49,$B53,AD$18:AD$49)</f>
        <v>0</v>
      </c>
      <c r="AE53" s="74">
        <f t="shared" si="242"/>
        <v>0</v>
      </c>
      <c r="AF53" s="74">
        <f t="shared" si="242"/>
        <v>0</v>
      </c>
      <c r="AG53" s="74">
        <f t="shared" si="242"/>
        <v>0</v>
      </c>
      <c r="AH53" s="74">
        <f t="shared" si="242"/>
        <v>0</v>
      </c>
      <c r="AI53" s="74">
        <f t="shared" si="242"/>
        <v>0</v>
      </c>
      <c r="AJ53" s="74">
        <f t="shared" si="242"/>
        <v>0</v>
      </c>
      <c r="AK53" s="74">
        <f t="shared" si="242"/>
        <v>0</v>
      </c>
      <c r="AL53" s="74">
        <f t="shared" si="242"/>
        <v>0</v>
      </c>
      <c r="AM53" s="74">
        <f t="shared" si="242"/>
        <v>0</v>
      </c>
      <c r="AN53" s="74">
        <f t="shared" ref="AN53:AW57" si="243">SUMIF($D$18:$D$49,$B53,AN$18:AN$49)</f>
        <v>0</v>
      </c>
      <c r="AO53" s="74">
        <f t="shared" si="243"/>
        <v>0</v>
      </c>
      <c r="AP53" s="74">
        <f t="shared" si="243"/>
        <v>0</v>
      </c>
      <c r="AQ53" s="74">
        <f t="shared" si="243"/>
        <v>0</v>
      </c>
      <c r="AR53" s="74">
        <f t="shared" si="243"/>
        <v>0</v>
      </c>
      <c r="AS53" s="74">
        <f t="shared" si="243"/>
        <v>0</v>
      </c>
      <c r="AT53" s="74">
        <f t="shared" si="243"/>
        <v>0</v>
      </c>
      <c r="AU53" s="74">
        <f t="shared" si="243"/>
        <v>0</v>
      </c>
      <c r="AV53" s="74">
        <f t="shared" si="243"/>
        <v>0</v>
      </c>
      <c r="AW53" s="74">
        <f t="shared" si="243"/>
        <v>0</v>
      </c>
      <c r="AX53" s="74">
        <f t="shared" ref="AX53:BD57" si="244">SUMIF($D$18:$D$49,$B53,AX$18:AX$49)</f>
        <v>0</v>
      </c>
      <c r="AY53" s="74">
        <f t="shared" si="244"/>
        <v>0</v>
      </c>
      <c r="AZ53" s="74">
        <f t="shared" si="244"/>
        <v>0</v>
      </c>
      <c r="BA53" s="74">
        <f t="shared" si="244"/>
        <v>0</v>
      </c>
      <c r="BB53" s="74">
        <f t="shared" si="244"/>
        <v>0</v>
      </c>
      <c r="BC53" s="74">
        <f t="shared" si="244"/>
        <v>0</v>
      </c>
      <c r="BD53" s="74">
        <f t="shared" si="244"/>
        <v>0</v>
      </c>
      <c r="BF53" s="76">
        <f t="shared" ref="BF53:BP58" ca="1" si="245">SUMIFS($J53:$BD53,$J$4:$BD$4,BF$4,$J$3:$BD$3,BF$3)</f>
        <v>0</v>
      </c>
      <c r="BG53" s="76">
        <f t="shared" ca="1" si="245"/>
        <v>0</v>
      </c>
      <c r="BH53" s="76">
        <f t="shared" ca="1" si="245"/>
        <v>0</v>
      </c>
      <c r="BI53" s="76">
        <f t="shared" ca="1" si="245"/>
        <v>0</v>
      </c>
      <c r="BJ53" s="76">
        <f t="shared" ca="1" si="245"/>
        <v>0</v>
      </c>
      <c r="BK53" s="76">
        <f t="shared" ca="1" si="245"/>
        <v>0</v>
      </c>
      <c r="BL53" s="76">
        <f t="shared" ca="1" si="245"/>
        <v>0</v>
      </c>
      <c r="BM53" s="76">
        <f t="shared" ca="1" si="245"/>
        <v>0</v>
      </c>
      <c r="BN53" s="76">
        <f t="shared" ca="1" si="245"/>
        <v>0</v>
      </c>
      <c r="BO53" s="76">
        <f t="shared" ca="1" si="245"/>
        <v>0</v>
      </c>
      <c r="BP53" s="76">
        <f t="shared" ca="1" si="245"/>
        <v>0</v>
      </c>
      <c r="BQ53" s="76">
        <f t="shared" ref="BQ53:BU58" ca="1" si="246">SUMIFS($J53:$BD53,$J$4:$BD$4,BQ$4,$J$3:$BD$3,BQ$3)</f>
        <v>0</v>
      </c>
      <c r="BR53" s="76">
        <f t="shared" ca="1" si="246"/>
        <v>0</v>
      </c>
      <c r="BS53" s="76">
        <f t="shared" ca="1" si="246"/>
        <v>0</v>
      </c>
      <c r="BT53" s="76">
        <f t="shared" ca="1" si="246"/>
        <v>0</v>
      </c>
      <c r="BU53" s="76">
        <f t="shared" ca="1" si="246"/>
        <v>0</v>
      </c>
      <c r="BW53" s="76">
        <f t="shared" ref="BW53:BZ58" ca="1" si="247">SUMIFS($J53:$BD53,$J$4:$BD$4,BW$4)</f>
        <v>0</v>
      </c>
      <c r="BX53" s="76">
        <f t="shared" ca="1" si="247"/>
        <v>0</v>
      </c>
      <c r="BY53" s="76">
        <f t="shared" ca="1" si="247"/>
        <v>0</v>
      </c>
      <c r="BZ53" s="76">
        <f t="shared" ca="1" si="247"/>
        <v>0</v>
      </c>
    </row>
    <row r="54" spans="2:78" s="74" customFormat="1">
      <c r="B54" s="79" t="s">
        <v>54</v>
      </c>
      <c r="C54" s="81" t="str">
        <f>'Get Started'!$D$7</f>
        <v>$</v>
      </c>
      <c r="D54" s="74" t="s">
        <v>125</v>
      </c>
      <c r="J54" s="74">
        <f t="shared" si="240"/>
        <v>0</v>
      </c>
      <c r="K54" s="74">
        <f t="shared" si="240"/>
        <v>0</v>
      </c>
      <c r="L54" s="74">
        <f t="shared" si="240"/>
        <v>0</v>
      </c>
      <c r="M54" s="74">
        <f t="shared" si="240"/>
        <v>0</v>
      </c>
      <c r="N54" s="74">
        <f t="shared" si="240"/>
        <v>0</v>
      </c>
      <c r="O54" s="74">
        <f t="shared" si="240"/>
        <v>0</v>
      </c>
      <c r="P54" s="74">
        <f t="shared" si="240"/>
        <v>0</v>
      </c>
      <c r="Q54" s="74">
        <f t="shared" si="240"/>
        <v>0</v>
      </c>
      <c r="R54" s="74">
        <f t="shared" si="240"/>
        <v>0</v>
      </c>
      <c r="S54" s="74">
        <f t="shared" si="240"/>
        <v>0</v>
      </c>
      <c r="T54" s="74">
        <f t="shared" si="241"/>
        <v>0</v>
      </c>
      <c r="U54" s="74">
        <f t="shared" si="241"/>
        <v>0</v>
      </c>
      <c r="V54" s="74">
        <f t="shared" si="241"/>
        <v>0</v>
      </c>
      <c r="W54" s="74">
        <f t="shared" si="241"/>
        <v>0</v>
      </c>
      <c r="X54" s="74">
        <f t="shared" si="241"/>
        <v>0</v>
      </c>
      <c r="Y54" s="74">
        <f t="shared" si="241"/>
        <v>0</v>
      </c>
      <c r="Z54" s="74">
        <f t="shared" si="241"/>
        <v>0</v>
      </c>
      <c r="AA54" s="74">
        <f t="shared" si="241"/>
        <v>0</v>
      </c>
      <c r="AB54" s="74">
        <f t="shared" si="241"/>
        <v>0</v>
      </c>
      <c r="AC54" s="74">
        <f t="shared" si="241"/>
        <v>0</v>
      </c>
      <c r="AD54" s="74">
        <f t="shared" si="242"/>
        <v>0</v>
      </c>
      <c r="AE54" s="74">
        <f t="shared" si="242"/>
        <v>0</v>
      </c>
      <c r="AF54" s="74">
        <f t="shared" si="242"/>
        <v>0</v>
      </c>
      <c r="AG54" s="74">
        <f t="shared" si="242"/>
        <v>0</v>
      </c>
      <c r="AH54" s="74">
        <f t="shared" si="242"/>
        <v>0</v>
      </c>
      <c r="AI54" s="74">
        <f t="shared" si="242"/>
        <v>0</v>
      </c>
      <c r="AJ54" s="74">
        <f t="shared" si="242"/>
        <v>0</v>
      </c>
      <c r="AK54" s="74">
        <f t="shared" si="242"/>
        <v>0</v>
      </c>
      <c r="AL54" s="74">
        <f t="shared" si="242"/>
        <v>0</v>
      </c>
      <c r="AM54" s="74">
        <f t="shared" si="242"/>
        <v>0</v>
      </c>
      <c r="AN54" s="74">
        <f t="shared" si="243"/>
        <v>0</v>
      </c>
      <c r="AO54" s="74">
        <f t="shared" si="243"/>
        <v>0</v>
      </c>
      <c r="AP54" s="74">
        <f t="shared" si="243"/>
        <v>0</v>
      </c>
      <c r="AQ54" s="74">
        <f t="shared" si="243"/>
        <v>0</v>
      </c>
      <c r="AR54" s="74">
        <f t="shared" si="243"/>
        <v>0</v>
      </c>
      <c r="AS54" s="74">
        <f t="shared" si="243"/>
        <v>0</v>
      </c>
      <c r="AT54" s="74">
        <f t="shared" si="243"/>
        <v>0</v>
      </c>
      <c r="AU54" s="74">
        <f t="shared" si="243"/>
        <v>0</v>
      </c>
      <c r="AV54" s="74">
        <f t="shared" si="243"/>
        <v>0</v>
      </c>
      <c r="AW54" s="74">
        <f t="shared" si="243"/>
        <v>0</v>
      </c>
      <c r="AX54" s="74">
        <f t="shared" si="244"/>
        <v>0</v>
      </c>
      <c r="AY54" s="74">
        <f t="shared" si="244"/>
        <v>0</v>
      </c>
      <c r="AZ54" s="74">
        <f t="shared" si="244"/>
        <v>0</v>
      </c>
      <c r="BA54" s="74">
        <f t="shared" si="244"/>
        <v>0</v>
      </c>
      <c r="BB54" s="74">
        <f t="shared" si="244"/>
        <v>0</v>
      </c>
      <c r="BC54" s="74">
        <f t="shared" si="244"/>
        <v>0</v>
      </c>
      <c r="BD54" s="74">
        <f t="shared" si="244"/>
        <v>0</v>
      </c>
      <c r="BF54" s="76">
        <f t="shared" ca="1" si="245"/>
        <v>0</v>
      </c>
      <c r="BG54" s="76">
        <f t="shared" ca="1" si="245"/>
        <v>0</v>
      </c>
      <c r="BH54" s="76">
        <f t="shared" ca="1" si="245"/>
        <v>0</v>
      </c>
      <c r="BI54" s="76">
        <f t="shared" ca="1" si="245"/>
        <v>0</v>
      </c>
      <c r="BJ54" s="76">
        <f t="shared" ca="1" si="245"/>
        <v>0</v>
      </c>
      <c r="BK54" s="76">
        <f t="shared" ca="1" si="245"/>
        <v>0</v>
      </c>
      <c r="BL54" s="76">
        <f t="shared" ca="1" si="245"/>
        <v>0</v>
      </c>
      <c r="BM54" s="76">
        <f t="shared" ca="1" si="245"/>
        <v>0</v>
      </c>
      <c r="BN54" s="76">
        <f t="shared" ca="1" si="245"/>
        <v>0</v>
      </c>
      <c r="BO54" s="76">
        <f t="shared" ca="1" si="245"/>
        <v>0</v>
      </c>
      <c r="BP54" s="76">
        <f t="shared" ca="1" si="245"/>
        <v>0</v>
      </c>
      <c r="BQ54" s="76">
        <f t="shared" ca="1" si="246"/>
        <v>0</v>
      </c>
      <c r="BR54" s="76">
        <f t="shared" ca="1" si="246"/>
        <v>0</v>
      </c>
      <c r="BS54" s="76">
        <f t="shared" ca="1" si="246"/>
        <v>0</v>
      </c>
      <c r="BT54" s="76">
        <f t="shared" ca="1" si="246"/>
        <v>0</v>
      </c>
      <c r="BU54" s="76">
        <f t="shared" ca="1" si="246"/>
        <v>0</v>
      </c>
      <c r="BW54" s="76">
        <f t="shared" ca="1" si="247"/>
        <v>0</v>
      </c>
      <c r="BX54" s="76">
        <f t="shared" ca="1" si="247"/>
        <v>0</v>
      </c>
      <c r="BY54" s="76">
        <f t="shared" ca="1" si="247"/>
        <v>0</v>
      </c>
      <c r="BZ54" s="76">
        <f t="shared" ca="1" si="247"/>
        <v>0</v>
      </c>
    </row>
    <row r="55" spans="2:78" s="74" customFormat="1">
      <c r="B55" s="79" t="s">
        <v>126</v>
      </c>
      <c r="C55" s="81" t="str">
        <f>'Get Started'!$D$7</f>
        <v>$</v>
      </c>
      <c r="D55" s="74" t="s">
        <v>125</v>
      </c>
      <c r="J55" s="74">
        <f t="shared" si="240"/>
        <v>0</v>
      </c>
      <c r="K55" s="74">
        <f t="shared" si="240"/>
        <v>0</v>
      </c>
      <c r="L55" s="74">
        <f t="shared" si="240"/>
        <v>0</v>
      </c>
      <c r="M55" s="74">
        <f t="shared" si="240"/>
        <v>0</v>
      </c>
      <c r="N55" s="74">
        <f t="shared" si="240"/>
        <v>0</v>
      </c>
      <c r="O55" s="74">
        <f t="shared" si="240"/>
        <v>0</v>
      </c>
      <c r="P55" s="74">
        <f t="shared" si="240"/>
        <v>0</v>
      </c>
      <c r="Q55" s="74">
        <f t="shared" si="240"/>
        <v>0</v>
      </c>
      <c r="R55" s="74">
        <f t="shared" si="240"/>
        <v>0</v>
      </c>
      <c r="S55" s="74">
        <f t="shared" si="240"/>
        <v>0</v>
      </c>
      <c r="T55" s="74">
        <f t="shared" si="241"/>
        <v>0</v>
      </c>
      <c r="U55" s="74">
        <f t="shared" si="241"/>
        <v>0</v>
      </c>
      <c r="V55" s="74">
        <f t="shared" si="241"/>
        <v>0</v>
      </c>
      <c r="W55" s="74">
        <f t="shared" si="241"/>
        <v>0</v>
      </c>
      <c r="X55" s="74">
        <f t="shared" si="241"/>
        <v>0</v>
      </c>
      <c r="Y55" s="74">
        <f t="shared" si="241"/>
        <v>0</v>
      </c>
      <c r="Z55" s="74">
        <f t="shared" si="241"/>
        <v>0</v>
      </c>
      <c r="AA55" s="74">
        <f t="shared" si="241"/>
        <v>0</v>
      </c>
      <c r="AB55" s="74">
        <f t="shared" si="241"/>
        <v>0</v>
      </c>
      <c r="AC55" s="74">
        <f t="shared" si="241"/>
        <v>0</v>
      </c>
      <c r="AD55" s="74">
        <f t="shared" si="242"/>
        <v>0</v>
      </c>
      <c r="AE55" s="74">
        <f t="shared" si="242"/>
        <v>0</v>
      </c>
      <c r="AF55" s="74">
        <f t="shared" si="242"/>
        <v>0</v>
      </c>
      <c r="AG55" s="74">
        <f t="shared" si="242"/>
        <v>0</v>
      </c>
      <c r="AH55" s="74">
        <f t="shared" si="242"/>
        <v>0</v>
      </c>
      <c r="AI55" s="74">
        <f t="shared" si="242"/>
        <v>0</v>
      </c>
      <c r="AJ55" s="74">
        <f t="shared" si="242"/>
        <v>0</v>
      </c>
      <c r="AK55" s="74">
        <f t="shared" si="242"/>
        <v>0</v>
      </c>
      <c r="AL55" s="74">
        <f t="shared" si="242"/>
        <v>0</v>
      </c>
      <c r="AM55" s="74">
        <f t="shared" si="242"/>
        <v>0</v>
      </c>
      <c r="AN55" s="74">
        <f t="shared" si="243"/>
        <v>0</v>
      </c>
      <c r="AO55" s="74">
        <f t="shared" si="243"/>
        <v>0</v>
      </c>
      <c r="AP55" s="74">
        <f t="shared" si="243"/>
        <v>0</v>
      </c>
      <c r="AQ55" s="74">
        <f t="shared" si="243"/>
        <v>0</v>
      </c>
      <c r="AR55" s="74">
        <f t="shared" si="243"/>
        <v>0</v>
      </c>
      <c r="AS55" s="74">
        <f t="shared" si="243"/>
        <v>0</v>
      </c>
      <c r="AT55" s="74">
        <f t="shared" si="243"/>
        <v>0</v>
      </c>
      <c r="AU55" s="74">
        <f t="shared" si="243"/>
        <v>0</v>
      </c>
      <c r="AV55" s="74">
        <f t="shared" si="243"/>
        <v>0</v>
      </c>
      <c r="AW55" s="74">
        <f t="shared" si="243"/>
        <v>0</v>
      </c>
      <c r="AX55" s="74">
        <f t="shared" si="244"/>
        <v>0</v>
      </c>
      <c r="AY55" s="74">
        <f t="shared" si="244"/>
        <v>0</v>
      </c>
      <c r="AZ55" s="74">
        <f t="shared" si="244"/>
        <v>0</v>
      </c>
      <c r="BA55" s="74">
        <f t="shared" si="244"/>
        <v>0</v>
      </c>
      <c r="BB55" s="74">
        <f t="shared" si="244"/>
        <v>0</v>
      </c>
      <c r="BC55" s="74">
        <f t="shared" si="244"/>
        <v>0</v>
      </c>
      <c r="BD55" s="74">
        <f t="shared" si="244"/>
        <v>0</v>
      </c>
      <c r="BF55" s="76">
        <f t="shared" ca="1" si="245"/>
        <v>0</v>
      </c>
      <c r="BG55" s="76">
        <f t="shared" ca="1" si="245"/>
        <v>0</v>
      </c>
      <c r="BH55" s="76">
        <f t="shared" ca="1" si="245"/>
        <v>0</v>
      </c>
      <c r="BI55" s="76">
        <f t="shared" ca="1" si="245"/>
        <v>0</v>
      </c>
      <c r="BJ55" s="76">
        <f t="shared" ca="1" si="245"/>
        <v>0</v>
      </c>
      <c r="BK55" s="76">
        <f t="shared" ca="1" si="245"/>
        <v>0</v>
      </c>
      <c r="BL55" s="76">
        <f t="shared" ca="1" si="245"/>
        <v>0</v>
      </c>
      <c r="BM55" s="76">
        <f t="shared" ca="1" si="245"/>
        <v>0</v>
      </c>
      <c r="BN55" s="76">
        <f t="shared" ca="1" si="245"/>
        <v>0</v>
      </c>
      <c r="BO55" s="76">
        <f t="shared" ca="1" si="245"/>
        <v>0</v>
      </c>
      <c r="BP55" s="76">
        <f t="shared" ca="1" si="245"/>
        <v>0</v>
      </c>
      <c r="BQ55" s="76">
        <f t="shared" ca="1" si="246"/>
        <v>0</v>
      </c>
      <c r="BR55" s="76">
        <f t="shared" ca="1" si="246"/>
        <v>0</v>
      </c>
      <c r="BS55" s="76">
        <f t="shared" ca="1" si="246"/>
        <v>0</v>
      </c>
      <c r="BT55" s="76">
        <f t="shared" ca="1" si="246"/>
        <v>0</v>
      </c>
      <c r="BU55" s="76">
        <f t="shared" ca="1" si="246"/>
        <v>0</v>
      </c>
      <c r="BW55" s="76">
        <f t="shared" ca="1" si="247"/>
        <v>0</v>
      </c>
      <c r="BX55" s="76">
        <f t="shared" ca="1" si="247"/>
        <v>0</v>
      </c>
      <c r="BY55" s="76">
        <f t="shared" ca="1" si="247"/>
        <v>0</v>
      </c>
      <c r="BZ55" s="76">
        <f t="shared" ca="1" si="247"/>
        <v>0</v>
      </c>
    </row>
    <row r="56" spans="2:78" s="74" customFormat="1">
      <c r="B56" s="79" t="s">
        <v>113</v>
      </c>
      <c r="C56" s="81" t="str">
        <f>'Get Started'!$D$7</f>
        <v>$</v>
      </c>
      <c r="D56" s="74" t="s">
        <v>125</v>
      </c>
      <c r="J56" s="74">
        <f t="shared" si="240"/>
        <v>0</v>
      </c>
      <c r="K56" s="74">
        <f t="shared" si="240"/>
        <v>0</v>
      </c>
      <c r="L56" s="74">
        <f t="shared" si="240"/>
        <v>0</v>
      </c>
      <c r="M56" s="74">
        <f t="shared" si="240"/>
        <v>0</v>
      </c>
      <c r="N56" s="74">
        <f t="shared" si="240"/>
        <v>0</v>
      </c>
      <c r="O56" s="74">
        <f t="shared" si="240"/>
        <v>0</v>
      </c>
      <c r="P56" s="74">
        <f t="shared" si="240"/>
        <v>0</v>
      </c>
      <c r="Q56" s="74">
        <f t="shared" si="240"/>
        <v>0</v>
      </c>
      <c r="R56" s="74">
        <f t="shared" si="240"/>
        <v>0</v>
      </c>
      <c r="S56" s="74">
        <f t="shared" si="240"/>
        <v>0</v>
      </c>
      <c r="T56" s="74">
        <f t="shared" si="241"/>
        <v>0</v>
      </c>
      <c r="U56" s="74">
        <f t="shared" si="241"/>
        <v>0</v>
      </c>
      <c r="V56" s="74">
        <f t="shared" si="241"/>
        <v>0</v>
      </c>
      <c r="W56" s="74">
        <f t="shared" si="241"/>
        <v>0</v>
      </c>
      <c r="X56" s="74">
        <f t="shared" si="241"/>
        <v>0</v>
      </c>
      <c r="Y56" s="74">
        <f t="shared" si="241"/>
        <v>0</v>
      </c>
      <c r="Z56" s="74">
        <f t="shared" si="241"/>
        <v>0</v>
      </c>
      <c r="AA56" s="74">
        <f t="shared" si="241"/>
        <v>0</v>
      </c>
      <c r="AB56" s="74">
        <f t="shared" si="241"/>
        <v>0</v>
      </c>
      <c r="AC56" s="74">
        <f t="shared" si="241"/>
        <v>0</v>
      </c>
      <c r="AD56" s="74">
        <f t="shared" si="242"/>
        <v>0</v>
      </c>
      <c r="AE56" s="74">
        <f t="shared" si="242"/>
        <v>0</v>
      </c>
      <c r="AF56" s="74">
        <f t="shared" si="242"/>
        <v>0</v>
      </c>
      <c r="AG56" s="74">
        <f t="shared" si="242"/>
        <v>0</v>
      </c>
      <c r="AH56" s="74">
        <f t="shared" si="242"/>
        <v>0</v>
      </c>
      <c r="AI56" s="74">
        <f t="shared" si="242"/>
        <v>0</v>
      </c>
      <c r="AJ56" s="74">
        <f t="shared" si="242"/>
        <v>0</v>
      </c>
      <c r="AK56" s="74">
        <f t="shared" si="242"/>
        <v>0</v>
      </c>
      <c r="AL56" s="74">
        <f t="shared" si="242"/>
        <v>0</v>
      </c>
      <c r="AM56" s="74">
        <f t="shared" si="242"/>
        <v>0</v>
      </c>
      <c r="AN56" s="74">
        <f t="shared" si="243"/>
        <v>0</v>
      </c>
      <c r="AO56" s="74">
        <f t="shared" si="243"/>
        <v>0</v>
      </c>
      <c r="AP56" s="74">
        <f t="shared" si="243"/>
        <v>0</v>
      </c>
      <c r="AQ56" s="74">
        <f t="shared" si="243"/>
        <v>0</v>
      </c>
      <c r="AR56" s="74">
        <f t="shared" si="243"/>
        <v>0</v>
      </c>
      <c r="AS56" s="74">
        <f t="shared" si="243"/>
        <v>0</v>
      </c>
      <c r="AT56" s="74">
        <f t="shared" si="243"/>
        <v>0</v>
      </c>
      <c r="AU56" s="74">
        <f t="shared" si="243"/>
        <v>0</v>
      </c>
      <c r="AV56" s="74">
        <f t="shared" si="243"/>
        <v>0</v>
      </c>
      <c r="AW56" s="74">
        <f t="shared" si="243"/>
        <v>0</v>
      </c>
      <c r="AX56" s="74">
        <f t="shared" si="244"/>
        <v>0</v>
      </c>
      <c r="AY56" s="74">
        <f t="shared" si="244"/>
        <v>0</v>
      </c>
      <c r="AZ56" s="74">
        <f t="shared" si="244"/>
        <v>0</v>
      </c>
      <c r="BA56" s="74">
        <f t="shared" si="244"/>
        <v>0</v>
      </c>
      <c r="BB56" s="74">
        <f t="shared" si="244"/>
        <v>0</v>
      </c>
      <c r="BC56" s="74">
        <f t="shared" si="244"/>
        <v>0</v>
      </c>
      <c r="BD56" s="74">
        <f t="shared" si="244"/>
        <v>0</v>
      </c>
      <c r="BF56" s="76">
        <f t="shared" ca="1" si="245"/>
        <v>0</v>
      </c>
      <c r="BG56" s="76">
        <f t="shared" ca="1" si="245"/>
        <v>0</v>
      </c>
      <c r="BH56" s="76">
        <f t="shared" ca="1" si="245"/>
        <v>0</v>
      </c>
      <c r="BI56" s="76">
        <f t="shared" ca="1" si="245"/>
        <v>0</v>
      </c>
      <c r="BJ56" s="76">
        <f t="shared" ca="1" si="245"/>
        <v>0</v>
      </c>
      <c r="BK56" s="76">
        <f t="shared" ca="1" si="245"/>
        <v>0</v>
      </c>
      <c r="BL56" s="76">
        <f t="shared" ca="1" si="245"/>
        <v>0</v>
      </c>
      <c r="BM56" s="76">
        <f t="shared" ca="1" si="245"/>
        <v>0</v>
      </c>
      <c r="BN56" s="76">
        <f t="shared" ca="1" si="245"/>
        <v>0</v>
      </c>
      <c r="BO56" s="76">
        <f t="shared" ca="1" si="245"/>
        <v>0</v>
      </c>
      <c r="BP56" s="76">
        <f t="shared" ca="1" si="245"/>
        <v>0</v>
      </c>
      <c r="BQ56" s="76">
        <f t="shared" ca="1" si="246"/>
        <v>0</v>
      </c>
      <c r="BR56" s="76">
        <f t="shared" ca="1" si="246"/>
        <v>0</v>
      </c>
      <c r="BS56" s="76">
        <f t="shared" ca="1" si="246"/>
        <v>0</v>
      </c>
      <c r="BT56" s="76">
        <f t="shared" ca="1" si="246"/>
        <v>0</v>
      </c>
      <c r="BU56" s="76">
        <f t="shared" ca="1" si="246"/>
        <v>0</v>
      </c>
      <c r="BW56" s="76">
        <f t="shared" ca="1" si="247"/>
        <v>0</v>
      </c>
      <c r="BX56" s="76">
        <f t="shared" ca="1" si="247"/>
        <v>0</v>
      </c>
      <c r="BY56" s="76">
        <f t="shared" ca="1" si="247"/>
        <v>0</v>
      </c>
      <c r="BZ56" s="76">
        <f t="shared" ca="1" si="247"/>
        <v>0</v>
      </c>
    </row>
    <row r="57" spans="2:78" s="74" customFormat="1">
      <c r="B57" s="79" t="s">
        <v>41</v>
      </c>
      <c r="C57" s="81" t="str">
        <f>'Get Started'!$D$7</f>
        <v>$</v>
      </c>
      <c r="D57" s="74" t="s">
        <v>125</v>
      </c>
      <c r="J57" s="74">
        <f t="shared" si="240"/>
        <v>0</v>
      </c>
      <c r="K57" s="74">
        <f t="shared" si="240"/>
        <v>0</v>
      </c>
      <c r="L57" s="74">
        <f t="shared" si="240"/>
        <v>0</v>
      </c>
      <c r="M57" s="74">
        <f t="shared" si="240"/>
        <v>0</v>
      </c>
      <c r="N57" s="74">
        <f t="shared" si="240"/>
        <v>0</v>
      </c>
      <c r="O57" s="74">
        <f t="shared" si="240"/>
        <v>0</v>
      </c>
      <c r="P57" s="74">
        <f t="shared" si="240"/>
        <v>0</v>
      </c>
      <c r="Q57" s="74">
        <f t="shared" si="240"/>
        <v>0</v>
      </c>
      <c r="R57" s="74">
        <f t="shared" si="240"/>
        <v>0</v>
      </c>
      <c r="S57" s="74">
        <f t="shared" si="240"/>
        <v>0</v>
      </c>
      <c r="T57" s="74">
        <f t="shared" si="241"/>
        <v>0</v>
      </c>
      <c r="U57" s="74">
        <f t="shared" si="241"/>
        <v>0</v>
      </c>
      <c r="V57" s="74">
        <f t="shared" si="241"/>
        <v>0</v>
      </c>
      <c r="W57" s="74">
        <f t="shared" si="241"/>
        <v>0</v>
      </c>
      <c r="X57" s="74">
        <f t="shared" si="241"/>
        <v>0</v>
      </c>
      <c r="Y57" s="74">
        <f t="shared" si="241"/>
        <v>0</v>
      </c>
      <c r="Z57" s="74">
        <f t="shared" si="241"/>
        <v>0</v>
      </c>
      <c r="AA57" s="74">
        <f t="shared" si="241"/>
        <v>0</v>
      </c>
      <c r="AB57" s="74">
        <f t="shared" si="241"/>
        <v>0</v>
      </c>
      <c r="AC57" s="74">
        <f t="shared" si="241"/>
        <v>0</v>
      </c>
      <c r="AD57" s="74">
        <f t="shared" si="242"/>
        <v>0</v>
      </c>
      <c r="AE57" s="74">
        <f t="shared" si="242"/>
        <v>0</v>
      </c>
      <c r="AF57" s="74">
        <f t="shared" si="242"/>
        <v>0</v>
      </c>
      <c r="AG57" s="74">
        <f t="shared" si="242"/>
        <v>0</v>
      </c>
      <c r="AH57" s="74">
        <f t="shared" si="242"/>
        <v>0</v>
      </c>
      <c r="AI57" s="74">
        <f t="shared" si="242"/>
        <v>0</v>
      </c>
      <c r="AJ57" s="74">
        <f t="shared" si="242"/>
        <v>0</v>
      </c>
      <c r="AK57" s="74">
        <f t="shared" si="242"/>
        <v>0</v>
      </c>
      <c r="AL57" s="74">
        <f t="shared" si="242"/>
        <v>0</v>
      </c>
      <c r="AM57" s="74">
        <f t="shared" si="242"/>
        <v>0</v>
      </c>
      <c r="AN57" s="74">
        <f t="shared" si="243"/>
        <v>0</v>
      </c>
      <c r="AO57" s="74">
        <f t="shared" si="243"/>
        <v>0</v>
      </c>
      <c r="AP57" s="74">
        <f t="shared" si="243"/>
        <v>0</v>
      </c>
      <c r="AQ57" s="74">
        <f t="shared" si="243"/>
        <v>0</v>
      </c>
      <c r="AR57" s="74">
        <f t="shared" si="243"/>
        <v>0</v>
      </c>
      <c r="AS57" s="74">
        <f t="shared" si="243"/>
        <v>0</v>
      </c>
      <c r="AT57" s="74">
        <f t="shared" si="243"/>
        <v>0</v>
      </c>
      <c r="AU57" s="74">
        <f t="shared" si="243"/>
        <v>0</v>
      </c>
      <c r="AV57" s="74">
        <f t="shared" si="243"/>
        <v>0</v>
      </c>
      <c r="AW57" s="74">
        <f t="shared" si="243"/>
        <v>0</v>
      </c>
      <c r="AX57" s="74">
        <f t="shared" si="244"/>
        <v>0</v>
      </c>
      <c r="AY57" s="74">
        <f t="shared" si="244"/>
        <v>0</v>
      </c>
      <c r="AZ57" s="74">
        <f t="shared" si="244"/>
        <v>0</v>
      </c>
      <c r="BA57" s="74">
        <f t="shared" si="244"/>
        <v>0</v>
      </c>
      <c r="BB57" s="74">
        <f t="shared" si="244"/>
        <v>0</v>
      </c>
      <c r="BC57" s="74">
        <f t="shared" si="244"/>
        <v>0</v>
      </c>
      <c r="BD57" s="74">
        <f t="shared" si="244"/>
        <v>0</v>
      </c>
      <c r="BF57" s="76">
        <f t="shared" ca="1" si="245"/>
        <v>0</v>
      </c>
      <c r="BG57" s="76">
        <f t="shared" ca="1" si="245"/>
        <v>0</v>
      </c>
      <c r="BH57" s="76">
        <f t="shared" ca="1" si="245"/>
        <v>0</v>
      </c>
      <c r="BI57" s="76">
        <f t="shared" ca="1" si="245"/>
        <v>0</v>
      </c>
      <c r="BJ57" s="76">
        <f t="shared" ca="1" si="245"/>
        <v>0</v>
      </c>
      <c r="BK57" s="76">
        <f t="shared" ca="1" si="245"/>
        <v>0</v>
      </c>
      <c r="BL57" s="76">
        <f t="shared" ca="1" si="245"/>
        <v>0</v>
      </c>
      <c r="BM57" s="76">
        <f t="shared" ca="1" si="245"/>
        <v>0</v>
      </c>
      <c r="BN57" s="76">
        <f t="shared" ca="1" si="245"/>
        <v>0</v>
      </c>
      <c r="BO57" s="76">
        <f t="shared" ca="1" si="245"/>
        <v>0</v>
      </c>
      <c r="BP57" s="76">
        <f t="shared" ca="1" si="245"/>
        <v>0</v>
      </c>
      <c r="BQ57" s="76">
        <f t="shared" ca="1" si="246"/>
        <v>0</v>
      </c>
      <c r="BR57" s="76">
        <f t="shared" ca="1" si="246"/>
        <v>0</v>
      </c>
      <c r="BS57" s="76">
        <f t="shared" ca="1" si="246"/>
        <v>0</v>
      </c>
      <c r="BT57" s="76">
        <f t="shared" ca="1" si="246"/>
        <v>0</v>
      </c>
      <c r="BU57" s="76">
        <f t="shared" ca="1" si="246"/>
        <v>0</v>
      </c>
      <c r="BW57" s="76">
        <f t="shared" ca="1" si="247"/>
        <v>0</v>
      </c>
      <c r="BX57" s="76">
        <f t="shared" ca="1" si="247"/>
        <v>0</v>
      </c>
      <c r="BY57" s="76">
        <f t="shared" ca="1" si="247"/>
        <v>0</v>
      </c>
      <c r="BZ57" s="76">
        <f t="shared" ca="1" si="247"/>
        <v>0</v>
      </c>
    </row>
    <row r="58" spans="2:78" s="74" customFormat="1">
      <c r="B58" s="74" t="s">
        <v>82</v>
      </c>
      <c r="C58" s="81" t="str">
        <f>'Get Started'!$D$7</f>
        <v>$</v>
      </c>
      <c r="D58" s="74" t="s">
        <v>39</v>
      </c>
      <c r="J58" s="77">
        <f t="shared" ref="J58:AR58" si="248">SUM(J53:J57)</f>
        <v>0</v>
      </c>
      <c r="K58" s="77">
        <f t="shared" si="248"/>
        <v>0</v>
      </c>
      <c r="L58" s="77">
        <f t="shared" si="248"/>
        <v>0</v>
      </c>
      <c r="M58" s="77">
        <f t="shared" si="248"/>
        <v>0</v>
      </c>
      <c r="N58" s="77">
        <f t="shared" si="248"/>
        <v>0</v>
      </c>
      <c r="O58" s="77">
        <f t="shared" si="248"/>
        <v>0</v>
      </c>
      <c r="P58" s="77">
        <f t="shared" si="248"/>
        <v>0</v>
      </c>
      <c r="Q58" s="77">
        <f t="shared" si="248"/>
        <v>0</v>
      </c>
      <c r="R58" s="77">
        <f t="shared" si="248"/>
        <v>0</v>
      </c>
      <c r="S58" s="77">
        <f t="shared" si="248"/>
        <v>0</v>
      </c>
      <c r="T58" s="77">
        <f t="shared" si="248"/>
        <v>0</v>
      </c>
      <c r="U58" s="77">
        <f t="shared" si="248"/>
        <v>0</v>
      </c>
      <c r="V58" s="77">
        <f t="shared" si="248"/>
        <v>0</v>
      </c>
      <c r="W58" s="77">
        <f t="shared" si="248"/>
        <v>0</v>
      </c>
      <c r="X58" s="77">
        <f t="shared" si="248"/>
        <v>0</v>
      </c>
      <c r="Y58" s="77">
        <f t="shared" si="248"/>
        <v>0</v>
      </c>
      <c r="Z58" s="77">
        <f t="shared" si="248"/>
        <v>0</v>
      </c>
      <c r="AA58" s="77">
        <f t="shared" si="248"/>
        <v>0</v>
      </c>
      <c r="AB58" s="77">
        <f t="shared" si="248"/>
        <v>0</v>
      </c>
      <c r="AC58" s="77">
        <f t="shared" si="248"/>
        <v>0</v>
      </c>
      <c r="AD58" s="77">
        <f t="shared" si="248"/>
        <v>0</v>
      </c>
      <c r="AE58" s="77">
        <f t="shared" si="248"/>
        <v>0</v>
      </c>
      <c r="AF58" s="77">
        <f t="shared" si="248"/>
        <v>0</v>
      </c>
      <c r="AG58" s="77">
        <f t="shared" si="248"/>
        <v>0</v>
      </c>
      <c r="AH58" s="77">
        <f t="shared" si="248"/>
        <v>0</v>
      </c>
      <c r="AI58" s="77">
        <f t="shared" si="248"/>
        <v>0</v>
      </c>
      <c r="AJ58" s="77">
        <f t="shared" si="248"/>
        <v>0</v>
      </c>
      <c r="AK58" s="77">
        <f t="shared" si="248"/>
        <v>0</v>
      </c>
      <c r="AL58" s="77">
        <f t="shared" si="248"/>
        <v>0</v>
      </c>
      <c r="AM58" s="77">
        <f t="shared" si="248"/>
        <v>0</v>
      </c>
      <c r="AN58" s="77">
        <f t="shared" si="248"/>
        <v>0</v>
      </c>
      <c r="AO58" s="77">
        <f t="shared" si="248"/>
        <v>0</v>
      </c>
      <c r="AP58" s="77">
        <f t="shared" si="248"/>
        <v>0</v>
      </c>
      <c r="AQ58" s="77">
        <f t="shared" si="248"/>
        <v>0</v>
      </c>
      <c r="AR58" s="77">
        <f t="shared" si="248"/>
        <v>0</v>
      </c>
      <c r="AS58" s="77">
        <f t="shared" ref="AS58:BD58" si="249">SUM(AS53:AS57)</f>
        <v>0</v>
      </c>
      <c r="AT58" s="77">
        <f t="shared" si="249"/>
        <v>0</v>
      </c>
      <c r="AU58" s="77">
        <f t="shared" si="249"/>
        <v>0</v>
      </c>
      <c r="AV58" s="77">
        <f t="shared" si="249"/>
        <v>0</v>
      </c>
      <c r="AW58" s="77">
        <f t="shared" si="249"/>
        <v>0</v>
      </c>
      <c r="AX58" s="77">
        <f t="shared" si="249"/>
        <v>0</v>
      </c>
      <c r="AY58" s="77">
        <f t="shared" si="249"/>
        <v>0</v>
      </c>
      <c r="AZ58" s="77">
        <f t="shared" si="249"/>
        <v>0</v>
      </c>
      <c r="BA58" s="77">
        <f t="shared" si="249"/>
        <v>0</v>
      </c>
      <c r="BB58" s="77">
        <f t="shared" si="249"/>
        <v>0</v>
      </c>
      <c r="BC58" s="77">
        <f t="shared" si="249"/>
        <v>0</v>
      </c>
      <c r="BD58" s="77">
        <f t="shared" si="249"/>
        <v>0</v>
      </c>
      <c r="BF58" s="76">
        <f t="shared" ca="1" si="245"/>
        <v>0</v>
      </c>
      <c r="BG58" s="76">
        <f t="shared" ca="1" si="245"/>
        <v>0</v>
      </c>
      <c r="BH58" s="76">
        <f t="shared" ca="1" si="245"/>
        <v>0</v>
      </c>
      <c r="BI58" s="76">
        <f t="shared" ca="1" si="245"/>
        <v>0</v>
      </c>
      <c r="BJ58" s="76">
        <f t="shared" ca="1" si="245"/>
        <v>0</v>
      </c>
      <c r="BK58" s="76">
        <f t="shared" ca="1" si="245"/>
        <v>0</v>
      </c>
      <c r="BL58" s="76">
        <f t="shared" ca="1" si="245"/>
        <v>0</v>
      </c>
      <c r="BM58" s="76">
        <f t="shared" ca="1" si="245"/>
        <v>0</v>
      </c>
      <c r="BN58" s="76">
        <f t="shared" ca="1" si="245"/>
        <v>0</v>
      </c>
      <c r="BO58" s="76">
        <f t="shared" ca="1" si="245"/>
        <v>0</v>
      </c>
      <c r="BP58" s="76">
        <f t="shared" ca="1" si="245"/>
        <v>0</v>
      </c>
      <c r="BQ58" s="76">
        <f t="shared" ca="1" si="246"/>
        <v>0</v>
      </c>
      <c r="BR58" s="76">
        <f t="shared" ca="1" si="246"/>
        <v>0</v>
      </c>
      <c r="BS58" s="76">
        <f t="shared" ca="1" si="246"/>
        <v>0</v>
      </c>
      <c r="BT58" s="76">
        <f t="shared" ca="1" si="246"/>
        <v>0</v>
      </c>
      <c r="BU58" s="76">
        <f t="shared" ca="1" si="246"/>
        <v>0</v>
      </c>
      <c r="BW58" s="76">
        <f t="shared" ca="1" si="247"/>
        <v>0</v>
      </c>
      <c r="BX58" s="76">
        <f t="shared" ca="1" si="247"/>
        <v>0</v>
      </c>
      <c r="BY58" s="76">
        <f t="shared" ca="1" si="247"/>
        <v>0</v>
      </c>
      <c r="BZ58" s="76">
        <f t="shared" ca="1" si="247"/>
        <v>0</v>
      </c>
    </row>
    <row r="59" spans="2:78" s="74" customFormat="1">
      <c r="C59" s="75"/>
      <c r="BF59" s="76"/>
      <c r="BG59" s="76"/>
      <c r="BH59" s="76"/>
      <c r="BI59" s="76"/>
      <c r="BJ59" s="76"/>
      <c r="BK59" s="76"/>
      <c r="BL59" s="76"/>
      <c r="BM59" s="76"/>
      <c r="BN59" s="76"/>
      <c r="BO59" s="76"/>
      <c r="BP59" s="76"/>
      <c r="BQ59" s="76"/>
      <c r="BR59" s="76"/>
      <c r="BS59" s="76"/>
      <c r="BT59" s="76"/>
      <c r="BU59" s="76"/>
      <c r="BW59" s="76"/>
      <c r="BX59" s="76"/>
      <c r="BY59" s="76"/>
      <c r="BZ59" s="76"/>
    </row>
    <row r="60" spans="2:78" s="74" customFormat="1">
      <c r="B60" s="78" t="s">
        <v>223</v>
      </c>
      <c r="C60" s="75"/>
      <c r="D60" s="100" t="s">
        <v>220</v>
      </c>
      <c r="E60" s="100" t="s">
        <v>222</v>
      </c>
      <c r="F60" s="100"/>
      <c r="G60" s="100"/>
      <c r="H60" s="100"/>
      <c r="BF60" s="76"/>
      <c r="BG60" s="76"/>
      <c r="BH60" s="76"/>
      <c r="BI60" s="76"/>
      <c r="BJ60" s="76"/>
      <c r="BK60" s="76"/>
      <c r="BL60" s="76"/>
      <c r="BM60" s="76"/>
      <c r="BN60" s="76"/>
      <c r="BO60" s="76"/>
      <c r="BP60" s="76"/>
      <c r="BQ60" s="76"/>
      <c r="BR60" s="76"/>
      <c r="BS60" s="76"/>
      <c r="BT60" s="76"/>
      <c r="BU60" s="76"/>
      <c r="BW60" s="76"/>
      <c r="BX60" s="76"/>
      <c r="BY60" s="76"/>
      <c r="BZ60" s="76"/>
    </row>
    <row r="61" spans="2:78" s="74" customFormat="1">
      <c r="B61" s="79" t="s">
        <v>218</v>
      </c>
      <c r="C61" s="81" t="str">
        <f>'Get Started'!$D$7</f>
        <v>$</v>
      </c>
      <c r="D61" s="101">
        <f ca="1">J5</f>
        <v>43524</v>
      </c>
      <c r="E61" s="99">
        <f ca="1">EOMONTH(EDATE(D61,12),0)</f>
        <v>43890</v>
      </c>
      <c r="F61" s="74" t="s">
        <v>221</v>
      </c>
      <c r="G61" s="100"/>
      <c r="H61" s="100"/>
      <c r="J61" s="74">
        <f t="shared" ref="J61:S63" ca="1" si="250">IF(AND(J$5&lt;=$E61,J$5&gt;=$D61),J$50,0)</f>
        <v>0</v>
      </c>
      <c r="K61" s="74">
        <f t="shared" ca="1" si="250"/>
        <v>0</v>
      </c>
      <c r="L61" s="74">
        <f t="shared" ca="1" si="250"/>
        <v>0</v>
      </c>
      <c r="M61" s="74">
        <f t="shared" ca="1" si="250"/>
        <v>0</v>
      </c>
      <c r="N61" s="74">
        <f t="shared" ca="1" si="250"/>
        <v>0</v>
      </c>
      <c r="O61" s="74">
        <f t="shared" ca="1" si="250"/>
        <v>0</v>
      </c>
      <c r="P61" s="74">
        <f t="shared" ca="1" si="250"/>
        <v>0</v>
      </c>
      <c r="Q61" s="74">
        <f t="shared" ca="1" si="250"/>
        <v>0</v>
      </c>
      <c r="R61" s="74">
        <f t="shared" ca="1" si="250"/>
        <v>0</v>
      </c>
      <c r="S61" s="74">
        <f t="shared" ca="1" si="250"/>
        <v>0</v>
      </c>
      <c r="T61" s="74">
        <f t="shared" ref="T61:AC63" ca="1" si="251">IF(AND(T$5&lt;=$E61,T$5&gt;=$D61),T$50,0)</f>
        <v>0</v>
      </c>
      <c r="U61" s="74">
        <f t="shared" ca="1" si="251"/>
        <v>0</v>
      </c>
      <c r="V61" s="74">
        <f t="shared" ca="1" si="251"/>
        <v>0</v>
      </c>
      <c r="W61" s="74">
        <f t="shared" ca="1" si="251"/>
        <v>0</v>
      </c>
      <c r="X61" s="74">
        <f t="shared" ca="1" si="251"/>
        <v>0</v>
      </c>
      <c r="Y61" s="74">
        <f t="shared" ca="1" si="251"/>
        <v>0</v>
      </c>
      <c r="Z61" s="74">
        <f t="shared" ca="1" si="251"/>
        <v>0</v>
      </c>
      <c r="AA61" s="74">
        <f t="shared" ca="1" si="251"/>
        <v>0</v>
      </c>
      <c r="AB61" s="74">
        <f t="shared" ca="1" si="251"/>
        <v>0</v>
      </c>
      <c r="AC61" s="74">
        <f t="shared" ca="1" si="251"/>
        <v>0</v>
      </c>
      <c r="AD61" s="74">
        <f t="shared" ref="AD61:AM63" ca="1" si="252">IF(AND(AD$5&lt;=$E61,AD$5&gt;=$D61),AD$50,0)</f>
        <v>0</v>
      </c>
      <c r="AE61" s="74">
        <f t="shared" ca="1" si="252"/>
        <v>0</v>
      </c>
      <c r="AF61" s="74">
        <f t="shared" ca="1" si="252"/>
        <v>0</v>
      </c>
      <c r="AG61" s="74">
        <f t="shared" ca="1" si="252"/>
        <v>0</v>
      </c>
      <c r="AH61" s="74">
        <f t="shared" ca="1" si="252"/>
        <v>0</v>
      </c>
      <c r="AI61" s="74">
        <f t="shared" ca="1" si="252"/>
        <v>0</v>
      </c>
      <c r="AJ61" s="74">
        <f t="shared" ca="1" si="252"/>
        <v>0</v>
      </c>
      <c r="AK61" s="74">
        <f t="shared" ca="1" si="252"/>
        <v>0</v>
      </c>
      <c r="AL61" s="74">
        <f t="shared" ca="1" si="252"/>
        <v>0</v>
      </c>
      <c r="AM61" s="74">
        <f t="shared" ca="1" si="252"/>
        <v>0</v>
      </c>
      <c r="AN61" s="74">
        <f t="shared" ref="AN61:AW63" ca="1" si="253">IF(AND(AN$5&lt;=$E61,AN$5&gt;=$D61),AN$50,0)</f>
        <v>0</v>
      </c>
      <c r="AO61" s="74">
        <f t="shared" ca="1" si="253"/>
        <v>0</v>
      </c>
      <c r="AP61" s="74">
        <f t="shared" ca="1" si="253"/>
        <v>0</v>
      </c>
      <c r="AQ61" s="74">
        <f t="shared" ca="1" si="253"/>
        <v>0</v>
      </c>
      <c r="AR61" s="74">
        <f t="shared" ca="1" si="253"/>
        <v>0</v>
      </c>
      <c r="AS61" s="74">
        <f t="shared" ca="1" si="253"/>
        <v>0</v>
      </c>
      <c r="AT61" s="74">
        <f t="shared" ca="1" si="253"/>
        <v>0</v>
      </c>
      <c r="AU61" s="74">
        <f t="shared" ca="1" si="253"/>
        <v>0</v>
      </c>
      <c r="AV61" s="74">
        <f t="shared" ca="1" si="253"/>
        <v>0</v>
      </c>
      <c r="AW61" s="74">
        <f t="shared" ca="1" si="253"/>
        <v>0</v>
      </c>
      <c r="AX61" s="74">
        <f t="shared" ref="AX61:BD63" ca="1" si="254">IF(AND(AX$5&lt;=$E61,AX$5&gt;=$D61),AX$50,0)</f>
        <v>0</v>
      </c>
      <c r="AY61" s="74">
        <f t="shared" ca="1" si="254"/>
        <v>0</v>
      </c>
      <c r="AZ61" s="74">
        <f t="shared" ca="1" si="254"/>
        <v>0</v>
      </c>
      <c r="BA61" s="74">
        <f t="shared" ca="1" si="254"/>
        <v>0</v>
      </c>
      <c r="BB61" s="74">
        <f t="shared" ca="1" si="254"/>
        <v>0</v>
      </c>
      <c r="BC61" s="74">
        <f t="shared" ca="1" si="254"/>
        <v>0</v>
      </c>
      <c r="BD61" s="74">
        <f t="shared" ca="1" si="254"/>
        <v>0</v>
      </c>
      <c r="BF61" s="76">
        <f t="shared" ref="BF61:BU64" ca="1" si="255">SUMIFS($J61:$BD61,$J$4:$BD$4,BF$4,$J$3:$BD$3,BF$3)</f>
        <v>0</v>
      </c>
      <c r="BG61" s="76">
        <f t="shared" ca="1" si="255"/>
        <v>0</v>
      </c>
      <c r="BH61" s="76">
        <f t="shared" ca="1" si="255"/>
        <v>0</v>
      </c>
      <c r="BI61" s="76">
        <f t="shared" ca="1" si="255"/>
        <v>0</v>
      </c>
      <c r="BJ61" s="76">
        <f t="shared" ca="1" si="255"/>
        <v>0</v>
      </c>
      <c r="BK61" s="76">
        <f t="shared" ca="1" si="255"/>
        <v>0</v>
      </c>
      <c r="BL61" s="76">
        <f t="shared" ca="1" si="255"/>
        <v>0</v>
      </c>
      <c r="BM61" s="76">
        <f t="shared" ca="1" si="255"/>
        <v>0</v>
      </c>
      <c r="BN61" s="76">
        <f t="shared" ca="1" si="255"/>
        <v>0</v>
      </c>
      <c r="BO61" s="76">
        <f t="shared" ca="1" si="255"/>
        <v>0</v>
      </c>
      <c r="BP61" s="76">
        <f t="shared" ca="1" si="255"/>
        <v>0</v>
      </c>
      <c r="BQ61" s="76">
        <f t="shared" ca="1" si="255"/>
        <v>0</v>
      </c>
      <c r="BR61" s="76">
        <f t="shared" ca="1" si="255"/>
        <v>0</v>
      </c>
      <c r="BS61" s="76">
        <f t="shared" ca="1" si="255"/>
        <v>0</v>
      </c>
      <c r="BT61" s="76">
        <f t="shared" ca="1" si="255"/>
        <v>0</v>
      </c>
      <c r="BU61" s="76">
        <f t="shared" ca="1" si="255"/>
        <v>0</v>
      </c>
      <c r="BW61" s="76">
        <f t="shared" ref="BW61:BZ64" ca="1" si="256">SUMIFS($J61:$BD61,$J$4:$BD$4,BW$4)</f>
        <v>0</v>
      </c>
      <c r="BX61" s="76">
        <f t="shared" ca="1" si="256"/>
        <v>0</v>
      </c>
      <c r="BY61" s="76">
        <f t="shared" ca="1" si="256"/>
        <v>0</v>
      </c>
      <c r="BZ61" s="76">
        <f t="shared" ca="1" si="256"/>
        <v>0</v>
      </c>
    </row>
    <row r="62" spans="2:78" s="74" customFormat="1">
      <c r="B62" s="79" t="s">
        <v>217</v>
      </c>
      <c r="C62" s="81" t="str">
        <f>'Get Started'!$D$7</f>
        <v>$</v>
      </c>
      <c r="D62" s="101">
        <f ca="1">EOMONTH(EDATE(E61,1),0)</f>
        <v>43921</v>
      </c>
      <c r="E62" s="99">
        <f ca="1">EOMONTH(EDATE(D62,12),0)</f>
        <v>44286</v>
      </c>
      <c r="F62" s="74" t="s">
        <v>221</v>
      </c>
      <c r="G62" s="100"/>
      <c r="H62" s="100"/>
      <c r="J62" s="74">
        <f t="shared" ca="1" si="250"/>
        <v>0</v>
      </c>
      <c r="K62" s="74">
        <f t="shared" ca="1" si="250"/>
        <v>0</v>
      </c>
      <c r="L62" s="74">
        <f t="shared" ca="1" si="250"/>
        <v>0</v>
      </c>
      <c r="M62" s="74">
        <f t="shared" ca="1" si="250"/>
        <v>0</v>
      </c>
      <c r="N62" s="74">
        <f t="shared" ca="1" si="250"/>
        <v>0</v>
      </c>
      <c r="O62" s="74">
        <f t="shared" ca="1" si="250"/>
        <v>0</v>
      </c>
      <c r="P62" s="74">
        <f t="shared" ca="1" si="250"/>
        <v>0</v>
      </c>
      <c r="Q62" s="74">
        <f t="shared" ca="1" si="250"/>
        <v>0</v>
      </c>
      <c r="R62" s="74">
        <f t="shared" ca="1" si="250"/>
        <v>0</v>
      </c>
      <c r="S62" s="74">
        <f t="shared" ca="1" si="250"/>
        <v>0</v>
      </c>
      <c r="T62" s="74">
        <f t="shared" ca="1" si="251"/>
        <v>0</v>
      </c>
      <c r="U62" s="74">
        <f t="shared" ca="1" si="251"/>
        <v>0</v>
      </c>
      <c r="V62" s="74">
        <f t="shared" ca="1" si="251"/>
        <v>0</v>
      </c>
      <c r="W62" s="74">
        <f t="shared" ca="1" si="251"/>
        <v>0</v>
      </c>
      <c r="X62" s="74">
        <f t="shared" ca="1" si="251"/>
        <v>0</v>
      </c>
      <c r="Y62" s="74">
        <f t="shared" ca="1" si="251"/>
        <v>0</v>
      </c>
      <c r="Z62" s="74">
        <f t="shared" ca="1" si="251"/>
        <v>0</v>
      </c>
      <c r="AA62" s="74">
        <f t="shared" ca="1" si="251"/>
        <v>0</v>
      </c>
      <c r="AB62" s="74">
        <f t="shared" ca="1" si="251"/>
        <v>0</v>
      </c>
      <c r="AC62" s="74">
        <f t="shared" ca="1" si="251"/>
        <v>0</v>
      </c>
      <c r="AD62" s="74">
        <f t="shared" ca="1" si="252"/>
        <v>0</v>
      </c>
      <c r="AE62" s="74">
        <f t="shared" ca="1" si="252"/>
        <v>0</v>
      </c>
      <c r="AF62" s="74">
        <f t="shared" ca="1" si="252"/>
        <v>0</v>
      </c>
      <c r="AG62" s="74">
        <f t="shared" ca="1" si="252"/>
        <v>0</v>
      </c>
      <c r="AH62" s="74">
        <f t="shared" ca="1" si="252"/>
        <v>0</v>
      </c>
      <c r="AI62" s="74">
        <f t="shared" ca="1" si="252"/>
        <v>0</v>
      </c>
      <c r="AJ62" s="74">
        <f t="shared" ca="1" si="252"/>
        <v>0</v>
      </c>
      <c r="AK62" s="74">
        <f t="shared" ca="1" si="252"/>
        <v>0</v>
      </c>
      <c r="AL62" s="74">
        <f t="shared" ca="1" si="252"/>
        <v>0</v>
      </c>
      <c r="AM62" s="74">
        <f t="shared" ca="1" si="252"/>
        <v>0</v>
      </c>
      <c r="AN62" s="74">
        <f t="shared" ca="1" si="253"/>
        <v>0</v>
      </c>
      <c r="AO62" s="74">
        <f t="shared" ca="1" si="253"/>
        <v>0</v>
      </c>
      <c r="AP62" s="74">
        <f t="shared" ca="1" si="253"/>
        <v>0</v>
      </c>
      <c r="AQ62" s="74">
        <f t="shared" ca="1" si="253"/>
        <v>0</v>
      </c>
      <c r="AR62" s="74">
        <f t="shared" ca="1" si="253"/>
        <v>0</v>
      </c>
      <c r="AS62" s="74">
        <f t="shared" ca="1" si="253"/>
        <v>0</v>
      </c>
      <c r="AT62" s="74">
        <f t="shared" ca="1" si="253"/>
        <v>0</v>
      </c>
      <c r="AU62" s="74">
        <f t="shared" ca="1" si="253"/>
        <v>0</v>
      </c>
      <c r="AV62" s="74">
        <f t="shared" ca="1" si="253"/>
        <v>0</v>
      </c>
      <c r="AW62" s="74">
        <f t="shared" ca="1" si="253"/>
        <v>0</v>
      </c>
      <c r="AX62" s="74">
        <f t="shared" ca="1" si="254"/>
        <v>0</v>
      </c>
      <c r="AY62" s="74">
        <f t="shared" ca="1" si="254"/>
        <v>0</v>
      </c>
      <c r="AZ62" s="74">
        <f t="shared" ca="1" si="254"/>
        <v>0</v>
      </c>
      <c r="BA62" s="74">
        <f t="shared" ca="1" si="254"/>
        <v>0</v>
      </c>
      <c r="BB62" s="74">
        <f t="shared" ca="1" si="254"/>
        <v>0</v>
      </c>
      <c r="BC62" s="74">
        <f t="shared" ca="1" si="254"/>
        <v>0</v>
      </c>
      <c r="BD62" s="74">
        <f t="shared" ca="1" si="254"/>
        <v>0</v>
      </c>
      <c r="BF62" s="76">
        <f t="shared" ca="1" si="255"/>
        <v>0</v>
      </c>
      <c r="BG62" s="76">
        <f t="shared" ca="1" si="255"/>
        <v>0</v>
      </c>
      <c r="BH62" s="76">
        <f t="shared" ca="1" si="255"/>
        <v>0</v>
      </c>
      <c r="BI62" s="76">
        <f t="shared" ca="1" si="255"/>
        <v>0</v>
      </c>
      <c r="BJ62" s="76">
        <f t="shared" ca="1" si="255"/>
        <v>0</v>
      </c>
      <c r="BK62" s="76">
        <f t="shared" ca="1" si="255"/>
        <v>0</v>
      </c>
      <c r="BL62" s="76">
        <f t="shared" ca="1" si="255"/>
        <v>0</v>
      </c>
      <c r="BM62" s="76">
        <f t="shared" ca="1" si="255"/>
        <v>0</v>
      </c>
      <c r="BN62" s="76">
        <f t="shared" ca="1" si="255"/>
        <v>0</v>
      </c>
      <c r="BO62" s="76">
        <f t="shared" ca="1" si="255"/>
        <v>0</v>
      </c>
      <c r="BP62" s="76">
        <f t="shared" ca="1" si="255"/>
        <v>0</v>
      </c>
      <c r="BQ62" s="76">
        <f t="shared" ca="1" si="255"/>
        <v>0</v>
      </c>
      <c r="BR62" s="76">
        <f t="shared" ca="1" si="255"/>
        <v>0</v>
      </c>
      <c r="BS62" s="76">
        <f t="shared" ca="1" si="255"/>
        <v>0</v>
      </c>
      <c r="BT62" s="76">
        <f t="shared" ca="1" si="255"/>
        <v>0</v>
      </c>
      <c r="BU62" s="76">
        <f t="shared" ca="1" si="255"/>
        <v>0</v>
      </c>
      <c r="BW62" s="76">
        <f t="shared" ca="1" si="256"/>
        <v>0</v>
      </c>
      <c r="BX62" s="76">
        <f t="shared" ca="1" si="256"/>
        <v>0</v>
      </c>
      <c r="BY62" s="76">
        <f t="shared" ca="1" si="256"/>
        <v>0</v>
      </c>
      <c r="BZ62" s="76">
        <f t="shared" ca="1" si="256"/>
        <v>0</v>
      </c>
    </row>
    <row r="63" spans="2:78" s="74" customFormat="1">
      <c r="B63" s="79" t="s">
        <v>219</v>
      </c>
      <c r="C63" s="81" t="str">
        <f>'Get Started'!$D$7</f>
        <v>$</v>
      </c>
      <c r="D63" s="101">
        <f ca="1">EOMONTH(EDATE(E62,1),0)</f>
        <v>44316</v>
      </c>
      <c r="E63" s="101">
        <f ca="1">BD5</f>
        <v>44926</v>
      </c>
      <c r="F63" s="74" t="s">
        <v>221</v>
      </c>
      <c r="G63" s="100"/>
      <c r="H63" s="100"/>
      <c r="J63" s="74">
        <f t="shared" ca="1" si="250"/>
        <v>0</v>
      </c>
      <c r="K63" s="74">
        <f t="shared" ca="1" si="250"/>
        <v>0</v>
      </c>
      <c r="L63" s="74">
        <f t="shared" ca="1" si="250"/>
        <v>0</v>
      </c>
      <c r="M63" s="74">
        <f t="shared" ca="1" si="250"/>
        <v>0</v>
      </c>
      <c r="N63" s="74">
        <f t="shared" ca="1" si="250"/>
        <v>0</v>
      </c>
      <c r="O63" s="74">
        <f t="shared" ca="1" si="250"/>
        <v>0</v>
      </c>
      <c r="P63" s="74">
        <f t="shared" ca="1" si="250"/>
        <v>0</v>
      </c>
      <c r="Q63" s="74">
        <f t="shared" ca="1" si="250"/>
        <v>0</v>
      </c>
      <c r="R63" s="74">
        <f t="shared" ca="1" si="250"/>
        <v>0</v>
      </c>
      <c r="S63" s="74">
        <f t="shared" ca="1" si="250"/>
        <v>0</v>
      </c>
      <c r="T63" s="74">
        <f t="shared" ca="1" si="251"/>
        <v>0</v>
      </c>
      <c r="U63" s="74">
        <f t="shared" ca="1" si="251"/>
        <v>0</v>
      </c>
      <c r="V63" s="74">
        <f t="shared" ca="1" si="251"/>
        <v>0</v>
      </c>
      <c r="W63" s="74">
        <f t="shared" ca="1" si="251"/>
        <v>0</v>
      </c>
      <c r="X63" s="74">
        <f t="shared" ca="1" si="251"/>
        <v>0</v>
      </c>
      <c r="Y63" s="74">
        <f t="shared" ca="1" si="251"/>
        <v>0</v>
      </c>
      <c r="Z63" s="74">
        <f t="shared" ca="1" si="251"/>
        <v>0</v>
      </c>
      <c r="AA63" s="74">
        <f t="shared" ca="1" si="251"/>
        <v>0</v>
      </c>
      <c r="AB63" s="74">
        <f t="shared" ca="1" si="251"/>
        <v>0</v>
      </c>
      <c r="AC63" s="74">
        <f t="shared" ca="1" si="251"/>
        <v>0</v>
      </c>
      <c r="AD63" s="74">
        <f t="shared" ca="1" si="252"/>
        <v>0</v>
      </c>
      <c r="AE63" s="74">
        <f t="shared" ca="1" si="252"/>
        <v>0</v>
      </c>
      <c r="AF63" s="74">
        <f t="shared" ca="1" si="252"/>
        <v>0</v>
      </c>
      <c r="AG63" s="74">
        <f t="shared" ca="1" si="252"/>
        <v>0</v>
      </c>
      <c r="AH63" s="74">
        <f t="shared" ca="1" si="252"/>
        <v>0</v>
      </c>
      <c r="AI63" s="74">
        <f t="shared" ca="1" si="252"/>
        <v>0</v>
      </c>
      <c r="AJ63" s="74">
        <f t="shared" ca="1" si="252"/>
        <v>0</v>
      </c>
      <c r="AK63" s="74">
        <f t="shared" ca="1" si="252"/>
        <v>0</v>
      </c>
      <c r="AL63" s="74">
        <f t="shared" ca="1" si="252"/>
        <v>0</v>
      </c>
      <c r="AM63" s="74">
        <f t="shared" ca="1" si="252"/>
        <v>0</v>
      </c>
      <c r="AN63" s="74">
        <f t="shared" ca="1" si="253"/>
        <v>0</v>
      </c>
      <c r="AO63" s="74">
        <f t="shared" ca="1" si="253"/>
        <v>0</v>
      </c>
      <c r="AP63" s="74">
        <f t="shared" ca="1" si="253"/>
        <v>0</v>
      </c>
      <c r="AQ63" s="74">
        <f t="shared" ca="1" si="253"/>
        <v>0</v>
      </c>
      <c r="AR63" s="74">
        <f t="shared" ca="1" si="253"/>
        <v>0</v>
      </c>
      <c r="AS63" s="74">
        <f t="shared" ca="1" si="253"/>
        <v>0</v>
      </c>
      <c r="AT63" s="74">
        <f t="shared" ca="1" si="253"/>
        <v>0</v>
      </c>
      <c r="AU63" s="74">
        <f t="shared" ca="1" si="253"/>
        <v>0</v>
      </c>
      <c r="AV63" s="74">
        <f t="shared" ca="1" si="253"/>
        <v>0</v>
      </c>
      <c r="AW63" s="74">
        <f t="shared" ca="1" si="253"/>
        <v>0</v>
      </c>
      <c r="AX63" s="74">
        <f t="shared" ca="1" si="254"/>
        <v>0</v>
      </c>
      <c r="AY63" s="74">
        <f t="shared" ca="1" si="254"/>
        <v>0</v>
      </c>
      <c r="AZ63" s="74">
        <f t="shared" ca="1" si="254"/>
        <v>0</v>
      </c>
      <c r="BA63" s="74">
        <f t="shared" ca="1" si="254"/>
        <v>0</v>
      </c>
      <c r="BB63" s="74">
        <f t="shared" ca="1" si="254"/>
        <v>0</v>
      </c>
      <c r="BC63" s="74">
        <f t="shared" ca="1" si="254"/>
        <v>0</v>
      </c>
      <c r="BD63" s="74">
        <f t="shared" ca="1" si="254"/>
        <v>0</v>
      </c>
      <c r="BF63" s="76">
        <f t="shared" ca="1" si="255"/>
        <v>0</v>
      </c>
      <c r="BG63" s="76">
        <f t="shared" ca="1" si="255"/>
        <v>0</v>
      </c>
      <c r="BH63" s="76">
        <f t="shared" ca="1" si="255"/>
        <v>0</v>
      </c>
      <c r="BI63" s="76">
        <f t="shared" ca="1" si="255"/>
        <v>0</v>
      </c>
      <c r="BJ63" s="76">
        <f t="shared" ca="1" si="255"/>
        <v>0</v>
      </c>
      <c r="BK63" s="76">
        <f t="shared" ca="1" si="255"/>
        <v>0</v>
      </c>
      <c r="BL63" s="76">
        <f t="shared" ca="1" si="255"/>
        <v>0</v>
      </c>
      <c r="BM63" s="76">
        <f t="shared" ca="1" si="255"/>
        <v>0</v>
      </c>
      <c r="BN63" s="76">
        <f t="shared" ca="1" si="255"/>
        <v>0</v>
      </c>
      <c r="BO63" s="76">
        <f t="shared" ca="1" si="255"/>
        <v>0</v>
      </c>
      <c r="BP63" s="76">
        <f t="shared" ca="1" si="255"/>
        <v>0</v>
      </c>
      <c r="BQ63" s="76">
        <f t="shared" ca="1" si="255"/>
        <v>0</v>
      </c>
      <c r="BR63" s="76">
        <f t="shared" ca="1" si="255"/>
        <v>0</v>
      </c>
      <c r="BS63" s="76">
        <f t="shared" ca="1" si="255"/>
        <v>0</v>
      </c>
      <c r="BT63" s="76">
        <f t="shared" ca="1" si="255"/>
        <v>0</v>
      </c>
      <c r="BU63" s="76">
        <f t="shared" ca="1" si="255"/>
        <v>0</v>
      </c>
      <c r="BW63" s="76">
        <f t="shared" ca="1" si="256"/>
        <v>0</v>
      </c>
      <c r="BX63" s="76">
        <f t="shared" ca="1" si="256"/>
        <v>0</v>
      </c>
      <c r="BY63" s="76">
        <f t="shared" ca="1" si="256"/>
        <v>0</v>
      </c>
      <c r="BZ63" s="76">
        <f t="shared" ca="1" si="256"/>
        <v>0</v>
      </c>
    </row>
    <row r="64" spans="2:78" s="74" customFormat="1">
      <c r="B64" s="74" t="s">
        <v>82</v>
      </c>
      <c r="C64" s="81" t="str">
        <f>'Get Started'!$D$7</f>
        <v>$</v>
      </c>
      <c r="J64" s="77">
        <f ca="1">SUM(J61:J63)</f>
        <v>0</v>
      </c>
      <c r="K64" s="77">
        <f t="shared" ref="K64:BD64" ca="1" si="257">SUM(K61:K63)</f>
        <v>0</v>
      </c>
      <c r="L64" s="77">
        <f t="shared" ca="1" si="257"/>
        <v>0</v>
      </c>
      <c r="M64" s="77">
        <f t="shared" ca="1" si="257"/>
        <v>0</v>
      </c>
      <c r="N64" s="77">
        <f t="shared" ca="1" si="257"/>
        <v>0</v>
      </c>
      <c r="O64" s="77">
        <f t="shared" ca="1" si="257"/>
        <v>0</v>
      </c>
      <c r="P64" s="77">
        <f t="shared" ca="1" si="257"/>
        <v>0</v>
      </c>
      <c r="Q64" s="77">
        <f t="shared" ca="1" si="257"/>
        <v>0</v>
      </c>
      <c r="R64" s="77">
        <f t="shared" ca="1" si="257"/>
        <v>0</v>
      </c>
      <c r="S64" s="77">
        <f t="shared" ca="1" si="257"/>
        <v>0</v>
      </c>
      <c r="T64" s="77">
        <f t="shared" ca="1" si="257"/>
        <v>0</v>
      </c>
      <c r="U64" s="77">
        <f t="shared" ca="1" si="257"/>
        <v>0</v>
      </c>
      <c r="V64" s="77">
        <f t="shared" ca="1" si="257"/>
        <v>0</v>
      </c>
      <c r="W64" s="77">
        <f t="shared" ca="1" si="257"/>
        <v>0</v>
      </c>
      <c r="X64" s="77">
        <f t="shared" ca="1" si="257"/>
        <v>0</v>
      </c>
      <c r="Y64" s="77">
        <f t="shared" ca="1" si="257"/>
        <v>0</v>
      </c>
      <c r="Z64" s="77">
        <f t="shared" ca="1" si="257"/>
        <v>0</v>
      </c>
      <c r="AA64" s="77">
        <f t="shared" ca="1" si="257"/>
        <v>0</v>
      </c>
      <c r="AB64" s="77">
        <f t="shared" ca="1" si="257"/>
        <v>0</v>
      </c>
      <c r="AC64" s="77">
        <f t="shared" ca="1" si="257"/>
        <v>0</v>
      </c>
      <c r="AD64" s="77">
        <f t="shared" ca="1" si="257"/>
        <v>0</v>
      </c>
      <c r="AE64" s="77">
        <f t="shared" ca="1" si="257"/>
        <v>0</v>
      </c>
      <c r="AF64" s="77">
        <f t="shared" ca="1" si="257"/>
        <v>0</v>
      </c>
      <c r="AG64" s="77">
        <f t="shared" ca="1" si="257"/>
        <v>0</v>
      </c>
      <c r="AH64" s="77">
        <f t="shared" ca="1" si="257"/>
        <v>0</v>
      </c>
      <c r="AI64" s="77">
        <f t="shared" ca="1" si="257"/>
        <v>0</v>
      </c>
      <c r="AJ64" s="77">
        <f t="shared" ca="1" si="257"/>
        <v>0</v>
      </c>
      <c r="AK64" s="77">
        <f t="shared" ca="1" si="257"/>
        <v>0</v>
      </c>
      <c r="AL64" s="77">
        <f t="shared" ca="1" si="257"/>
        <v>0</v>
      </c>
      <c r="AM64" s="77">
        <f t="shared" ca="1" si="257"/>
        <v>0</v>
      </c>
      <c r="AN64" s="77">
        <f t="shared" ca="1" si="257"/>
        <v>0</v>
      </c>
      <c r="AO64" s="77">
        <f t="shared" ca="1" si="257"/>
        <v>0</v>
      </c>
      <c r="AP64" s="77">
        <f t="shared" ca="1" si="257"/>
        <v>0</v>
      </c>
      <c r="AQ64" s="77">
        <f t="shared" ca="1" si="257"/>
        <v>0</v>
      </c>
      <c r="AR64" s="77">
        <f t="shared" ca="1" si="257"/>
        <v>0</v>
      </c>
      <c r="AS64" s="77">
        <f t="shared" ca="1" si="257"/>
        <v>0</v>
      </c>
      <c r="AT64" s="77">
        <f t="shared" ca="1" si="257"/>
        <v>0</v>
      </c>
      <c r="AU64" s="77">
        <f t="shared" ca="1" si="257"/>
        <v>0</v>
      </c>
      <c r="AV64" s="77">
        <f t="shared" ca="1" si="257"/>
        <v>0</v>
      </c>
      <c r="AW64" s="77">
        <f t="shared" ca="1" si="257"/>
        <v>0</v>
      </c>
      <c r="AX64" s="77">
        <f t="shared" ca="1" si="257"/>
        <v>0</v>
      </c>
      <c r="AY64" s="77">
        <f t="shared" ca="1" si="257"/>
        <v>0</v>
      </c>
      <c r="AZ64" s="77">
        <f t="shared" ca="1" si="257"/>
        <v>0</v>
      </c>
      <c r="BA64" s="77">
        <f t="shared" ca="1" si="257"/>
        <v>0</v>
      </c>
      <c r="BB64" s="77">
        <f t="shared" ca="1" si="257"/>
        <v>0</v>
      </c>
      <c r="BC64" s="77">
        <f t="shared" ca="1" si="257"/>
        <v>0</v>
      </c>
      <c r="BD64" s="77">
        <f t="shared" ca="1" si="257"/>
        <v>0</v>
      </c>
      <c r="BF64" s="76">
        <f t="shared" ca="1" si="255"/>
        <v>0</v>
      </c>
      <c r="BG64" s="76">
        <f t="shared" ca="1" si="255"/>
        <v>0</v>
      </c>
      <c r="BH64" s="76">
        <f t="shared" ca="1" si="255"/>
        <v>0</v>
      </c>
      <c r="BI64" s="76">
        <f t="shared" ca="1" si="255"/>
        <v>0</v>
      </c>
      <c r="BJ64" s="76">
        <f t="shared" ca="1" si="255"/>
        <v>0</v>
      </c>
      <c r="BK64" s="76">
        <f t="shared" ca="1" si="255"/>
        <v>0</v>
      </c>
      <c r="BL64" s="76">
        <f t="shared" ca="1" si="255"/>
        <v>0</v>
      </c>
      <c r="BM64" s="76">
        <f t="shared" ca="1" si="255"/>
        <v>0</v>
      </c>
      <c r="BN64" s="76">
        <f t="shared" ca="1" si="255"/>
        <v>0</v>
      </c>
      <c r="BO64" s="76">
        <f t="shared" ca="1" si="255"/>
        <v>0</v>
      </c>
      <c r="BP64" s="76">
        <f t="shared" ca="1" si="255"/>
        <v>0</v>
      </c>
      <c r="BQ64" s="76">
        <f t="shared" ca="1" si="255"/>
        <v>0</v>
      </c>
      <c r="BR64" s="76">
        <f t="shared" ca="1" si="255"/>
        <v>0</v>
      </c>
      <c r="BS64" s="76">
        <f t="shared" ca="1" si="255"/>
        <v>0</v>
      </c>
      <c r="BT64" s="76">
        <f t="shared" ca="1" si="255"/>
        <v>0</v>
      </c>
      <c r="BU64" s="76">
        <f t="shared" ca="1" si="255"/>
        <v>0</v>
      </c>
      <c r="BW64" s="76">
        <f t="shared" ca="1" si="256"/>
        <v>0</v>
      </c>
      <c r="BX64" s="76">
        <f t="shared" ca="1" si="256"/>
        <v>0</v>
      </c>
      <c r="BY64" s="76">
        <f t="shared" ca="1" si="256"/>
        <v>0</v>
      </c>
      <c r="BZ64" s="76">
        <f t="shared" ca="1" si="256"/>
        <v>0</v>
      </c>
    </row>
    <row r="65" spans="2:78" s="74" customFormat="1">
      <c r="C65" s="75"/>
      <c r="BF65" s="76"/>
      <c r="BG65" s="76"/>
      <c r="BH65" s="76"/>
      <c r="BI65" s="76"/>
      <c r="BJ65" s="76"/>
      <c r="BK65" s="76"/>
      <c r="BL65" s="76"/>
      <c r="BM65" s="76"/>
      <c r="BN65" s="76"/>
      <c r="BO65" s="76"/>
      <c r="BP65" s="76"/>
      <c r="BQ65" s="76"/>
      <c r="BR65" s="76"/>
      <c r="BS65" s="76"/>
      <c r="BT65" s="76"/>
      <c r="BU65" s="76"/>
      <c r="BW65" s="76"/>
      <c r="BX65" s="76"/>
      <c r="BY65" s="76"/>
      <c r="BZ65" s="76"/>
    </row>
    <row r="66" spans="2:78" s="74" customFormat="1">
      <c r="B66" s="57" t="s">
        <v>123</v>
      </c>
      <c r="C66" s="80"/>
      <c r="D66" s="57"/>
      <c r="E66" s="57"/>
      <c r="F66" s="57"/>
      <c r="G66" s="57"/>
      <c r="H66" s="57"/>
      <c r="I66" s="57"/>
    </row>
    <row r="67" spans="2:78" s="74" customFormat="1">
      <c r="B67" s="74" t="s">
        <v>76</v>
      </c>
      <c r="C67" s="75" t="str">
        <f>'Get Started'!$D$7</f>
        <v>$</v>
      </c>
      <c r="D67" s="74" t="s">
        <v>153</v>
      </c>
      <c r="J67" s="74">
        <f>-J50</f>
        <v>0</v>
      </c>
      <c r="K67" s="74">
        <f t="shared" ref="K67:BD67" si="258">-K50</f>
        <v>0</v>
      </c>
      <c r="L67" s="74">
        <f t="shared" si="258"/>
        <v>0</v>
      </c>
      <c r="M67" s="74">
        <f t="shared" si="258"/>
        <v>0</v>
      </c>
      <c r="N67" s="74">
        <f t="shared" si="258"/>
        <v>0</v>
      </c>
      <c r="O67" s="74">
        <f t="shared" si="258"/>
        <v>0</v>
      </c>
      <c r="P67" s="74">
        <f t="shared" si="258"/>
        <v>0</v>
      </c>
      <c r="Q67" s="74">
        <f t="shared" si="258"/>
        <v>0</v>
      </c>
      <c r="R67" s="74">
        <f t="shared" si="258"/>
        <v>0</v>
      </c>
      <c r="S67" s="74">
        <f t="shared" si="258"/>
        <v>0</v>
      </c>
      <c r="T67" s="74">
        <f t="shared" si="258"/>
        <v>0</v>
      </c>
      <c r="U67" s="74">
        <f t="shared" si="258"/>
        <v>0</v>
      </c>
      <c r="V67" s="74">
        <f t="shared" si="258"/>
        <v>0</v>
      </c>
      <c r="W67" s="74">
        <f t="shared" si="258"/>
        <v>0</v>
      </c>
      <c r="X67" s="74">
        <f t="shared" si="258"/>
        <v>0</v>
      </c>
      <c r="Y67" s="74">
        <f t="shared" si="258"/>
        <v>0</v>
      </c>
      <c r="Z67" s="74">
        <f t="shared" si="258"/>
        <v>0</v>
      </c>
      <c r="AA67" s="74">
        <f t="shared" si="258"/>
        <v>0</v>
      </c>
      <c r="AB67" s="74">
        <f t="shared" si="258"/>
        <v>0</v>
      </c>
      <c r="AC67" s="74">
        <f t="shared" si="258"/>
        <v>0</v>
      </c>
      <c r="AD67" s="74">
        <f t="shared" si="258"/>
        <v>0</v>
      </c>
      <c r="AE67" s="74">
        <f t="shared" si="258"/>
        <v>0</v>
      </c>
      <c r="AF67" s="74">
        <f t="shared" si="258"/>
        <v>0</v>
      </c>
      <c r="AG67" s="74">
        <f t="shared" si="258"/>
        <v>0</v>
      </c>
      <c r="AH67" s="74">
        <f t="shared" si="258"/>
        <v>0</v>
      </c>
      <c r="AI67" s="74">
        <f t="shared" si="258"/>
        <v>0</v>
      </c>
      <c r="AJ67" s="74">
        <f t="shared" si="258"/>
        <v>0</v>
      </c>
      <c r="AK67" s="74">
        <f t="shared" si="258"/>
        <v>0</v>
      </c>
      <c r="AL67" s="74">
        <f t="shared" si="258"/>
        <v>0</v>
      </c>
      <c r="AM67" s="74">
        <f t="shared" si="258"/>
        <v>0</v>
      </c>
      <c r="AN67" s="74">
        <f t="shared" si="258"/>
        <v>0</v>
      </c>
      <c r="AO67" s="74">
        <f t="shared" si="258"/>
        <v>0</v>
      </c>
      <c r="AP67" s="74">
        <f t="shared" si="258"/>
        <v>0</v>
      </c>
      <c r="AQ67" s="74">
        <f t="shared" si="258"/>
        <v>0</v>
      </c>
      <c r="AR67" s="74">
        <f t="shared" si="258"/>
        <v>0</v>
      </c>
      <c r="AS67" s="74">
        <f t="shared" si="258"/>
        <v>0</v>
      </c>
      <c r="AT67" s="74">
        <f t="shared" si="258"/>
        <v>0</v>
      </c>
      <c r="AU67" s="74">
        <f t="shared" si="258"/>
        <v>0</v>
      </c>
      <c r="AV67" s="74">
        <f t="shared" si="258"/>
        <v>0</v>
      </c>
      <c r="AW67" s="74">
        <f t="shared" si="258"/>
        <v>0</v>
      </c>
      <c r="AX67" s="74">
        <f t="shared" si="258"/>
        <v>0</v>
      </c>
      <c r="AY67" s="74">
        <f t="shared" si="258"/>
        <v>0</v>
      </c>
      <c r="AZ67" s="74">
        <f t="shared" si="258"/>
        <v>0</v>
      </c>
      <c r="BA67" s="74">
        <f t="shared" si="258"/>
        <v>0</v>
      </c>
      <c r="BB67" s="74">
        <f t="shared" si="258"/>
        <v>0</v>
      </c>
      <c r="BC67" s="74">
        <f t="shared" si="258"/>
        <v>0</v>
      </c>
      <c r="BD67" s="74">
        <f t="shared" si="258"/>
        <v>0</v>
      </c>
      <c r="BF67" s="76">
        <f t="shared" ref="BF67:BP68" ca="1" si="259">SUMIFS($J67:$BD67,$J$4:$BD$4,BF$4,$J$3:$BD$3,BF$3)</f>
        <v>0</v>
      </c>
      <c r="BG67" s="76">
        <f t="shared" ca="1" si="259"/>
        <v>0</v>
      </c>
      <c r="BH67" s="76">
        <f t="shared" ca="1" si="259"/>
        <v>0</v>
      </c>
      <c r="BI67" s="76">
        <f t="shared" ca="1" si="259"/>
        <v>0</v>
      </c>
      <c r="BJ67" s="76">
        <f t="shared" ca="1" si="259"/>
        <v>0</v>
      </c>
      <c r="BK67" s="76">
        <f t="shared" ca="1" si="259"/>
        <v>0</v>
      </c>
      <c r="BL67" s="76">
        <f t="shared" ca="1" si="259"/>
        <v>0</v>
      </c>
      <c r="BM67" s="76">
        <f t="shared" ca="1" si="259"/>
        <v>0</v>
      </c>
      <c r="BN67" s="76">
        <f t="shared" ca="1" si="259"/>
        <v>0</v>
      </c>
      <c r="BO67" s="76">
        <f t="shared" ca="1" si="259"/>
        <v>0</v>
      </c>
      <c r="BP67" s="76">
        <f t="shared" ca="1" si="259"/>
        <v>0</v>
      </c>
      <c r="BQ67" s="76">
        <f t="shared" ref="BQ67:BU68" ca="1" si="260">SUMIFS($J67:$BD67,$J$4:$BD$4,BQ$4,$J$3:$BD$3,BQ$3)</f>
        <v>0</v>
      </c>
      <c r="BR67" s="76">
        <f t="shared" ca="1" si="260"/>
        <v>0</v>
      </c>
      <c r="BS67" s="76">
        <f t="shared" ca="1" si="260"/>
        <v>0</v>
      </c>
      <c r="BT67" s="76">
        <f t="shared" ca="1" si="260"/>
        <v>0</v>
      </c>
      <c r="BU67" s="76">
        <f t="shared" ca="1" si="260"/>
        <v>0</v>
      </c>
      <c r="BW67" s="76">
        <f t="shared" ref="BW67:BZ68" ca="1" si="261">SUMIFS($J67:$BD67,$J$4:$BD$4,BW$4)</f>
        <v>0</v>
      </c>
      <c r="BX67" s="76">
        <f t="shared" ca="1" si="261"/>
        <v>0</v>
      </c>
      <c r="BY67" s="76">
        <f t="shared" ca="1" si="261"/>
        <v>0</v>
      </c>
      <c r="BZ67" s="76">
        <f t="shared" ca="1" si="261"/>
        <v>0</v>
      </c>
    </row>
    <row r="68" spans="2:78" s="74" customFormat="1">
      <c r="B68" s="74" t="s">
        <v>75</v>
      </c>
      <c r="C68" s="75" t="str">
        <f>'Get Started'!$D$7</f>
        <v>$</v>
      </c>
      <c r="D68" s="74" t="s">
        <v>84</v>
      </c>
      <c r="J68" s="74">
        <f t="shared" ref="J68:BD68" si="262">J14+J67</f>
        <v>0</v>
      </c>
      <c r="K68" s="74">
        <f t="shared" si="262"/>
        <v>0</v>
      </c>
      <c r="L68" s="74">
        <f t="shared" si="262"/>
        <v>0</v>
      </c>
      <c r="M68" s="74">
        <f t="shared" si="262"/>
        <v>0</v>
      </c>
      <c r="N68" s="74">
        <f t="shared" si="262"/>
        <v>0</v>
      </c>
      <c r="O68" s="74">
        <f t="shared" si="262"/>
        <v>0</v>
      </c>
      <c r="P68" s="74">
        <f t="shared" si="262"/>
        <v>0</v>
      </c>
      <c r="Q68" s="74">
        <f t="shared" si="262"/>
        <v>0</v>
      </c>
      <c r="R68" s="74">
        <f t="shared" si="262"/>
        <v>0</v>
      </c>
      <c r="S68" s="74">
        <f t="shared" si="262"/>
        <v>0</v>
      </c>
      <c r="T68" s="74">
        <f t="shared" si="262"/>
        <v>0</v>
      </c>
      <c r="U68" s="74">
        <f t="shared" si="262"/>
        <v>0</v>
      </c>
      <c r="V68" s="74">
        <f t="shared" si="262"/>
        <v>0</v>
      </c>
      <c r="W68" s="74">
        <f t="shared" si="262"/>
        <v>0</v>
      </c>
      <c r="X68" s="74">
        <f t="shared" si="262"/>
        <v>0</v>
      </c>
      <c r="Y68" s="74">
        <f t="shared" si="262"/>
        <v>0</v>
      </c>
      <c r="Z68" s="74">
        <f t="shared" si="262"/>
        <v>0</v>
      </c>
      <c r="AA68" s="74">
        <f t="shared" si="262"/>
        <v>0</v>
      </c>
      <c r="AB68" s="74">
        <f t="shared" si="262"/>
        <v>0</v>
      </c>
      <c r="AC68" s="74">
        <f t="shared" si="262"/>
        <v>0</v>
      </c>
      <c r="AD68" s="74">
        <f t="shared" si="262"/>
        <v>0</v>
      </c>
      <c r="AE68" s="74">
        <f t="shared" si="262"/>
        <v>0</v>
      </c>
      <c r="AF68" s="74">
        <f t="shared" si="262"/>
        <v>0</v>
      </c>
      <c r="AG68" s="74">
        <f t="shared" si="262"/>
        <v>0</v>
      </c>
      <c r="AH68" s="74">
        <f t="shared" si="262"/>
        <v>0</v>
      </c>
      <c r="AI68" s="74">
        <f t="shared" si="262"/>
        <v>0</v>
      </c>
      <c r="AJ68" s="74">
        <f t="shared" si="262"/>
        <v>0</v>
      </c>
      <c r="AK68" s="74">
        <f t="shared" si="262"/>
        <v>0</v>
      </c>
      <c r="AL68" s="74">
        <f t="shared" si="262"/>
        <v>0</v>
      </c>
      <c r="AM68" s="74">
        <f t="shared" si="262"/>
        <v>0</v>
      </c>
      <c r="AN68" s="74">
        <f t="shared" si="262"/>
        <v>0</v>
      </c>
      <c r="AO68" s="74">
        <f t="shared" si="262"/>
        <v>0</v>
      </c>
      <c r="AP68" s="74">
        <f t="shared" si="262"/>
        <v>0</v>
      </c>
      <c r="AQ68" s="74">
        <f t="shared" si="262"/>
        <v>0</v>
      </c>
      <c r="AR68" s="74">
        <f t="shared" si="262"/>
        <v>0</v>
      </c>
      <c r="AS68" s="74">
        <f t="shared" si="262"/>
        <v>0</v>
      </c>
      <c r="AT68" s="74">
        <f t="shared" si="262"/>
        <v>0</v>
      </c>
      <c r="AU68" s="74">
        <f t="shared" si="262"/>
        <v>0</v>
      </c>
      <c r="AV68" s="74">
        <f t="shared" si="262"/>
        <v>0</v>
      </c>
      <c r="AW68" s="74">
        <f t="shared" si="262"/>
        <v>0</v>
      </c>
      <c r="AX68" s="74">
        <f t="shared" si="262"/>
        <v>0</v>
      </c>
      <c r="AY68" s="74">
        <f t="shared" si="262"/>
        <v>0</v>
      </c>
      <c r="AZ68" s="74">
        <f t="shared" si="262"/>
        <v>0</v>
      </c>
      <c r="BA68" s="74">
        <f t="shared" si="262"/>
        <v>0</v>
      </c>
      <c r="BB68" s="74">
        <f t="shared" si="262"/>
        <v>0</v>
      </c>
      <c r="BC68" s="74">
        <f t="shared" si="262"/>
        <v>0</v>
      </c>
      <c r="BD68" s="74">
        <f t="shared" si="262"/>
        <v>0</v>
      </c>
      <c r="BF68" s="76">
        <f t="shared" ca="1" si="259"/>
        <v>0</v>
      </c>
      <c r="BG68" s="76">
        <f t="shared" ca="1" si="259"/>
        <v>0</v>
      </c>
      <c r="BH68" s="76">
        <f t="shared" ca="1" si="259"/>
        <v>0</v>
      </c>
      <c r="BI68" s="76">
        <f t="shared" ca="1" si="259"/>
        <v>0</v>
      </c>
      <c r="BJ68" s="76">
        <f t="shared" ca="1" si="259"/>
        <v>0</v>
      </c>
      <c r="BK68" s="76">
        <f t="shared" ca="1" si="259"/>
        <v>0</v>
      </c>
      <c r="BL68" s="76">
        <f t="shared" ca="1" si="259"/>
        <v>0</v>
      </c>
      <c r="BM68" s="76">
        <f t="shared" ca="1" si="259"/>
        <v>0</v>
      </c>
      <c r="BN68" s="76">
        <f t="shared" ca="1" si="259"/>
        <v>0</v>
      </c>
      <c r="BO68" s="76">
        <f t="shared" ca="1" si="259"/>
        <v>0</v>
      </c>
      <c r="BP68" s="76">
        <f t="shared" ca="1" si="259"/>
        <v>0</v>
      </c>
      <c r="BQ68" s="76">
        <f t="shared" ca="1" si="260"/>
        <v>0</v>
      </c>
      <c r="BR68" s="76">
        <f t="shared" ca="1" si="260"/>
        <v>0</v>
      </c>
      <c r="BS68" s="76">
        <f t="shared" ca="1" si="260"/>
        <v>0</v>
      </c>
      <c r="BT68" s="76">
        <f t="shared" ca="1" si="260"/>
        <v>0</v>
      </c>
      <c r="BU68" s="76">
        <f t="shared" ca="1" si="260"/>
        <v>0</v>
      </c>
      <c r="BW68" s="76">
        <f t="shared" ca="1" si="261"/>
        <v>0</v>
      </c>
      <c r="BX68" s="76">
        <f t="shared" ca="1" si="261"/>
        <v>0</v>
      </c>
      <c r="BY68" s="76">
        <f t="shared" ca="1" si="261"/>
        <v>0</v>
      </c>
      <c r="BZ68" s="76">
        <f t="shared" ca="1" si="261"/>
        <v>0</v>
      </c>
    </row>
    <row r="69" spans="2:78" s="74" customFormat="1">
      <c r="B69" s="74" t="str">
        <f>"Average trailing 6 months "&amp;B68</f>
        <v>Average trailing 6 months Net Burn</v>
      </c>
      <c r="C69" s="75" t="str">
        <f>'Get Started'!$D$7</f>
        <v>$</v>
      </c>
      <c r="D69" s="74" t="s">
        <v>86</v>
      </c>
      <c r="J69" s="74">
        <f ca="1">AVERAGE(J68:OFFSET(J68,0,-MIN(5,J6-1)))</f>
        <v>0</v>
      </c>
      <c r="K69" s="74">
        <f ca="1">AVERAGE(K68:OFFSET(K68,0,-MIN(5,K6-1)))</f>
        <v>0</v>
      </c>
      <c r="L69" s="74">
        <f ca="1">AVERAGE(L68:OFFSET(L68,0,-MIN(5,L6-1)))</f>
        <v>0</v>
      </c>
      <c r="M69" s="74">
        <f ca="1">AVERAGE(M68:OFFSET(M68,0,-MIN(5,M6-1)))</f>
        <v>0</v>
      </c>
      <c r="N69" s="74">
        <f ca="1">AVERAGE(N68:OFFSET(N68,0,-MIN(5,N6-1)))</f>
        <v>0</v>
      </c>
      <c r="O69" s="74">
        <f ca="1">AVERAGE(O68:OFFSET(O68,0,-MIN(5,O6-1)))</f>
        <v>0</v>
      </c>
      <c r="P69" s="74">
        <f ca="1">AVERAGE(P68:OFFSET(P68,0,-MIN(5,P6-1)))</f>
        <v>0</v>
      </c>
      <c r="Q69" s="74">
        <f ca="1">AVERAGE(Q68:OFFSET(Q68,0,-MIN(5,Q6-1)))</f>
        <v>0</v>
      </c>
      <c r="R69" s="74">
        <f ca="1">AVERAGE(R68:OFFSET(R68,0,-MIN(5,R6-1)))</f>
        <v>0</v>
      </c>
      <c r="S69" s="74">
        <f ca="1">AVERAGE(S68:OFFSET(S68,0,-MIN(5,S6-1)))</f>
        <v>0</v>
      </c>
      <c r="T69" s="74">
        <f ca="1">AVERAGE(T68:OFFSET(T68,0,-MIN(5,T6-1)))</f>
        <v>0</v>
      </c>
      <c r="U69" s="74">
        <f ca="1">AVERAGE(U68:OFFSET(U68,0,-MIN(5,U6-1)))</f>
        <v>0</v>
      </c>
      <c r="V69" s="74">
        <f ca="1">AVERAGE(V68:OFFSET(V68,0,-MIN(5,V6-1)))</f>
        <v>0</v>
      </c>
      <c r="W69" s="74">
        <f ca="1">AVERAGE(W68:OFFSET(W68,0,-MIN(5,W6-1)))</f>
        <v>0</v>
      </c>
      <c r="X69" s="74">
        <f ca="1">AVERAGE(X68:OFFSET(X68,0,-MIN(5,X6-1)))</f>
        <v>0</v>
      </c>
      <c r="Y69" s="74">
        <f ca="1">AVERAGE(Y68:OFFSET(Y68,0,-MIN(5,Y6-1)))</f>
        <v>0</v>
      </c>
      <c r="Z69" s="74">
        <f ca="1">AVERAGE(Z68:OFFSET(Z68,0,-MIN(5,Z6-1)))</f>
        <v>0</v>
      </c>
      <c r="AA69" s="74">
        <f ca="1">AVERAGE(AA68:OFFSET(AA68,0,-MIN(5,AA6-1)))</f>
        <v>0</v>
      </c>
      <c r="AB69" s="74">
        <f ca="1">AVERAGE(AB68:OFFSET(AB68,0,-MIN(5,AB6-1)))</f>
        <v>0</v>
      </c>
      <c r="AC69" s="74">
        <f ca="1">AVERAGE(AC68:OFFSET(AC68,0,-MIN(5,AC6-1)))</f>
        <v>0</v>
      </c>
      <c r="AD69" s="74">
        <f ca="1">AVERAGE(AD68:OFFSET(AD68,0,-MIN(5,AD6-1)))</f>
        <v>0</v>
      </c>
      <c r="AE69" s="74">
        <f ca="1">AVERAGE(AE68:OFFSET(AE68,0,-MIN(5,AE6-1)))</f>
        <v>0</v>
      </c>
      <c r="AF69" s="74">
        <f ca="1">AVERAGE(AF68:OFFSET(AF68,0,-MIN(5,AF6-1)))</f>
        <v>0</v>
      </c>
      <c r="AG69" s="74">
        <f ca="1">AVERAGE(AG68:OFFSET(AG68,0,-MIN(5,AG6-1)))</f>
        <v>0</v>
      </c>
      <c r="AH69" s="74">
        <f ca="1">AVERAGE(AH68:OFFSET(AH68,0,-MIN(5,AH6-1)))</f>
        <v>0</v>
      </c>
      <c r="AI69" s="74">
        <f ca="1">AVERAGE(AI68:OFFSET(AI68,0,-MIN(5,AI6-1)))</f>
        <v>0</v>
      </c>
      <c r="AJ69" s="74">
        <f ca="1">AVERAGE(AJ68:OFFSET(AJ68,0,-MIN(5,AJ6-1)))</f>
        <v>0</v>
      </c>
      <c r="AK69" s="74">
        <f ca="1">AVERAGE(AK68:OFFSET(AK68,0,-MIN(5,AK6-1)))</f>
        <v>0</v>
      </c>
      <c r="AL69" s="74">
        <f ca="1">AVERAGE(AL68:OFFSET(AL68,0,-MIN(5,AL6-1)))</f>
        <v>0</v>
      </c>
      <c r="AM69" s="74">
        <f ca="1">AVERAGE(AM68:OFFSET(AM68,0,-MIN(5,AM6-1)))</f>
        <v>0</v>
      </c>
      <c r="AN69" s="74">
        <f ca="1">AVERAGE(AN68:OFFSET(AN68,0,-MIN(5,AN6-1)))</f>
        <v>0</v>
      </c>
      <c r="AO69" s="74">
        <f ca="1">AVERAGE(AO68:OFFSET(AO68,0,-MIN(5,AO6-1)))</f>
        <v>0</v>
      </c>
      <c r="AP69" s="74">
        <f ca="1">AVERAGE(AP68:OFFSET(AP68,0,-MIN(5,AP6-1)))</f>
        <v>0</v>
      </c>
      <c r="AQ69" s="74">
        <f ca="1">AVERAGE(AQ68:OFFSET(AQ68,0,-MIN(5,AQ6-1)))</f>
        <v>0</v>
      </c>
      <c r="AR69" s="74">
        <f ca="1">AVERAGE(AR68:OFFSET(AR68,0,-MIN(5,AR6-1)))</f>
        <v>0</v>
      </c>
      <c r="AS69" s="74">
        <f ca="1">AVERAGE(AS68:OFFSET(AS68,0,-MIN(5,AS6-1)))</f>
        <v>0</v>
      </c>
      <c r="AT69" s="74">
        <f ca="1">AVERAGE(AT68:OFFSET(AT68,0,-MIN(5,AT6-1)))</f>
        <v>0</v>
      </c>
      <c r="AU69" s="74">
        <f ca="1">AVERAGE(AU68:OFFSET(AU68,0,-MIN(5,AU6-1)))</f>
        <v>0</v>
      </c>
      <c r="AV69" s="74">
        <f ca="1">AVERAGE(AV68:OFFSET(AV68,0,-MIN(5,AV6-1)))</f>
        <v>0</v>
      </c>
      <c r="AW69" s="74">
        <f ca="1">AVERAGE(AW68:OFFSET(AW68,0,-MIN(5,AW6-1)))</f>
        <v>0</v>
      </c>
      <c r="AX69" s="74">
        <f ca="1">AVERAGE(AX68:OFFSET(AX68,0,-MIN(5,AX6-1)))</f>
        <v>0</v>
      </c>
      <c r="AY69" s="74">
        <f ca="1">AVERAGE(AY68:OFFSET(AY68,0,-MIN(5,AY6-1)))</f>
        <v>0</v>
      </c>
      <c r="AZ69" s="74">
        <f ca="1">AVERAGE(AZ68:OFFSET(AZ68,0,-MIN(5,AZ6-1)))</f>
        <v>0</v>
      </c>
      <c r="BA69" s="74">
        <f ca="1">AVERAGE(BA68:OFFSET(BA68,0,-MIN(5,BA6-1)))</f>
        <v>0</v>
      </c>
      <c r="BB69" s="74">
        <f ca="1">AVERAGE(BB68:OFFSET(BB68,0,-MIN(5,BB6-1)))</f>
        <v>0</v>
      </c>
      <c r="BC69" s="74">
        <f ca="1">AVERAGE(BC68:OFFSET(BC68,0,-MIN(5,BC6-1)))</f>
        <v>0</v>
      </c>
      <c r="BD69" s="74">
        <f ca="1">AVERAGE(BD68:OFFSET(BD68,0,-MIN(5,BD6-1)))</f>
        <v>0</v>
      </c>
      <c r="BF69" s="74">
        <f t="shared" ref="BF69:BP69" ca="1" si="263">INDEX($J69:$BD69,1,MATCH(BF$6,$J$6:$BD$6,0))</f>
        <v>0</v>
      </c>
      <c r="BG69" s="74">
        <f t="shared" ca="1" si="263"/>
        <v>0</v>
      </c>
      <c r="BH69" s="74">
        <f t="shared" ca="1" si="263"/>
        <v>0</v>
      </c>
      <c r="BI69" s="74">
        <f t="shared" ca="1" si="263"/>
        <v>0</v>
      </c>
      <c r="BJ69" s="74">
        <f t="shared" ca="1" si="263"/>
        <v>0</v>
      </c>
      <c r="BK69" s="74">
        <f t="shared" ca="1" si="263"/>
        <v>0</v>
      </c>
      <c r="BL69" s="74">
        <f t="shared" ca="1" si="263"/>
        <v>0</v>
      </c>
      <c r="BM69" s="74">
        <f t="shared" ca="1" si="263"/>
        <v>0</v>
      </c>
      <c r="BN69" s="74">
        <f t="shared" ca="1" si="263"/>
        <v>0</v>
      </c>
      <c r="BO69" s="74">
        <f t="shared" ca="1" si="263"/>
        <v>0</v>
      </c>
      <c r="BP69" s="74">
        <f t="shared" ca="1" si="263"/>
        <v>0</v>
      </c>
      <c r="BQ69" s="74">
        <f t="shared" ref="BQ69:BU69" ca="1" si="264">INDEX($J69:$BD69,1,MATCH(BQ$6,$J$6:$BD$6,0))</f>
        <v>0</v>
      </c>
      <c r="BR69" s="74">
        <f t="shared" ca="1" si="264"/>
        <v>0</v>
      </c>
      <c r="BS69" s="74">
        <f t="shared" ca="1" si="264"/>
        <v>0</v>
      </c>
      <c r="BT69" s="74">
        <f t="shared" ca="1" si="264"/>
        <v>0</v>
      </c>
      <c r="BU69" s="74">
        <f t="shared" ca="1" si="264"/>
        <v>0</v>
      </c>
      <c r="BW69" s="74">
        <f ca="1">INDEX($J69:$BD69,1,MATCH(BW$6,$J$6:$BD$6,0))</f>
        <v>0</v>
      </c>
      <c r="BX69" s="74">
        <f ca="1">INDEX($J69:$BD69,1,MATCH(BX$6,$J$6:$BD$6,0))</f>
        <v>0</v>
      </c>
      <c r="BY69" s="74">
        <f ca="1">INDEX($J69:$BD69,1,MATCH(BY$6,$J$6:$BD$6,0))</f>
        <v>0</v>
      </c>
      <c r="BZ69" s="74">
        <f ca="1">INDEX($J69:$BD69,1,MATCH(BZ$6,$J$6:$BD$6,0))</f>
        <v>0</v>
      </c>
    </row>
    <row r="70" spans="2:78" s="74" customFormat="1">
      <c r="C70" s="75"/>
      <c r="BF70" s="76"/>
      <c r="BG70" s="76"/>
      <c r="BH70" s="76"/>
      <c r="BI70" s="76"/>
      <c r="BJ70" s="76"/>
      <c r="BK70" s="76"/>
      <c r="BL70" s="76"/>
      <c r="BM70" s="76"/>
      <c r="BN70" s="76"/>
      <c r="BO70" s="76"/>
      <c r="BP70" s="76"/>
      <c r="BQ70" s="76"/>
      <c r="BR70" s="76"/>
      <c r="BS70" s="76"/>
      <c r="BT70" s="76"/>
      <c r="BU70" s="76"/>
      <c r="BW70" s="76"/>
      <c r="BX70" s="76"/>
      <c r="BY70" s="76"/>
      <c r="BZ70" s="76"/>
    </row>
    <row r="71" spans="2:78" s="74" customFormat="1">
      <c r="C71" s="75"/>
      <c r="BF71" s="76"/>
      <c r="BG71" s="76"/>
      <c r="BH71" s="76"/>
      <c r="BI71" s="76"/>
      <c r="BJ71" s="76"/>
      <c r="BK71" s="76"/>
      <c r="BL71" s="76"/>
      <c r="BM71" s="76"/>
      <c r="BN71" s="76"/>
      <c r="BO71" s="76"/>
      <c r="BP71" s="76"/>
      <c r="BQ71" s="76"/>
      <c r="BR71" s="76"/>
      <c r="BS71" s="76"/>
      <c r="BT71" s="76"/>
      <c r="BU71" s="76"/>
      <c r="BW71" s="76"/>
      <c r="BX71" s="76"/>
      <c r="BY71" s="76"/>
      <c r="BZ71" s="76"/>
    </row>
    <row r="72" spans="2:78" s="74" customFormat="1" collapsed="1">
      <c r="B72" s="57" t="s">
        <v>122</v>
      </c>
      <c r="C72" s="75"/>
    </row>
    <row r="73" spans="2:78" s="74" customFormat="1">
      <c r="B73" s="74" t="s">
        <v>3</v>
      </c>
      <c r="C73" s="75" t="str">
        <f>'Get Started'!$D$7</f>
        <v>$</v>
      </c>
      <c r="D73" s="74" t="s">
        <v>87</v>
      </c>
      <c r="J73" s="83">
        <f>'Get Started'!D10</f>
        <v>0</v>
      </c>
      <c r="K73" s="74">
        <f t="shared" ref="K73:AR73" si="265">J81</f>
        <v>0</v>
      </c>
      <c r="L73" s="74">
        <f t="shared" si="265"/>
        <v>0</v>
      </c>
      <c r="M73" s="74">
        <f t="shared" si="265"/>
        <v>0</v>
      </c>
      <c r="N73" s="74">
        <f t="shared" si="265"/>
        <v>0</v>
      </c>
      <c r="O73" s="74">
        <f t="shared" si="265"/>
        <v>0</v>
      </c>
      <c r="P73" s="74">
        <f t="shared" si="265"/>
        <v>0</v>
      </c>
      <c r="Q73" s="74">
        <f t="shared" si="265"/>
        <v>0</v>
      </c>
      <c r="R73" s="74">
        <f t="shared" si="265"/>
        <v>0</v>
      </c>
      <c r="S73" s="74">
        <f t="shared" si="265"/>
        <v>0</v>
      </c>
      <c r="T73" s="74">
        <f t="shared" si="265"/>
        <v>0</v>
      </c>
      <c r="U73" s="74">
        <f t="shared" si="265"/>
        <v>0</v>
      </c>
      <c r="V73" s="74">
        <f t="shared" si="265"/>
        <v>0</v>
      </c>
      <c r="W73" s="74">
        <f t="shared" si="265"/>
        <v>0</v>
      </c>
      <c r="X73" s="74">
        <f t="shared" si="265"/>
        <v>0</v>
      </c>
      <c r="Y73" s="74">
        <f t="shared" si="265"/>
        <v>0</v>
      </c>
      <c r="Z73" s="74">
        <f t="shared" si="265"/>
        <v>0</v>
      </c>
      <c r="AA73" s="74">
        <f t="shared" si="265"/>
        <v>0</v>
      </c>
      <c r="AB73" s="74">
        <f t="shared" si="265"/>
        <v>0</v>
      </c>
      <c r="AC73" s="74">
        <f t="shared" si="265"/>
        <v>0</v>
      </c>
      <c r="AD73" s="74">
        <f t="shared" si="265"/>
        <v>0</v>
      </c>
      <c r="AE73" s="74">
        <f t="shared" si="265"/>
        <v>0</v>
      </c>
      <c r="AF73" s="74">
        <f t="shared" si="265"/>
        <v>0</v>
      </c>
      <c r="AG73" s="74">
        <f t="shared" si="265"/>
        <v>0</v>
      </c>
      <c r="AH73" s="74">
        <f t="shared" si="265"/>
        <v>0</v>
      </c>
      <c r="AI73" s="74">
        <f t="shared" si="265"/>
        <v>0</v>
      </c>
      <c r="AJ73" s="74">
        <f t="shared" si="265"/>
        <v>0</v>
      </c>
      <c r="AK73" s="74">
        <f t="shared" si="265"/>
        <v>0</v>
      </c>
      <c r="AL73" s="74">
        <f t="shared" si="265"/>
        <v>0</v>
      </c>
      <c r="AM73" s="74">
        <f t="shared" si="265"/>
        <v>0</v>
      </c>
      <c r="AN73" s="74">
        <f t="shared" si="265"/>
        <v>0</v>
      </c>
      <c r="AO73" s="74">
        <f t="shared" si="265"/>
        <v>0</v>
      </c>
      <c r="AP73" s="74">
        <f t="shared" si="265"/>
        <v>0</v>
      </c>
      <c r="AQ73" s="74">
        <f t="shared" si="265"/>
        <v>0</v>
      </c>
      <c r="AR73" s="74">
        <f t="shared" si="265"/>
        <v>0</v>
      </c>
      <c r="AS73" s="74">
        <f t="shared" ref="AS73" si="266">AR81</f>
        <v>0</v>
      </c>
      <c r="AT73" s="74">
        <f t="shared" ref="AT73" si="267">AS81</f>
        <v>0</v>
      </c>
      <c r="AU73" s="74">
        <f t="shared" ref="AU73" si="268">AT81</f>
        <v>0</v>
      </c>
      <c r="AV73" s="74">
        <f t="shared" ref="AV73" si="269">AU81</f>
        <v>0</v>
      </c>
      <c r="AW73" s="74">
        <f t="shared" ref="AW73" si="270">AV81</f>
        <v>0</v>
      </c>
      <c r="AX73" s="74">
        <f t="shared" ref="AX73" si="271">AW81</f>
        <v>0</v>
      </c>
      <c r="AY73" s="74">
        <f t="shared" ref="AY73" si="272">AX81</f>
        <v>0</v>
      </c>
      <c r="AZ73" s="74">
        <f t="shared" ref="AZ73" si="273">AY81</f>
        <v>0</v>
      </c>
      <c r="BA73" s="74">
        <f t="shared" ref="BA73" si="274">AZ81</f>
        <v>0</v>
      </c>
      <c r="BB73" s="74">
        <f t="shared" ref="BB73" si="275">BA81</f>
        <v>0</v>
      </c>
      <c r="BC73" s="74">
        <f t="shared" ref="BC73" si="276">BB81</f>
        <v>0</v>
      </c>
      <c r="BD73" s="74">
        <f t="shared" ref="BD73" si="277">BC81</f>
        <v>0</v>
      </c>
      <c r="BF73" s="74">
        <f>J73</f>
        <v>0</v>
      </c>
      <c r="BG73" s="74">
        <f t="shared" ref="BG73:BP73" ca="1" si="278">BF81</f>
        <v>0</v>
      </c>
      <c r="BH73" s="74">
        <f t="shared" ca="1" si="278"/>
        <v>0</v>
      </c>
      <c r="BI73" s="74">
        <f t="shared" ca="1" si="278"/>
        <v>0</v>
      </c>
      <c r="BJ73" s="74">
        <f t="shared" ca="1" si="278"/>
        <v>0</v>
      </c>
      <c r="BK73" s="74">
        <f t="shared" ca="1" si="278"/>
        <v>0</v>
      </c>
      <c r="BL73" s="74">
        <f t="shared" ca="1" si="278"/>
        <v>0</v>
      </c>
      <c r="BM73" s="74">
        <f t="shared" ca="1" si="278"/>
        <v>0</v>
      </c>
      <c r="BN73" s="74">
        <f t="shared" ca="1" si="278"/>
        <v>0</v>
      </c>
      <c r="BO73" s="74">
        <f t="shared" ca="1" si="278"/>
        <v>0</v>
      </c>
      <c r="BP73" s="74">
        <f t="shared" ca="1" si="278"/>
        <v>0</v>
      </c>
      <c r="BQ73" s="74">
        <f t="shared" ref="BQ73" ca="1" si="279">BP81</f>
        <v>0</v>
      </c>
      <c r="BR73" s="74">
        <f t="shared" ref="BR73" ca="1" si="280">BQ81</f>
        <v>0</v>
      </c>
      <c r="BS73" s="74">
        <f t="shared" ref="BS73" ca="1" si="281">BR81</f>
        <v>0</v>
      </c>
      <c r="BT73" s="74">
        <f t="shared" ref="BT73" ca="1" si="282">BS81</f>
        <v>0</v>
      </c>
      <c r="BU73" s="74">
        <f t="shared" ref="BU73" ca="1" si="283">BT81</f>
        <v>0</v>
      </c>
      <c r="BW73" s="74">
        <f>J73</f>
        <v>0</v>
      </c>
      <c r="BX73" s="74">
        <f ca="1">BW81</f>
        <v>0</v>
      </c>
      <c r="BY73" s="74">
        <f ca="1">BX81</f>
        <v>0</v>
      </c>
      <c r="BZ73" s="74">
        <f ca="1">BY81</f>
        <v>0</v>
      </c>
    </row>
    <row r="74" spans="2:78" s="74" customFormat="1">
      <c r="C74" s="75"/>
    </row>
    <row r="75" spans="2:78" s="74" customFormat="1" collapsed="1">
      <c r="B75" s="74" t="s">
        <v>52</v>
      </c>
      <c r="C75" s="75" t="str">
        <f>'Get Started'!$D$7</f>
        <v>$</v>
      </c>
      <c r="D75" s="74" t="s">
        <v>85</v>
      </c>
      <c r="J75" s="74">
        <f t="shared" ref="J75:BD75" si="284">J14</f>
        <v>0</v>
      </c>
      <c r="K75" s="74">
        <f t="shared" si="284"/>
        <v>0</v>
      </c>
      <c r="L75" s="74">
        <f t="shared" si="284"/>
        <v>0</v>
      </c>
      <c r="M75" s="74">
        <f t="shared" si="284"/>
        <v>0</v>
      </c>
      <c r="N75" s="74">
        <f t="shared" si="284"/>
        <v>0</v>
      </c>
      <c r="O75" s="74">
        <f t="shared" si="284"/>
        <v>0</v>
      </c>
      <c r="P75" s="74">
        <f t="shared" si="284"/>
        <v>0</v>
      </c>
      <c r="Q75" s="74">
        <f t="shared" si="284"/>
        <v>0</v>
      </c>
      <c r="R75" s="74">
        <f t="shared" si="284"/>
        <v>0</v>
      </c>
      <c r="S75" s="74">
        <f t="shared" si="284"/>
        <v>0</v>
      </c>
      <c r="T75" s="74">
        <f t="shared" si="284"/>
        <v>0</v>
      </c>
      <c r="U75" s="74">
        <f t="shared" si="284"/>
        <v>0</v>
      </c>
      <c r="V75" s="74">
        <f t="shared" si="284"/>
        <v>0</v>
      </c>
      <c r="W75" s="74">
        <f t="shared" si="284"/>
        <v>0</v>
      </c>
      <c r="X75" s="74">
        <f t="shared" si="284"/>
        <v>0</v>
      </c>
      <c r="Y75" s="74">
        <f t="shared" si="284"/>
        <v>0</v>
      </c>
      <c r="Z75" s="74">
        <f t="shared" si="284"/>
        <v>0</v>
      </c>
      <c r="AA75" s="74">
        <f t="shared" si="284"/>
        <v>0</v>
      </c>
      <c r="AB75" s="74">
        <f t="shared" si="284"/>
        <v>0</v>
      </c>
      <c r="AC75" s="74">
        <f t="shared" si="284"/>
        <v>0</v>
      </c>
      <c r="AD75" s="74">
        <f t="shared" si="284"/>
        <v>0</v>
      </c>
      <c r="AE75" s="74">
        <f t="shared" si="284"/>
        <v>0</v>
      </c>
      <c r="AF75" s="74">
        <f t="shared" si="284"/>
        <v>0</v>
      </c>
      <c r="AG75" s="74">
        <f t="shared" si="284"/>
        <v>0</v>
      </c>
      <c r="AH75" s="74">
        <f t="shared" si="284"/>
        <v>0</v>
      </c>
      <c r="AI75" s="74">
        <f t="shared" si="284"/>
        <v>0</v>
      </c>
      <c r="AJ75" s="74">
        <f t="shared" si="284"/>
        <v>0</v>
      </c>
      <c r="AK75" s="74">
        <f t="shared" si="284"/>
        <v>0</v>
      </c>
      <c r="AL75" s="74">
        <f t="shared" si="284"/>
        <v>0</v>
      </c>
      <c r="AM75" s="74">
        <f t="shared" si="284"/>
        <v>0</v>
      </c>
      <c r="AN75" s="74">
        <f t="shared" si="284"/>
        <v>0</v>
      </c>
      <c r="AO75" s="74">
        <f t="shared" si="284"/>
        <v>0</v>
      </c>
      <c r="AP75" s="74">
        <f t="shared" si="284"/>
        <v>0</v>
      </c>
      <c r="AQ75" s="74">
        <f t="shared" si="284"/>
        <v>0</v>
      </c>
      <c r="AR75" s="74">
        <f t="shared" si="284"/>
        <v>0</v>
      </c>
      <c r="AS75" s="74">
        <f t="shared" si="284"/>
        <v>0</v>
      </c>
      <c r="AT75" s="74">
        <f t="shared" si="284"/>
        <v>0</v>
      </c>
      <c r="AU75" s="74">
        <f t="shared" si="284"/>
        <v>0</v>
      </c>
      <c r="AV75" s="74">
        <f t="shared" si="284"/>
        <v>0</v>
      </c>
      <c r="AW75" s="74">
        <f t="shared" si="284"/>
        <v>0</v>
      </c>
      <c r="AX75" s="74">
        <f t="shared" si="284"/>
        <v>0</v>
      </c>
      <c r="AY75" s="74">
        <f t="shared" si="284"/>
        <v>0</v>
      </c>
      <c r="AZ75" s="74">
        <f t="shared" si="284"/>
        <v>0</v>
      </c>
      <c r="BA75" s="74">
        <f t="shared" si="284"/>
        <v>0</v>
      </c>
      <c r="BB75" s="74">
        <f t="shared" si="284"/>
        <v>0</v>
      </c>
      <c r="BC75" s="74">
        <f t="shared" si="284"/>
        <v>0</v>
      </c>
      <c r="BD75" s="74">
        <f t="shared" si="284"/>
        <v>0</v>
      </c>
      <c r="BF75" s="76">
        <f t="shared" ref="BF75:BP79" ca="1" si="285">SUMIFS($J75:$BD75,$J$4:$BD$4,BF$4,$J$3:$BD$3,BF$3)</f>
        <v>0</v>
      </c>
      <c r="BG75" s="76">
        <f t="shared" ca="1" si="285"/>
        <v>0</v>
      </c>
      <c r="BH75" s="76">
        <f t="shared" ca="1" si="285"/>
        <v>0</v>
      </c>
      <c r="BI75" s="76">
        <f t="shared" ca="1" si="285"/>
        <v>0</v>
      </c>
      <c r="BJ75" s="76">
        <f t="shared" ca="1" si="285"/>
        <v>0</v>
      </c>
      <c r="BK75" s="76">
        <f t="shared" ca="1" si="285"/>
        <v>0</v>
      </c>
      <c r="BL75" s="76">
        <f t="shared" ca="1" si="285"/>
        <v>0</v>
      </c>
      <c r="BM75" s="76">
        <f t="shared" ca="1" si="285"/>
        <v>0</v>
      </c>
      <c r="BN75" s="76">
        <f t="shared" ca="1" si="285"/>
        <v>0</v>
      </c>
      <c r="BO75" s="76">
        <f t="shared" ca="1" si="285"/>
        <v>0</v>
      </c>
      <c r="BP75" s="76">
        <f t="shared" ca="1" si="285"/>
        <v>0</v>
      </c>
      <c r="BQ75" s="76">
        <f t="shared" ref="BQ75:BU79" ca="1" si="286">SUMIFS($J75:$BD75,$J$4:$BD$4,BQ$4,$J$3:$BD$3,BQ$3)</f>
        <v>0</v>
      </c>
      <c r="BR75" s="76">
        <f t="shared" ca="1" si="286"/>
        <v>0</v>
      </c>
      <c r="BS75" s="76">
        <f t="shared" ca="1" si="286"/>
        <v>0</v>
      </c>
      <c r="BT75" s="76">
        <f t="shared" ca="1" si="286"/>
        <v>0</v>
      </c>
      <c r="BU75" s="76">
        <f t="shared" ca="1" si="286"/>
        <v>0</v>
      </c>
      <c r="BW75" s="76">
        <f t="shared" ref="BW75:BZ79" ca="1" si="287">SUMIFS($J75:$BD75,$J$4:$BD$4,BW$4)</f>
        <v>0</v>
      </c>
      <c r="BX75" s="76">
        <f t="shared" ca="1" si="287"/>
        <v>0</v>
      </c>
      <c r="BY75" s="76">
        <f t="shared" ca="1" si="287"/>
        <v>0</v>
      </c>
      <c r="BZ75" s="76">
        <f t="shared" ca="1" si="287"/>
        <v>0</v>
      </c>
    </row>
    <row r="76" spans="2:78" s="74" customFormat="1">
      <c r="B76" s="74" t="s">
        <v>149</v>
      </c>
      <c r="C76" s="75" t="str">
        <f>'Get Started'!$D$7</f>
        <v>$</v>
      </c>
      <c r="D76" s="74" t="s">
        <v>127</v>
      </c>
      <c r="J76" s="74">
        <f t="shared" ref="J76:BD76" si="288">-J50</f>
        <v>0</v>
      </c>
      <c r="K76" s="74">
        <f t="shared" si="288"/>
        <v>0</v>
      </c>
      <c r="L76" s="74">
        <f t="shared" si="288"/>
        <v>0</v>
      </c>
      <c r="M76" s="74">
        <f t="shared" si="288"/>
        <v>0</v>
      </c>
      <c r="N76" s="74">
        <f t="shared" si="288"/>
        <v>0</v>
      </c>
      <c r="O76" s="74">
        <f t="shared" si="288"/>
        <v>0</v>
      </c>
      <c r="P76" s="74">
        <f t="shared" si="288"/>
        <v>0</v>
      </c>
      <c r="Q76" s="74">
        <f t="shared" si="288"/>
        <v>0</v>
      </c>
      <c r="R76" s="74">
        <f t="shared" si="288"/>
        <v>0</v>
      </c>
      <c r="S76" s="74">
        <f t="shared" si="288"/>
        <v>0</v>
      </c>
      <c r="T76" s="74">
        <f t="shared" si="288"/>
        <v>0</v>
      </c>
      <c r="U76" s="74">
        <f t="shared" si="288"/>
        <v>0</v>
      </c>
      <c r="V76" s="74">
        <f t="shared" si="288"/>
        <v>0</v>
      </c>
      <c r="W76" s="74">
        <f t="shared" si="288"/>
        <v>0</v>
      </c>
      <c r="X76" s="74">
        <f t="shared" si="288"/>
        <v>0</v>
      </c>
      <c r="Y76" s="74">
        <f t="shared" si="288"/>
        <v>0</v>
      </c>
      <c r="Z76" s="74">
        <f t="shared" si="288"/>
        <v>0</v>
      </c>
      <c r="AA76" s="74">
        <f t="shared" si="288"/>
        <v>0</v>
      </c>
      <c r="AB76" s="74">
        <f t="shared" si="288"/>
        <v>0</v>
      </c>
      <c r="AC76" s="74">
        <f t="shared" si="288"/>
        <v>0</v>
      </c>
      <c r="AD76" s="74">
        <f t="shared" si="288"/>
        <v>0</v>
      </c>
      <c r="AE76" s="74">
        <f t="shared" si="288"/>
        <v>0</v>
      </c>
      <c r="AF76" s="74">
        <f t="shared" si="288"/>
        <v>0</v>
      </c>
      <c r="AG76" s="74">
        <f t="shared" si="288"/>
        <v>0</v>
      </c>
      <c r="AH76" s="74">
        <f t="shared" si="288"/>
        <v>0</v>
      </c>
      <c r="AI76" s="74">
        <f t="shared" si="288"/>
        <v>0</v>
      </c>
      <c r="AJ76" s="74">
        <f t="shared" si="288"/>
        <v>0</v>
      </c>
      <c r="AK76" s="74">
        <f t="shared" si="288"/>
        <v>0</v>
      </c>
      <c r="AL76" s="74">
        <f t="shared" si="288"/>
        <v>0</v>
      </c>
      <c r="AM76" s="74">
        <f t="shared" si="288"/>
        <v>0</v>
      </c>
      <c r="AN76" s="74">
        <f t="shared" si="288"/>
        <v>0</v>
      </c>
      <c r="AO76" s="74">
        <f t="shared" si="288"/>
        <v>0</v>
      </c>
      <c r="AP76" s="74">
        <f t="shared" si="288"/>
        <v>0</v>
      </c>
      <c r="AQ76" s="74">
        <f t="shared" si="288"/>
        <v>0</v>
      </c>
      <c r="AR76" s="74">
        <f t="shared" si="288"/>
        <v>0</v>
      </c>
      <c r="AS76" s="74">
        <f t="shared" si="288"/>
        <v>0</v>
      </c>
      <c r="AT76" s="74">
        <f t="shared" si="288"/>
        <v>0</v>
      </c>
      <c r="AU76" s="74">
        <f t="shared" si="288"/>
        <v>0</v>
      </c>
      <c r="AV76" s="74">
        <f t="shared" si="288"/>
        <v>0</v>
      </c>
      <c r="AW76" s="74">
        <f t="shared" si="288"/>
        <v>0</v>
      </c>
      <c r="AX76" s="74">
        <f t="shared" si="288"/>
        <v>0</v>
      </c>
      <c r="AY76" s="74">
        <f t="shared" si="288"/>
        <v>0</v>
      </c>
      <c r="AZ76" s="74">
        <f t="shared" si="288"/>
        <v>0</v>
      </c>
      <c r="BA76" s="74">
        <f t="shared" si="288"/>
        <v>0</v>
      </c>
      <c r="BB76" s="74">
        <f t="shared" si="288"/>
        <v>0</v>
      </c>
      <c r="BC76" s="74">
        <f t="shared" si="288"/>
        <v>0</v>
      </c>
      <c r="BD76" s="74">
        <f t="shared" si="288"/>
        <v>0</v>
      </c>
      <c r="BF76" s="76">
        <f t="shared" ca="1" si="285"/>
        <v>0</v>
      </c>
      <c r="BG76" s="76">
        <f t="shared" ca="1" si="285"/>
        <v>0</v>
      </c>
      <c r="BH76" s="76">
        <f t="shared" ca="1" si="285"/>
        <v>0</v>
      </c>
      <c r="BI76" s="76">
        <f t="shared" ca="1" si="285"/>
        <v>0</v>
      </c>
      <c r="BJ76" s="76">
        <f t="shared" ca="1" si="285"/>
        <v>0</v>
      </c>
      <c r="BK76" s="76">
        <f t="shared" ca="1" si="285"/>
        <v>0</v>
      </c>
      <c r="BL76" s="76">
        <f t="shared" ca="1" si="285"/>
        <v>0</v>
      </c>
      <c r="BM76" s="76">
        <f t="shared" ca="1" si="285"/>
        <v>0</v>
      </c>
      <c r="BN76" s="76">
        <f t="shared" ca="1" si="285"/>
        <v>0</v>
      </c>
      <c r="BO76" s="76">
        <f t="shared" ca="1" si="285"/>
        <v>0</v>
      </c>
      <c r="BP76" s="76">
        <f t="shared" ca="1" si="285"/>
        <v>0</v>
      </c>
      <c r="BQ76" s="76">
        <f t="shared" ca="1" si="286"/>
        <v>0</v>
      </c>
      <c r="BR76" s="76">
        <f t="shared" ca="1" si="286"/>
        <v>0</v>
      </c>
      <c r="BS76" s="76">
        <f t="shared" ca="1" si="286"/>
        <v>0</v>
      </c>
      <c r="BT76" s="76">
        <f t="shared" ca="1" si="286"/>
        <v>0</v>
      </c>
      <c r="BU76" s="76">
        <f t="shared" ca="1" si="286"/>
        <v>0</v>
      </c>
      <c r="BW76" s="76">
        <f t="shared" ca="1" si="287"/>
        <v>0</v>
      </c>
      <c r="BX76" s="76">
        <f t="shared" ca="1" si="287"/>
        <v>0</v>
      </c>
      <c r="BY76" s="76">
        <f t="shared" ca="1" si="287"/>
        <v>0</v>
      </c>
      <c r="BZ76" s="76">
        <f t="shared" ca="1" si="287"/>
        <v>0</v>
      </c>
    </row>
    <row r="77" spans="2:78" s="74" customFormat="1">
      <c r="B77" s="74" t="s">
        <v>298</v>
      </c>
      <c r="C77" s="75" t="str">
        <f>'Get Started'!$D$7</f>
        <v>$</v>
      </c>
      <c r="D77" s="74" t="s">
        <v>77</v>
      </c>
      <c r="J77" s="79">
        <v>0</v>
      </c>
      <c r="K77" s="79">
        <v>0</v>
      </c>
      <c r="L77" s="79">
        <v>0</v>
      </c>
      <c r="M77" s="79">
        <v>0</v>
      </c>
      <c r="N77" s="79">
        <v>0</v>
      </c>
      <c r="O77" s="79">
        <v>0</v>
      </c>
      <c r="P77" s="79">
        <v>0</v>
      </c>
      <c r="Q77" s="79">
        <v>0</v>
      </c>
      <c r="R77" s="79">
        <v>0</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B77" s="79">
        <v>0</v>
      </c>
      <c r="BC77" s="79">
        <v>0</v>
      </c>
      <c r="BD77" s="79">
        <v>0</v>
      </c>
      <c r="BF77" s="76">
        <f t="shared" ca="1" si="285"/>
        <v>0</v>
      </c>
      <c r="BG77" s="76">
        <f t="shared" ca="1" si="285"/>
        <v>0</v>
      </c>
      <c r="BH77" s="76">
        <f t="shared" ca="1" si="285"/>
        <v>0</v>
      </c>
      <c r="BI77" s="76">
        <f t="shared" ca="1" si="285"/>
        <v>0</v>
      </c>
      <c r="BJ77" s="76">
        <f t="shared" ca="1" si="285"/>
        <v>0</v>
      </c>
      <c r="BK77" s="76">
        <f t="shared" ca="1" si="285"/>
        <v>0</v>
      </c>
      <c r="BL77" s="76">
        <f t="shared" ca="1" si="285"/>
        <v>0</v>
      </c>
      <c r="BM77" s="76">
        <f t="shared" ca="1" si="285"/>
        <v>0</v>
      </c>
      <c r="BN77" s="76">
        <f t="shared" ca="1" si="285"/>
        <v>0</v>
      </c>
      <c r="BO77" s="76">
        <f t="shared" ca="1" si="285"/>
        <v>0</v>
      </c>
      <c r="BP77" s="76">
        <f t="shared" ca="1" si="285"/>
        <v>0</v>
      </c>
      <c r="BQ77" s="76">
        <f t="shared" ca="1" si="286"/>
        <v>0</v>
      </c>
      <c r="BR77" s="76">
        <f t="shared" ca="1" si="286"/>
        <v>0</v>
      </c>
      <c r="BS77" s="76">
        <f t="shared" ca="1" si="286"/>
        <v>0</v>
      </c>
      <c r="BT77" s="76">
        <f t="shared" ca="1" si="286"/>
        <v>0</v>
      </c>
      <c r="BU77" s="76">
        <f t="shared" ca="1" si="286"/>
        <v>0</v>
      </c>
      <c r="BW77" s="76">
        <f t="shared" ca="1" si="287"/>
        <v>0</v>
      </c>
      <c r="BX77" s="76">
        <f t="shared" ca="1" si="287"/>
        <v>0</v>
      </c>
      <c r="BY77" s="76">
        <f t="shared" ca="1" si="287"/>
        <v>0</v>
      </c>
      <c r="BZ77" s="76">
        <f t="shared" ca="1" si="287"/>
        <v>0</v>
      </c>
    </row>
    <row r="78" spans="2:78" s="74" customFormat="1">
      <c r="B78" s="74" t="s">
        <v>81</v>
      </c>
      <c r="C78" s="75" t="str">
        <f>'Get Started'!$D$7</f>
        <v>$</v>
      </c>
      <c r="D78" s="74" t="s">
        <v>79</v>
      </c>
      <c r="J78" s="79">
        <v>0</v>
      </c>
      <c r="K78" s="79">
        <v>0</v>
      </c>
      <c r="L78" s="79">
        <v>0</v>
      </c>
      <c r="M78" s="79">
        <v>0</v>
      </c>
      <c r="N78" s="79">
        <v>0</v>
      </c>
      <c r="O78" s="79">
        <v>0</v>
      </c>
      <c r="P78" s="79">
        <v>0</v>
      </c>
      <c r="Q78" s="79">
        <v>0</v>
      </c>
      <c r="R78" s="79">
        <v>0</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B78" s="79">
        <v>0</v>
      </c>
      <c r="BC78" s="79">
        <v>0</v>
      </c>
      <c r="BD78" s="79">
        <v>0</v>
      </c>
      <c r="BF78" s="76">
        <f t="shared" ca="1" si="285"/>
        <v>0</v>
      </c>
      <c r="BG78" s="76">
        <f t="shared" ca="1" si="285"/>
        <v>0</v>
      </c>
      <c r="BH78" s="76">
        <f t="shared" ca="1" si="285"/>
        <v>0</v>
      </c>
      <c r="BI78" s="76">
        <f t="shared" ca="1" si="285"/>
        <v>0</v>
      </c>
      <c r="BJ78" s="76">
        <f t="shared" ca="1" si="285"/>
        <v>0</v>
      </c>
      <c r="BK78" s="76">
        <f t="shared" ca="1" si="285"/>
        <v>0</v>
      </c>
      <c r="BL78" s="76">
        <f t="shared" ca="1" si="285"/>
        <v>0</v>
      </c>
      <c r="BM78" s="76">
        <f t="shared" ca="1" si="285"/>
        <v>0</v>
      </c>
      <c r="BN78" s="76">
        <f t="shared" ca="1" si="285"/>
        <v>0</v>
      </c>
      <c r="BO78" s="76">
        <f t="shared" ca="1" si="285"/>
        <v>0</v>
      </c>
      <c r="BP78" s="76">
        <f t="shared" ca="1" si="285"/>
        <v>0</v>
      </c>
      <c r="BQ78" s="76">
        <f t="shared" ca="1" si="286"/>
        <v>0</v>
      </c>
      <c r="BR78" s="76">
        <f t="shared" ca="1" si="286"/>
        <v>0</v>
      </c>
      <c r="BS78" s="76">
        <f t="shared" ca="1" si="286"/>
        <v>0</v>
      </c>
      <c r="BT78" s="76">
        <f t="shared" ca="1" si="286"/>
        <v>0</v>
      </c>
      <c r="BU78" s="76">
        <f t="shared" ca="1" si="286"/>
        <v>0</v>
      </c>
      <c r="BW78" s="76">
        <f t="shared" ca="1" si="287"/>
        <v>0</v>
      </c>
      <c r="BX78" s="76">
        <f t="shared" ca="1" si="287"/>
        <v>0</v>
      </c>
      <c r="BY78" s="76">
        <f t="shared" ca="1" si="287"/>
        <v>0</v>
      </c>
      <c r="BZ78" s="76">
        <f t="shared" ca="1" si="287"/>
        <v>0</v>
      </c>
    </row>
    <row r="79" spans="2:78" s="74" customFormat="1">
      <c r="B79" s="74" t="s">
        <v>80</v>
      </c>
      <c r="C79" s="75" t="str">
        <f>'Get Started'!$D$7</f>
        <v>$</v>
      </c>
      <c r="D79" s="74" t="s">
        <v>78</v>
      </c>
      <c r="J79" s="79">
        <v>0</v>
      </c>
      <c r="K79" s="79">
        <v>0</v>
      </c>
      <c r="L79" s="79">
        <v>0</v>
      </c>
      <c r="M79" s="79">
        <v>0</v>
      </c>
      <c r="N79" s="79">
        <v>0</v>
      </c>
      <c r="O79" s="79">
        <v>0</v>
      </c>
      <c r="P79" s="79">
        <v>0</v>
      </c>
      <c r="Q79" s="79">
        <v>0</v>
      </c>
      <c r="R79" s="79">
        <v>0</v>
      </c>
      <c r="S79" s="79">
        <v>0</v>
      </c>
      <c r="T79" s="79">
        <v>0</v>
      </c>
      <c r="U79" s="79">
        <v>0</v>
      </c>
      <c r="V79" s="79">
        <v>0</v>
      </c>
      <c r="W79" s="79">
        <v>0</v>
      </c>
      <c r="X79" s="79">
        <v>0</v>
      </c>
      <c r="Y79" s="79">
        <v>0</v>
      </c>
      <c r="Z79" s="79">
        <v>0</v>
      </c>
      <c r="AA79" s="79">
        <v>0</v>
      </c>
      <c r="AB79" s="79">
        <v>0</v>
      </c>
      <c r="AC79" s="79">
        <v>0</v>
      </c>
      <c r="AD79" s="79">
        <v>0</v>
      </c>
      <c r="AE79" s="79">
        <v>0</v>
      </c>
      <c r="AF79" s="79">
        <v>0</v>
      </c>
      <c r="AG79" s="79">
        <v>0</v>
      </c>
      <c r="AH79" s="79">
        <v>0</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B79" s="79">
        <v>0</v>
      </c>
      <c r="BC79" s="79">
        <v>0</v>
      </c>
      <c r="BD79" s="79">
        <v>0</v>
      </c>
      <c r="BF79" s="76">
        <f t="shared" ca="1" si="285"/>
        <v>0</v>
      </c>
      <c r="BG79" s="76">
        <f t="shared" ca="1" si="285"/>
        <v>0</v>
      </c>
      <c r="BH79" s="76">
        <f t="shared" ca="1" si="285"/>
        <v>0</v>
      </c>
      <c r="BI79" s="76">
        <f t="shared" ca="1" si="285"/>
        <v>0</v>
      </c>
      <c r="BJ79" s="76">
        <f t="shared" ca="1" si="285"/>
        <v>0</v>
      </c>
      <c r="BK79" s="76">
        <f t="shared" ca="1" si="285"/>
        <v>0</v>
      </c>
      <c r="BL79" s="76">
        <f t="shared" ca="1" si="285"/>
        <v>0</v>
      </c>
      <c r="BM79" s="76">
        <f t="shared" ca="1" si="285"/>
        <v>0</v>
      </c>
      <c r="BN79" s="76">
        <f t="shared" ca="1" si="285"/>
        <v>0</v>
      </c>
      <c r="BO79" s="76">
        <f t="shared" ca="1" si="285"/>
        <v>0</v>
      </c>
      <c r="BP79" s="76">
        <f t="shared" ca="1" si="285"/>
        <v>0</v>
      </c>
      <c r="BQ79" s="76">
        <f t="shared" ca="1" si="286"/>
        <v>0</v>
      </c>
      <c r="BR79" s="76">
        <f t="shared" ca="1" si="286"/>
        <v>0</v>
      </c>
      <c r="BS79" s="76">
        <f t="shared" ca="1" si="286"/>
        <v>0</v>
      </c>
      <c r="BT79" s="76">
        <f t="shared" ca="1" si="286"/>
        <v>0</v>
      </c>
      <c r="BU79" s="76">
        <f t="shared" ca="1" si="286"/>
        <v>0</v>
      </c>
      <c r="BW79" s="76">
        <f t="shared" ca="1" si="287"/>
        <v>0</v>
      </c>
      <c r="BX79" s="76">
        <f t="shared" ca="1" si="287"/>
        <v>0</v>
      </c>
      <c r="BY79" s="76">
        <f t="shared" ca="1" si="287"/>
        <v>0</v>
      </c>
      <c r="BZ79" s="76">
        <f t="shared" ca="1" si="287"/>
        <v>0</v>
      </c>
    </row>
    <row r="80" spans="2:78" s="74" customFormat="1">
      <c r="C80" s="75"/>
    </row>
    <row r="81" spans="2:78" s="74" customFormat="1">
      <c r="B81" s="74" t="s">
        <v>4</v>
      </c>
      <c r="C81" s="75" t="str">
        <f>'Get Started'!$D$7</f>
        <v>$</v>
      </c>
      <c r="D81" s="74" t="s">
        <v>57</v>
      </c>
      <c r="J81" s="77">
        <f t="shared" ref="J81:BD81" si="289">SUM(J73,J75:J79)</f>
        <v>0</v>
      </c>
      <c r="K81" s="77">
        <f t="shared" si="289"/>
        <v>0</v>
      </c>
      <c r="L81" s="77">
        <f t="shared" si="289"/>
        <v>0</v>
      </c>
      <c r="M81" s="77">
        <f t="shared" si="289"/>
        <v>0</v>
      </c>
      <c r="N81" s="77">
        <f t="shared" si="289"/>
        <v>0</v>
      </c>
      <c r="O81" s="77">
        <f t="shared" si="289"/>
        <v>0</v>
      </c>
      <c r="P81" s="77">
        <f t="shared" si="289"/>
        <v>0</v>
      </c>
      <c r="Q81" s="77">
        <f t="shared" si="289"/>
        <v>0</v>
      </c>
      <c r="R81" s="77">
        <f t="shared" si="289"/>
        <v>0</v>
      </c>
      <c r="S81" s="77">
        <f t="shared" si="289"/>
        <v>0</v>
      </c>
      <c r="T81" s="77">
        <f t="shared" si="289"/>
        <v>0</v>
      </c>
      <c r="U81" s="77">
        <f t="shared" si="289"/>
        <v>0</v>
      </c>
      <c r="V81" s="77">
        <f t="shared" si="289"/>
        <v>0</v>
      </c>
      <c r="W81" s="77">
        <f t="shared" si="289"/>
        <v>0</v>
      </c>
      <c r="X81" s="77">
        <f t="shared" si="289"/>
        <v>0</v>
      </c>
      <c r="Y81" s="77">
        <f t="shared" si="289"/>
        <v>0</v>
      </c>
      <c r="Z81" s="77">
        <f t="shared" si="289"/>
        <v>0</v>
      </c>
      <c r="AA81" s="77">
        <f t="shared" si="289"/>
        <v>0</v>
      </c>
      <c r="AB81" s="77">
        <f t="shared" si="289"/>
        <v>0</v>
      </c>
      <c r="AC81" s="77">
        <f t="shared" si="289"/>
        <v>0</v>
      </c>
      <c r="AD81" s="77">
        <f t="shared" si="289"/>
        <v>0</v>
      </c>
      <c r="AE81" s="77">
        <f t="shared" si="289"/>
        <v>0</v>
      </c>
      <c r="AF81" s="77">
        <f t="shared" si="289"/>
        <v>0</v>
      </c>
      <c r="AG81" s="77">
        <f t="shared" si="289"/>
        <v>0</v>
      </c>
      <c r="AH81" s="77">
        <f t="shared" si="289"/>
        <v>0</v>
      </c>
      <c r="AI81" s="77">
        <f t="shared" si="289"/>
        <v>0</v>
      </c>
      <c r="AJ81" s="77">
        <f t="shared" si="289"/>
        <v>0</v>
      </c>
      <c r="AK81" s="77">
        <f t="shared" si="289"/>
        <v>0</v>
      </c>
      <c r="AL81" s="77">
        <f t="shared" si="289"/>
        <v>0</v>
      </c>
      <c r="AM81" s="77">
        <f t="shared" si="289"/>
        <v>0</v>
      </c>
      <c r="AN81" s="77">
        <f t="shared" si="289"/>
        <v>0</v>
      </c>
      <c r="AO81" s="77">
        <f t="shared" si="289"/>
        <v>0</v>
      </c>
      <c r="AP81" s="77">
        <f t="shared" si="289"/>
        <v>0</v>
      </c>
      <c r="AQ81" s="77">
        <f t="shared" si="289"/>
        <v>0</v>
      </c>
      <c r="AR81" s="77">
        <f t="shared" si="289"/>
        <v>0</v>
      </c>
      <c r="AS81" s="77">
        <f t="shared" si="289"/>
        <v>0</v>
      </c>
      <c r="AT81" s="77">
        <f t="shared" si="289"/>
        <v>0</v>
      </c>
      <c r="AU81" s="77">
        <f t="shared" si="289"/>
        <v>0</v>
      </c>
      <c r="AV81" s="77">
        <f t="shared" si="289"/>
        <v>0</v>
      </c>
      <c r="AW81" s="77">
        <f t="shared" si="289"/>
        <v>0</v>
      </c>
      <c r="AX81" s="77">
        <f t="shared" si="289"/>
        <v>0</v>
      </c>
      <c r="AY81" s="77">
        <f t="shared" si="289"/>
        <v>0</v>
      </c>
      <c r="AZ81" s="77">
        <f t="shared" si="289"/>
        <v>0</v>
      </c>
      <c r="BA81" s="77">
        <f t="shared" si="289"/>
        <v>0</v>
      </c>
      <c r="BB81" s="77">
        <f t="shared" si="289"/>
        <v>0</v>
      </c>
      <c r="BC81" s="77">
        <f t="shared" si="289"/>
        <v>0</v>
      </c>
      <c r="BD81" s="77">
        <f t="shared" si="289"/>
        <v>0</v>
      </c>
      <c r="BF81" s="77">
        <f t="shared" ref="BF81:BP81" ca="1" si="290">INDEX($J81:$BD81,1,MATCH(BF$6,$J$6:$BD$6,0))</f>
        <v>0</v>
      </c>
      <c r="BG81" s="77">
        <f t="shared" ca="1" si="290"/>
        <v>0</v>
      </c>
      <c r="BH81" s="77">
        <f t="shared" ca="1" si="290"/>
        <v>0</v>
      </c>
      <c r="BI81" s="77">
        <f t="shared" ca="1" si="290"/>
        <v>0</v>
      </c>
      <c r="BJ81" s="77">
        <f t="shared" ca="1" si="290"/>
        <v>0</v>
      </c>
      <c r="BK81" s="77">
        <f t="shared" ca="1" si="290"/>
        <v>0</v>
      </c>
      <c r="BL81" s="77">
        <f t="shared" ca="1" si="290"/>
        <v>0</v>
      </c>
      <c r="BM81" s="77">
        <f t="shared" ca="1" si="290"/>
        <v>0</v>
      </c>
      <c r="BN81" s="77">
        <f t="shared" ca="1" si="290"/>
        <v>0</v>
      </c>
      <c r="BO81" s="77">
        <f t="shared" ca="1" si="290"/>
        <v>0</v>
      </c>
      <c r="BP81" s="77">
        <f t="shared" ca="1" si="290"/>
        <v>0</v>
      </c>
      <c r="BQ81" s="77">
        <f t="shared" ref="BQ81:BU81" ca="1" si="291">INDEX($J81:$BD81,1,MATCH(BQ$6,$J$6:$BD$6,0))</f>
        <v>0</v>
      </c>
      <c r="BR81" s="77">
        <f t="shared" ca="1" si="291"/>
        <v>0</v>
      </c>
      <c r="BS81" s="77">
        <f t="shared" ca="1" si="291"/>
        <v>0</v>
      </c>
      <c r="BT81" s="77">
        <f t="shared" ca="1" si="291"/>
        <v>0</v>
      </c>
      <c r="BU81" s="77">
        <f t="shared" ca="1" si="291"/>
        <v>0</v>
      </c>
      <c r="BW81" s="77">
        <f ca="1">INDEX($J81:$BD81,1,MATCH(BW$6,$J$6:$BD$6,0))</f>
        <v>0</v>
      </c>
      <c r="BX81" s="77">
        <f ca="1">INDEX($J81:$BD81,1,MATCH(BX$6,$J$6:$BD$6,0))</f>
        <v>0</v>
      </c>
      <c r="BY81" s="77">
        <f ca="1">INDEX($J81:$BD81,1,MATCH(BY$6,$J$6:$BD$6,0))</f>
        <v>0</v>
      </c>
      <c r="BZ81" s="77">
        <f ca="1">INDEX($J81:$BD81,1,MATCH(BZ$6,$J$6:$BD$6,0))</f>
        <v>0</v>
      </c>
    </row>
    <row r="82" spans="2:78" s="74" customFormat="1">
      <c r="C82" s="75"/>
    </row>
    <row r="83" spans="2:78" s="74" customFormat="1">
      <c r="B83" s="74" t="s">
        <v>65</v>
      </c>
      <c r="C83" s="75" t="str">
        <f>'Get Started'!$D$7</f>
        <v>$</v>
      </c>
      <c r="D83" s="74" t="s">
        <v>215</v>
      </c>
      <c r="J83" s="74">
        <f>MIN(J81:BD81)</f>
        <v>0</v>
      </c>
    </row>
    <row r="84" spans="2:78" s="74" customFormat="1">
      <c r="C84" s="75"/>
    </row>
    <row r="85" spans="2:78" s="74" customFormat="1">
      <c r="C85" s="75"/>
    </row>
    <row r="86" spans="2:78" s="74" customFormat="1">
      <c r="B86" s="57" t="s">
        <v>150</v>
      </c>
      <c r="C86" s="75"/>
      <c r="D86" s="74" t="s">
        <v>151</v>
      </c>
    </row>
    <row r="87" spans="2:78" s="74" customFormat="1" outlineLevel="1">
      <c r="B87" s="78" t="s">
        <v>68</v>
      </c>
      <c r="C87" s="75"/>
    </row>
    <row r="88" spans="2:78" s="74" customFormat="1" outlineLevel="1">
      <c r="B88" s="74" t="str">
        <f>B53</f>
        <v>Salaries and Benefits</v>
      </c>
      <c r="C88" s="75" t="str">
        <f>'Get Started'!$D$7</f>
        <v>$</v>
      </c>
      <c r="D88" s="56">
        <v>0</v>
      </c>
      <c r="E88" s="74" t="s">
        <v>155</v>
      </c>
      <c r="J88" s="74">
        <f t="shared" ref="J88:BD88" si="292">$D88*J53</f>
        <v>0</v>
      </c>
      <c r="K88" s="74">
        <f t="shared" si="292"/>
        <v>0</v>
      </c>
      <c r="L88" s="74">
        <f t="shared" si="292"/>
        <v>0</v>
      </c>
      <c r="M88" s="74">
        <f t="shared" si="292"/>
        <v>0</v>
      </c>
      <c r="N88" s="74">
        <f t="shared" si="292"/>
        <v>0</v>
      </c>
      <c r="O88" s="74">
        <f t="shared" si="292"/>
        <v>0</v>
      </c>
      <c r="P88" s="74">
        <f t="shared" si="292"/>
        <v>0</v>
      </c>
      <c r="Q88" s="74">
        <f t="shared" si="292"/>
        <v>0</v>
      </c>
      <c r="R88" s="74">
        <f t="shared" si="292"/>
        <v>0</v>
      </c>
      <c r="S88" s="74">
        <f t="shared" si="292"/>
        <v>0</v>
      </c>
      <c r="T88" s="74">
        <f t="shared" si="292"/>
        <v>0</v>
      </c>
      <c r="U88" s="74">
        <f t="shared" si="292"/>
        <v>0</v>
      </c>
      <c r="V88" s="74">
        <f t="shared" si="292"/>
        <v>0</v>
      </c>
      <c r="W88" s="74">
        <f t="shared" si="292"/>
        <v>0</v>
      </c>
      <c r="X88" s="74">
        <f t="shared" si="292"/>
        <v>0</v>
      </c>
      <c r="Y88" s="74">
        <f t="shared" si="292"/>
        <v>0</v>
      </c>
      <c r="Z88" s="74">
        <f t="shared" si="292"/>
        <v>0</v>
      </c>
      <c r="AA88" s="74">
        <f t="shared" si="292"/>
        <v>0</v>
      </c>
      <c r="AB88" s="74">
        <f t="shared" si="292"/>
        <v>0</v>
      </c>
      <c r="AC88" s="74">
        <f t="shared" si="292"/>
        <v>0</v>
      </c>
      <c r="AD88" s="74">
        <f t="shared" si="292"/>
        <v>0</v>
      </c>
      <c r="AE88" s="74">
        <f t="shared" si="292"/>
        <v>0</v>
      </c>
      <c r="AF88" s="74">
        <f t="shared" si="292"/>
        <v>0</v>
      </c>
      <c r="AG88" s="74">
        <f t="shared" si="292"/>
        <v>0</v>
      </c>
      <c r="AH88" s="74">
        <f t="shared" si="292"/>
        <v>0</v>
      </c>
      <c r="AI88" s="74">
        <f t="shared" si="292"/>
        <v>0</v>
      </c>
      <c r="AJ88" s="74">
        <f t="shared" si="292"/>
        <v>0</v>
      </c>
      <c r="AK88" s="74">
        <f t="shared" si="292"/>
        <v>0</v>
      </c>
      <c r="AL88" s="74">
        <f t="shared" si="292"/>
        <v>0</v>
      </c>
      <c r="AM88" s="74">
        <f t="shared" si="292"/>
        <v>0</v>
      </c>
      <c r="AN88" s="74">
        <f t="shared" si="292"/>
        <v>0</v>
      </c>
      <c r="AO88" s="74">
        <f t="shared" si="292"/>
        <v>0</v>
      </c>
      <c r="AP88" s="74">
        <f t="shared" si="292"/>
        <v>0</v>
      </c>
      <c r="AQ88" s="74">
        <f t="shared" si="292"/>
        <v>0</v>
      </c>
      <c r="AR88" s="74">
        <f t="shared" si="292"/>
        <v>0</v>
      </c>
      <c r="AS88" s="74">
        <f t="shared" si="292"/>
        <v>0</v>
      </c>
      <c r="AT88" s="74">
        <f t="shared" si="292"/>
        <v>0</v>
      </c>
      <c r="AU88" s="74">
        <f t="shared" si="292"/>
        <v>0</v>
      </c>
      <c r="AV88" s="74">
        <f t="shared" si="292"/>
        <v>0</v>
      </c>
      <c r="AW88" s="74">
        <f t="shared" si="292"/>
        <v>0</v>
      </c>
      <c r="AX88" s="74">
        <f t="shared" si="292"/>
        <v>0</v>
      </c>
      <c r="AY88" s="74">
        <f t="shared" si="292"/>
        <v>0</v>
      </c>
      <c r="AZ88" s="74">
        <f t="shared" si="292"/>
        <v>0</v>
      </c>
      <c r="BA88" s="74">
        <f t="shared" si="292"/>
        <v>0</v>
      </c>
      <c r="BB88" s="74">
        <f t="shared" si="292"/>
        <v>0</v>
      </c>
      <c r="BC88" s="74">
        <f t="shared" si="292"/>
        <v>0</v>
      </c>
      <c r="BD88" s="74">
        <f t="shared" si="292"/>
        <v>0</v>
      </c>
      <c r="BF88" s="76">
        <f t="shared" ref="BF88:BU93" ca="1" si="293">SUMIFS($J88:$BD88,$J$4:$BD$4,BF$4,$J$3:$BD$3,BF$3)</f>
        <v>0</v>
      </c>
      <c r="BG88" s="76">
        <f t="shared" ca="1" si="293"/>
        <v>0</v>
      </c>
      <c r="BH88" s="76">
        <f t="shared" ca="1" si="293"/>
        <v>0</v>
      </c>
      <c r="BI88" s="76">
        <f t="shared" ca="1" si="293"/>
        <v>0</v>
      </c>
      <c r="BJ88" s="76">
        <f t="shared" ca="1" si="293"/>
        <v>0</v>
      </c>
      <c r="BK88" s="76">
        <f t="shared" ca="1" si="293"/>
        <v>0</v>
      </c>
      <c r="BL88" s="76">
        <f t="shared" ca="1" si="293"/>
        <v>0</v>
      </c>
      <c r="BM88" s="76">
        <f t="shared" ca="1" si="293"/>
        <v>0</v>
      </c>
      <c r="BN88" s="76">
        <f t="shared" ca="1" si="293"/>
        <v>0</v>
      </c>
      <c r="BO88" s="76">
        <f t="shared" ca="1" si="293"/>
        <v>0</v>
      </c>
      <c r="BP88" s="76">
        <f t="shared" ca="1" si="293"/>
        <v>0</v>
      </c>
      <c r="BQ88" s="76">
        <f t="shared" ca="1" si="293"/>
        <v>0</v>
      </c>
      <c r="BR88" s="76">
        <f t="shared" ca="1" si="293"/>
        <v>0</v>
      </c>
      <c r="BS88" s="76">
        <f t="shared" ca="1" si="293"/>
        <v>0</v>
      </c>
      <c r="BT88" s="76">
        <f t="shared" ca="1" si="293"/>
        <v>0</v>
      </c>
      <c r="BU88" s="76">
        <f t="shared" ca="1" si="293"/>
        <v>0</v>
      </c>
      <c r="BW88" s="76">
        <f t="shared" ref="BW88:BZ93" ca="1" si="294">SUMIFS($J88:$BD88,$J$4:$BD$4,BW$4)</f>
        <v>0</v>
      </c>
      <c r="BX88" s="76">
        <f t="shared" ca="1" si="294"/>
        <v>0</v>
      </c>
      <c r="BY88" s="76">
        <f t="shared" ca="1" si="294"/>
        <v>0</v>
      </c>
      <c r="BZ88" s="76">
        <f t="shared" ca="1" si="294"/>
        <v>0</v>
      </c>
    </row>
    <row r="89" spans="2:78" s="74" customFormat="1" outlineLevel="1">
      <c r="B89" s="74" t="str">
        <f>B54</f>
        <v>Advertising &amp; Marketing</v>
      </c>
      <c r="C89" s="75" t="str">
        <f>'Get Started'!$D$7</f>
        <v>$</v>
      </c>
      <c r="D89" s="56">
        <v>1</v>
      </c>
      <c r="E89" s="74" t="s">
        <v>119</v>
      </c>
      <c r="J89" s="74">
        <f t="shared" ref="J89:BD89" si="295">$D89*J54</f>
        <v>0</v>
      </c>
      <c r="K89" s="74">
        <f t="shared" si="295"/>
        <v>0</v>
      </c>
      <c r="L89" s="74">
        <f t="shared" si="295"/>
        <v>0</v>
      </c>
      <c r="M89" s="74">
        <f t="shared" si="295"/>
        <v>0</v>
      </c>
      <c r="N89" s="74">
        <f t="shared" si="295"/>
        <v>0</v>
      </c>
      <c r="O89" s="74">
        <f t="shared" si="295"/>
        <v>0</v>
      </c>
      <c r="P89" s="74">
        <f t="shared" si="295"/>
        <v>0</v>
      </c>
      <c r="Q89" s="74">
        <f t="shared" si="295"/>
        <v>0</v>
      </c>
      <c r="R89" s="74">
        <f t="shared" si="295"/>
        <v>0</v>
      </c>
      <c r="S89" s="74">
        <f t="shared" si="295"/>
        <v>0</v>
      </c>
      <c r="T89" s="74">
        <f t="shared" si="295"/>
        <v>0</v>
      </c>
      <c r="U89" s="74">
        <f t="shared" si="295"/>
        <v>0</v>
      </c>
      <c r="V89" s="74">
        <f t="shared" si="295"/>
        <v>0</v>
      </c>
      <c r="W89" s="74">
        <f t="shared" si="295"/>
        <v>0</v>
      </c>
      <c r="X89" s="74">
        <f t="shared" si="295"/>
        <v>0</v>
      </c>
      <c r="Y89" s="74">
        <f t="shared" si="295"/>
        <v>0</v>
      </c>
      <c r="Z89" s="74">
        <f t="shared" si="295"/>
        <v>0</v>
      </c>
      <c r="AA89" s="74">
        <f t="shared" si="295"/>
        <v>0</v>
      </c>
      <c r="AB89" s="74">
        <f t="shared" si="295"/>
        <v>0</v>
      </c>
      <c r="AC89" s="74">
        <f t="shared" si="295"/>
        <v>0</v>
      </c>
      <c r="AD89" s="74">
        <f t="shared" si="295"/>
        <v>0</v>
      </c>
      <c r="AE89" s="74">
        <f t="shared" si="295"/>
        <v>0</v>
      </c>
      <c r="AF89" s="74">
        <f t="shared" si="295"/>
        <v>0</v>
      </c>
      <c r="AG89" s="74">
        <f t="shared" si="295"/>
        <v>0</v>
      </c>
      <c r="AH89" s="74">
        <f t="shared" si="295"/>
        <v>0</v>
      </c>
      <c r="AI89" s="74">
        <f t="shared" si="295"/>
        <v>0</v>
      </c>
      <c r="AJ89" s="74">
        <f t="shared" si="295"/>
        <v>0</v>
      </c>
      <c r="AK89" s="74">
        <f t="shared" si="295"/>
        <v>0</v>
      </c>
      <c r="AL89" s="74">
        <f t="shared" si="295"/>
        <v>0</v>
      </c>
      <c r="AM89" s="74">
        <f t="shared" si="295"/>
        <v>0</v>
      </c>
      <c r="AN89" s="74">
        <f t="shared" si="295"/>
        <v>0</v>
      </c>
      <c r="AO89" s="74">
        <f t="shared" si="295"/>
        <v>0</v>
      </c>
      <c r="AP89" s="74">
        <f t="shared" si="295"/>
        <v>0</v>
      </c>
      <c r="AQ89" s="74">
        <f t="shared" si="295"/>
        <v>0</v>
      </c>
      <c r="AR89" s="74">
        <f t="shared" si="295"/>
        <v>0</v>
      </c>
      <c r="AS89" s="74">
        <f t="shared" si="295"/>
        <v>0</v>
      </c>
      <c r="AT89" s="74">
        <f t="shared" si="295"/>
        <v>0</v>
      </c>
      <c r="AU89" s="74">
        <f t="shared" si="295"/>
        <v>0</v>
      </c>
      <c r="AV89" s="74">
        <f t="shared" si="295"/>
        <v>0</v>
      </c>
      <c r="AW89" s="74">
        <f t="shared" si="295"/>
        <v>0</v>
      </c>
      <c r="AX89" s="74">
        <f t="shared" si="295"/>
        <v>0</v>
      </c>
      <c r="AY89" s="74">
        <f t="shared" si="295"/>
        <v>0</v>
      </c>
      <c r="AZ89" s="74">
        <f t="shared" si="295"/>
        <v>0</v>
      </c>
      <c r="BA89" s="74">
        <f t="shared" si="295"/>
        <v>0</v>
      </c>
      <c r="BB89" s="74">
        <f t="shared" si="295"/>
        <v>0</v>
      </c>
      <c r="BC89" s="74">
        <f t="shared" si="295"/>
        <v>0</v>
      </c>
      <c r="BD89" s="74">
        <f t="shared" si="295"/>
        <v>0</v>
      </c>
      <c r="BF89" s="76">
        <f t="shared" ca="1" si="293"/>
        <v>0</v>
      </c>
      <c r="BG89" s="76">
        <f t="shared" ca="1" si="293"/>
        <v>0</v>
      </c>
      <c r="BH89" s="76">
        <f t="shared" ca="1" si="293"/>
        <v>0</v>
      </c>
      <c r="BI89" s="76">
        <f t="shared" ca="1" si="293"/>
        <v>0</v>
      </c>
      <c r="BJ89" s="76">
        <f t="shared" ca="1" si="293"/>
        <v>0</v>
      </c>
      <c r="BK89" s="76">
        <f t="shared" ca="1" si="293"/>
        <v>0</v>
      </c>
      <c r="BL89" s="76">
        <f t="shared" ca="1" si="293"/>
        <v>0</v>
      </c>
      <c r="BM89" s="76">
        <f t="shared" ca="1" si="293"/>
        <v>0</v>
      </c>
      <c r="BN89" s="76">
        <f t="shared" ca="1" si="293"/>
        <v>0</v>
      </c>
      <c r="BO89" s="76">
        <f t="shared" ca="1" si="293"/>
        <v>0</v>
      </c>
      <c r="BP89" s="76">
        <f t="shared" ca="1" si="293"/>
        <v>0</v>
      </c>
      <c r="BQ89" s="76">
        <f t="shared" ca="1" si="293"/>
        <v>0</v>
      </c>
      <c r="BR89" s="76">
        <f t="shared" ca="1" si="293"/>
        <v>0</v>
      </c>
      <c r="BS89" s="76">
        <f t="shared" ca="1" si="293"/>
        <v>0</v>
      </c>
      <c r="BT89" s="76">
        <f t="shared" ca="1" si="293"/>
        <v>0</v>
      </c>
      <c r="BU89" s="76">
        <f t="shared" ca="1" si="293"/>
        <v>0</v>
      </c>
      <c r="BW89" s="76">
        <f t="shared" ca="1" si="294"/>
        <v>0</v>
      </c>
      <c r="BX89" s="76">
        <f t="shared" ca="1" si="294"/>
        <v>0</v>
      </c>
      <c r="BY89" s="76">
        <f t="shared" ca="1" si="294"/>
        <v>0</v>
      </c>
      <c r="BZ89" s="76">
        <f t="shared" ca="1" si="294"/>
        <v>0</v>
      </c>
    </row>
    <row r="90" spans="2:78" s="74" customFormat="1" outlineLevel="1">
      <c r="B90" s="74" t="str">
        <f>B55</f>
        <v>Product &amp; Materials</v>
      </c>
      <c r="C90" s="75" t="str">
        <f>'Get Started'!$D$7</f>
        <v>$</v>
      </c>
      <c r="D90" s="79">
        <v>0</v>
      </c>
      <c r="E90" s="74" t="s">
        <v>119</v>
      </c>
      <c r="J90" s="74">
        <f t="shared" ref="J90:BD90" si="296">$D90*J55</f>
        <v>0</v>
      </c>
      <c r="K90" s="74">
        <f t="shared" si="296"/>
        <v>0</v>
      </c>
      <c r="L90" s="74">
        <f t="shared" si="296"/>
        <v>0</v>
      </c>
      <c r="M90" s="74">
        <f t="shared" si="296"/>
        <v>0</v>
      </c>
      <c r="N90" s="74">
        <f t="shared" si="296"/>
        <v>0</v>
      </c>
      <c r="O90" s="74">
        <f t="shared" si="296"/>
        <v>0</v>
      </c>
      <c r="P90" s="74">
        <f t="shared" si="296"/>
        <v>0</v>
      </c>
      <c r="Q90" s="74">
        <f t="shared" si="296"/>
        <v>0</v>
      </c>
      <c r="R90" s="74">
        <f t="shared" si="296"/>
        <v>0</v>
      </c>
      <c r="S90" s="74">
        <f t="shared" si="296"/>
        <v>0</v>
      </c>
      <c r="T90" s="74">
        <f t="shared" si="296"/>
        <v>0</v>
      </c>
      <c r="U90" s="74">
        <f t="shared" si="296"/>
        <v>0</v>
      </c>
      <c r="V90" s="74">
        <f t="shared" si="296"/>
        <v>0</v>
      </c>
      <c r="W90" s="74">
        <f t="shared" si="296"/>
        <v>0</v>
      </c>
      <c r="X90" s="74">
        <f t="shared" si="296"/>
        <v>0</v>
      </c>
      <c r="Y90" s="74">
        <f t="shared" si="296"/>
        <v>0</v>
      </c>
      <c r="Z90" s="74">
        <f t="shared" si="296"/>
        <v>0</v>
      </c>
      <c r="AA90" s="74">
        <f t="shared" si="296"/>
        <v>0</v>
      </c>
      <c r="AB90" s="74">
        <f t="shared" si="296"/>
        <v>0</v>
      </c>
      <c r="AC90" s="74">
        <f t="shared" si="296"/>
        <v>0</v>
      </c>
      <c r="AD90" s="74">
        <f t="shared" si="296"/>
        <v>0</v>
      </c>
      <c r="AE90" s="74">
        <f t="shared" si="296"/>
        <v>0</v>
      </c>
      <c r="AF90" s="74">
        <f t="shared" si="296"/>
        <v>0</v>
      </c>
      <c r="AG90" s="74">
        <f t="shared" si="296"/>
        <v>0</v>
      </c>
      <c r="AH90" s="74">
        <f t="shared" si="296"/>
        <v>0</v>
      </c>
      <c r="AI90" s="74">
        <f t="shared" si="296"/>
        <v>0</v>
      </c>
      <c r="AJ90" s="74">
        <f t="shared" si="296"/>
        <v>0</v>
      </c>
      <c r="AK90" s="74">
        <f t="shared" si="296"/>
        <v>0</v>
      </c>
      <c r="AL90" s="74">
        <f t="shared" si="296"/>
        <v>0</v>
      </c>
      <c r="AM90" s="74">
        <f t="shared" si="296"/>
        <v>0</v>
      </c>
      <c r="AN90" s="74">
        <f t="shared" si="296"/>
        <v>0</v>
      </c>
      <c r="AO90" s="74">
        <f t="shared" si="296"/>
        <v>0</v>
      </c>
      <c r="AP90" s="74">
        <f t="shared" si="296"/>
        <v>0</v>
      </c>
      <c r="AQ90" s="74">
        <f t="shared" si="296"/>
        <v>0</v>
      </c>
      <c r="AR90" s="74">
        <f t="shared" si="296"/>
        <v>0</v>
      </c>
      <c r="AS90" s="74">
        <f t="shared" si="296"/>
        <v>0</v>
      </c>
      <c r="AT90" s="74">
        <f t="shared" si="296"/>
        <v>0</v>
      </c>
      <c r="AU90" s="74">
        <f t="shared" si="296"/>
        <v>0</v>
      </c>
      <c r="AV90" s="74">
        <f t="shared" si="296"/>
        <v>0</v>
      </c>
      <c r="AW90" s="74">
        <f t="shared" si="296"/>
        <v>0</v>
      </c>
      <c r="AX90" s="74">
        <f t="shared" si="296"/>
        <v>0</v>
      </c>
      <c r="AY90" s="74">
        <f t="shared" si="296"/>
        <v>0</v>
      </c>
      <c r="AZ90" s="74">
        <f t="shared" si="296"/>
        <v>0</v>
      </c>
      <c r="BA90" s="74">
        <f t="shared" si="296"/>
        <v>0</v>
      </c>
      <c r="BB90" s="74">
        <f t="shared" si="296"/>
        <v>0</v>
      </c>
      <c r="BC90" s="74">
        <f t="shared" si="296"/>
        <v>0</v>
      </c>
      <c r="BD90" s="74">
        <f t="shared" si="296"/>
        <v>0</v>
      </c>
      <c r="BF90" s="76">
        <f t="shared" ca="1" si="293"/>
        <v>0</v>
      </c>
      <c r="BG90" s="76">
        <f t="shared" ca="1" si="293"/>
        <v>0</v>
      </c>
      <c r="BH90" s="76">
        <f t="shared" ca="1" si="293"/>
        <v>0</v>
      </c>
      <c r="BI90" s="76">
        <f t="shared" ca="1" si="293"/>
        <v>0</v>
      </c>
      <c r="BJ90" s="76">
        <f t="shared" ca="1" si="293"/>
        <v>0</v>
      </c>
      <c r="BK90" s="76">
        <f t="shared" ca="1" si="293"/>
        <v>0</v>
      </c>
      <c r="BL90" s="76">
        <f t="shared" ca="1" si="293"/>
        <v>0</v>
      </c>
      <c r="BM90" s="76">
        <f t="shared" ca="1" si="293"/>
        <v>0</v>
      </c>
      <c r="BN90" s="76">
        <f t="shared" ca="1" si="293"/>
        <v>0</v>
      </c>
      <c r="BO90" s="76">
        <f t="shared" ca="1" si="293"/>
        <v>0</v>
      </c>
      <c r="BP90" s="76">
        <f t="shared" ca="1" si="293"/>
        <v>0</v>
      </c>
      <c r="BQ90" s="76">
        <f t="shared" ca="1" si="293"/>
        <v>0</v>
      </c>
      <c r="BR90" s="76">
        <f t="shared" ca="1" si="293"/>
        <v>0</v>
      </c>
      <c r="BS90" s="76">
        <f t="shared" ca="1" si="293"/>
        <v>0</v>
      </c>
      <c r="BT90" s="76">
        <f t="shared" ca="1" si="293"/>
        <v>0</v>
      </c>
      <c r="BU90" s="76">
        <f t="shared" ca="1" si="293"/>
        <v>0</v>
      </c>
      <c r="BW90" s="76">
        <f t="shared" ca="1" si="294"/>
        <v>0</v>
      </c>
      <c r="BX90" s="76">
        <f t="shared" ca="1" si="294"/>
        <v>0</v>
      </c>
      <c r="BY90" s="76">
        <f t="shared" ca="1" si="294"/>
        <v>0</v>
      </c>
      <c r="BZ90" s="76">
        <f t="shared" ca="1" si="294"/>
        <v>0</v>
      </c>
    </row>
    <row r="91" spans="2:78" s="74" customFormat="1" outlineLevel="1">
      <c r="B91" s="74" t="str">
        <f>B56</f>
        <v>Legal and Accounting</v>
      </c>
      <c r="C91" s="75" t="str">
        <f>'Get Started'!$D$7</f>
        <v>$</v>
      </c>
      <c r="D91" s="79">
        <v>0</v>
      </c>
      <c r="E91" s="74" t="s">
        <v>119</v>
      </c>
      <c r="J91" s="74">
        <f t="shared" ref="J91:BD91" si="297">$D91*J56</f>
        <v>0</v>
      </c>
      <c r="K91" s="74">
        <f t="shared" si="297"/>
        <v>0</v>
      </c>
      <c r="L91" s="74">
        <f t="shared" si="297"/>
        <v>0</v>
      </c>
      <c r="M91" s="74">
        <f t="shared" si="297"/>
        <v>0</v>
      </c>
      <c r="N91" s="74">
        <f t="shared" si="297"/>
        <v>0</v>
      </c>
      <c r="O91" s="74">
        <f t="shared" si="297"/>
        <v>0</v>
      </c>
      <c r="P91" s="74">
        <f t="shared" si="297"/>
        <v>0</v>
      </c>
      <c r="Q91" s="74">
        <f t="shared" si="297"/>
        <v>0</v>
      </c>
      <c r="R91" s="74">
        <f t="shared" si="297"/>
        <v>0</v>
      </c>
      <c r="S91" s="74">
        <f t="shared" si="297"/>
        <v>0</v>
      </c>
      <c r="T91" s="74">
        <f t="shared" si="297"/>
        <v>0</v>
      </c>
      <c r="U91" s="74">
        <f t="shared" si="297"/>
        <v>0</v>
      </c>
      <c r="V91" s="74">
        <f t="shared" si="297"/>
        <v>0</v>
      </c>
      <c r="W91" s="74">
        <f t="shared" si="297"/>
        <v>0</v>
      </c>
      <c r="X91" s="74">
        <f t="shared" si="297"/>
        <v>0</v>
      </c>
      <c r="Y91" s="74">
        <f t="shared" si="297"/>
        <v>0</v>
      </c>
      <c r="Z91" s="74">
        <f t="shared" si="297"/>
        <v>0</v>
      </c>
      <c r="AA91" s="74">
        <f t="shared" si="297"/>
        <v>0</v>
      </c>
      <c r="AB91" s="74">
        <f t="shared" si="297"/>
        <v>0</v>
      </c>
      <c r="AC91" s="74">
        <f t="shared" si="297"/>
        <v>0</v>
      </c>
      <c r="AD91" s="74">
        <f t="shared" si="297"/>
        <v>0</v>
      </c>
      <c r="AE91" s="74">
        <f t="shared" si="297"/>
        <v>0</v>
      </c>
      <c r="AF91" s="74">
        <f t="shared" si="297"/>
        <v>0</v>
      </c>
      <c r="AG91" s="74">
        <f t="shared" si="297"/>
        <v>0</v>
      </c>
      <c r="AH91" s="74">
        <f t="shared" si="297"/>
        <v>0</v>
      </c>
      <c r="AI91" s="74">
        <f t="shared" si="297"/>
        <v>0</v>
      </c>
      <c r="AJ91" s="74">
        <f t="shared" si="297"/>
        <v>0</v>
      </c>
      <c r="AK91" s="74">
        <f t="shared" si="297"/>
        <v>0</v>
      </c>
      <c r="AL91" s="74">
        <f t="shared" si="297"/>
        <v>0</v>
      </c>
      <c r="AM91" s="74">
        <f t="shared" si="297"/>
        <v>0</v>
      </c>
      <c r="AN91" s="74">
        <f t="shared" si="297"/>
        <v>0</v>
      </c>
      <c r="AO91" s="74">
        <f t="shared" si="297"/>
        <v>0</v>
      </c>
      <c r="AP91" s="74">
        <f t="shared" si="297"/>
        <v>0</v>
      </c>
      <c r="AQ91" s="74">
        <f t="shared" si="297"/>
        <v>0</v>
      </c>
      <c r="AR91" s="74">
        <f t="shared" si="297"/>
        <v>0</v>
      </c>
      <c r="AS91" s="74">
        <f t="shared" si="297"/>
        <v>0</v>
      </c>
      <c r="AT91" s="74">
        <f t="shared" si="297"/>
        <v>0</v>
      </c>
      <c r="AU91" s="74">
        <f t="shared" si="297"/>
        <v>0</v>
      </c>
      <c r="AV91" s="74">
        <f t="shared" si="297"/>
        <v>0</v>
      </c>
      <c r="AW91" s="74">
        <f t="shared" si="297"/>
        <v>0</v>
      </c>
      <c r="AX91" s="74">
        <f t="shared" si="297"/>
        <v>0</v>
      </c>
      <c r="AY91" s="74">
        <f t="shared" si="297"/>
        <v>0</v>
      </c>
      <c r="AZ91" s="74">
        <f t="shared" si="297"/>
        <v>0</v>
      </c>
      <c r="BA91" s="74">
        <f t="shared" si="297"/>
        <v>0</v>
      </c>
      <c r="BB91" s="74">
        <f t="shared" si="297"/>
        <v>0</v>
      </c>
      <c r="BC91" s="74">
        <f t="shared" si="297"/>
        <v>0</v>
      </c>
      <c r="BD91" s="74">
        <f t="shared" si="297"/>
        <v>0</v>
      </c>
      <c r="BF91" s="76">
        <f t="shared" ca="1" si="293"/>
        <v>0</v>
      </c>
      <c r="BG91" s="76">
        <f t="shared" ca="1" si="293"/>
        <v>0</v>
      </c>
      <c r="BH91" s="76">
        <f t="shared" ca="1" si="293"/>
        <v>0</v>
      </c>
      <c r="BI91" s="76">
        <f t="shared" ca="1" si="293"/>
        <v>0</v>
      </c>
      <c r="BJ91" s="76">
        <f t="shared" ca="1" si="293"/>
        <v>0</v>
      </c>
      <c r="BK91" s="76">
        <f t="shared" ca="1" si="293"/>
        <v>0</v>
      </c>
      <c r="BL91" s="76">
        <f t="shared" ca="1" si="293"/>
        <v>0</v>
      </c>
      <c r="BM91" s="76">
        <f t="shared" ca="1" si="293"/>
        <v>0</v>
      </c>
      <c r="BN91" s="76">
        <f t="shared" ca="1" si="293"/>
        <v>0</v>
      </c>
      <c r="BO91" s="76">
        <f t="shared" ca="1" si="293"/>
        <v>0</v>
      </c>
      <c r="BP91" s="76">
        <f t="shared" ca="1" si="293"/>
        <v>0</v>
      </c>
      <c r="BQ91" s="76">
        <f t="shared" ca="1" si="293"/>
        <v>0</v>
      </c>
      <c r="BR91" s="76">
        <f t="shared" ca="1" si="293"/>
        <v>0</v>
      </c>
      <c r="BS91" s="76">
        <f t="shared" ca="1" si="293"/>
        <v>0</v>
      </c>
      <c r="BT91" s="76">
        <f t="shared" ca="1" si="293"/>
        <v>0</v>
      </c>
      <c r="BU91" s="76">
        <f t="shared" ca="1" si="293"/>
        <v>0</v>
      </c>
      <c r="BW91" s="76">
        <f t="shared" ca="1" si="294"/>
        <v>0</v>
      </c>
      <c r="BX91" s="76">
        <f t="shared" ca="1" si="294"/>
        <v>0</v>
      </c>
      <c r="BY91" s="76">
        <f t="shared" ca="1" si="294"/>
        <v>0</v>
      </c>
      <c r="BZ91" s="76">
        <f t="shared" ca="1" si="294"/>
        <v>0</v>
      </c>
    </row>
    <row r="92" spans="2:78" s="74" customFormat="1" outlineLevel="1">
      <c r="B92" s="74" t="str">
        <f>B57</f>
        <v>Overhead</v>
      </c>
      <c r="C92" s="75" t="str">
        <f>'Get Started'!$D$7</f>
        <v>$</v>
      </c>
      <c r="D92" s="79">
        <v>0</v>
      </c>
      <c r="E92" s="74" t="s">
        <v>119</v>
      </c>
      <c r="J92" s="74">
        <f t="shared" ref="J92:BD92" si="298">$D92*J57</f>
        <v>0</v>
      </c>
      <c r="K92" s="74">
        <f t="shared" si="298"/>
        <v>0</v>
      </c>
      <c r="L92" s="74">
        <f t="shared" si="298"/>
        <v>0</v>
      </c>
      <c r="M92" s="74">
        <f t="shared" si="298"/>
        <v>0</v>
      </c>
      <c r="N92" s="74">
        <f t="shared" si="298"/>
        <v>0</v>
      </c>
      <c r="O92" s="74">
        <f t="shared" si="298"/>
        <v>0</v>
      </c>
      <c r="P92" s="74">
        <f t="shared" si="298"/>
        <v>0</v>
      </c>
      <c r="Q92" s="74">
        <f t="shared" si="298"/>
        <v>0</v>
      </c>
      <c r="R92" s="74">
        <f t="shared" si="298"/>
        <v>0</v>
      </c>
      <c r="S92" s="74">
        <f t="shared" si="298"/>
        <v>0</v>
      </c>
      <c r="T92" s="74">
        <f t="shared" si="298"/>
        <v>0</v>
      </c>
      <c r="U92" s="74">
        <f t="shared" si="298"/>
        <v>0</v>
      </c>
      <c r="V92" s="74">
        <f t="shared" si="298"/>
        <v>0</v>
      </c>
      <c r="W92" s="74">
        <f t="shared" si="298"/>
        <v>0</v>
      </c>
      <c r="X92" s="74">
        <f t="shared" si="298"/>
        <v>0</v>
      </c>
      <c r="Y92" s="74">
        <f t="shared" si="298"/>
        <v>0</v>
      </c>
      <c r="Z92" s="74">
        <f t="shared" si="298"/>
        <v>0</v>
      </c>
      <c r="AA92" s="74">
        <f t="shared" si="298"/>
        <v>0</v>
      </c>
      <c r="AB92" s="74">
        <f t="shared" si="298"/>
        <v>0</v>
      </c>
      <c r="AC92" s="74">
        <f t="shared" si="298"/>
        <v>0</v>
      </c>
      <c r="AD92" s="74">
        <f t="shared" si="298"/>
        <v>0</v>
      </c>
      <c r="AE92" s="74">
        <f t="shared" si="298"/>
        <v>0</v>
      </c>
      <c r="AF92" s="74">
        <f t="shared" si="298"/>
        <v>0</v>
      </c>
      <c r="AG92" s="74">
        <f t="shared" si="298"/>
        <v>0</v>
      </c>
      <c r="AH92" s="74">
        <f t="shared" si="298"/>
        <v>0</v>
      </c>
      <c r="AI92" s="74">
        <f t="shared" si="298"/>
        <v>0</v>
      </c>
      <c r="AJ92" s="74">
        <f t="shared" si="298"/>
        <v>0</v>
      </c>
      <c r="AK92" s="74">
        <f t="shared" si="298"/>
        <v>0</v>
      </c>
      <c r="AL92" s="74">
        <f t="shared" si="298"/>
        <v>0</v>
      </c>
      <c r="AM92" s="74">
        <f t="shared" si="298"/>
        <v>0</v>
      </c>
      <c r="AN92" s="74">
        <f t="shared" si="298"/>
        <v>0</v>
      </c>
      <c r="AO92" s="74">
        <f t="shared" si="298"/>
        <v>0</v>
      </c>
      <c r="AP92" s="74">
        <f t="shared" si="298"/>
        <v>0</v>
      </c>
      <c r="AQ92" s="74">
        <f t="shared" si="298"/>
        <v>0</v>
      </c>
      <c r="AR92" s="74">
        <f t="shared" si="298"/>
        <v>0</v>
      </c>
      <c r="AS92" s="74">
        <f t="shared" si="298"/>
        <v>0</v>
      </c>
      <c r="AT92" s="74">
        <f t="shared" si="298"/>
        <v>0</v>
      </c>
      <c r="AU92" s="74">
        <f t="shared" si="298"/>
        <v>0</v>
      </c>
      <c r="AV92" s="74">
        <f t="shared" si="298"/>
        <v>0</v>
      </c>
      <c r="AW92" s="74">
        <f t="shared" si="298"/>
        <v>0</v>
      </c>
      <c r="AX92" s="74">
        <f t="shared" si="298"/>
        <v>0</v>
      </c>
      <c r="AY92" s="74">
        <f t="shared" si="298"/>
        <v>0</v>
      </c>
      <c r="AZ92" s="74">
        <f t="shared" si="298"/>
        <v>0</v>
      </c>
      <c r="BA92" s="74">
        <f t="shared" si="298"/>
        <v>0</v>
      </c>
      <c r="BB92" s="74">
        <f t="shared" si="298"/>
        <v>0</v>
      </c>
      <c r="BC92" s="74">
        <f t="shared" si="298"/>
        <v>0</v>
      </c>
      <c r="BD92" s="74">
        <f t="shared" si="298"/>
        <v>0</v>
      </c>
      <c r="BF92" s="76">
        <f t="shared" ca="1" si="293"/>
        <v>0</v>
      </c>
      <c r="BG92" s="76">
        <f t="shared" ca="1" si="293"/>
        <v>0</v>
      </c>
      <c r="BH92" s="76">
        <f t="shared" ca="1" si="293"/>
        <v>0</v>
      </c>
      <c r="BI92" s="76">
        <f t="shared" ca="1" si="293"/>
        <v>0</v>
      </c>
      <c r="BJ92" s="76">
        <f t="shared" ca="1" si="293"/>
        <v>0</v>
      </c>
      <c r="BK92" s="76">
        <f t="shared" ca="1" si="293"/>
        <v>0</v>
      </c>
      <c r="BL92" s="76">
        <f t="shared" ca="1" si="293"/>
        <v>0</v>
      </c>
      <c r="BM92" s="76">
        <f t="shared" ca="1" si="293"/>
        <v>0</v>
      </c>
      <c r="BN92" s="76">
        <f t="shared" ca="1" si="293"/>
        <v>0</v>
      </c>
      <c r="BO92" s="76">
        <f t="shared" ca="1" si="293"/>
        <v>0</v>
      </c>
      <c r="BP92" s="76">
        <f t="shared" ca="1" si="293"/>
        <v>0</v>
      </c>
      <c r="BQ92" s="76">
        <f t="shared" ca="1" si="293"/>
        <v>0</v>
      </c>
      <c r="BR92" s="76">
        <f t="shared" ca="1" si="293"/>
        <v>0</v>
      </c>
      <c r="BS92" s="76">
        <f t="shared" ca="1" si="293"/>
        <v>0</v>
      </c>
      <c r="BT92" s="76">
        <f t="shared" ca="1" si="293"/>
        <v>0</v>
      </c>
      <c r="BU92" s="76">
        <f t="shared" ca="1" si="293"/>
        <v>0</v>
      </c>
      <c r="BW92" s="76">
        <f t="shared" ca="1" si="294"/>
        <v>0</v>
      </c>
      <c r="BX92" s="76">
        <f t="shared" ca="1" si="294"/>
        <v>0</v>
      </c>
      <c r="BY92" s="76">
        <f t="shared" ca="1" si="294"/>
        <v>0</v>
      </c>
      <c r="BZ92" s="76">
        <f t="shared" ca="1" si="294"/>
        <v>0</v>
      </c>
    </row>
    <row r="93" spans="2:78" s="74" customFormat="1" outlineLevel="1">
      <c r="B93" s="74" t="s">
        <v>69</v>
      </c>
      <c r="C93" s="75" t="str">
        <f>'Get Started'!$D$7</f>
        <v>$</v>
      </c>
      <c r="J93" s="77">
        <f>SUM(J88:J92)</f>
        <v>0</v>
      </c>
      <c r="K93" s="77">
        <f t="shared" ref="K93:AR93" si="299">SUM(K88:K92)</f>
        <v>0</v>
      </c>
      <c r="L93" s="77">
        <f t="shared" si="299"/>
        <v>0</v>
      </c>
      <c r="M93" s="77">
        <f t="shared" si="299"/>
        <v>0</v>
      </c>
      <c r="N93" s="77">
        <f t="shared" si="299"/>
        <v>0</v>
      </c>
      <c r="O93" s="77">
        <f t="shared" si="299"/>
        <v>0</v>
      </c>
      <c r="P93" s="77">
        <f t="shared" si="299"/>
        <v>0</v>
      </c>
      <c r="Q93" s="77">
        <f t="shared" si="299"/>
        <v>0</v>
      </c>
      <c r="R93" s="77">
        <f t="shared" si="299"/>
        <v>0</v>
      </c>
      <c r="S93" s="77">
        <f t="shared" si="299"/>
        <v>0</v>
      </c>
      <c r="T93" s="77">
        <f t="shared" si="299"/>
        <v>0</v>
      </c>
      <c r="U93" s="77">
        <f t="shared" si="299"/>
        <v>0</v>
      </c>
      <c r="V93" s="77">
        <f t="shared" si="299"/>
        <v>0</v>
      </c>
      <c r="W93" s="77">
        <f t="shared" si="299"/>
        <v>0</v>
      </c>
      <c r="X93" s="77">
        <f t="shared" si="299"/>
        <v>0</v>
      </c>
      <c r="Y93" s="77">
        <f t="shared" si="299"/>
        <v>0</v>
      </c>
      <c r="Z93" s="77">
        <f t="shared" si="299"/>
        <v>0</v>
      </c>
      <c r="AA93" s="77">
        <f t="shared" si="299"/>
        <v>0</v>
      </c>
      <c r="AB93" s="77">
        <f t="shared" si="299"/>
        <v>0</v>
      </c>
      <c r="AC93" s="77">
        <f t="shared" si="299"/>
        <v>0</v>
      </c>
      <c r="AD93" s="77">
        <f t="shared" si="299"/>
        <v>0</v>
      </c>
      <c r="AE93" s="77">
        <f t="shared" si="299"/>
        <v>0</v>
      </c>
      <c r="AF93" s="77">
        <f t="shared" si="299"/>
        <v>0</v>
      </c>
      <c r="AG93" s="77">
        <f t="shared" si="299"/>
        <v>0</v>
      </c>
      <c r="AH93" s="77">
        <f t="shared" si="299"/>
        <v>0</v>
      </c>
      <c r="AI93" s="77">
        <f t="shared" si="299"/>
        <v>0</v>
      </c>
      <c r="AJ93" s="77">
        <f t="shared" si="299"/>
        <v>0</v>
      </c>
      <c r="AK93" s="77">
        <f t="shared" si="299"/>
        <v>0</v>
      </c>
      <c r="AL93" s="77">
        <f t="shared" si="299"/>
        <v>0</v>
      </c>
      <c r="AM93" s="77">
        <f t="shared" si="299"/>
        <v>0</v>
      </c>
      <c r="AN93" s="77">
        <f t="shared" si="299"/>
        <v>0</v>
      </c>
      <c r="AO93" s="77">
        <f t="shared" si="299"/>
        <v>0</v>
      </c>
      <c r="AP93" s="77">
        <f t="shared" si="299"/>
        <v>0</v>
      </c>
      <c r="AQ93" s="77">
        <f t="shared" si="299"/>
        <v>0</v>
      </c>
      <c r="AR93" s="77">
        <f t="shared" si="299"/>
        <v>0</v>
      </c>
      <c r="AS93" s="77">
        <f t="shared" ref="AS93:BD93" si="300">SUM(AS88:AS92)</f>
        <v>0</v>
      </c>
      <c r="AT93" s="77">
        <f t="shared" si="300"/>
        <v>0</v>
      </c>
      <c r="AU93" s="77">
        <f t="shared" si="300"/>
        <v>0</v>
      </c>
      <c r="AV93" s="77">
        <f t="shared" si="300"/>
        <v>0</v>
      </c>
      <c r="AW93" s="77">
        <f t="shared" si="300"/>
        <v>0</v>
      </c>
      <c r="AX93" s="77">
        <f t="shared" si="300"/>
        <v>0</v>
      </c>
      <c r="AY93" s="77">
        <f t="shared" si="300"/>
        <v>0</v>
      </c>
      <c r="AZ93" s="77">
        <f t="shared" si="300"/>
        <v>0</v>
      </c>
      <c r="BA93" s="77">
        <f t="shared" si="300"/>
        <v>0</v>
      </c>
      <c r="BB93" s="77">
        <f t="shared" si="300"/>
        <v>0</v>
      </c>
      <c r="BC93" s="77">
        <f t="shared" si="300"/>
        <v>0</v>
      </c>
      <c r="BD93" s="77">
        <f t="shared" si="300"/>
        <v>0</v>
      </c>
      <c r="BF93" s="76">
        <f t="shared" ca="1" si="293"/>
        <v>0</v>
      </c>
      <c r="BG93" s="76">
        <f t="shared" ca="1" si="293"/>
        <v>0</v>
      </c>
      <c r="BH93" s="76">
        <f t="shared" ca="1" si="293"/>
        <v>0</v>
      </c>
      <c r="BI93" s="76">
        <f t="shared" ca="1" si="293"/>
        <v>0</v>
      </c>
      <c r="BJ93" s="76">
        <f t="shared" ca="1" si="293"/>
        <v>0</v>
      </c>
      <c r="BK93" s="76">
        <f t="shared" ca="1" si="293"/>
        <v>0</v>
      </c>
      <c r="BL93" s="76">
        <f t="shared" ca="1" si="293"/>
        <v>0</v>
      </c>
      <c r="BM93" s="76">
        <f t="shared" ca="1" si="293"/>
        <v>0</v>
      </c>
      <c r="BN93" s="76">
        <f t="shared" ca="1" si="293"/>
        <v>0</v>
      </c>
      <c r="BO93" s="76">
        <f t="shared" ca="1" si="293"/>
        <v>0</v>
      </c>
      <c r="BP93" s="76">
        <f t="shared" ca="1" si="293"/>
        <v>0</v>
      </c>
      <c r="BQ93" s="76">
        <f t="shared" ca="1" si="293"/>
        <v>0</v>
      </c>
      <c r="BR93" s="76">
        <f t="shared" ca="1" si="293"/>
        <v>0</v>
      </c>
      <c r="BS93" s="76">
        <f t="shared" ca="1" si="293"/>
        <v>0</v>
      </c>
      <c r="BT93" s="76">
        <f t="shared" ca="1" si="293"/>
        <v>0</v>
      </c>
      <c r="BU93" s="76">
        <f t="shared" ca="1" si="293"/>
        <v>0</v>
      </c>
      <c r="BW93" s="76">
        <f t="shared" ca="1" si="294"/>
        <v>0</v>
      </c>
      <c r="BX93" s="76">
        <f t="shared" ca="1" si="294"/>
        <v>0</v>
      </c>
      <c r="BY93" s="76">
        <f t="shared" ca="1" si="294"/>
        <v>0</v>
      </c>
      <c r="BZ93" s="76">
        <f t="shared" ca="1" si="294"/>
        <v>0</v>
      </c>
    </row>
    <row r="94" spans="2:78" s="74" customFormat="1" outlineLevel="1">
      <c r="C94" s="75"/>
    </row>
    <row r="95" spans="2:78" s="74" customFormat="1" outlineLevel="1">
      <c r="B95" s="74" t="s">
        <v>70</v>
      </c>
      <c r="C95" s="75" t="str">
        <f>'Get Started'!$D$7</f>
        <v>$</v>
      </c>
      <c r="D95" s="74" t="s">
        <v>120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F95" s="79">
        <v>0</v>
      </c>
      <c r="BG95" s="79">
        <f>BF95</f>
        <v>0</v>
      </c>
      <c r="BH95" s="79">
        <f t="shared" ref="BH95:BU95" si="301">BG95</f>
        <v>0</v>
      </c>
      <c r="BI95" s="79">
        <f t="shared" si="301"/>
        <v>0</v>
      </c>
      <c r="BJ95" s="79">
        <f t="shared" si="301"/>
        <v>0</v>
      </c>
      <c r="BK95" s="79">
        <f t="shared" si="301"/>
        <v>0</v>
      </c>
      <c r="BL95" s="79">
        <f t="shared" si="301"/>
        <v>0</v>
      </c>
      <c r="BM95" s="79">
        <f t="shared" si="301"/>
        <v>0</v>
      </c>
      <c r="BN95" s="79">
        <f t="shared" si="301"/>
        <v>0</v>
      </c>
      <c r="BO95" s="79">
        <f t="shared" si="301"/>
        <v>0</v>
      </c>
      <c r="BP95" s="79">
        <f t="shared" si="301"/>
        <v>0</v>
      </c>
      <c r="BQ95" s="79">
        <f t="shared" si="301"/>
        <v>0</v>
      </c>
      <c r="BR95" s="79">
        <f t="shared" si="301"/>
        <v>0</v>
      </c>
      <c r="BS95" s="79">
        <f t="shared" si="301"/>
        <v>0</v>
      </c>
      <c r="BT95" s="79">
        <f t="shared" si="301"/>
        <v>0</v>
      </c>
      <c r="BU95" s="79">
        <f t="shared" si="301"/>
        <v>0</v>
      </c>
      <c r="BW95" s="79">
        <v>0</v>
      </c>
      <c r="BX95" s="79">
        <v>0</v>
      </c>
      <c r="BY95" s="79">
        <v>0</v>
      </c>
      <c r="BZ95" s="79">
        <v>0</v>
      </c>
    </row>
    <row r="96" spans="2:78" s="74" customFormat="1" outlineLevel="1">
      <c r="B96" s="74" t="s">
        <v>71</v>
      </c>
      <c r="C96" s="75" t="str">
        <f>'Get Started'!$D$7</f>
        <v>$</v>
      </c>
      <c r="D96" s="74" t="s">
        <v>121</v>
      </c>
      <c r="J96" s="79">
        <v>0</v>
      </c>
      <c r="K96" s="79">
        <v>0</v>
      </c>
      <c r="L96" s="79">
        <v>0</v>
      </c>
      <c r="M96" s="79">
        <v>0</v>
      </c>
      <c r="N96" s="79">
        <v>0</v>
      </c>
      <c r="O96" s="79">
        <v>0</v>
      </c>
      <c r="P96" s="79">
        <v>0</v>
      </c>
      <c r="Q96" s="79">
        <v>0</v>
      </c>
      <c r="R96" s="79">
        <v>0</v>
      </c>
      <c r="S96" s="79">
        <v>0</v>
      </c>
      <c r="T96" s="79">
        <v>0</v>
      </c>
      <c r="U96" s="79">
        <v>0</v>
      </c>
      <c r="V96" s="79">
        <v>0</v>
      </c>
      <c r="W96" s="79">
        <v>0</v>
      </c>
      <c r="X96" s="79">
        <v>0</v>
      </c>
      <c r="Y96" s="79">
        <v>0</v>
      </c>
      <c r="Z96" s="79">
        <v>0</v>
      </c>
      <c r="AA96" s="79">
        <v>0</v>
      </c>
      <c r="AB96" s="79">
        <v>0</v>
      </c>
      <c r="AC96" s="79">
        <v>0</v>
      </c>
      <c r="AD96" s="79">
        <v>0</v>
      </c>
      <c r="AE96" s="79">
        <v>0</v>
      </c>
      <c r="AF96" s="79">
        <v>0</v>
      </c>
      <c r="AG96" s="79">
        <v>0</v>
      </c>
      <c r="AH96" s="79">
        <v>0</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B96" s="79">
        <v>0</v>
      </c>
      <c r="BC96" s="79">
        <v>0</v>
      </c>
      <c r="BD96" s="79">
        <v>0</v>
      </c>
      <c r="BF96" s="79">
        <v>0</v>
      </c>
      <c r="BG96" s="79">
        <f>BF96</f>
        <v>0</v>
      </c>
      <c r="BH96" s="79">
        <f t="shared" ref="BH96:BU96" si="302">BG96</f>
        <v>0</v>
      </c>
      <c r="BI96" s="79">
        <f t="shared" si="302"/>
        <v>0</v>
      </c>
      <c r="BJ96" s="79">
        <f t="shared" si="302"/>
        <v>0</v>
      </c>
      <c r="BK96" s="79">
        <f t="shared" si="302"/>
        <v>0</v>
      </c>
      <c r="BL96" s="79">
        <f t="shared" si="302"/>
        <v>0</v>
      </c>
      <c r="BM96" s="79">
        <f t="shared" si="302"/>
        <v>0</v>
      </c>
      <c r="BN96" s="79">
        <f t="shared" si="302"/>
        <v>0</v>
      </c>
      <c r="BO96" s="79">
        <f t="shared" si="302"/>
        <v>0</v>
      </c>
      <c r="BP96" s="79">
        <f t="shared" si="302"/>
        <v>0</v>
      </c>
      <c r="BQ96" s="79">
        <f t="shared" si="302"/>
        <v>0</v>
      </c>
      <c r="BR96" s="79">
        <f t="shared" si="302"/>
        <v>0</v>
      </c>
      <c r="BS96" s="79">
        <f t="shared" si="302"/>
        <v>0</v>
      </c>
      <c r="BT96" s="79">
        <f t="shared" si="302"/>
        <v>0</v>
      </c>
      <c r="BU96" s="79">
        <f t="shared" si="302"/>
        <v>0</v>
      </c>
      <c r="BW96" s="79">
        <v>0</v>
      </c>
      <c r="BX96" s="79">
        <v>0</v>
      </c>
      <c r="BY96" s="79">
        <v>0</v>
      </c>
      <c r="BZ96" s="79">
        <v>0</v>
      </c>
    </row>
    <row r="97" spans="1:79" s="74" customFormat="1" outlineLevel="1">
      <c r="B97" s="74" t="s">
        <v>72</v>
      </c>
      <c r="C97" s="75" t="str">
        <f>'Get Started'!$D$7</f>
        <v>$</v>
      </c>
      <c r="J97" s="74">
        <f>IFERROR(J96/J95,0)</f>
        <v>0</v>
      </c>
      <c r="K97" s="74">
        <f t="shared" ref="K97:BF97" si="303">IFERROR(K96/K95,0)</f>
        <v>0</v>
      </c>
      <c r="L97" s="74">
        <f t="shared" si="303"/>
        <v>0</v>
      </c>
      <c r="M97" s="74">
        <f t="shared" si="303"/>
        <v>0</v>
      </c>
      <c r="N97" s="74">
        <f t="shared" si="303"/>
        <v>0</v>
      </c>
      <c r="O97" s="74">
        <f t="shared" si="303"/>
        <v>0</v>
      </c>
      <c r="P97" s="74">
        <f t="shared" si="303"/>
        <v>0</v>
      </c>
      <c r="Q97" s="74">
        <f t="shared" si="303"/>
        <v>0</v>
      </c>
      <c r="R97" s="74">
        <f t="shared" si="303"/>
        <v>0</v>
      </c>
      <c r="S97" s="74">
        <f t="shared" si="303"/>
        <v>0</v>
      </c>
      <c r="T97" s="74">
        <f t="shared" si="303"/>
        <v>0</v>
      </c>
      <c r="U97" s="74">
        <f t="shared" si="303"/>
        <v>0</v>
      </c>
      <c r="V97" s="74">
        <f t="shared" si="303"/>
        <v>0</v>
      </c>
      <c r="W97" s="74">
        <f t="shared" si="303"/>
        <v>0</v>
      </c>
      <c r="X97" s="74">
        <f t="shared" si="303"/>
        <v>0</v>
      </c>
      <c r="Y97" s="74">
        <f t="shared" si="303"/>
        <v>0</v>
      </c>
      <c r="Z97" s="74">
        <f t="shared" si="303"/>
        <v>0</v>
      </c>
      <c r="AA97" s="74">
        <f t="shared" si="303"/>
        <v>0</v>
      </c>
      <c r="AB97" s="74">
        <f t="shared" si="303"/>
        <v>0</v>
      </c>
      <c r="AC97" s="74">
        <f t="shared" si="303"/>
        <v>0</v>
      </c>
      <c r="AD97" s="74">
        <f t="shared" si="303"/>
        <v>0</v>
      </c>
      <c r="AE97" s="74">
        <f t="shared" si="303"/>
        <v>0</v>
      </c>
      <c r="AF97" s="74">
        <f t="shared" si="303"/>
        <v>0</v>
      </c>
      <c r="AG97" s="74">
        <f t="shared" si="303"/>
        <v>0</v>
      </c>
      <c r="AH97" s="74">
        <f t="shared" si="303"/>
        <v>0</v>
      </c>
      <c r="AI97" s="74">
        <f t="shared" si="303"/>
        <v>0</v>
      </c>
      <c r="AJ97" s="74">
        <f t="shared" si="303"/>
        <v>0</v>
      </c>
      <c r="AK97" s="74">
        <f t="shared" si="303"/>
        <v>0</v>
      </c>
      <c r="AL97" s="74">
        <f t="shared" si="303"/>
        <v>0</v>
      </c>
      <c r="AM97" s="74">
        <f t="shared" si="303"/>
        <v>0</v>
      </c>
      <c r="AN97" s="74">
        <f t="shared" si="303"/>
        <v>0</v>
      </c>
      <c r="AO97" s="74">
        <f t="shared" si="303"/>
        <v>0</v>
      </c>
      <c r="AP97" s="74">
        <f t="shared" si="303"/>
        <v>0</v>
      </c>
      <c r="AQ97" s="74">
        <f t="shared" si="303"/>
        <v>0</v>
      </c>
      <c r="AR97" s="74">
        <f t="shared" si="303"/>
        <v>0</v>
      </c>
      <c r="AS97" s="74">
        <f t="shared" ref="AS97:BD97" si="304">IFERROR(AS96/AS95,0)</f>
        <v>0</v>
      </c>
      <c r="AT97" s="74">
        <f t="shared" si="304"/>
        <v>0</v>
      </c>
      <c r="AU97" s="74">
        <f t="shared" si="304"/>
        <v>0</v>
      </c>
      <c r="AV97" s="74">
        <f t="shared" si="304"/>
        <v>0</v>
      </c>
      <c r="AW97" s="74">
        <f t="shared" si="304"/>
        <v>0</v>
      </c>
      <c r="AX97" s="74">
        <f t="shared" si="304"/>
        <v>0</v>
      </c>
      <c r="AY97" s="74">
        <f t="shared" si="304"/>
        <v>0</v>
      </c>
      <c r="AZ97" s="74">
        <f t="shared" si="304"/>
        <v>0</v>
      </c>
      <c r="BA97" s="74">
        <f t="shared" si="304"/>
        <v>0</v>
      </c>
      <c r="BB97" s="74">
        <f t="shared" si="304"/>
        <v>0</v>
      </c>
      <c r="BC97" s="74">
        <f t="shared" si="304"/>
        <v>0</v>
      </c>
      <c r="BD97" s="74">
        <f t="shared" si="304"/>
        <v>0</v>
      </c>
      <c r="BF97" s="74">
        <f t="shared" si="303"/>
        <v>0</v>
      </c>
      <c r="BG97" s="74">
        <f t="shared" ref="BG97" si="305">IFERROR(BG96/BG95,0)</f>
        <v>0</v>
      </c>
      <c r="BH97" s="74">
        <f t="shared" ref="BH97" si="306">IFERROR(BH96/BH95,0)</f>
        <v>0</v>
      </c>
      <c r="BI97" s="74">
        <f t="shared" ref="BI97" si="307">IFERROR(BI96/BI95,0)</f>
        <v>0</v>
      </c>
      <c r="BJ97" s="74">
        <f t="shared" ref="BJ97" si="308">IFERROR(BJ96/BJ95,0)</f>
        <v>0</v>
      </c>
      <c r="BK97" s="74">
        <f t="shared" ref="BK97" si="309">IFERROR(BK96/BK95,0)</f>
        <v>0</v>
      </c>
      <c r="BL97" s="74">
        <f t="shared" ref="BL97" si="310">IFERROR(BL96/BL95,0)</f>
        <v>0</v>
      </c>
      <c r="BM97" s="74">
        <f t="shared" ref="BM97" si="311">IFERROR(BM96/BM95,0)</f>
        <v>0</v>
      </c>
      <c r="BN97" s="74">
        <f t="shared" ref="BN97" si="312">IFERROR(BN96/BN95,0)</f>
        <v>0</v>
      </c>
      <c r="BO97" s="74">
        <f t="shared" ref="BO97" si="313">IFERROR(BO96/BO95,0)</f>
        <v>0</v>
      </c>
      <c r="BP97" s="74">
        <f t="shared" ref="BP97:BU97" si="314">IFERROR(BP96/BP95,0)</f>
        <v>0</v>
      </c>
      <c r="BQ97" s="74">
        <f t="shared" si="314"/>
        <v>0</v>
      </c>
      <c r="BR97" s="74">
        <f t="shared" si="314"/>
        <v>0</v>
      </c>
      <c r="BS97" s="74">
        <f t="shared" si="314"/>
        <v>0</v>
      </c>
      <c r="BT97" s="74">
        <f t="shared" si="314"/>
        <v>0</v>
      </c>
      <c r="BU97" s="74">
        <f t="shared" si="314"/>
        <v>0</v>
      </c>
      <c r="BW97" s="74">
        <f t="shared" ref="BW97" si="315">IFERROR(BW96/BW95,0)</f>
        <v>0</v>
      </c>
      <c r="BX97" s="74">
        <f t="shared" ref="BX97" si="316">IFERROR(BX96/BX95,0)</f>
        <v>0</v>
      </c>
      <c r="BY97" s="74">
        <f t="shared" ref="BY97" si="317">IFERROR(BY96/BY95,0)</f>
        <v>0</v>
      </c>
      <c r="BZ97" s="74">
        <f t="shared" ref="BZ97" si="318">IFERROR(BZ96/BZ95,0)</f>
        <v>0</v>
      </c>
    </row>
    <row r="98" spans="1:79" s="74" customFormat="1" outlineLevel="1">
      <c r="C98" s="75"/>
    </row>
    <row r="99" spans="1:79" s="74" customFormat="1">
      <c r="C99" s="75"/>
    </row>
    <row r="100" spans="1:79" s="50" customFormat="1">
      <c r="B100" s="110" t="s">
        <v>285</v>
      </c>
      <c r="D100" s="50" t="s">
        <v>231</v>
      </c>
    </row>
    <row r="101" spans="1:79" s="50" customFormat="1" outlineLevel="1"/>
    <row r="102" spans="1:79" s="50" customFormat="1" outlineLevel="1">
      <c r="B102" s="50" t="s">
        <v>232</v>
      </c>
      <c r="C102" s="111" t="s">
        <v>214</v>
      </c>
      <c r="D102" s="50" t="s">
        <v>233</v>
      </c>
      <c r="J102" s="32">
        <v>0</v>
      </c>
      <c r="K102" s="32">
        <v>0</v>
      </c>
      <c r="L102" s="32">
        <v>0</v>
      </c>
      <c r="M102" s="32">
        <v>0</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0</v>
      </c>
      <c r="AK102" s="32">
        <v>0</v>
      </c>
      <c r="AL102" s="32">
        <v>0</v>
      </c>
      <c r="AM102" s="32">
        <v>0</v>
      </c>
      <c r="AN102" s="32">
        <v>0</v>
      </c>
      <c r="AO102" s="32">
        <v>0</v>
      </c>
      <c r="AP102" s="32">
        <v>0</v>
      </c>
      <c r="AQ102" s="32">
        <v>0</v>
      </c>
      <c r="AR102" s="32">
        <v>0</v>
      </c>
      <c r="AS102" s="32">
        <v>0</v>
      </c>
      <c r="AT102" s="32">
        <v>0</v>
      </c>
      <c r="AU102" s="32">
        <v>0</v>
      </c>
      <c r="AV102" s="32">
        <v>0</v>
      </c>
      <c r="AW102" s="32">
        <v>0</v>
      </c>
      <c r="AX102" s="32">
        <v>0</v>
      </c>
      <c r="AY102" s="32">
        <v>0</v>
      </c>
      <c r="AZ102" s="32">
        <v>0</v>
      </c>
      <c r="BA102" s="32">
        <v>0</v>
      </c>
      <c r="BB102" s="32">
        <v>0</v>
      </c>
      <c r="BC102" s="32">
        <v>0</v>
      </c>
      <c r="BD102" s="32">
        <v>0</v>
      </c>
      <c r="BG102" s="76"/>
      <c r="BH102" s="76"/>
      <c r="BI102" s="76"/>
      <c r="BJ102" s="76"/>
      <c r="BK102" s="76"/>
      <c r="BL102" s="76"/>
      <c r="BM102" s="76"/>
      <c r="BN102" s="76"/>
      <c r="BO102" s="76"/>
      <c r="BP102" s="76"/>
      <c r="BQ102" s="76"/>
      <c r="BR102" s="76"/>
      <c r="BS102" s="76"/>
      <c r="BT102" s="76"/>
      <c r="BU102" s="76"/>
      <c r="BW102" s="76"/>
      <c r="BX102" s="76"/>
      <c r="BY102" s="76"/>
      <c r="BZ102" s="76"/>
      <c r="CA102" s="76"/>
    </row>
    <row r="103" spans="1:79" s="114" customFormat="1" outlineLevel="1">
      <c r="A103" s="112"/>
      <c r="B103" s="50" t="str">
        <f>'Get Started'!$D$7&amp;" New Investment in Round"</f>
        <v>$ New Investment in Round</v>
      </c>
      <c r="C103" s="31" t="str">
        <f>'Get Started'!$D$7</f>
        <v>$</v>
      </c>
      <c r="D103" s="113" t="s">
        <v>234</v>
      </c>
      <c r="I103" s="50"/>
      <c r="J103" s="115">
        <f t="shared" ref="J103:BD103" si="319">J77</f>
        <v>0</v>
      </c>
      <c r="K103" s="115">
        <f t="shared" si="319"/>
        <v>0</v>
      </c>
      <c r="L103" s="115">
        <f t="shared" si="319"/>
        <v>0</v>
      </c>
      <c r="M103" s="115">
        <f t="shared" si="319"/>
        <v>0</v>
      </c>
      <c r="N103" s="115">
        <f t="shared" si="319"/>
        <v>0</v>
      </c>
      <c r="O103" s="115">
        <f t="shared" si="319"/>
        <v>0</v>
      </c>
      <c r="P103" s="115">
        <f t="shared" si="319"/>
        <v>0</v>
      </c>
      <c r="Q103" s="115">
        <f t="shared" si="319"/>
        <v>0</v>
      </c>
      <c r="R103" s="115">
        <f t="shared" si="319"/>
        <v>0</v>
      </c>
      <c r="S103" s="115">
        <f t="shared" si="319"/>
        <v>0</v>
      </c>
      <c r="T103" s="115">
        <f t="shared" si="319"/>
        <v>0</v>
      </c>
      <c r="U103" s="115">
        <f t="shared" si="319"/>
        <v>0</v>
      </c>
      <c r="V103" s="115">
        <f t="shared" si="319"/>
        <v>0</v>
      </c>
      <c r="W103" s="115">
        <f t="shared" si="319"/>
        <v>0</v>
      </c>
      <c r="X103" s="115">
        <f t="shared" si="319"/>
        <v>0</v>
      </c>
      <c r="Y103" s="115">
        <f t="shared" si="319"/>
        <v>0</v>
      </c>
      <c r="Z103" s="115">
        <f t="shared" si="319"/>
        <v>0</v>
      </c>
      <c r="AA103" s="115">
        <f t="shared" si="319"/>
        <v>0</v>
      </c>
      <c r="AB103" s="115">
        <f t="shared" si="319"/>
        <v>0</v>
      </c>
      <c r="AC103" s="115">
        <f t="shared" si="319"/>
        <v>0</v>
      </c>
      <c r="AD103" s="115">
        <f t="shared" si="319"/>
        <v>0</v>
      </c>
      <c r="AE103" s="115">
        <f t="shared" si="319"/>
        <v>0</v>
      </c>
      <c r="AF103" s="115">
        <f t="shared" si="319"/>
        <v>0</v>
      </c>
      <c r="AG103" s="115">
        <f t="shared" si="319"/>
        <v>0</v>
      </c>
      <c r="AH103" s="115">
        <f t="shared" si="319"/>
        <v>0</v>
      </c>
      <c r="AI103" s="115">
        <f t="shared" si="319"/>
        <v>0</v>
      </c>
      <c r="AJ103" s="115">
        <f t="shared" si="319"/>
        <v>0</v>
      </c>
      <c r="AK103" s="115">
        <f t="shared" si="319"/>
        <v>0</v>
      </c>
      <c r="AL103" s="115">
        <f t="shared" si="319"/>
        <v>0</v>
      </c>
      <c r="AM103" s="115">
        <f t="shared" si="319"/>
        <v>0</v>
      </c>
      <c r="AN103" s="115">
        <f t="shared" si="319"/>
        <v>0</v>
      </c>
      <c r="AO103" s="115">
        <f t="shared" si="319"/>
        <v>0</v>
      </c>
      <c r="AP103" s="115">
        <f t="shared" si="319"/>
        <v>0</v>
      </c>
      <c r="AQ103" s="115">
        <f t="shared" si="319"/>
        <v>0</v>
      </c>
      <c r="AR103" s="115">
        <f t="shared" si="319"/>
        <v>0</v>
      </c>
      <c r="AS103" s="115">
        <f t="shared" si="319"/>
        <v>0</v>
      </c>
      <c r="AT103" s="115">
        <f t="shared" si="319"/>
        <v>0</v>
      </c>
      <c r="AU103" s="115">
        <f t="shared" si="319"/>
        <v>0</v>
      </c>
      <c r="AV103" s="115">
        <f t="shared" si="319"/>
        <v>0</v>
      </c>
      <c r="AW103" s="115">
        <f t="shared" si="319"/>
        <v>0</v>
      </c>
      <c r="AX103" s="115">
        <f t="shared" si="319"/>
        <v>0</v>
      </c>
      <c r="AY103" s="115">
        <f t="shared" si="319"/>
        <v>0</v>
      </c>
      <c r="AZ103" s="115">
        <f t="shared" si="319"/>
        <v>0</v>
      </c>
      <c r="BA103" s="115">
        <f t="shared" si="319"/>
        <v>0</v>
      </c>
      <c r="BB103" s="115">
        <f t="shared" si="319"/>
        <v>0</v>
      </c>
      <c r="BC103" s="115">
        <f t="shared" si="319"/>
        <v>0</v>
      </c>
      <c r="BD103" s="115">
        <f t="shared" si="319"/>
        <v>0</v>
      </c>
      <c r="BF103" s="76">
        <f t="shared" ref="BF103:BU103" ca="1" si="320">SUMIFS($J103:$BD103,$J$4:$BD$4,BF$4,$J$3:$BD$3,BF$3)</f>
        <v>0</v>
      </c>
      <c r="BG103" s="76">
        <f t="shared" ca="1" si="320"/>
        <v>0</v>
      </c>
      <c r="BH103" s="76">
        <f t="shared" ca="1" si="320"/>
        <v>0</v>
      </c>
      <c r="BI103" s="76">
        <f t="shared" ca="1" si="320"/>
        <v>0</v>
      </c>
      <c r="BJ103" s="76">
        <f t="shared" ca="1" si="320"/>
        <v>0</v>
      </c>
      <c r="BK103" s="76">
        <f t="shared" ca="1" si="320"/>
        <v>0</v>
      </c>
      <c r="BL103" s="76">
        <f t="shared" ca="1" si="320"/>
        <v>0</v>
      </c>
      <c r="BM103" s="76">
        <f t="shared" ca="1" si="320"/>
        <v>0</v>
      </c>
      <c r="BN103" s="76">
        <f t="shared" ca="1" si="320"/>
        <v>0</v>
      </c>
      <c r="BO103" s="76">
        <f t="shared" ca="1" si="320"/>
        <v>0</v>
      </c>
      <c r="BP103" s="76">
        <f t="shared" ca="1" si="320"/>
        <v>0</v>
      </c>
      <c r="BQ103" s="76">
        <f t="shared" ca="1" si="320"/>
        <v>0</v>
      </c>
      <c r="BR103" s="76">
        <f t="shared" ca="1" si="320"/>
        <v>0</v>
      </c>
      <c r="BS103" s="76">
        <f t="shared" ca="1" si="320"/>
        <v>0</v>
      </c>
      <c r="BT103" s="76">
        <f t="shared" ca="1" si="320"/>
        <v>0</v>
      </c>
      <c r="BU103" s="76">
        <f t="shared" ca="1" si="320"/>
        <v>0</v>
      </c>
      <c r="BV103" s="50"/>
      <c r="BW103" s="76">
        <f t="shared" ref="BW103:BZ103" ca="1" si="321">SUMIFS($J103:$BD103,$J$4:$BD$4,BW$4)</f>
        <v>0</v>
      </c>
      <c r="BX103" s="76">
        <f t="shared" ca="1" si="321"/>
        <v>0</v>
      </c>
      <c r="BY103" s="76">
        <f t="shared" ca="1" si="321"/>
        <v>0</v>
      </c>
      <c r="BZ103" s="76">
        <f t="shared" ca="1" si="321"/>
        <v>0</v>
      </c>
      <c r="CA103" s="76"/>
    </row>
    <row r="104" spans="1:79" s="114" customFormat="1" outlineLevel="1">
      <c r="A104" s="112"/>
      <c r="B104" s="50" t="str">
        <f>'Get Started'!$D$7&amp;" Cumulative New Investment"</f>
        <v>$ Cumulative New Investment</v>
      </c>
      <c r="C104" s="31" t="str">
        <f>'Get Started'!$D$7</f>
        <v>$</v>
      </c>
      <c r="D104" s="113" t="s">
        <v>235</v>
      </c>
      <c r="I104" s="116">
        <v>0</v>
      </c>
      <c r="J104" s="115">
        <f t="shared" ref="J104:BD104" si="322">SUM(J103:J103)+I104</f>
        <v>0</v>
      </c>
      <c r="K104" s="115">
        <f t="shared" si="322"/>
        <v>0</v>
      </c>
      <c r="L104" s="115">
        <f t="shared" si="322"/>
        <v>0</v>
      </c>
      <c r="M104" s="115">
        <f t="shared" si="322"/>
        <v>0</v>
      </c>
      <c r="N104" s="115">
        <f t="shared" si="322"/>
        <v>0</v>
      </c>
      <c r="O104" s="115">
        <f t="shared" si="322"/>
        <v>0</v>
      </c>
      <c r="P104" s="115">
        <f t="shared" si="322"/>
        <v>0</v>
      </c>
      <c r="Q104" s="115">
        <f t="shared" si="322"/>
        <v>0</v>
      </c>
      <c r="R104" s="115">
        <f t="shared" si="322"/>
        <v>0</v>
      </c>
      <c r="S104" s="115">
        <f t="shared" si="322"/>
        <v>0</v>
      </c>
      <c r="T104" s="115">
        <f t="shared" si="322"/>
        <v>0</v>
      </c>
      <c r="U104" s="115">
        <f t="shared" si="322"/>
        <v>0</v>
      </c>
      <c r="V104" s="115">
        <f t="shared" si="322"/>
        <v>0</v>
      </c>
      <c r="W104" s="115">
        <f t="shared" si="322"/>
        <v>0</v>
      </c>
      <c r="X104" s="115">
        <f t="shared" si="322"/>
        <v>0</v>
      </c>
      <c r="Y104" s="115">
        <f t="shared" si="322"/>
        <v>0</v>
      </c>
      <c r="Z104" s="115">
        <f t="shared" si="322"/>
        <v>0</v>
      </c>
      <c r="AA104" s="115">
        <f t="shared" si="322"/>
        <v>0</v>
      </c>
      <c r="AB104" s="115">
        <f t="shared" si="322"/>
        <v>0</v>
      </c>
      <c r="AC104" s="115">
        <f t="shared" si="322"/>
        <v>0</v>
      </c>
      <c r="AD104" s="115">
        <f t="shared" si="322"/>
        <v>0</v>
      </c>
      <c r="AE104" s="115">
        <f t="shared" si="322"/>
        <v>0</v>
      </c>
      <c r="AF104" s="115">
        <f t="shared" si="322"/>
        <v>0</v>
      </c>
      <c r="AG104" s="115">
        <f t="shared" si="322"/>
        <v>0</v>
      </c>
      <c r="AH104" s="115">
        <f t="shared" si="322"/>
        <v>0</v>
      </c>
      <c r="AI104" s="115">
        <f t="shared" si="322"/>
        <v>0</v>
      </c>
      <c r="AJ104" s="115">
        <f t="shared" si="322"/>
        <v>0</v>
      </c>
      <c r="AK104" s="115">
        <f t="shared" si="322"/>
        <v>0</v>
      </c>
      <c r="AL104" s="115">
        <f t="shared" si="322"/>
        <v>0</v>
      </c>
      <c r="AM104" s="115">
        <f t="shared" si="322"/>
        <v>0</v>
      </c>
      <c r="AN104" s="115">
        <f t="shared" si="322"/>
        <v>0</v>
      </c>
      <c r="AO104" s="115">
        <f t="shared" si="322"/>
        <v>0</v>
      </c>
      <c r="AP104" s="115">
        <f t="shared" si="322"/>
        <v>0</v>
      </c>
      <c r="AQ104" s="115">
        <f t="shared" si="322"/>
        <v>0</v>
      </c>
      <c r="AR104" s="115">
        <f t="shared" si="322"/>
        <v>0</v>
      </c>
      <c r="AS104" s="115">
        <f t="shared" si="322"/>
        <v>0</v>
      </c>
      <c r="AT104" s="115">
        <f t="shared" si="322"/>
        <v>0</v>
      </c>
      <c r="AU104" s="115">
        <f t="shared" si="322"/>
        <v>0</v>
      </c>
      <c r="AV104" s="115">
        <f t="shared" si="322"/>
        <v>0</v>
      </c>
      <c r="AW104" s="115">
        <f t="shared" si="322"/>
        <v>0</v>
      </c>
      <c r="AX104" s="115">
        <f t="shared" si="322"/>
        <v>0</v>
      </c>
      <c r="AY104" s="115">
        <f t="shared" si="322"/>
        <v>0</v>
      </c>
      <c r="AZ104" s="115">
        <f t="shared" si="322"/>
        <v>0</v>
      </c>
      <c r="BA104" s="115">
        <f t="shared" si="322"/>
        <v>0</v>
      </c>
      <c r="BB104" s="115">
        <f t="shared" si="322"/>
        <v>0</v>
      </c>
      <c r="BC104" s="115">
        <f t="shared" si="322"/>
        <v>0</v>
      </c>
      <c r="BD104" s="115">
        <f t="shared" si="322"/>
        <v>0</v>
      </c>
      <c r="BF104" s="74">
        <f t="shared" ref="BF104:BU104" ca="1" si="323">INDEX($J104:$BD104,1,MATCH(BF$6,$J$6:$BD$6,0))</f>
        <v>0</v>
      </c>
      <c r="BG104" s="74">
        <f t="shared" ca="1" si="323"/>
        <v>0</v>
      </c>
      <c r="BH104" s="74">
        <f t="shared" ca="1" si="323"/>
        <v>0</v>
      </c>
      <c r="BI104" s="74">
        <f t="shared" ca="1" si="323"/>
        <v>0</v>
      </c>
      <c r="BJ104" s="74">
        <f t="shared" ca="1" si="323"/>
        <v>0</v>
      </c>
      <c r="BK104" s="74">
        <f t="shared" ca="1" si="323"/>
        <v>0</v>
      </c>
      <c r="BL104" s="74">
        <f t="shared" ca="1" si="323"/>
        <v>0</v>
      </c>
      <c r="BM104" s="74">
        <f t="shared" ca="1" si="323"/>
        <v>0</v>
      </c>
      <c r="BN104" s="74">
        <f t="shared" ca="1" si="323"/>
        <v>0</v>
      </c>
      <c r="BO104" s="74">
        <f t="shared" ca="1" si="323"/>
        <v>0</v>
      </c>
      <c r="BP104" s="74">
        <f t="shared" ca="1" si="323"/>
        <v>0</v>
      </c>
      <c r="BQ104" s="74">
        <f t="shared" ca="1" si="323"/>
        <v>0</v>
      </c>
      <c r="BR104" s="74">
        <f t="shared" ca="1" si="323"/>
        <v>0</v>
      </c>
      <c r="BS104" s="74">
        <f t="shared" ca="1" si="323"/>
        <v>0</v>
      </c>
      <c r="BT104" s="74">
        <f t="shared" ca="1" si="323"/>
        <v>0</v>
      </c>
      <c r="BU104" s="74">
        <f t="shared" ca="1" si="323"/>
        <v>0</v>
      </c>
      <c r="BV104" s="74"/>
      <c r="BW104" s="74">
        <f ca="1">INDEX($J104:$BD104,1,MATCH(BW$6,$J$6:$BD$6,0))</f>
        <v>0</v>
      </c>
      <c r="BX104" s="74">
        <f ca="1">INDEX($J104:$BD104,1,MATCH(BX$6,$J$6:$BD$6,0))</f>
        <v>0</v>
      </c>
      <c r="BY104" s="74">
        <f ca="1">INDEX($J104:$BD104,1,MATCH(BY$6,$J$6:$BD$6,0))</f>
        <v>0</v>
      </c>
      <c r="BZ104" s="74">
        <f ca="1">INDEX($J104:$BD104,1,MATCH(BZ$6,$J$6:$BD$6,0))</f>
        <v>0</v>
      </c>
      <c r="CA104" s="74"/>
    </row>
    <row r="105" spans="1:79" s="114" customFormat="1" outlineLevel="1">
      <c r="A105" s="112"/>
      <c r="B105" s="50"/>
      <c r="C105" s="31"/>
      <c r="D105" s="113"/>
      <c r="I105" s="115"/>
      <c r="J105" s="115"/>
      <c r="K105" s="115"/>
      <c r="L105" s="115"/>
      <c r="M105" s="115"/>
      <c r="N105" s="115"/>
      <c r="O105" s="115"/>
      <c r="P105" s="115"/>
      <c r="BG105" s="76"/>
      <c r="BH105" s="76"/>
      <c r="BI105" s="76"/>
      <c r="BJ105" s="76"/>
      <c r="BK105" s="76"/>
      <c r="BL105" s="76"/>
      <c r="BM105" s="76"/>
      <c r="BN105" s="76"/>
      <c r="BO105" s="76"/>
      <c r="BP105" s="76"/>
      <c r="BQ105" s="76"/>
      <c r="BR105" s="76"/>
      <c r="BS105" s="76"/>
      <c r="BT105" s="76"/>
      <c r="BU105" s="76"/>
      <c r="BV105" s="50"/>
      <c r="BW105" s="76"/>
      <c r="BX105" s="76"/>
      <c r="BY105" s="76"/>
      <c r="BZ105" s="76"/>
      <c r="CA105" s="76"/>
    </row>
    <row r="106" spans="1:79" s="114" customFormat="1" outlineLevel="1">
      <c r="A106" s="112"/>
      <c r="B106" s="58" t="s">
        <v>236</v>
      </c>
      <c r="C106" s="31"/>
      <c r="D106" s="113"/>
      <c r="I106" s="115"/>
      <c r="J106" s="115"/>
      <c r="K106" s="115"/>
      <c r="L106" s="115"/>
      <c r="M106" s="115"/>
      <c r="N106" s="115"/>
      <c r="O106" s="115"/>
      <c r="P106" s="115"/>
      <c r="BG106" s="76"/>
      <c r="BH106" s="76"/>
      <c r="BI106" s="76"/>
      <c r="BJ106" s="76"/>
      <c r="BK106" s="76"/>
      <c r="BL106" s="76"/>
      <c r="BM106" s="76"/>
      <c r="BN106" s="76"/>
      <c r="BO106" s="76"/>
      <c r="BP106" s="76"/>
      <c r="BQ106" s="76"/>
      <c r="BR106" s="76"/>
      <c r="BS106" s="76"/>
      <c r="BT106" s="76"/>
      <c r="BU106" s="76"/>
      <c r="BV106" s="50"/>
      <c r="BW106" s="76"/>
      <c r="BX106" s="76"/>
      <c r="BY106" s="76"/>
      <c r="BZ106" s="76"/>
      <c r="CA106" s="76"/>
    </row>
    <row r="107" spans="1:79" s="114" customFormat="1" outlineLevel="1">
      <c r="A107" s="112"/>
      <c r="B107" s="50" t="str">
        <f>'Get Started'!$D$7&amp;" Investment through Equity Instruments"</f>
        <v>$ Investment through Equity Instruments</v>
      </c>
      <c r="C107" s="31" t="str">
        <f>'Get Started'!$D$7</f>
        <v>$</v>
      </c>
      <c r="D107" s="113" t="s">
        <v>237</v>
      </c>
      <c r="I107" s="115"/>
      <c r="J107" s="115">
        <f t="shared" ref="J107:BD107" si="324">J103-J108</f>
        <v>0</v>
      </c>
      <c r="K107" s="115">
        <f t="shared" si="324"/>
        <v>0</v>
      </c>
      <c r="L107" s="115">
        <f t="shared" si="324"/>
        <v>0</v>
      </c>
      <c r="M107" s="115">
        <f t="shared" si="324"/>
        <v>0</v>
      </c>
      <c r="N107" s="115">
        <f t="shared" si="324"/>
        <v>0</v>
      </c>
      <c r="O107" s="115">
        <f t="shared" si="324"/>
        <v>0</v>
      </c>
      <c r="P107" s="115">
        <f t="shared" si="324"/>
        <v>0</v>
      </c>
      <c r="Q107" s="115">
        <f t="shared" si="324"/>
        <v>0</v>
      </c>
      <c r="R107" s="115">
        <f t="shared" si="324"/>
        <v>0</v>
      </c>
      <c r="S107" s="115">
        <f t="shared" si="324"/>
        <v>0</v>
      </c>
      <c r="T107" s="115">
        <f t="shared" si="324"/>
        <v>0</v>
      </c>
      <c r="U107" s="115">
        <f t="shared" si="324"/>
        <v>0</v>
      </c>
      <c r="V107" s="115">
        <f t="shared" si="324"/>
        <v>0</v>
      </c>
      <c r="W107" s="115">
        <f t="shared" si="324"/>
        <v>0</v>
      </c>
      <c r="X107" s="115">
        <f t="shared" si="324"/>
        <v>0</v>
      </c>
      <c r="Y107" s="115">
        <f t="shared" si="324"/>
        <v>0</v>
      </c>
      <c r="Z107" s="115">
        <f t="shared" si="324"/>
        <v>0</v>
      </c>
      <c r="AA107" s="115">
        <f t="shared" si="324"/>
        <v>0</v>
      </c>
      <c r="AB107" s="115">
        <f t="shared" si="324"/>
        <v>0</v>
      </c>
      <c r="AC107" s="115">
        <f t="shared" si="324"/>
        <v>0</v>
      </c>
      <c r="AD107" s="115">
        <f t="shared" si="324"/>
        <v>0</v>
      </c>
      <c r="AE107" s="115">
        <f t="shared" si="324"/>
        <v>0</v>
      </c>
      <c r="AF107" s="115">
        <f t="shared" si="324"/>
        <v>0</v>
      </c>
      <c r="AG107" s="115">
        <f t="shared" si="324"/>
        <v>0</v>
      </c>
      <c r="AH107" s="115">
        <f t="shared" si="324"/>
        <v>0</v>
      </c>
      <c r="AI107" s="115">
        <f t="shared" si="324"/>
        <v>0</v>
      </c>
      <c r="AJ107" s="115">
        <f t="shared" si="324"/>
        <v>0</v>
      </c>
      <c r="AK107" s="115">
        <f t="shared" si="324"/>
        <v>0</v>
      </c>
      <c r="AL107" s="115">
        <f t="shared" si="324"/>
        <v>0</v>
      </c>
      <c r="AM107" s="115">
        <f t="shared" si="324"/>
        <v>0</v>
      </c>
      <c r="AN107" s="115">
        <f t="shared" si="324"/>
        <v>0</v>
      </c>
      <c r="AO107" s="115">
        <f t="shared" si="324"/>
        <v>0</v>
      </c>
      <c r="AP107" s="115">
        <f t="shared" si="324"/>
        <v>0</v>
      </c>
      <c r="AQ107" s="115">
        <f t="shared" si="324"/>
        <v>0</v>
      </c>
      <c r="AR107" s="115">
        <f t="shared" si="324"/>
        <v>0</v>
      </c>
      <c r="AS107" s="115">
        <f t="shared" si="324"/>
        <v>0</v>
      </c>
      <c r="AT107" s="115">
        <f t="shared" si="324"/>
        <v>0</v>
      </c>
      <c r="AU107" s="115">
        <f t="shared" si="324"/>
        <v>0</v>
      </c>
      <c r="AV107" s="115">
        <f t="shared" si="324"/>
        <v>0</v>
      </c>
      <c r="AW107" s="115">
        <f t="shared" si="324"/>
        <v>0</v>
      </c>
      <c r="AX107" s="115">
        <f t="shared" si="324"/>
        <v>0</v>
      </c>
      <c r="AY107" s="115">
        <f t="shared" si="324"/>
        <v>0</v>
      </c>
      <c r="AZ107" s="115">
        <f t="shared" si="324"/>
        <v>0</v>
      </c>
      <c r="BA107" s="115">
        <f t="shared" si="324"/>
        <v>0</v>
      </c>
      <c r="BB107" s="115">
        <f t="shared" si="324"/>
        <v>0</v>
      </c>
      <c r="BC107" s="115">
        <f t="shared" si="324"/>
        <v>0</v>
      </c>
      <c r="BD107" s="115">
        <f t="shared" si="324"/>
        <v>0</v>
      </c>
      <c r="BF107" s="76">
        <f t="shared" ref="BF107:BU109" ca="1" si="325">SUMIFS($J107:$BD107,$J$4:$BD$4,BF$4,$J$3:$BD$3,BF$3)</f>
        <v>0</v>
      </c>
      <c r="BG107" s="76">
        <f t="shared" ca="1" si="325"/>
        <v>0</v>
      </c>
      <c r="BH107" s="76">
        <f t="shared" ca="1" si="325"/>
        <v>0</v>
      </c>
      <c r="BI107" s="76">
        <f t="shared" ca="1" si="325"/>
        <v>0</v>
      </c>
      <c r="BJ107" s="76">
        <f t="shared" ca="1" si="325"/>
        <v>0</v>
      </c>
      <c r="BK107" s="76">
        <f t="shared" ca="1" si="325"/>
        <v>0</v>
      </c>
      <c r="BL107" s="76">
        <f t="shared" ca="1" si="325"/>
        <v>0</v>
      </c>
      <c r="BM107" s="76">
        <f t="shared" ca="1" si="325"/>
        <v>0</v>
      </c>
      <c r="BN107" s="76">
        <f t="shared" ca="1" si="325"/>
        <v>0</v>
      </c>
      <c r="BO107" s="76">
        <f t="shared" ca="1" si="325"/>
        <v>0</v>
      </c>
      <c r="BP107" s="76">
        <f t="shared" ca="1" si="325"/>
        <v>0</v>
      </c>
      <c r="BQ107" s="76">
        <f t="shared" ca="1" si="325"/>
        <v>0</v>
      </c>
      <c r="BR107" s="76">
        <f t="shared" ca="1" si="325"/>
        <v>0</v>
      </c>
      <c r="BS107" s="76">
        <f t="shared" ca="1" si="325"/>
        <v>0</v>
      </c>
      <c r="BT107" s="76">
        <f t="shared" ca="1" si="325"/>
        <v>0</v>
      </c>
      <c r="BU107" s="76">
        <f t="shared" ca="1" si="325"/>
        <v>0</v>
      </c>
      <c r="BV107" s="50"/>
      <c r="BW107" s="76">
        <f t="shared" ref="BW107:BZ109" ca="1" si="326">SUMIFS($J107:$BD107,$J$4:$BD$4,BW$4)</f>
        <v>0</v>
      </c>
      <c r="BX107" s="76">
        <f t="shared" ca="1" si="326"/>
        <v>0</v>
      </c>
      <c r="BY107" s="76">
        <f t="shared" ca="1" si="326"/>
        <v>0</v>
      </c>
      <c r="BZ107" s="76">
        <f t="shared" ca="1" si="326"/>
        <v>0</v>
      </c>
      <c r="CA107" s="76"/>
    </row>
    <row r="108" spans="1:79" s="114" customFormat="1" outlineLevel="1">
      <c r="A108" s="112"/>
      <c r="B108" s="50" t="str">
        <f>'Get Started'!$D$7&amp;" Investment through New Convertible Notes or SAFEs"</f>
        <v>$ Investment through New Convertible Notes or SAFEs</v>
      </c>
      <c r="C108" s="31" t="str">
        <f>'Get Started'!$D$7</f>
        <v>$</v>
      </c>
      <c r="D108" s="113" t="s">
        <v>238</v>
      </c>
      <c r="I108" s="115"/>
      <c r="J108" s="32">
        <v>0</v>
      </c>
      <c r="K108" s="32">
        <v>0</v>
      </c>
      <c r="L108" s="32">
        <v>0</v>
      </c>
      <c r="M108" s="32">
        <v>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0</v>
      </c>
      <c r="AI108" s="32">
        <v>0</v>
      </c>
      <c r="AJ108" s="32">
        <v>0</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0</v>
      </c>
      <c r="BB108" s="32">
        <v>0</v>
      </c>
      <c r="BC108" s="32">
        <v>0</v>
      </c>
      <c r="BD108" s="32">
        <v>0</v>
      </c>
      <c r="BF108" s="76">
        <f t="shared" ca="1" si="325"/>
        <v>0</v>
      </c>
      <c r="BG108" s="76">
        <f t="shared" ca="1" si="325"/>
        <v>0</v>
      </c>
      <c r="BH108" s="76">
        <f t="shared" ca="1" si="325"/>
        <v>0</v>
      </c>
      <c r="BI108" s="76">
        <f t="shared" ca="1" si="325"/>
        <v>0</v>
      </c>
      <c r="BJ108" s="76">
        <f t="shared" ca="1" si="325"/>
        <v>0</v>
      </c>
      <c r="BK108" s="76">
        <f t="shared" ca="1" si="325"/>
        <v>0</v>
      </c>
      <c r="BL108" s="76">
        <f t="shared" ca="1" si="325"/>
        <v>0</v>
      </c>
      <c r="BM108" s="76">
        <f t="shared" ca="1" si="325"/>
        <v>0</v>
      </c>
      <c r="BN108" s="76">
        <f t="shared" ca="1" si="325"/>
        <v>0</v>
      </c>
      <c r="BO108" s="76">
        <f t="shared" ca="1" si="325"/>
        <v>0</v>
      </c>
      <c r="BP108" s="76">
        <f t="shared" ca="1" si="325"/>
        <v>0</v>
      </c>
      <c r="BQ108" s="76">
        <f t="shared" ca="1" si="325"/>
        <v>0</v>
      </c>
      <c r="BR108" s="76">
        <f t="shared" ca="1" si="325"/>
        <v>0</v>
      </c>
      <c r="BS108" s="76">
        <f t="shared" ca="1" si="325"/>
        <v>0</v>
      </c>
      <c r="BT108" s="76">
        <f t="shared" ca="1" si="325"/>
        <v>0</v>
      </c>
      <c r="BU108" s="76">
        <f t="shared" ca="1" si="325"/>
        <v>0</v>
      </c>
      <c r="BV108" s="50"/>
      <c r="BW108" s="76">
        <f t="shared" ca="1" si="326"/>
        <v>0</v>
      </c>
      <c r="BX108" s="76">
        <f t="shared" ca="1" si="326"/>
        <v>0</v>
      </c>
      <c r="BY108" s="76">
        <f t="shared" ca="1" si="326"/>
        <v>0</v>
      </c>
      <c r="BZ108" s="76">
        <f t="shared" ca="1" si="326"/>
        <v>0</v>
      </c>
      <c r="CA108" s="76"/>
    </row>
    <row r="109" spans="1:79" s="114" customFormat="1" outlineLevel="1">
      <c r="A109" s="112"/>
      <c r="B109" s="50" t="str">
        <f>'Get Started'!$D$7&amp;" Converted Amount of Convertible Notes or SAFEs"</f>
        <v>$ Converted Amount of Convertible Notes or SAFEs</v>
      </c>
      <c r="C109" s="31" t="str">
        <f>'Get Started'!$D$7</f>
        <v>$</v>
      </c>
      <c r="D109" s="113" t="s">
        <v>297</v>
      </c>
      <c r="I109" s="115"/>
      <c r="J109" s="130">
        <f>IF(J107&lt;&gt;0,SUM($I108:I108),0)</f>
        <v>0</v>
      </c>
      <c r="K109" s="130">
        <f>IF(K107&lt;&gt;0,SUM($I108:J108),0)</f>
        <v>0</v>
      </c>
      <c r="L109" s="130">
        <f>IF(L107&lt;&gt;0,SUM($I108:K108),0)</f>
        <v>0</v>
      </c>
      <c r="M109" s="130">
        <f>IF(M107&lt;&gt;0,SUM($I108:L108),0)</f>
        <v>0</v>
      </c>
      <c r="N109" s="130">
        <f>IF(N107&lt;&gt;0,SUM($I108:M108),0)</f>
        <v>0</v>
      </c>
      <c r="O109" s="130">
        <f>IF(O107&lt;&gt;0,SUM($I108:N108),0)</f>
        <v>0</v>
      </c>
      <c r="P109" s="130">
        <f>IF(P107&lt;&gt;0,SUM($I108:O108),0)</f>
        <v>0</v>
      </c>
      <c r="Q109" s="130">
        <f>IF(Q107&lt;&gt;0,SUM($I108:P108),0)</f>
        <v>0</v>
      </c>
      <c r="R109" s="130">
        <f>IF(R107&lt;&gt;0,SUM($I108:Q108),0)</f>
        <v>0</v>
      </c>
      <c r="S109" s="130">
        <f>IF(S107&lt;&gt;0,SUM($I108:R108),0)</f>
        <v>0</v>
      </c>
      <c r="T109" s="130">
        <f>IF(T107&lt;&gt;0,SUM($I108:S108),0)</f>
        <v>0</v>
      </c>
      <c r="U109" s="130">
        <f>IF(U107&lt;&gt;0,SUM($I108:T108),0)</f>
        <v>0</v>
      </c>
      <c r="V109" s="130">
        <f>IF(V107&lt;&gt;0,SUM($I108:U108),0)</f>
        <v>0</v>
      </c>
      <c r="W109" s="130">
        <f>IF(W107&lt;&gt;0,SUM($I108:V108),0)</f>
        <v>0</v>
      </c>
      <c r="X109" s="130">
        <f>IF(X107&lt;&gt;0,SUM($I108:W108),0)</f>
        <v>0</v>
      </c>
      <c r="Y109" s="130">
        <f>IF(Y107&lt;&gt;0,SUM($I108:X108),0)</f>
        <v>0</v>
      </c>
      <c r="Z109" s="130">
        <f>IF(Z107&lt;&gt;0,SUM($I108:Y108),0)</f>
        <v>0</v>
      </c>
      <c r="AA109" s="130">
        <f>IF(AA107&lt;&gt;0,SUM($I108:Z108),0)</f>
        <v>0</v>
      </c>
      <c r="AB109" s="130">
        <f>IF(AB107&lt;&gt;0,SUM($I108:AA108),0)</f>
        <v>0</v>
      </c>
      <c r="AC109" s="130">
        <f>IF(AC107&lt;&gt;0,SUM($I108:AB108),0)</f>
        <v>0</v>
      </c>
      <c r="AD109" s="130">
        <f>IF(AD107&lt;&gt;0,SUM($I108:AC108),0)</f>
        <v>0</v>
      </c>
      <c r="AE109" s="130">
        <f>IF(AE107&lt;&gt;0,SUM($I108:AD108),0)</f>
        <v>0</v>
      </c>
      <c r="AF109" s="130">
        <f>IF(AF107&lt;&gt;0,SUM($I108:AE108),0)</f>
        <v>0</v>
      </c>
      <c r="AG109" s="130">
        <f>IF(AG107&lt;&gt;0,SUM($I108:AF108),0)</f>
        <v>0</v>
      </c>
      <c r="AH109" s="130">
        <f>IF(AH107&lt;&gt;0,SUM($I108:AG108),0)</f>
        <v>0</v>
      </c>
      <c r="AI109" s="130">
        <f>IF(AI107&lt;&gt;0,SUM($I108:AH108),0)</f>
        <v>0</v>
      </c>
      <c r="AJ109" s="130">
        <f>IF(AJ107&lt;&gt;0,SUM($I108:AI108),0)</f>
        <v>0</v>
      </c>
      <c r="AK109" s="130">
        <f>IF(AK107&lt;&gt;0,SUM($I108:AJ108),0)</f>
        <v>0</v>
      </c>
      <c r="AL109" s="130">
        <f>IF(AL107&lt;&gt;0,SUM($I108:AK108),0)</f>
        <v>0</v>
      </c>
      <c r="AM109" s="130">
        <f>IF(AM107&lt;&gt;0,SUM($I108:AL108),0)</f>
        <v>0</v>
      </c>
      <c r="AN109" s="130">
        <f>IF(AN107&lt;&gt;0,SUM($I108:AM108),0)</f>
        <v>0</v>
      </c>
      <c r="AO109" s="130">
        <f>IF(AO107&lt;&gt;0,SUM($I108:AN108),0)</f>
        <v>0</v>
      </c>
      <c r="AP109" s="130">
        <f>IF(AP107&lt;&gt;0,SUM($I108:AO108),0)</f>
        <v>0</v>
      </c>
      <c r="AQ109" s="130">
        <f>IF(AQ107&lt;&gt;0,SUM($I108:AP108),0)</f>
        <v>0</v>
      </c>
      <c r="AR109" s="130">
        <f>IF(AR107&lt;&gt;0,SUM($I108:AQ108),0)</f>
        <v>0</v>
      </c>
      <c r="AS109" s="130">
        <f>IF(AS107&lt;&gt;0,SUM($I108:AR108),0)</f>
        <v>0</v>
      </c>
      <c r="AT109" s="130">
        <f>IF(AT107&lt;&gt;0,SUM($I108:AS108),0)</f>
        <v>0</v>
      </c>
      <c r="AU109" s="130">
        <f>IF(AU107&lt;&gt;0,SUM($I108:AT108),0)</f>
        <v>0</v>
      </c>
      <c r="AV109" s="130">
        <f>IF(AV107&lt;&gt;0,SUM($I108:AU108),0)</f>
        <v>0</v>
      </c>
      <c r="AW109" s="130">
        <f>IF(AW107&lt;&gt;0,SUM($I108:AV108),0)</f>
        <v>0</v>
      </c>
      <c r="AX109" s="130">
        <f>IF(AX107&lt;&gt;0,SUM($I108:AW108),0)</f>
        <v>0</v>
      </c>
      <c r="AY109" s="130">
        <f>IF(AY107&lt;&gt;0,SUM($I108:AX108),0)</f>
        <v>0</v>
      </c>
      <c r="AZ109" s="130">
        <f>IF(AZ107&lt;&gt;0,SUM($I108:AY108),0)</f>
        <v>0</v>
      </c>
      <c r="BA109" s="130">
        <f>IF(BA107&lt;&gt;0,SUM($I108:AZ108),0)</f>
        <v>0</v>
      </c>
      <c r="BB109" s="130">
        <f>IF(BB107&lt;&gt;0,SUM($I108:BA108),0)</f>
        <v>0</v>
      </c>
      <c r="BC109" s="130">
        <f>IF(BC107&lt;&gt;0,SUM($I108:BB108),0)</f>
        <v>0</v>
      </c>
      <c r="BD109" s="130">
        <f>IF(BD107&lt;&gt;0,SUM($I108:BC108),0)</f>
        <v>0</v>
      </c>
      <c r="BF109" s="76">
        <f t="shared" ca="1" si="325"/>
        <v>0</v>
      </c>
      <c r="BG109" s="76">
        <f t="shared" ca="1" si="325"/>
        <v>0</v>
      </c>
      <c r="BH109" s="76">
        <f t="shared" ca="1" si="325"/>
        <v>0</v>
      </c>
      <c r="BI109" s="76">
        <f t="shared" ca="1" si="325"/>
        <v>0</v>
      </c>
      <c r="BJ109" s="76">
        <f t="shared" ca="1" si="325"/>
        <v>0</v>
      </c>
      <c r="BK109" s="76">
        <f t="shared" ca="1" si="325"/>
        <v>0</v>
      </c>
      <c r="BL109" s="76">
        <f t="shared" ca="1" si="325"/>
        <v>0</v>
      </c>
      <c r="BM109" s="76">
        <f t="shared" ca="1" si="325"/>
        <v>0</v>
      </c>
      <c r="BN109" s="76">
        <f t="shared" ca="1" si="325"/>
        <v>0</v>
      </c>
      <c r="BO109" s="76">
        <f t="shared" ca="1" si="325"/>
        <v>0</v>
      </c>
      <c r="BP109" s="76">
        <f t="shared" ca="1" si="325"/>
        <v>0</v>
      </c>
      <c r="BQ109" s="76">
        <f t="shared" ca="1" si="325"/>
        <v>0</v>
      </c>
      <c r="BR109" s="76">
        <f t="shared" ca="1" si="325"/>
        <v>0</v>
      </c>
      <c r="BS109" s="76">
        <f t="shared" ca="1" si="325"/>
        <v>0</v>
      </c>
      <c r="BT109" s="76">
        <f t="shared" ca="1" si="325"/>
        <v>0</v>
      </c>
      <c r="BU109" s="76">
        <f t="shared" ca="1" si="325"/>
        <v>0</v>
      </c>
      <c r="BV109" s="50"/>
      <c r="BW109" s="76">
        <f t="shared" ca="1" si="326"/>
        <v>0</v>
      </c>
      <c r="BX109" s="76">
        <f t="shared" ca="1" si="326"/>
        <v>0</v>
      </c>
      <c r="BY109" s="76">
        <f t="shared" ca="1" si="326"/>
        <v>0</v>
      </c>
      <c r="BZ109" s="76">
        <f t="shared" ca="1" si="326"/>
        <v>0</v>
      </c>
      <c r="CA109" s="76"/>
    </row>
    <row r="110" spans="1:79" s="114" customFormat="1" outlineLevel="1">
      <c r="A110" s="112"/>
      <c r="B110" s="50" t="str">
        <f>'Get Started'!$D$7&amp;" Outstanding, Unconverted Convertible Notes or SAFEs"</f>
        <v>$ Outstanding, Unconverted Convertible Notes or SAFEs</v>
      </c>
      <c r="C110" s="31" t="str">
        <f>'Get Started'!$D$7</f>
        <v>$</v>
      </c>
      <c r="D110" s="113" t="s">
        <v>240</v>
      </c>
      <c r="I110" s="115"/>
      <c r="J110" s="115">
        <f t="shared" ref="J110:BD110" si="327">J108-J109+I110</f>
        <v>0</v>
      </c>
      <c r="K110" s="115">
        <f t="shared" si="327"/>
        <v>0</v>
      </c>
      <c r="L110" s="115">
        <f t="shared" si="327"/>
        <v>0</v>
      </c>
      <c r="M110" s="115">
        <f t="shared" si="327"/>
        <v>0</v>
      </c>
      <c r="N110" s="115">
        <f t="shared" si="327"/>
        <v>0</v>
      </c>
      <c r="O110" s="115">
        <f t="shared" si="327"/>
        <v>0</v>
      </c>
      <c r="P110" s="115">
        <f t="shared" si="327"/>
        <v>0</v>
      </c>
      <c r="Q110" s="115">
        <f t="shared" si="327"/>
        <v>0</v>
      </c>
      <c r="R110" s="115">
        <f t="shared" si="327"/>
        <v>0</v>
      </c>
      <c r="S110" s="115">
        <f t="shared" si="327"/>
        <v>0</v>
      </c>
      <c r="T110" s="115">
        <f t="shared" si="327"/>
        <v>0</v>
      </c>
      <c r="U110" s="115">
        <f t="shared" si="327"/>
        <v>0</v>
      </c>
      <c r="V110" s="115">
        <f t="shared" si="327"/>
        <v>0</v>
      </c>
      <c r="W110" s="115">
        <f t="shared" si="327"/>
        <v>0</v>
      </c>
      <c r="X110" s="115">
        <f t="shared" si="327"/>
        <v>0</v>
      </c>
      <c r="Y110" s="115">
        <f t="shared" si="327"/>
        <v>0</v>
      </c>
      <c r="Z110" s="115">
        <f t="shared" si="327"/>
        <v>0</v>
      </c>
      <c r="AA110" s="115">
        <f t="shared" si="327"/>
        <v>0</v>
      </c>
      <c r="AB110" s="115">
        <f t="shared" si="327"/>
        <v>0</v>
      </c>
      <c r="AC110" s="115">
        <f t="shared" si="327"/>
        <v>0</v>
      </c>
      <c r="AD110" s="115">
        <f t="shared" si="327"/>
        <v>0</v>
      </c>
      <c r="AE110" s="115">
        <f t="shared" si="327"/>
        <v>0</v>
      </c>
      <c r="AF110" s="115">
        <f t="shared" si="327"/>
        <v>0</v>
      </c>
      <c r="AG110" s="115">
        <f t="shared" si="327"/>
        <v>0</v>
      </c>
      <c r="AH110" s="115">
        <f t="shared" si="327"/>
        <v>0</v>
      </c>
      <c r="AI110" s="115">
        <f t="shared" si="327"/>
        <v>0</v>
      </c>
      <c r="AJ110" s="115">
        <f t="shared" si="327"/>
        <v>0</v>
      </c>
      <c r="AK110" s="115">
        <f t="shared" si="327"/>
        <v>0</v>
      </c>
      <c r="AL110" s="115">
        <f t="shared" si="327"/>
        <v>0</v>
      </c>
      <c r="AM110" s="115">
        <f t="shared" si="327"/>
        <v>0</v>
      </c>
      <c r="AN110" s="115">
        <f t="shared" si="327"/>
        <v>0</v>
      </c>
      <c r="AO110" s="115">
        <f t="shared" si="327"/>
        <v>0</v>
      </c>
      <c r="AP110" s="115">
        <f t="shared" si="327"/>
        <v>0</v>
      </c>
      <c r="AQ110" s="115">
        <f t="shared" si="327"/>
        <v>0</v>
      </c>
      <c r="AR110" s="115">
        <f t="shared" si="327"/>
        <v>0</v>
      </c>
      <c r="AS110" s="115">
        <f t="shared" si="327"/>
        <v>0</v>
      </c>
      <c r="AT110" s="115">
        <f t="shared" si="327"/>
        <v>0</v>
      </c>
      <c r="AU110" s="115">
        <f t="shared" si="327"/>
        <v>0</v>
      </c>
      <c r="AV110" s="115">
        <f t="shared" si="327"/>
        <v>0</v>
      </c>
      <c r="AW110" s="115">
        <f t="shared" si="327"/>
        <v>0</v>
      </c>
      <c r="AX110" s="115">
        <f t="shared" si="327"/>
        <v>0</v>
      </c>
      <c r="AY110" s="115">
        <f t="shared" si="327"/>
        <v>0</v>
      </c>
      <c r="AZ110" s="115">
        <f t="shared" si="327"/>
        <v>0</v>
      </c>
      <c r="BA110" s="115">
        <f t="shared" si="327"/>
        <v>0</v>
      </c>
      <c r="BB110" s="115">
        <f t="shared" si="327"/>
        <v>0</v>
      </c>
      <c r="BC110" s="115">
        <f t="shared" si="327"/>
        <v>0</v>
      </c>
      <c r="BD110" s="115">
        <f t="shared" si="327"/>
        <v>0</v>
      </c>
      <c r="BF110" s="74">
        <f t="shared" ref="BF110:BU110" ca="1" si="328">INDEX($J110:$BD110,1,MATCH(BF$6,$J$6:$BD$6,0))</f>
        <v>0</v>
      </c>
      <c r="BG110" s="74">
        <f t="shared" ca="1" si="328"/>
        <v>0</v>
      </c>
      <c r="BH110" s="74">
        <f t="shared" ca="1" si="328"/>
        <v>0</v>
      </c>
      <c r="BI110" s="74">
        <f t="shared" ca="1" si="328"/>
        <v>0</v>
      </c>
      <c r="BJ110" s="74">
        <f t="shared" ca="1" si="328"/>
        <v>0</v>
      </c>
      <c r="BK110" s="74">
        <f t="shared" ca="1" si="328"/>
        <v>0</v>
      </c>
      <c r="BL110" s="74">
        <f t="shared" ca="1" si="328"/>
        <v>0</v>
      </c>
      <c r="BM110" s="74">
        <f t="shared" ca="1" si="328"/>
        <v>0</v>
      </c>
      <c r="BN110" s="74">
        <f t="shared" ca="1" si="328"/>
        <v>0</v>
      </c>
      <c r="BO110" s="74">
        <f t="shared" ca="1" si="328"/>
        <v>0</v>
      </c>
      <c r="BP110" s="74">
        <f t="shared" ca="1" si="328"/>
        <v>0</v>
      </c>
      <c r="BQ110" s="74">
        <f t="shared" ca="1" si="328"/>
        <v>0</v>
      </c>
      <c r="BR110" s="74">
        <f t="shared" ca="1" si="328"/>
        <v>0</v>
      </c>
      <c r="BS110" s="74">
        <f t="shared" ca="1" si="328"/>
        <v>0</v>
      </c>
      <c r="BT110" s="74">
        <f t="shared" ca="1" si="328"/>
        <v>0</v>
      </c>
      <c r="BU110" s="74">
        <f t="shared" ca="1" si="328"/>
        <v>0</v>
      </c>
      <c r="BV110" s="74"/>
      <c r="BW110" s="74">
        <f ca="1">INDEX($J110:$BD110,1,MATCH(BW$6,$J$6:$BD$6,0))</f>
        <v>0</v>
      </c>
      <c r="BX110" s="74">
        <f ca="1">INDEX($J110:$BD110,1,MATCH(BX$6,$J$6:$BD$6,0))</f>
        <v>0</v>
      </c>
      <c r="BY110" s="74">
        <f ca="1">INDEX($J110:$BD110,1,MATCH(BY$6,$J$6:$BD$6,0))</f>
        <v>0</v>
      </c>
      <c r="BZ110" s="74">
        <f ca="1">INDEX($J110:$BD110,1,MATCH(BZ$6,$J$6:$BD$6,0))</f>
        <v>0</v>
      </c>
      <c r="CA110" s="74"/>
    </row>
    <row r="111" spans="1:79" s="114" customFormat="1" outlineLevel="1">
      <c r="A111" s="112"/>
      <c r="B111" s="50" t="s">
        <v>241</v>
      </c>
      <c r="C111" s="31" t="s">
        <v>24</v>
      </c>
      <c r="D111" s="113" t="s">
        <v>242</v>
      </c>
      <c r="I111" s="115"/>
      <c r="J111" s="117">
        <v>0</v>
      </c>
      <c r="K111" s="117">
        <f t="shared" ref="K111:BD111" si="329">J111</f>
        <v>0</v>
      </c>
      <c r="L111" s="117">
        <f t="shared" si="329"/>
        <v>0</v>
      </c>
      <c r="M111" s="117">
        <f t="shared" si="329"/>
        <v>0</v>
      </c>
      <c r="N111" s="117">
        <f t="shared" si="329"/>
        <v>0</v>
      </c>
      <c r="O111" s="117">
        <f t="shared" si="329"/>
        <v>0</v>
      </c>
      <c r="P111" s="117">
        <f t="shared" si="329"/>
        <v>0</v>
      </c>
      <c r="Q111" s="117">
        <f t="shared" si="329"/>
        <v>0</v>
      </c>
      <c r="R111" s="117">
        <f t="shared" si="329"/>
        <v>0</v>
      </c>
      <c r="S111" s="117">
        <f t="shared" si="329"/>
        <v>0</v>
      </c>
      <c r="T111" s="117">
        <f t="shared" si="329"/>
        <v>0</v>
      </c>
      <c r="U111" s="117">
        <f t="shared" si="329"/>
        <v>0</v>
      </c>
      <c r="V111" s="117">
        <f t="shared" si="329"/>
        <v>0</v>
      </c>
      <c r="W111" s="117">
        <f t="shared" si="329"/>
        <v>0</v>
      </c>
      <c r="X111" s="117">
        <f t="shared" si="329"/>
        <v>0</v>
      </c>
      <c r="Y111" s="117">
        <f t="shared" si="329"/>
        <v>0</v>
      </c>
      <c r="Z111" s="117">
        <f t="shared" si="329"/>
        <v>0</v>
      </c>
      <c r="AA111" s="117">
        <f t="shared" si="329"/>
        <v>0</v>
      </c>
      <c r="AB111" s="117">
        <f t="shared" si="329"/>
        <v>0</v>
      </c>
      <c r="AC111" s="117">
        <f t="shared" si="329"/>
        <v>0</v>
      </c>
      <c r="AD111" s="117">
        <f t="shared" si="329"/>
        <v>0</v>
      </c>
      <c r="AE111" s="117">
        <f t="shared" si="329"/>
        <v>0</v>
      </c>
      <c r="AF111" s="117">
        <f t="shared" si="329"/>
        <v>0</v>
      </c>
      <c r="AG111" s="117">
        <f t="shared" si="329"/>
        <v>0</v>
      </c>
      <c r="AH111" s="117">
        <f t="shared" si="329"/>
        <v>0</v>
      </c>
      <c r="AI111" s="117">
        <f t="shared" si="329"/>
        <v>0</v>
      </c>
      <c r="AJ111" s="117">
        <f t="shared" si="329"/>
        <v>0</v>
      </c>
      <c r="AK111" s="117">
        <f t="shared" si="329"/>
        <v>0</v>
      </c>
      <c r="AL111" s="117">
        <f t="shared" si="329"/>
        <v>0</v>
      </c>
      <c r="AM111" s="117">
        <f t="shared" si="329"/>
        <v>0</v>
      </c>
      <c r="AN111" s="117">
        <f t="shared" si="329"/>
        <v>0</v>
      </c>
      <c r="AO111" s="117">
        <f t="shared" si="329"/>
        <v>0</v>
      </c>
      <c r="AP111" s="117">
        <f t="shared" si="329"/>
        <v>0</v>
      </c>
      <c r="AQ111" s="117">
        <f t="shared" si="329"/>
        <v>0</v>
      </c>
      <c r="AR111" s="117">
        <f t="shared" si="329"/>
        <v>0</v>
      </c>
      <c r="AS111" s="117">
        <f t="shared" si="329"/>
        <v>0</v>
      </c>
      <c r="AT111" s="117">
        <f t="shared" si="329"/>
        <v>0</v>
      </c>
      <c r="AU111" s="117">
        <f t="shared" si="329"/>
        <v>0</v>
      </c>
      <c r="AV111" s="117">
        <f t="shared" si="329"/>
        <v>0</v>
      </c>
      <c r="AW111" s="117">
        <f t="shared" si="329"/>
        <v>0</v>
      </c>
      <c r="AX111" s="117">
        <f t="shared" si="329"/>
        <v>0</v>
      </c>
      <c r="AY111" s="117">
        <f t="shared" si="329"/>
        <v>0</v>
      </c>
      <c r="AZ111" s="117">
        <f t="shared" si="329"/>
        <v>0</v>
      </c>
      <c r="BA111" s="117">
        <f t="shared" si="329"/>
        <v>0</v>
      </c>
      <c r="BB111" s="117">
        <f t="shared" si="329"/>
        <v>0</v>
      </c>
      <c r="BC111" s="117">
        <f t="shared" si="329"/>
        <v>0</v>
      </c>
      <c r="BD111" s="117">
        <f t="shared" si="329"/>
        <v>0</v>
      </c>
      <c r="BG111" s="76"/>
      <c r="BH111" s="76"/>
      <c r="BI111" s="76"/>
      <c r="BJ111" s="76"/>
      <c r="BK111" s="76"/>
      <c r="BL111" s="76"/>
      <c r="BM111" s="76"/>
      <c r="BN111" s="76"/>
      <c r="BO111" s="76"/>
      <c r="BP111" s="76"/>
      <c r="BQ111" s="76"/>
      <c r="BR111" s="76"/>
      <c r="BS111" s="76"/>
      <c r="BT111" s="76"/>
      <c r="BU111" s="76"/>
      <c r="BV111" s="50"/>
      <c r="BW111" s="76"/>
      <c r="BX111" s="76"/>
      <c r="BY111" s="76"/>
      <c r="BZ111" s="76"/>
      <c r="CA111" s="76"/>
    </row>
    <row r="112" spans="1:79" s="114" customFormat="1" outlineLevel="1">
      <c r="A112" s="112"/>
      <c r="B112" s="50" t="str">
        <f>'Get Started'!$D$7&amp;" Valuation Cap"</f>
        <v>$ Valuation Cap</v>
      </c>
      <c r="C112" s="31" t="str">
        <f>'Get Started'!$D$7</f>
        <v>$</v>
      </c>
      <c r="D112" s="113" t="s">
        <v>243</v>
      </c>
      <c r="I112" s="115"/>
      <c r="J112" s="32">
        <v>0</v>
      </c>
      <c r="K112" s="32">
        <f t="shared" ref="K112:BD112" si="330">J112</f>
        <v>0</v>
      </c>
      <c r="L112" s="32">
        <f t="shared" si="330"/>
        <v>0</v>
      </c>
      <c r="M112" s="32">
        <f t="shared" si="330"/>
        <v>0</v>
      </c>
      <c r="N112" s="32">
        <f t="shared" si="330"/>
        <v>0</v>
      </c>
      <c r="O112" s="32">
        <f t="shared" si="330"/>
        <v>0</v>
      </c>
      <c r="P112" s="32">
        <f t="shared" si="330"/>
        <v>0</v>
      </c>
      <c r="Q112" s="32">
        <f t="shared" si="330"/>
        <v>0</v>
      </c>
      <c r="R112" s="32">
        <f t="shared" si="330"/>
        <v>0</v>
      </c>
      <c r="S112" s="32">
        <f t="shared" si="330"/>
        <v>0</v>
      </c>
      <c r="T112" s="32">
        <f t="shared" si="330"/>
        <v>0</v>
      </c>
      <c r="U112" s="32">
        <f t="shared" si="330"/>
        <v>0</v>
      </c>
      <c r="V112" s="32">
        <f t="shared" si="330"/>
        <v>0</v>
      </c>
      <c r="W112" s="32">
        <f t="shared" si="330"/>
        <v>0</v>
      </c>
      <c r="X112" s="32">
        <f t="shared" si="330"/>
        <v>0</v>
      </c>
      <c r="Y112" s="32">
        <f t="shared" si="330"/>
        <v>0</v>
      </c>
      <c r="Z112" s="32">
        <f t="shared" si="330"/>
        <v>0</v>
      </c>
      <c r="AA112" s="32">
        <f t="shared" si="330"/>
        <v>0</v>
      </c>
      <c r="AB112" s="32">
        <f t="shared" si="330"/>
        <v>0</v>
      </c>
      <c r="AC112" s="32">
        <f t="shared" si="330"/>
        <v>0</v>
      </c>
      <c r="AD112" s="32">
        <f t="shared" si="330"/>
        <v>0</v>
      </c>
      <c r="AE112" s="32">
        <f t="shared" si="330"/>
        <v>0</v>
      </c>
      <c r="AF112" s="32">
        <f t="shared" si="330"/>
        <v>0</v>
      </c>
      <c r="AG112" s="32">
        <f t="shared" si="330"/>
        <v>0</v>
      </c>
      <c r="AH112" s="32">
        <f t="shared" si="330"/>
        <v>0</v>
      </c>
      <c r="AI112" s="32">
        <f t="shared" si="330"/>
        <v>0</v>
      </c>
      <c r="AJ112" s="32">
        <f t="shared" si="330"/>
        <v>0</v>
      </c>
      <c r="AK112" s="32">
        <f t="shared" si="330"/>
        <v>0</v>
      </c>
      <c r="AL112" s="32">
        <f t="shared" si="330"/>
        <v>0</v>
      </c>
      <c r="AM112" s="32">
        <f t="shared" si="330"/>
        <v>0</v>
      </c>
      <c r="AN112" s="32">
        <f t="shared" si="330"/>
        <v>0</v>
      </c>
      <c r="AO112" s="32">
        <f t="shared" si="330"/>
        <v>0</v>
      </c>
      <c r="AP112" s="32">
        <f t="shared" si="330"/>
        <v>0</v>
      </c>
      <c r="AQ112" s="32">
        <f t="shared" si="330"/>
        <v>0</v>
      </c>
      <c r="AR112" s="32">
        <f t="shared" si="330"/>
        <v>0</v>
      </c>
      <c r="AS112" s="32">
        <f t="shared" si="330"/>
        <v>0</v>
      </c>
      <c r="AT112" s="32">
        <f t="shared" si="330"/>
        <v>0</v>
      </c>
      <c r="AU112" s="32">
        <f t="shared" si="330"/>
        <v>0</v>
      </c>
      <c r="AV112" s="32">
        <f t="shared" si="330"/>
        <v>0</v>
      </c>
      <c r="AW112" s="32">
        <f t="shared" si="330"/>
        <v>0</v>
      </c>
      <c r="AX112" s="32">
        <f t="shared" si="330"/>
        <v>0</v>
      </c>
      <c r="AY112" s="32">
        <f t="shared" si="330"/>
        <v>0</v>
      </c>
      <c r="AZ112" s="32">
        <f t="shared" si="330"/>
        <v>0</v>
      </c>
      <c r="BA112" s="32">
        <f t="shared" si="330"/>
        <v>0</v>
      </c>
      <c r="BB112" s="32">
        <f t="shared" si="330"/>
        <v>0</v>
      </c>
      <c r="BC112" s="32">
        <f t="shared" si="330"/>
        <v>0</v>
      </c>
      <c r="BD112" s="32">
        <f t="shared" si="330"/>
        <v>0</v>
      </c>
      <c r="BG112" s="76"/>
      <c r="BH112" s="76"/>
      <c r="BI112" s="76"/>
      <c r="BJ112" s="76"/>
      <c r="BK112" s="76"/>
      <c r="BL112" s="76"/>
      <c r="BM112" s="76"/>
      <c r="BN112" s="76"/>
      <c r="BO112" s="76"/>
      <c r="BP112" s="76"/>
      <c r="BQ112" s="76"/>
      <c r="BR112" s="76"/>
      <c r="BS112" s="76"/>
      <c r="BT112" s="76"/>
      <c r="BU112" s="76"/>
      <c r="BV112" s="50"/>
      <c r="BW112" s="76"/>
      <c r="BX112" s="76"/>
      <c r="BY112" s="76"/>
      <c r="BZ112" s="76"/>
      <c r="CA112" s="76"/>
    </row>
    <row r="113" spans="1:79" s="114" customFormat="1" outlineLevel="1">
      <c r="A113" s="112"/>
      <c r="B113" s="50" t="s">
        <v>244</v>
      </c>
      <c r="C113" s="31" t="s">
        <v>24</v>
      </c>
      <c r="D113" s="113" t="s">
        <v>245</v>
      </c>
      <c r="I113" s="115"/>
      <c r="J113" s="117">
        <v>0</v>
      </c>
      <c r="K113" s="117">
        <f t="shared" ref="K113:BD113" si="331">J113</f>
        <v>0</v>
      </c>
      <c r="L113" s="117">
        <f t="shared" si="331"/>
        <v>0</v>
      </c>
      <c r="M113" s="117">
        <f t="shared" si="331"/>
        <v>0</v>
      </c>
      <c r="N113" s="117">
        <f t="shared" si="331"/>
        <v>0</v>
      </c>
      <c r="O113" s="117">
        <f t="shared" si="331"/>
        <v>0</v>
      </c>
      <c r="P113" s="117">
        <f t="shared" si="331"/>
        <v>0</v>
      </c>
      <c r="Q113" s="117">
        <f t="shared" si="331"/>
        <v>0</v>
      </c>
      <c r="R113" s="117">
        <f t="shared" si="331"/>
        <v>0</v>
      </c>
      <c r="S113" s="117">
        <f t="shared" si="331"/>
        <v>0</v>
      </c>
      <c r="T113" s="117">
        <f t="shared" si="331"/>
        <v>0</v>
      </c>
      <c r="U113" s="117">
        <f t="shared" si="331"/>
        <v>0</v>
      </c>
      <c r="V113" s="117">
        <f t="shared" si="331"/>
        <v>0</v>
      </c>
      <c r="W113" s="117">
        <f t="shared" si="331"/>
        <v>0</v>
      </c>
      <c r="X113" s="117">
        <f t="shared" si="331"/>
        <v>0</v>
      </c>
      <c r="Y113" s="117">
        <f t="shared" si="331"/>
        <v>0</v>
      </c>
      <c r="Z113" s="117">
        <f t="shared" si="331"/>
        <v>0</v>
      </c>
      <c r="AA113" s="117">
        <f t="shared" si="331"/>
        <v>0</v>
      </c>
      <c r="AB113" s="117">
        <f t="shared" si="331"/>
        <v>0</v>
      </c>
      <c r="AC113" s="117">
        <f t="shared" si="331"/>
        <v>0</v>
      </c>
      <c r="AD113" s="117">
        <f t="shared" si="331"/>
        <v>0</v>
      </c>
      <c r="AE113" s="117">
        <f t="shared" si="331"/>
        <v>0</v>
      </c>
      <c r="AF113" s="117">
        <f t="shared" si="331"/>
        <v>0</v>
      </c>
      <c r="AG113" s="117">
        <f t="shared" si="331"/>
        <v>0</v>
      </c>
      <c r="AH113" s="117">
        <f t="shared" si="331"/>
        <v>0</v>
      </c>
      <c r="AI113" s="117">
        <f t="shared" si="331"/>
        <v>0</v>
      </c>
      <c r="AJ113" s="117">
        <f t="shared" si="331"/>
        <v>0</v>
      </c>
      <c r="AK113" s="117">
        <f t="shared" si="331"/>
        <v>0</v>
      </c>
      <c r="AL113" s="117">
        <f t="shared" si="331"/>
        <v>0</v>
      </c>
      <c r="AM113" s="117">
        <f t="shared" si="331"/>
        <v>0</v>
      </c>
      <c r="AN113" s="117">
        <f t="shared" si="331"/>
        <v>0</v>
      </c>
      <c r="AO113" s="117">
        <f t="shared" si="331"/>
        <v>0</v>
      </c>
      <c r="AP113" s="117">
        <f t="shared" si="331"/>
        <v>0</v>
      </c>
      <c r="AQ113" s="117">
        <f t="shared" si="331"/>
        <v>0</v>
      </c>
      <c r="AR113" s="117">
        <f t="shared" si="331"/>
        <v>0</v>
      </c>
      <c r="AS113" s="117">
        <f t="shared" si="331"/>
        <v>0</v>
      </c>
      <c r="AT113" s="117">
        <f t="shared" si="331"/>
        <v>0</v>
      </c>
      <c r="AU113" s="117">
        <f t="shared" si="331"/>
        <v>0</v>
      </c>
      <c r="AV113" s="117">
        <f t="shared" si="331"/>
        <v>0</v>
      </c>
      <c r="AW113" s="117">
        <f t="shared" si="331"/>
        <v>0</v>
      </c>
      <c r="AX113" s="117">
        <f t="shared" si="331"/>
        <v>0</v>
      </c>
      <c r="AY113" s="117">
        <f t="shared" si="331"/>
        <v>0</v>
      </c>
      <c r="AZ113" s="117">
        <f t="shared" si="331"/>
        <v>0</v>
      </c>
      <c r="BA113" s="117">
        <f t="shared" si="331"/>
        <v>0</v>
      </c>
      <c r="BB113" s="117">
        <f t="shared" si="331"/>
        <v>0</v>
      </c>
      <c r="BC113" s="117">
        <f t="shared" si="331"/>
        <v>0</v>
      </c>
      <c r="BD113" s="117">
        <f t="shared" si="331"/>
        <v>0</v>
      </c>
      <c r="BG113" s="76"/>
      <c r="BH113" s="76"/>
      <c r="BI113" s="76"/>
      <c r="BJ113" s="76"/>
      <c r="BK113" s="76"/>
      <c r="BL113" s="76"/>
      <c r="BM113" s="76"/>
      <c r="BN113" s="76"/>
      <c r="BO113" s="76"/>
      <c r="BP113" s="76"/>
      <c r="BQ113" s="76"/>
      <c r="BR113" s="76"/>
      <c r="BS113" s="76"/>
      <c r="BT113" s="76"/>
      <c r="BU113" s="76"/>
      <c r="BV113" s="50"/>
      <c r="BW113" s="76"/>
      <c r="BX113" s="76"/>
      <c r="BY113" s="76"/>
      <c r="BZ113" s="76"/>
      <c r="CA113" s="76"/>
    </row>
    <row r="114" spans="1:79" s="114" customFormat="1" outlineLevel="1">
      <c r="A114" s="112"/>
      <c r="B114" s="50" t="str">
        <f>'Get Started'!$D$7&amp;" Converted Value"</f>
        <v>$ Converted Value</v>
      </c>
      <c r="C114" s="31" t="str">
        <f>'Get Started'!$D$7</f>
        <v>$</v>
      </c>
      <c r="D114" s="113" t="s">
        <v>239</v>
      </c>
      <c r="I114" s="115"/>
      <c r="J114" s="115">
        <f ca="1">IFERROR(FV(J113/1,DATEDIF(INDEX($J5:J5,0,MATCH(J109,$J108:J108,0)),J5,"y"),0,-J109),0)</f>
        <v>0</v>
      </c>
      <c r="K114" s="115">
        <f ca="1">IFERROR(FV(K113/1,DATEDIF(INDEX($J5:K5,0,MATCH(K109,$J108:K108,0)),K5,"y"),0,-K109),0)</f>
        <v>0</v>
      </c>
      <c r="L114" s="115">
        <f ca="1">IFERROR(FV(L113/1,DATEDIF(INDEX($J5:L5,0,MATCH(L109,$J108:L108,0)),L5,"y"),0,-L109),0)</f>
        <v>0</v>
      </c>
      <c r="M114" s="115">
        <f ca="1">IFERROR(FV(M113/1,DATEDIF(INDEX($J5:M5,0,MATCH(M109,$J108:M108,0)),M5,"y"),0,-M109),0)</f>
        <v>0</v>
      </c>
      <c r="N114" s="115">
        <f ca="1">IFERROR(FV(N113/1,DATEDIF(INDEX($J5:N5,0,MATCH(N109,$J108:N108,0)),N5,"y"),0,-N109),0)</f>
        <v>0</v>
      </c>
      <c r="O114" s="115">
        <f ca="1">IFERROR(FV(O113/1,DATEDIF(INDEX($J5:O5,0,MATCH(O109,$J108:O108,0)),O5,"y"),0,-O109),0)</f>
        <v>0</v>
      </c>
      <c r="P114" s="115">
        <f ca="1">IFERROR(FV(P113/1,DATEDIF(INDEX($J5:P5,0,MATCH(P109,$J108:P108,0)),P5,"y"),0,-P109),0)</f>
        <v>0</v>
      </c>
      <c r="Q114" s="115">
        <f ca="1">IFERROR(FV(Q113/1,DATEDIF(INDEX($J5:Q5,0,MATCH(Q109,$J108:Q108,0)),Q5,"y"),0,-Q109),0)</f>
        <v>0</v>
      </c>
      <c r="R114" s="115">
        <f ca="1">IFERROR(FV(R113/1,DATEDIF(INDEX($J5:R5,0,MATCH(R109,$J108:R108,0)),R5,"y"),0,-R109),0)</f>
        <v>0</v>
      </c>
      <c r="S114" s="115">
        <f ca="1">IFERROR(FV(S113/1,DATEDIF(INDEX($J5:S5,0,MATCH(S109,$J108:S108,0)),S5,"y"),0,-S109),0)</f>
        <v>0</v>
      </c>
      <c r="T114" s="115">
        <f ca="1">IFERROR(FV(T113/1,DATEDIF(INDEX($J5:T5,0,MATCH(T109,$J108:T108,0)),T5,"y"),0,-T109),0)</f>
        <v>0</v>
      </c>
      <c r="U114" s="115">
        <f ca="1">IFERROR(FV(U113/1,DATEDIF(INDEX($J5:U5,0,MATCH(U109,$J108:U108,0)),U5,"y"),0,-U109),0)</f>
        <v>0</v>
      </c>
      <c r="V114" s="115">
        <f ca="1">IFERROR(FV(V113/1,DATEDIF(INDEX($J5:V5,0,MATCH(V109,$J108:V108,0)),V5,"y"),0,-V109),0)</f>
        <v>0</v>
      </c>
      <c r="W114" s="115">
        <f ca="1">IFERROR(FV(W113/1,DATEDIF(INDEX($J5:W5,0,MATCH(W109,$J108:W108,0)),W5,"y"),0,-W109),0)</f>
        <v>0</v>
      </c>
      <c r="X114" s="115">
        <f ca="1">IFERROR(FV(X113/1,DATEDIF(INDEX($J5:X5,0,MATCH(X109,$J108:X108,0)),X5,"y"),0,-X109),0)</f>
        <v>0</v>
      </c>
      <c r="Y114" s="115">
        <f ca="1">IFERROR(FV(Y113/1,DATEDIF(INDEX($J5:Y5,0,MATCH(Y109,$J108:Y108,0)),Y5,"y"),0,-Y109),0)</f>
        <v>0</v>
      </c>
      <c r="Z114" s="115">
        <f ca="1">IFERROR(FV(Z113/1,DATEDIF(INDEX($J5:Z5,0,MATCH(Z109,$J108:Z108,0)),Z5,"y"),0,-Z109),0)</f>
        <v>0</v>
      </c>
      <c r="AA114" s="115">
        <f ca="1">IFERROR(FV(AA113/1,DATEDIF(INDEX($J5:AA5,0,MATCH(AA109,$J108:AA108,0)),AA5,"y"),0,-AA109),0)</f>
        <v>0</v>
      </c>
      <c r="AB114" s="115">
        <f ca="1">IFERROR(FV(AB113/1,DATEDIF(INDEX($J5:AB5,0,MATCH(AB109,$J108:AB108,0)),AB5,"y"),0,-AB109),0)</f>
        <v>0</v>
      </c>
      <c r="AC114" s="115">
        <f ca="1">IFERROR(FV(AC113/1,DATEDIF(INDEX($J5:AC5,0,MATCH(AC109,$J108:AC108,0)),AC5,"y"),0,-AC109),0)</f>
        <v>0</v>
      </c>
      <c r="AD114" s="115">
        <f ca="1">IFERROR(FV(AD113/1,DATEDIF(INDEX($J5:AD5,0,MATCH(AD109,$J108:AD108,0)),AD5,"y"),0,-AD109),0)</f>
        <v>0</v>
      </c>
      <c r="AE114" s="115">
        <f ca="1">IFERROR(FV(AE113/1,DATEDIF(INDEX($J5:AE5,0,MATCH(AE109,$J108:AE108,0)),AE5,"y"),0,-AE109),0)</f>
        <v>0</v>
      </c>
      <c r="AF114" s="115">
        <f ca="1">IFERROR(FV(AF113/1,DATEDIF(INDEX($J5:AF5,0,MATCH(AF109,$J108:AF108,0)),AF5,"y"),0,-AF109),0)</f>
        <v>0</v>
      </c>
      <c r="AG114" s="115">
        <f ca="1">IFERROR(FV(AG113/1,DATEDIF(INDEX($J5:AG5,0,MATCH(AG109,$J108:AG108,0)),AG5,"y"),0,-AG109),0)</f>
        <v>0</v>
      </c>
      <c r="AH114" s="115">
        <f ca="1">IFERROR(FV(AH113/1,DATEDIF(INDEX($J5:AH5,0,MATCH(AH109,$J108:AH108,0)),AH5,"y"),0,-AH109),0)</f>
        <v>0</v>
      </c>
      <c r="AI114" s="115">
        <f ca="1">IFERROR(FV(AI113/1,DATEDIF(INDEX($J5:AI5,0,MATCH(AI109,$J108:AI108,0)),AI5,"y"),0,-AI109),0)</f>
        <v>0</v>
      </c>
      <c r="AJ114" s="115">
        <f ca="1">IFERROR(FV(AJ113/1,DATEDIF(INDEX($J5:AJ5,0,MATCH(AJ109,$J108:AJ108,0)),AJ5,"y"),0,-AJ109),0)</f>
        <v>0</v>
      </c>
      <c r="AK114" s="115">
        <f ca="1">IFERROR(FV(AK113/1,DATEDIF(INDEX($J5:AK5,0,MATCH(AK109,$J108:AK108,0)),AK5,"y"),0,-AK109),0)</f>
        <v>0</v>
      </c>
      <c r="AL114" s="115">
        <f ca="1">IFERROR(FV(AL113/1,DATEDIF(INDEX($J5:AL5,0,MATCH(AL109,$J108:AL108,0)),AL5,"y"),0,-AL109),0)</f>
        <v>0</v>
      </c>
      <c r="AM114" s="115">
        <f ca="1">IFERROR(FV(AM113/1,DATEDIF(INDEX($J5:AM5,0,MATCH(AM109,$J108:AM108,0)),AM5,"y"),0,-AM109),0)</f>
        <v>0</v>
      </c>
      <c r="AN114" s="115">
        <f ca="1">IFERROR(FV(AN113/1,DATEDIF(INDEX($J5:AN5,0,MATCH(AN109,$J108:AN108,0)),AN5,"y"),0,-AN109),0)</f>
        <v>0</v>
      </c>
      <c r="AO114" s="115">
        <f ca="1">IFERROR(FV(AO113/1,DATEDIF(INDEX($J5:AO5,0,MATCH(AO109,$J108:AO108,0)),AO5,"y"),0,-AO109),0)</f>
        <v>0</v>
      </c>
      <c r="AP114" s="115">
        <f ca="1">IFERROR(FV(AP113/1,DATEDIF(INDEX($J5:AP5,0,MATCH(AP109,$J108:AP108,0)),AP5,"y"),0,-AP109),0)</f>
        <v>0</v>
      </c>
      <c r="AQ114" s="115">
        <f ca="1">IFERROR(FV(AQ113/1,DATEDIF(INDEX($J5:AQ5,0,MATCH(AQ109,$J108:AQ108,0)),AQ5,"y"),0,-AQ109),0)</f>
        <v>0</v>
      </c>
      <c r="AR114" s="115">
        <f ca="1">IFERROR(FV(AR113/1,DATEDIF(INDEX($J5:AR5,0,MATCH(AR109,$J108:AR108,0)),AR5,"y"),0,-AR109),0)</f>
        <v>0</v>
      </c>
      <c r="AS114" s="115">
        <f ca="1">IFERROR(FV(AS113/1,DATEDIF(INDEX($J5:AS5,0,MATCH(AS109,$J108:AS108,0)),AS5,"y"),0,-AS109),0)</f>
        <v>0</v>
      </c>
      <c r="AT114" s="115">
        <f ca="1">IFERROR(FV(AT113/1,DATEDIF(INDEX($J5:AT5,0,MATCH(AT109,$J108:AT108,0)),AT5,"y"),0,-AT109),0)</f>
        <v>0</v>
      </c>
      <c r="AU114" s="115">
        <f ca="1">IFERROR(FV(AU113/1,DATEDIF(INDEX($J5:AU5,0,MATCH(AU109,$J108:AU108,0)),AU5,"y"),0,-AU109),0)</f>
        <v>0</v>
      </c>
      <c r="AV114" s="115">
        <f ca="1">IFERROR(FV(AV113/1,DATEDIF(INDEX($J5:AV5,0,MATCH(AV109,$J108:AV108,0)),AV5,"y"),0,-AV109),0)</f>
        <v>0</v>
      </c>
      <c r="AW114" s="115">
        <f ca="1">IFERROR(FV(AW113/1,DATEDIF(INDEX($J5:AW5,0,MATCH(AW109,$J108:AW108,0)),AW5,"y"),0,-AW109),0)</f>
        <v>0</v>
      </c>
      <c r="AX114" s="115">
        <f ca="1">IFERROR(FV(AX113/1,DATEDIF(INDEX($J5:AX5,0,MATCH(AX109,$J108:AX108,0)),AX5,"y"),0,-AX109),0)</f>
        <v>0</v>
      </c>
      <c r="AY114" s="115">
        <f ca="1">IFERROR(FV(AY113/1,DATEDIF(INDEX($J5:AY5,0,MATCH(AY109,$J108:AY108,0)),AY5,"y"),0,-AY109),0)</f>
        <v>0</v>
      </c>
      <c r="AZ114" s="115">
        <f ca="1">IFERROR(FV(AZ113/1,DATEDIF(INDEX($J5:AZ5,0,MATCH(AZ109,$J108:AZ108,0)),AZ5,"y"),0,-AZ109),0)</f>
        <v>0</v>
      </c>
      <c r="BA114" s="115">
        <f ca="1">IFERROR(FV(BA113/1,DATEDIF(INDEX($J5:BA5,0,MATCH(BA109,$J108:BA108,0)),BA5,"y"),0,-BA109),0)</f>
        <v>0</v>
      </c>
      <c r="BB114" s="115">
        <f ca="1">IFERROR(FV(BB113/1,DATEDIF(INDEX($J5:BB5,0,MATCH(BB109,$J108:BB108,0)),BB5,"y"),0,-BB109),0)</f>
        <v>0</v>
      </c>
      <c r="BC114" s="115">
        <f ca="1">IFERROR(FV(BC113/1,DATEDIF(INDEX($J5:BC5,0,MATCH(BC109,$J108:BC108,0)),BC5,"y"),0,-BC109),0)</f>
        <v>0</v>
      </c>
      <c r="BD114" s="115">
        <f ca="1">IFERROR(FV(BD113/1,DATEDIF(INDEX($J5:BD5,0,MATCH(BD109,$J108:BD108,0)),BD5,"y"),0,-BD109),0)</f>
        <v>0</v>
      </c>
      <c r="BF114" s="50">
        <f t="shared" ref="BF114:BU114" ca="1" si="332">SUMIFS($J114:$BD114,$J$4:$BD$4,BF$4,$J$3:$BD$3,BF$3)</f>
        <v>0</v>
      </c>
      <c r="BG114" s="50">
        <f t="shared" ca="1" si="332"/>
        <v>0</v>
      </c>
      <c r="BH114" s="50">
        <f t="shared" ca="1" si="332"/>
        <v>0</v>
      </c>
      <c r="BI114" s="50">
        <f t="shared" ca="1" si="332"/>
        <v>0</v>
      </c>
      <c r="BJ114" s="50">
        <f t="shared" ca="1" si="332"/>
        <v>0</v>
      </c>
      <c r="BK114" s="50">
        <f t="shared" ca="1" si="332"/>
        <v>0</v>
      </c>
      <c r="BL114" s="50">
        <f t="shared" ca="1" si="332"/>
        <v>0</v>
      </c>
      <c r="BM114" s="50">
        <f t="shared" ca="1" si="332"/>
        <v>0</v>
      </c>
      <c r="BN114" s="50">
        <f t="shared" ca="1" si="332"/>
        <v>0</v>
      </c>
      <c r="BO114" s="50">
        <f t="shared" ca="1" si="332"/>
        <v>0</v>
      </c>
      <c r="BP114" s="50">
        <f t="shared" ca="1" si="332"/>
        <v>0</v>
      </c>
      <c r="BQ114" s="50">
        <f t="shared" ca="1" si="332"/>
        <v>0</v>
      </c>
      <c r="BR114" s="50">
        <f t="shared" ca="1" si="332"/>
        <v>0</v>
      </c>
      <c r="BS114" s="50">
        <f t="shared" ca="1" si="332"/>
        <v>0</v>
      </c>
      <c r="BT114" s="50">
        <f t="shared" ca="1" si="332"/>
        <v>0</v>
      </c>
      <c r="BU114" s="50">
        <f t="shared" ca="1" si="332"/>
        <v>0</v>
      </c>
      <c r="BV114" s="50"/>
      <c r="BW114" s="50">
        <f ca="1">SUMIFS($J114:$BD114,$J$4:$BD$4,BW$4)</f>
        <v>0</v>
      </c>
      <c r="BX114" s="50">
        <f ca="1">SUMIFS($J114:$BD114,$J$4:$BD$4,BX$4)</f>
        <v>0</v>
      </c>
      <c r="BY114" s="50">
        <f ca="1">SUMIFS($J114:$BD114,$J$4:$BD$4,BY$4)</f>
        <v>0</v>
      </c>
      <c r="BZ114" s="50">
        <f ca="1">SUMIFS($J114:$BD114,$J$4:$BD$4,BZ$4)</f>
        <v>0</v>
      </c>
    </row>
    <row r="115" spans="1:79" s="114" customFormat="1" outlineLevel="1">
      <c r="A115" s="112"/>
      <c r="B115" s="50" t="str">
        <f>'Get Started'!$D$7&amp;" Cumulative Equity Investment"</f>
        <v>$ Cumulative Equity Investment</v>
      </c>
      <c r="C115" s="31" t="str">
        <f>'Get Started'!$D$7</f>
        <v>$</v>
      </c>
      <c r="D115" s="113" t="s">
        <v>246</v>
      </c>
      <c r="I115" s="115"/>
      <c r="J115" s="115">
        <f ca="1">SUM($J107:J107)+SUM($J114:J114)</f>
        <v>0</v>
      </c>
      <c r="K115" s="115">
        <f ca="1">SUM($J107:K107)+SUM($J114:K114)</f>
        <v>0</v>
      </c>
      <c r="L115" s="115">
        <f ca="1">SUM($J107:L107)+SUM($J114:L114)</f>
        <v>0</v>
      </c>
      <c r="M115" s="115">
        <f ca="1">SUM($J107:M107)+SUM($J114:M114)</f>
        <v>0</v>
      </c>
      <c r="N115" s="115">
        <f ca="1">SUM($J107:N107)+SUM($J114:N114)</f>
        <v>0</v>
      </c>
      <c r="O115" s="115">
        <f ca="1">SUM($J107:O107)+SUM($J114:O114)</f>
        <v>0</v>
      </c>
      <c r="P115" s="115">
        <f ca="1">SUM($J107:P107)+SUM($J114:P114)</f>
        <v>0</v>
      </c>
      <c r="Q115" s="115">
        <f ca="1">SUM($J107:Q107)+SUM($J114:Q114)</f>
        <v>0</v>
      </c>
      <c r="R115" s="115">
        <f ca="1">SUM($J107:R107)+SUM($J114:R114)</f>
        <v>0</v>
      </c>
      <c r="S115" s="115">
        <f ca="1">SUM($J107:S107)+SUM($J114:S114)</f>
        <v>0</v>
      </c>
      <c r="T115" s="115">
        <f ca="1">SUM($J107:T107)+SUM($J114:T114)</f>
        <v>0</v>
      </c>
      <c r="U115" s="115">
        <f ca="1">SUM($J107:U107)+SUM($J114:U114)</f>
        <v>0</v>
      </c>
      <c r="V115" s="115">
        <f ca="1">SUM($J107:V107)+SUM($J114:V114)</f>
        <v>0</v>
      </c>
      <c r="W115" s="115">
        <f ca="1">SUM($J107:W107)+SUM($J114:W114)</f>
        <v>0</v>
      </c>
      <c r="X115" s="115">
        <f ca="1">SUM($J107:X107)+SUM($J114:X114)</f>
        <v>0</v>
      </c>
      <c r="Y115" s="115">
        <f ca="1">SUM($J107:Y107)+SUM($J114:Y114)</f>
        <v>0</v>
      </c>
      <c r="Z115" s="115">
        <f ca="1">SUM($J107:Z107)+SUM($J114:Z114)</f>
        <v>0</v>
      </c>
      <c r="AA115" s="115">
        <f ca="1">SUM($J107:AA107)+SUM($J114:AA114)</f>
        <v>0</v>
      </c>
      <c r="AB115" s="115">
        <f ca="1">SUM($J107:AB107)+SUM($J114:AB114)</f>
        <v>0</v>
      </c>
      <c r="AC115" s="115">
        <f ca="1">SUM($J107:AC107)+SUM($J114:AC114)</f>
        <v>0</v>
      </c>
      <c r="AD115" s="115">
        <f ca="1">SUM($J107:AD107)+SUM($J114:AD114)</f>
        <v>0</v>
      </c>
      <c r="AE115" s="115">
        <f ca="1">SUM($J107:AE107)+SUM($J114:AE114)</f>
        <v>0</v>
      </c>
      <c r="AF115" s="115">
        <f ca="1">SUM($J107:AF107)+SUM($J114:AF114)</f>
        <v>0</v>
      </c>
      <c r="AG115" s="115">
        <f ca="1">SUM($J107:AG107)+SUM($J114:AG114)</f>
        <v>0</v>
      </c>
      <c r="AH115" s="115">
        <f ca="1">SUM($J107:AH107)+SUM($J114:AH114)</f>
        <v>0</v>
      </c>
      <c r="AI115" s="115">
        <f ca="1">SUM($J107:AI107)+SUM($J114:AI114)</f>
        <v>0</v>
      </c>
      <c r="AJ115" s="115">
        <f ca="1">SUM($J107:AJ107)+SUM($J114:AJ114)</f>
        <v>0</v>
      </c>
      <c r="AK115" s="115">
        <f ca="1">SUM($J107:AK107)+SUM($J114:AK114)</f>
        <v>0</v>
      </c>
      <c r="AL115" s="115">
        <f ca="1">SUM($J107:AL107)+SUM($J114:AL114)</f>
        <v>0</v>
      </c>
      <c r="AM115" s="115">
        <f ca="1">SUM($J107:AM107)+SUM($J114:AM114)</f>
        <v>0</v>
      </c>
      <c r="AN115" s="115">
        <f ca="1">SUM($J107:AN107)+SUM($J114:AN114)</f>
        <v>0</v>
      </c>
      <c r="AO115" s="115">
        <f ca="1">SUM($J107:AO107)+SUM($J114:AO114)</f>
        <v>0</v>
      </c>
      <c r="AP115" s="115">
        <f ca="1">SUM($J107:AP107)+SUM($J114:AP114)</f>
        <v>0</v>
      </c>
      <c r="AQ115" s="115">
        <f ca="1">SUM($J107:AQ107)+SUM($J114:AQ114)</f>
        <v>0</v>
      </c>
      <c r="AR115" s="115">
        <f ca="1">SUM($J107:AR107)+SUM($J114:AR114)</f>
        <v>0</v>
      </c>
      <c r="AS115" s="115">
        <f ca="1">SUM($J107:AS107)+SUM($J114:AS114)</f>
        <v>0</v>
      </c>
      <c r="AT115" s="115">
        <f ca="1">SUM($J107:AT107)+SUM($J114:AT114)</f>
        <v>0</v>
      </c>
      <c r="AU115" s="115">
        <f ca="1">SUM($J107:AU107)+SUM($J114:AU114)</f>
        <v>0</v>
      </c>
      <c r="AV115" s="115">
        <f ca="1">SUM($J107:AV107)+SUM($J114:AV114)</f>
        <v>0</v>
      </c>
      <c r="AW115" s="115">
        <f ca="1">SUM($J107:AW107)+SUM($J114:AW114)</f>
        <v>0</v>
      </c>
      <c r="AX115" s="115">
        <f ca="1">SUM($J107:AX107)+SUM($J114:AX114)</f>
        <v>0</v>
      </c>
      <c r="AY115" s="115">
        <f ca="1">SUM($J107:AY107)+SUM($J114:AY114)</f>
        <v>0</v>
      </c>
      <c r="AZ115" s="115">
        <f ca="1">SUM($J107:AZ107)+SUM($J114:AZ114)</f>
        <v>0</v>
      </c>
      <c r="BA115" s="115">
        <f ca="1">SUM($J107:BA107)+SUM($J114:BA114)</f>
        <v>0</v>
      </c>
      <c r="BB115" s="115">
        <f ca="1">SUM($J107:BB107)+SUM($J114:BB114)</f>
        <v>0</v>
      </c>
      <c r="BC115" s="115">
        <f ca="1">SUM($J107:BC107)+SUM($J114:BC114)</f>
        <v>0</v>
      </c>
      <c r="BD115" s="115">
        <f ca="1">SUM($J107:BD107)+SUM($J114:BD114)</f>
        <v>0</v>
      </c>
      <c r="BF115" s="50">
        <f t="shared" ref="BF115:BU115" ca="1" si="333">INDEX($J115:$BD115,1,MATCH(BF$6,$J$6:$BD$6,0))</f>
        <v>0</v>
      </c>
      <c r="BG115" s="50">
        <f t="shared" ca="1" si="333"/>
        <v>0</v>
      </c>
      <c r="BH115" s="50">
        <f t="shared" ca="1" si="333"/>
        <v>0</v>
      </c>
      <c r="BI115" s="50">
        <f t="shared" ca="1" si="333"/>
        <v>0</v>
      </c>
      <c r="BJ115" s="50">
        <f t="shared" ca="1" si="333"/>
        <v>0</v>
      </c>
      <c r="BK115" s="50">
        <f t="shared" ca="1" si="333"/>
        <v>0</v>
      </c>
      <c r="BL115" s="50">
        <f t="shared" ca="1" si="333"/>
        <v>0</v>
      </c>
      <c r="BM115" s="50">
        <f t="shared" ca="1" si="333"/>
        <v>0</v>
      </c>
      <c r="BN115" s="50">
        <f t="shared" ca="1" si="333"/>
        <v>0</v>
      </c>
      <c r="BO115" s="50">
        <f t="shared" ca="1" si="333"/>
        <v>0</v>
      </c>
      <c r="BP115" s="50">
        <f t="shared" ca="1" si="333"/>
        <v>0</v>
      </c>
      <c r="BQ115" s="50">
        <f t="shared" ca="1" si="333"/>
        <v>0</v>
      </c>
      <c r="BR115" s="50">
        <f t="shared" ca="1" si="333"/>
        <v>0</v>
      </c>
      <c r="BS115" s="50">
        <f t="shared" ca="1" si="333"/>
        <v>0</v>
      </c>
      <c r="BT115" s="50">
        <f t="shared" ca="1" si="333"/>
        <v>0</v>
      </c>
      <c r="BU115" s="50">
        <f t="shared" ca="1" si="333"/>
        <v>0</v>
      </c>
      <c r="BV115" s="50"/>
      <c r="BW115" s="50">
        <f ca="1">INDEX($J115:$BD115,1,MATCH(BW$6,$J$6:$BD$6,0))</f>
        <v>0</v>
      </c>
      <c r="BX115" s="50">
        <f ca="1">INDEX($J115:$BD115,1,MATCH(BX$6,$J$6:$BD$6,0))</f>
        <v>0</v>
      </c>
      <c r="BY115" s="50">
        <f ca="1">INDEX($J115:$BD115,1,MATCH(BY$6,$J$6:$BD$6,0))</f>
        <v>0</v>
      </c>
      <c r="BZ115" s="50">
        <f ca="1">INDEX($J115:$BD115,1,MATCH(BZ$6,$J$6:$BD$6,0))</f>
        <v>0</v>
      </c>
    </row>
    <row r="116" spans="1:79" s="114" customFormat="1" outlineLevel="1">
      <c r="A116" s="112"/>
      <c r="B116" s="50" t="s">
        <v>247</v>
      </c>
      <c r="C116" s="31" t="str">
        <f>'Get Started'!$D$7</f>
        <v>$</v>
      </c>
      <c r="D116" s="113" t="s">
        <v>248</v>
      </c>
      <c r="I116" s="115"/>
      <c r="J116" s="118">
        <f t="shared" ref="J116:BD116" si="334">IF(J109&lt;&gt;0,IFERROR(IF(J112=0,J127*(1-J111),MIN(J127*(1-J111),J112/J122)),0),0)</f>
        <v>0</v>
      </c>
      <c r="K116" s="118">
        <f t="shared" si="334"/>
        <v>0</v>
      </c>
      <c r="L116" s="118">
        <f t="shared" si="334"/>
        <v>0</v>
      </c>
      <c r="M116" s="118">
        <f t="shared" si="334"/>
        <v>0</v>
      </c>
      <c r="N116" s="118">
        <f t="shared" si="334"/>
        <v>0</v>
      </c>
      <c r="O116" s="118">
        <f t="shared" si="334"/>
        <v>0</v>
      </c>
      <c r="P116" s="118">
        <f t="shared" si="334"/>
        <v>0</v>
      </c>
      <c r="Q116" s="118">
        <f t="shared" si="334"/>
        <v>0</v>
      </c>
      <c r="R116" s="118">
        <f t="shared" si="334"/>
        <v>0</v>
      </c>
      <c r="S116" s="118">
        <f t="shared" si="334"/>
        <v>0</v>
      </c>
      <c r="T116" s="118">
        <f t="shared" si="334"/>
        <v>0</v>
      </c>
      <c r="U116" s="118">
        <f t="shared" si="334"/>
        <v>0</v>
      </c>
      <c r="V116" s="118">
        <f t="shared" si="334"/>
        <v>0</v>
      </c>
      <c r="W116" s="118">
        <f t="shared" si="334"/>
        <v>0</v>
      </c>
      <c r="X116" s="118">
        <f t="shared" si="334"/>
        <v>0</v>
      </c>
      <c r="Y116" s="118">
        <f t="shared" si="334"/>
        <v>0</v>
      </c>
      <c r="Z116" s="118">
        <f t="shared" si="334"/>
        <v>0</v>
      </c>
      <c r="AA116" s="118">
        <f t="shared" si="334"/>
        <v>0</v>
      </c>
      <c r="AB116" s="118">
        <f t="shared" si="334"/>
        <v>0</v>
      </c>
      <c r="AC116" s="118">
        <f t="shared" si="334"/>
        <v>0</v>
      </c>
      <c r="AD116" s="118">
        <f t="shared" si="334"/>
        <v>0</v>
      </c>
      <c r="AE116" s="118">
        <f t="shared" si="334"/>
        <v>0</v>
      </c>
      <c r="AF116" s="118">
        <f t="shared" si="334"/>
        <v>0</v>
      </c>
      <c r="AG116" s="118">
        <f t="shared" si="334"/>
        <v>0</v>
      </c>
      <c r="AH116" s="118">
        <f t="shared" si="334"/>
        <v>0</v>
      </c>
      <c r="AI116" s="118">
        <f t="shared" si="334"/>
        <v>0</v>
      </c>
      <c r="AJ116" s="118">
        <f t="shared" si="334"/>
        <v>0</v>
      </c>
      <c r="AK116" s="118">
        <f t="shared" si="334"/>
        <v>0</v>
      </c>
      <c r="AL116" s="118">
        <f t="shared" si="334"/>
        <v>0</v>
      </c>
      <c r="AM116" s="118">
        <f t="shared" si="334"/>
        <v>0</v>
      </c>
      <c r="AN116" s="118">
        <f t="shared" si="334"/>
        <v>0</v>
      </c>
      <c r="AO116" s="118">
        <f t="shared" si="334"/>
        <v>0</v>
      </c>
      <c r="AP116" s="118">
        <f t="shared" si="334"/>
        <v>0</v>
      </c>
      <c r="AQ116" s="118">
        <f t="shared" si="334"/>
        <v>0</v>
      </c>
      <c r="AR116" s="118">
        <f t="shared" si="334"/>
        <v>0</v>
      </c>
      <c r="AS116" s="118">
        <f t="shared" si="334"/>
        <v>0</v>
      </c>
      <c r="AT116" s="118">
        <f t="shared" si="334"/>
        <v>0</v>
      </c>
      <c r="AU116" s="118">
        <f t="shared" si="334"/>
        <v>0</v>
      </c>
      <c r="AV116" s="118">
        <f t="shared" si="334"/>
        <v>0</v>
      </c>
      <c r="AW116" s="118">
        <f t="shared" si="334"/>
        <v>0</v>
      </c>
      <c r="AX116" s="118">
        <f t="shared" si="334"/>
        <v>0</v>
      </c>
      <c r="AY116" s="118">
        <f t="shared" si="334"/>
        <v>0</v>
      </c>
      <c r="AZ116" s="118">
        <f t="shared" si="334"/>
        <v>0</v>
      </c>
      <c r="BA116" s="118">
        <f t="shared" si="334"/>
        <v>0</v>
      </c>
      <c r="BB116" s="118">
        <f t="shared" si="334"/>
        <v>0</v>
      </c>
      <c r="BC116" s="118">
        <f t="shared" si="334"/>
        <v>0</v>
      </c>
      <c r="BD116" s="118">
        <f t="shared" si="334"/>
        <v>0</v>
      </c>
    </row>
    <row r="117" spans="1:79" s="114" customFormat="1" outlineLevel="1">
      <c r="A117" s="112"/>
      <c r="B117" s="50"/>
      <c r="C117" s="31"/>
      <c r="D117" s="113"/>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row>
    <row r="118" spans="1:79" s="114" customFormat="1" outlineLevel="1">
      <c r="A118" s="112"/>
      <c r="B118" s="58" t="s">
        <v>249</v>
      </c>
      <c r="C118" s="31"/>
      <c r="D118" s="113"/>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c r="BB118" s="115"/>
      <c r="BC118" s="115"/>
      <c r="BD118" s="115"/>
    </row>
    <row r="119" spans="1:79" s="114" customFormat="1" outlineLevel="1">
      <c r="A119" s="112"/>
      <c r="B119" s="50" t="s">
        <v>250</v>
      </c>
      <c r="C119" s="119" t="s">
        <v>24</v>
      </c>
      <c r="D119" s="113" t="s">
        <v>251</v>
      </c>
      <c r="J119" s="117">
        <f>IF(J107&lt;&gt;0,'Get Started'!$D15,0)</f>
        <v>0</v>
      </c>
      <c r="K119" s="117">
        <f>IF(K107&lt;&gt;0,'Get Started'!$D15,0)</f>
        <v>0</v>
      </c>
      <c r="L119" s="117">
        <f>IF(L107&lt;&gt;0,'Get Started'!$D15,0)</f>
        <v>0</v>
      </c>
      <c r="M119" s="117">
        <f>IF(M107&lt;&gt;0,'Get Started'!$D15,0)</f>
        <v>0</v>
      </c>
      <c r="N119" s="117">
        <f>IF(N107&lt;&gt;0,'Get Started'!$D15,0)</f>
        <v>0</v>
      </c>
      <c r="O119" s="117">
        <f>IF(O107&lt;&gt;0,'Get Started'!$D15,0)</f>
        <v>0</v>
      </c>
      <c r="P119" s="117">
        <f>IF(P107&lt;&gt;0,'Get Started'!$D15,0)</f>
        <v>0</v>
      </c>
      <c r="Q119" s="117">
        <f>IF(Q107&lt;&gt;0,'Get Started'!$D15,0)</f>
        <v>0</v>
      </c>
      <c r="R119" s="117">
        <f>IF(R107&lt;&gt;0,'Get Started'!$D15,0)</f>
        <v>0</v>
      </c>
      <c r="S119" s="117">
        <f>IF(S107&lt;&gt;0,'Get Started'!$D15,0)</f>
        <v>0</v>
      </c>
      <c r="T119" s="117">
        <f>IF(T107&lt;&gt;0,'Get Started'!$D15,0)</f>
        <v>0</v>
      </c>
      <c r="U119" s="117">
        <f>IF(U107&lt;&gt;0,'Get Started'!$D15,0)</f>
        <v>0</v>
      </c>
      <c r="V119" s="117">
        <f>IF(V107&lt;&gt;0,'Get Started'!$D15,0)</f>
        <v>0</v>
      </c>
      <c r="W119" s="117">
        <f>IF(W107&lt;&gt;0,'Get Started'!$D15,0)</f>
        <v>0</v>
      </c>
      <c r="X119" s="117">
        <f>IF(X107&lt;&gt;0,'Get Started'!$D15,0)</f>
        <v>0</v>
      </c>
      <c r="Y119" s="117">
        <f>IF(Y107&lt;&gt;0,'Get Started'!$D15,0)</f>
        <v>0</v>
      </c>
      <c r="Z119" s="117">
        <f>IF(Z107&lt;&gt;0,'Get Started'!$D15,0)</f>
        <v>0</v>
      </c>
      <c r="AA119" s="117">
        <f>IF(AA107&lt;&gt;0,'Get Started'!$D15,0)</f>
        <v>0</v>
      </c>
      <c r="AB119" s="117">
        <f>IF(AB107&lt;&gt;0,'Get Started'!$D15,0)</f>
        <v>0</v>
      </c>
      <c r="AC119" s="117">
        <f>IF(AC107&lt;&gt;0,'Get Started'!$D15,0)</f>
        <v>0</v>
      </c>
      <c r="AD119" s="117">
        <f>IF(AD107&lt;&gt;0,'Get Started'!$D15,0)</f>
        <v>0</v>
      </c>
      <c r="AE119" s="117">
        <f>IF(AE107&lt;&gt;0,'Get Started'!$D15,0)</f>
        <v>0</v>
      </c>
      <c r="AF119" s="117">
        <f>IF(AF107&lt;&gt;0,'Get Started'!$D15,0)</f>
        <v>0</v>
      </c>
      <c r="AG119" s="117">
        <f>IF(AG107&lt;&gt;0,'Get Started'!$D15,0)</f>
        <v>0</v>
      </c>
      <c r="AH119" s="117">
        <f>IF(AH107&lt;&gt;0,'Get Started'!$D15,0)</f>
        <v>0</v>
      </c>
      <c r="AI119" s="117">
        <f>IF(AI107&lt;&gt;0,'Get Started'!$D15,0)</f>
        <v>0</v>
      </c>
      <c r="AJ119" s="117">
        <f>IF(AJ107&lt;&gt;0,'Get Started'!$D15,0)</f>
        <v>0</v>
      </c>
      <c r="AK119" s="117">
        <f>IF(AK107&lt;&gt;0,'Get Started'!$D15,0)</f>
        <v>0</v>
      </c>
      <c r="AL119" s="117">
        <f>IF(AL107&lt;&gt;0,'Get Started'!$D15,0)</f>
        <v>0</v>
      </c>
      <c r="AM119" s="117">
        <f>IF(AM107&lt;&gt;0,'Get Started'!$D15,0)</f>
        <v>0</v>
      </c>
      <c r="AN119" s="117">
        <f>IF(AN107&lt;&gt;0,'Get Started'!$D15,0)</f>
        <v>0</v>
      </c>
      <c r="AO119" s="117">
        <f>IF(AO107&lt;&gt;0,'Get Started'!$D15,0)</f>
        <v>0</v>
      </c>
      <c r="AP119" s="117">
        <f>IF(AP107&lt;&gt;0,'Get Started'!$D15,0)</f>
        <v>0</v>
      </c>
      <c r="AQ119" s="117">
        <f>IF(AQ107&lt;&gt;0,'Get Started'!$D15,0)</f>
        <v>0</v>
      </c>
      <c r="AR119" s="117">
        <f>IF(AR107&lt;&gt;0,'Get Started'!$D15,0)</f>
        <v>0</v>
      </c>
      <c r="AS119" s="117">
        <f>IF(AS107&lt;&gt;0,'Get Started'!$D15,0)</f>
        <v>0</v>
      </c>
      <c r="AT119" s="117">
        <f>IF(AT107&lt;&gt;0,'Get Started'!$D15,0)</f>
        <v>0</v>
      </c>
      <c r="AU119" s="117">
        <f>IF(AU107&lt;&gt;0,'Get Started'!$D15,0)</f>
        <v>0</v>
      </c>
      <c r="AV119" s="117">
        <f>IF(AV107&lt;&gt;0,'Get Started'!$D15,0)</f>
        <v>0</v>
      </c>
      <c r="AW119" s="117">
        <f>IF(AW107&lt;&gt;0,'Get Started'!$D15,0)</f>
        <v>0</v>
      </c>
      <c r="AX119" s="117">
        <f>IF(AX107&lt;&gt;0,'Get Started'!$D15,0)</f>
        <v>0</v>
      </c>
      <c r="AY119" s="117">
        <f>IF(AY107&lt;&gt;0,'Get Started'!$D15,0)</f>
        <v>0</v>
      </c>
      <c r="AZ119" s="117">
        <f>IF(AZ107&lt;&gt;0,'Get Started'!$D15,0)</f>
        <v>0</v>
      </c>
      <c r="BA119" s="117">
        <f>IF(BA107&lt;&gt;0,'Get Started'!$D15,0)</f>
        <v>0</v>
      </c>
      <c r="BB119" s="117">
        <f>IF(BB107&lt;&gt;0,'Get Started'!$D15,0)</f>
        <v>0</v>
      </c>
      <c r="BC119" s="117">
        <f>IF(BC107&lt;&gt;0,'Get Started'!$D15,0)</f>
        <v>0</v>
      </c>
      <c r="BD119" s="117">
        <f>IF(BD107&lt;&gt;0,'Get Started'!$D15,0)</f>
        <v>0</v>
      </c>
    </row>
    <row r="120" spans="1:79" s="114" customFormat="1" outlineLevel="1">
      <c r="A120" s="112"/>
      <c r="B120" s="50" t="s">
        <v>252</v>
      </c>
      <c r="C120" s="31" t="str">
        <f>'Get Started'!$D$7</f>
        <v>$</v>
      </c>
      <c r="D120" s="113" t="s">
        <v>253</v>
      </c>
      <c r="J120" s="115">
        <f t="shared" ref="J120:BD120" si="335">MAX(0,J121-J103)</f>
        <v>0</v>
      </c>
      <c r="K120" s="115">
        <f t="shared" si="335"/>
        <v>0</v>
      </c>
      <c r="L120" s="115">
        <f t="shared" si="335"/>
        <v>0</v>
      </c>
      <c r="M120" s="115">
        <f t="shared" si="335"/>
        <v>0</v>
      </c>
      <c r="N120" s="115">
        <f t="shared" si="335"/>
        <v>0</v>
      </c>
      <c r="O120" s="115">
        <f t="shared" si="335"/>
        <v>0</v>
      </c>
      <c r="P120" s="115">
        <f t="shared" si="335"/>
        <v>0</v>
      </c>
      <c r="Q120" s="115">
        <f t="shared" si="335"/>
        <v>0</v>
      </c>
      <c r="R120" s="115">
        <f t="shared" si="335"/>
        <v>0</v>
      </c>
      <c r="S120" s="115">
        <f t="shared" si="335"/>
        <v>0</v>
      </c>
      <c r="T120" s="115">
        <f t="shared" si="335"/>
        <v>0</v>
      </c>
      <c r="U120" s="115">
        <f t="shared" si="335"/>
        <v>0</v>
      </c>
      <c r="V120" s="115">
        <f t="shared" si="335"/>
        <v>0</v>
      </c>
      <c r="W120" s="115">
        <f t="shared" si="335"/>
        <v>0</v>
      </c>
      <c r="X120" s="115">
        <f t="shared" si="335"/>
        <v>0</v>
      </c>
      <c r="Y120" s="115">
        <f t="shared" si="335"/>
        <v>0</v>
      </c>
      <c r="Z120" s="115">
        <f t="shared" si="335"/>
        <v>0</v>
      </c>
      <c r="AA120" s="115">
        <f t="shared" si="335"/>
        <v>0</v>
      </c>
      <c r="AB120" s="115">
        <f t="shared" si="335"/>
        <v>0</v>
      </c>
      <c r="AC120" s="115">
        <f t="shared" si="335"/>
        <v>0</v>
      </c>
      <c r="AD120" s="115">
        <f t="shared" si="335"/>
        <v>0</v>
      </c>
      <c r="AE120" s="115">
        <f t="shared" si="335"/>
        <v>0</v>
      </c>
      <c r="AF120" s="115">
        <f t="shared" si="335"/>
        <v>0</v>
      </c>
      <c r="AG120" s="115">
        <f t="shared" si="335"/>
        <v>0</v>
      </c>
      <c r="AH120" s="115">
        <f t="shared" si="335"/>
        <v>0</v>
      </c>
      <c r="AI120" s="115">
        <f t="shared" si="335"/>
        <v>0</v>
      </c>
      <c r="AJ120" s="115">
        <f t="shared" si="335"/>
        <v>0</v>
      </c>
      <c r="AK120" s="115">
        <f t="shared" si="335"/>
        <v>0</v>
      </c>
      <c r="AL120" s="115">
        <f t="shared" si="335"/>
        <v>0</v>
      </c>
      <c r="AM120" s="115">
        <f t="shared" si="335"/>
        <v>0</v>
      </c>
      <c r="AN120" s="115">
        <f t="shared" si="335"/>
        <v>0</v>
      </c>
      <c r="AO120" s="115">
        <f t="shared" si="335"/>
        <v>0</v>
      </c>
      <c r="AP120" s="115">
        <f t="shared" si="335"/>
        <v>0</v>
      </c>
      <c r="AQ120" s="115">
        <f t="shared" si="335"/>
        <v>0</v>
      </c>
      <c r="AR120" s="115">
        <f t="shared" si="335"/>
        <v>0</v>
      </c>
      <c r="AS120" s="115">
        <f t="shared" si="335"/>
        <v>0</v>
      </c>
      <c r="AT120" s="115">
        <f t="shared" si="335"/>
        <v>0</v>
      </c>
      <c r="AU120" s="115">
        <f t="shared" si="335"/>
        <v>0</v>
      </c>
      <c r="AV120" s="115">
        <f t="shared" si="335"/>
        <v>0</v>
      </c>
      <c r="AW120" s="115">
        <f t="shared" si="335"/>
        <v>0</v>
      </c>
      <c r="AX120" s="115">
        <f t="shared" si="335"/>
        <v>0</v>
      </c>
      <c r="AY120" s="115">
        <f t="shared" si="335"/>
        <v>0</v>
      </c>
      <c r="AZ120" s="115">
        <f t="shared" si="335"/>
        <v>0</v>
      </c>
      <c r="BA120" s="115">
        <f t="shared" si="335"/>
        <v>0</v>
      </c>
      <c r="BB120" s="115">
        <f t="shared" si="335"/>
        <v>0</v>
      </c>
      <c r="BC120" s="115">
        <f t="shared" si="335"/>
        <v>0</v>
      </c>
      <c r="BD120" s="115">
        <f t="shared" si="335"/>
        <v>0</v>
      </c>
    </row>
    <row r="121" spans="1:79" s="114" customFormat="1" outlineLevel="1">
      <c r="A121" s="112"/>
      <c r="B121" s="50" t="s">
        <v>254</v>
      </c>
      <c r="C121" s="31" t="str">
        <f>'Get Started'!$D$7</f>
        <v>$</v>
      </c>
      <c r="D121" s="113" t="s">
        <v>255</v>
      </c>
      <c r="J121" s="120">
        <f t="shared" ref="J121:BD121" si="336">IFERROR(J103/J119,0)</f>
        <v>0</v>
      </c>
      <c r="K121" s="120">
        <f t="shared" si="336"/>
        <v>0</v>
      </c>
      <c r="L121" s="120">
        <f t="shared" si="336"/>
        <v>0</v>
      </c>
      <c r="M121" s="120">
        <f t="shared" si="336"/>
        <v>0</v>
      </c>
      <c r="N121" s="120">
        <f t="shared" si="336"/>
        <v>0</v>
      </c>
      <c r="O121" s="120">
        <f t="shared" si="336"/>
        <v>0</v>
      </c>
      <c r="P121" s="120">
        <f t="shared" si="336"/>
        <v>0</v>
      </c>
      <c r="Q121" s="120">
        <f t="shared" si="336"/>
        <v>0</v>
      </c>
      <c r="R121" s="120">
        <f t="shared" si="336"/>
        <v>0</v>
      </c>
      <c r="S121" s="120">
        <f t="shared" si="336"/>
        <v>0</v>
      </c>
      <c r="T121" s="120">
        <f t="shared" si="336"/>
        <v>0</v>
      </c>
      <c r="U121" s="120">
        <f t="shared" si="336"/>
        <v>0</v>
      </c>
      <c r="V121" s="120">
        <f t="shared" si="336"/>
        <v>0</v>
      </c>
      <c r="W121" s="120">
        <f t="shared" si="336"/>
        <v>0</v>
      </c>
      <c r="X121" s="120">
        <f t="shared" si="336"/>
        <v>0</v>
      </c>
      <c r="Y121" s="120">
        <f t="shared" si="336"/>
        <v>0</v>
      </c>
      <c r="Z121" s="120">
        <f t="shared" si="336"/>
        <v>0</v>
      </c>
      <c r="AA121" s="120">
        <f t="shared" si="336"/>
        <v>0</v>
      </c>
      <c r="AB121" s="120">
        <f t="shared" si="336"/>
        <v>0</v>
      </c>
      <c r="AC121" s="120">
        <f t="shared" si="336"/>
        <v>0</v>
      </c>
      <c r="AD121" s="120">
        <f t="shared" si="336"/>
        <v>0</v>
      </c>
      <c r="AE121" s="120">
        <f t="shared" si="336"/>
        <v>0</v>
      </c>
      <c r="AF121" s="120">
        <f t="shared" si="336"/>
        <v>0</v>
      </c>
      <c r="AG121" s="120">
        <f t="shared" si="336"/>
        <v>0</v>
      </c>
      <c r="AH121" s="120">
        <f t="shared" si="336"/>
        <v>0</v>
      </c>
      <c r="AI121" s="120">
        <f t="shared" si="336"/>
        <v>0</v>
      </c>
      <c r="AJ121" s="120">
        <f t="shared" si="336"/>
        <v>0</v>
      </c>
      <c r="AK121" s="120">
        <f t="shared" si="336"/>
        <v>0</v>
      </c>
      <c r="AL121" s="120">
        <f t="shared" si="336"/>
        <v>0</v>
      </c>
      <c r="AM121" s="120">
        <f t="shared" si="336"/>
        <v>0</v>
      </c>
      <c r="AN121" s="120">
        <f t="shared" si="336"/>
        <v>0</v>
      </c>
      <c r="AO121" s="120">
        <f t="shared" si="336"/>
        <v>0</v>
      </c>
      <c r="AP121" s="120">
        <f t="shared" si="336"/>
        <v>0</v>
      </c>
      <c r="AQ121" s="120">
        <f t="shared" si="336"/>
        <v>0</v>
      </c>
      <c r="AR121" s="120">
        <f t="shared" si="336"/>
        <v>0</v>
      </c>
      <c r="AS121" s="120">
        <f t="shared" si="336"/>
        <v>0</v>
      </c>
      <c r="AT121" s="120">
        <f t="shared" si="336"/>
        <v>0</v>
      </c>
      <c r="AU121" s="120">
        <f t="shared" si="336"/>
        <v>0</v>
      </c>
      <c r="AV121" s="120">
        <f t="shared" si="336"/>
        <v>0</v>
      </c>
      <c r="AW121" s="120">
        <f t="shared" si="336"/>
        <v>0</v>
      </c>
      <c r="AX121" s="120">
        <f t="shared" si="336"/>
        <v>0</v>
      </c>
      <c r="AY121" s="120">
        <f t="shared" si="336"/>
        <v>0</v>
      </c>
      <c r="AZ121" s="120">
        <f t="shared" si="336"/>
        <v>0</v>
      </c>
      <c r="BA121" s="120">
        <f t="shared" si="336"/>
        <v>0</v>
      </c>
      <c r="BB121" s="120">
        <f t="shared" si="336"/>
        <v>0</v>
      </c>
      <c r="BC121" s="120">
        <f t="shared" si="336"/>
        <v>0</v>
      </c>
      <c r="BD121" s="120">
        <f t="shared" si="336"/>
        <v>0</v>
      </c>
    </row>
    <row r="122" spans="1:79" s="114" customFormat="1" outlineLevel="1">
      <c r="A122" s="112"/>
      <c r="B122" s="50" t="s">
        <v>256</v>
      </c>
      <c r="C122" s="112" t="s">
        <v>66</v>
      </c>
      <c r="D122" s="113" t="s">
        <v>257</v>
      </c>
      <c r="J122" s="32">
        <v>10000000</v>
      </c>
      <c r="K122" s="115">
        <f t="shared" ref="K122:BD122" ca="1" si="337">J126</f>
        <v>10000000</v>
      </c>
      <c r="L122" s="115">
        <f t="shared" ca="1" si="337"/>
        <v>10000000</v>
      </c>
      <c r="M122" s="115">
        <f t="shared" ca="1" si="337"/>
        <v>10000000</v>
      </c>
      <c r="N122" s="115">
        <f t="shared" ca="1" si="337"/>
        <v>10000000</v>
      </c>
      <c r="O122" s="115">
        <f t="shared" ca="1" si="337"/>
        <v>10000000</v>
      </c>
      <c r="P122" s="115">
        <f t="shared" ca="1" si="337"/>
        <v>10000000</v>
      </c>
      <c r="Q122" s="115">
        <f t="shared" ca="1" si="337"/>
        <v>10000000</v>
      </c>
      <c r="R122" s="115">
        <f t="shared" ca="1" si="337"/>
        <v>10000000</v>
      </c>
      <c r="S122" s="115">
        <f t="shared" ca="1" si="337"/>
        <v>10000000</v>
      </c>
      <c r="T122" s="115">
        <f t="shared" ca="1" si="337"/>
        <v>10000000</v>
      </c>
      <c r="U122" s="115">
        <f t="shared" ca="1" si="337"/>
        <v>10000000</v>
      </c>
      <c r="V122" s="115">
        <f t="shared" ca="1" si="337"/>
        <v>10000000</v>
      </c>
      <c r="W122" s="115">
        <f t="shared" ca="1" si="337"/>
        <v>10000000</v>
      </c>
      <c r="X122" s="115">
        <f t="shared" ca="1" si="337"/>
        <v>10000000</v>
      </c>
      <c r="Y122" s="115">
        <f t="shared" ca="1" si="337"/>
        <v>10000000</v>
      </c>
      <c r="Z122" s="115">
        <f t="shared" ca="1" si="337"/>
        <v>10000000</v>
      </c>
      <c r="AA122" s="115">
        <f t="shared" ca="1" si="337"/>
        <v>10000000</v>
      </c>
      <c r="AB122" s="115">
        <f t="shared" ca="1" si="337"/>
        <v>10000000</v>
      </c>
      <c r="AC122" s="115">
        <f t="shared" ca="1" si="337"/>
        <v>10000000</v>
      </c>
      <c r="AD122" s="115">
        <f t="shared" ca="1" si="337"/>
        <v>10000000</v>
      </c>
      <c r="AE122" s="115">
        <f t="shared" ca="1" si="337"/>
        <v>10000000</v>
      </c>
      <c r="AF122" s="115">
        <f t="shared" ca="1" si="337"/>
        <v>10000000</v>
      </c>
      <c r="AG122" s="115">
        <f t="shared" ca="1" si="337"/>
        <v>10000000</v>
      </c>
      <c r="AH122" s="115">
        <f t="shared" ca="1" si="337"/>
        <v>10000000</v>
      </c>
      <c r="AI122" s="115">
        <f t="shared" ca="1" si="337"/>
        <v>10000000</v>
      </c>
      <c r="AJ122" s="115">
        <f t="shared" ca="1" si="337"/>
        <v>10000000</v>
      </c>
      <c r="AK122" s="115">
        <f t="shared" ca="1" si="337"/>
        <v>10000000</v>
      </c>
      <c r="AL122" s="115">
        <f t="shared" ca="1" si="337"/>
        <v>10000000</v>
      </c>
      <c r="AM122" s="115">
        <f t="shared" ca="1" si="337"/>
        <v>10000000</v>
      </c>
      <c r="AN122" s="115">
        <f t="shared" ca="1" si="337"/>
        <v>10000000</v>
      </c>
      <c r="AO122" s="115">
        <f t="shared" ca="1" si="337"/>
        <v>10000000</v>
      </c>
      <c r="AP122" s="115">
        <f t="shared" ca="1" si="337"/>
        <v>10000000</v>
      </c>
      <c r="AQ122" s="115">
        <f t="shared" ca="1" si="337"/>
        <v>10000000</v>
      </c>
      <c r="AR122" s="115">
        <f t="shared" ca="1" si="337"/>
        <v>10000000</v>
      </c>
      <c r="AS122" s="115">
        <f t="shared" ca="1" si="337"/>
        <v>10000000</v>
      </c>
      <c r="AT122" s="115">
        <f t="shared" ca="1" si="337"/>
        <v>10000000</v>
      </c>
      <c r="AU122" s="115">
        <f t="shared" ca="1" si="337"/>
        <v>10000000</v>
      </c>
      <c r="AV122" s="115">
        <f t="shared" ca="1" si="337"/>
        <v>10000000</v>
      </c>
      <c r="AW122" s="115">
        <f t="shared" ca="1" si="337"/>
        <v>10000000</v>
      </c>
      <c r="AX122" s="115">
        <f t="shared" ca="1" si="337"/>
        <v>10000000</v>
      </c>
      <c r="AY122" s="115">
        <f t="shared" ca="1" si="337"/>
        <v>10000000</v>
      </c>
      <c r="AZ122" s="115">
        <f t="shared" ca="1" si="337"/>
        <v>10000000</v>
      </c>
      <c r="BA122" s="115">
        <f t="shared" ca="1" si="337"/>
        <v>10000000</v>
      </c>
      <c r="BB122" s="115">
        <f t="shared" ca="1" si="337"/>
        <v>10000000</v>
      </c>
      <c r="BC122" s="115">
        <f t="shared" ca="1" si="337"/>
        <v>10000000</v>
      </c>
      <c r="BD122" s="115">
        <f t="shared" ca="1" si="337"/>
        <v>10000000</v>
      </c>
    </row>
    <row r="123" spans="1:79" s="114" customFormat="1" outlineLevel="1">
      <c r="A123" s="112"/>
      <c r="B123" s="50" t="s">
        <v>258</v>
      </c>
      <c r="C123" s="112" t="s">
        <v>66</v>
      </c>
      <c r="D123" s="113" t="s">
        <v>259</v>
      </c>
      <c r="J123" s="120">
        <f t="shared" ref="J123:BD123" ca="1" si="338">IFERROR(J103/J127,0)+IFERROR(J114/J116,0)</f>
        <v>0</v>
      </c>
      <c r="K123" s="120">
        <f t="shared" ca="1" si="338"/>
        <v>0</v>
      </c>
      <c r="L123" s="120">
        <f t="shared" ca="1" si="338"/>
        <v>0</v>
      </c>
      <c r="M123" s="120">
        <f t="shared" ca="1" si="338"/>
        <v>0</v>
      </c>
      <c r="N123" s="120">
        <f t="shared" ca="1" si="338"/>
        <v>0</v>
      </c>
      <c r="O123" s="120">
        <f t="shared" ca="1" si="338"/>
        <v>0</v>
      </c>
      <c r="P123" s="120">
        <f t="shared" ca="1" si="338"/>
        <v>0</v>
      </c>
      <c r="Q123" s="120">
        <f t="shared" ca="1" si="338"/>
        <v>0</v>
      </c>
      <c r="R123" s="120">
        <f t="shared" ca="1" si="338"/>
        <v>0</v>
      </c>
      <c r="S123" s="120">
        <f t="shared" ca="1" si="338"/>
        <v>0</v>
      </c>
      <c r="T123" s="120">
        <f t="shared" ca="1" si="338"/>
        <v>0</v>
      </c>
      <c r="U123" s="120">
        <f t="shared" ca="1" si="338"/>
        <v>0</v>
      </c>
      <c r="V123" s="120">
        <f t="shared" ca="1" si="338"/>
        <v>0</v>
      </c>
      <c r="W123" s="120">
        <f t="shared" ca="1" si="338"/>
        <v>0</v>
      </c>
      <c r="X123" s="120">
        <f t="shared" ca="1" si="338"/>
        <v>0</v>
      </c>
      <c r="Y123" s="120">
        <f t="shared" ca="1" si="338"/>
        <v>0</v>
      </c>
      <c r="Z123" s="120">
        <f t="shared" ca="1" si="338"/>
        <v>0</v>
      </c>
      <c r="AA123" s="120">
        <f t="shared" ca="1" si="338"/>
        <v>0</v>
      </c>
      <c r="AB123" s="120">
        <f t="shared" ca="1" si="338"/>
        <v>0</v>
      </c>
      <c r="AC123" s="120">
        <f t="shared" ca="1" si="338"/>
        <v>0</v>
      </c>
      <c r="AD123" s="120">
        <f t="shared" ca="1" si="338"/>
        <v>0</v>
      </c>
      <c r="AE123" s="120">
        <f t="shared" ca="1" si="338"/>
        <v>0</v>
      </c>
      <c r="AF123" s="120">
        <f t="shared" ca="1" si="338"/>
        <v>0</v>
      </c>
      <c r="AG123" s="120">
        <f t="shared" ca="1" si="338"/>
        <v>0</v>
      </c>
      <c r="AH123" s="120">
        <f t="shared" ca="1" si="338"/>
        <v>0</v>
      </c>
      <c r="AI123" s="120">
        <f t="shared" ca="1" si="338"/>
        <v>0</v>
      </c>
      <c r="AJ123" s="120">
        <f t="shared" ca="1" si="338"/>
        <v>0</v>
      </c>
      <c r="AK123" s="120">
        <f t="shared" ca="1" si="338"/>
        <v>0</v>
      </c>
      <c r="AL123" s="120">
        <f t="shared" ca="1" si="338"/>
        <v>0</v>
      </c>
      <c r="AM123" s="120">
        <f t="shared" ca="1" si="338"/>
        <v>0</v>
      </c>
      <c r="AN123" s="120">
        <f t="shared" ca="1" si="338"/>
        <v>0</v>
      </c>
      <c r="AO123" s="120">
        <f t="shared" ca="1" si="338"/>
        <v>0</v>
      </c>
      <c r="AP123" s="120">
        <f t="shared" ca="1" si="338"/>
        <v>0</v>
      </c>
      <c r="AQ123" s="120">
        <f t="shared" ca="1" si="338"/>
        <v>0</v>
      </c>
      <c r="AR123" s="120">
        <f t="shared" ca="1" si="338"/>
        <v>0</v>
      </c>
      <c r="AS123" s="120">
        <f t="shared" ca="1" si="338"/>
        <v>0</v>
      </c>
      <c r="AT123" s="120">
        <f t="shared" ca="1" si="338"/>
        <v>0</v>
      </c>
      <c r="AU123" s="120">
        <f t="shared" ca="1" si="338"/>
        <v>0</v>
      </c>
      <c r="AV123" s="120">
        <f t="shared" ca="1" si="338"/>
        <v>0</v>
      </c>
      <c r="AW123" s="120">
        <f t="shared" ca="1" si="338"/>
        <v>0</v>
      </c>
      <c r="AX123" s="120">
        <f t="shared" ca="1" si="338"/>
        <v>0</v>
      </c>
      <c r="AY123" s="120">
        <f t="shared" ca="1" si="338"/>
        <v>0</v>
      </c>
      <c r="AZ123" s="120">
        <f t="shared" ca="1" si="338"/>
        <v>0</v>
      </c>
      <c r="BA123" s="120">
        <f t="shared" ca="1" si="338"/>
        <v>0</v>
      </c>
      <c r="BB123" s="120">
        <f t="shared" ca="1" si="338"/>
        <v>0</v>
      </c>
      <c r="BC123" s="120">
        <f t="shared" ca="1" si="338"/>
        <v>0</v>
      </c>
      <c r="BD123" s="120">
        <f t="shared" ca="1" si="338"/>
        <v>0</v>
      </c>
      <c r="BF123" s="50">
        <f t="shared" ref="BF123:BU123" ca="1" si="339">INDEX($J123:$BD123,1,MATCH(BF$6,$J$6:$BD$6,0))</f>
        <v>0</v>
      </c>
      <c r="BG123" s="50">
        <f t="shared" ca="1" si="339"/>
        <v>0</v>
      </c>
      <c r="BH123" s="50">
        <f t="shared" ca="1" si="339"/>
        <v>0</v>
      </c>
      <c r="BI123" s="50">
        <f t="shared" ca="1" si="339"/>
        <v>0</v>
      </c>
      <c r="BJ123" s="50">
        <f t="shared" ca="1" si="339"/>
        <v>0</v>
      </c>
      <c r="BK123" s="50">
        <f t="shared" ca="1" si="339"/>
        <v>0</v>
      </c>
      <c r="BL123" s="50">
        <f t="shared" ca="1" si="339"/>
        <v>0</v>
      </c>
      <c r="BM123" s="50">
        <f t="shared" ca="1" si="339"/>
        <v>0</v>
      </c>
      <c r="BN123" s="50">
        <f t="shared" ca="1" si="339"/>
        <v>0</v>
      </c>
      <c r="BO123" s="50">
        <f t="shared" ca="1" si="339"/>
        <v>0</v>
      </c>
      <c r="BP123" s="50">
        <f t="shared" ca="1" si="339"/>
        <v>0</v>
      </c>
      <c r="BQ123" s="50">
        <f t="shared" ca="1" si="339"/>
        <v>0</v>
      </c>
      <c r="BR123" s="50">
        <f t="shared" ca="1" si="339"/>
        <v>0</v>
      </c>
      <c r="BS123" s="50">
        <f t="shared" ca="1" si="339"/>
        <v>0</v>
      </c>
      <c r="BT123" s="50">
        <f t="shared" ca="1" si="339"/>
        <v>0</v>
      </c>
      <c r="BU123" s="50">
        <f t="shared" ca="1" si="339"/>
        <v>0</v>
      </c>
      <c r="BV123" s="50"/>
      <c r="BW123" s="50">
        <f ca="1">INDEX($J123:$BD123,1,MATCH(BW$6,$J$6:$BD$6,0))</f>
        <v>0</v>
      </c>
      <c r="BX123" s="50">
        <f ca="1">INDEX($J123:$BD123,1,MATCH(BX$6,$J$6:$BD$6,0))</f>
        <v>0</v>
      </c>
      <c r="BY123" s="50">
        <f ca="1">INDEX($J123:$BD123,1,MATCH(BY$6,$J$6:$BD$6,0))</f>
        <v>0</v>
      </c>
      <c r="BZ123" s="50">
        <f ca="1">INDEX($J123:$BD123,1,MATCH(BZ$6,$J$6:$BD$6,0))</f>
        <v>0</v>
      </c>
    </row>
    <row r="124" spans="1:79" s="114" customFormat="1" outlineLevel="1">
      <c r="A124" s="112"/>
      <c r="B124" s="50" t="s">
        <v>260</v>
      </c>
      <c r="C124" s="112" t="s">
        <v>24</v>
      </c>
      <c r="D124" s="113" t="s">
        <v>261</v>
      </c>
      <c r="J124" s="117">
        <f>IF(J107&lt;&gt;0,'Get Started'!$D16,0)</f>
        <v>0</v>
      </c>
      <c r="K124" s="117">
        <f>IF(K107&lt;&gt;0,'Get Started'!$D16,0)</f>
        <v>0</v>
      </c>
      <c r="L124" s="117">
        <f>IF(L107&lt;&gt;0,'Get Started'!$D16,0)</f>
        <v>0</v>
      </c>
      <c r="M124" s="117">
        <f>IF(M107&lt;&gt;0,'Get Started'!$D16,0)</f>
        <v>0</v>
      </c>
      <c r="N124" s="117">
        <f>IF(N107&lt;&gt;0,'Get Started'!$D16,0)</f>
        <v>0</v>
      </c>
      <c r="O124" s="117">
        <f>IF(O107&lt;&gt;0,'Get Started'!$D16,0)</f>
        <v>0</v>
      </c>
      <c r="P124" s="117">
        <f>IF(P107&lt;&gt;0,'Get Started'!$D16,0)</f>
        <v>0</v>
      </c>
      <c r="Q124" s="117">
        <f>IF(Q107&lt;&gt;0,'Get Started'!$D16,0)</f>
        <v>0</v>
      </c>
      <c r="R124" s="117">
        <f>IF(R107&lt;&gt;0,'Get Started'!$D16,0)</f>
        <v>0</v>
      </c>
      <c r="S124" s="117">
        <f>IF(S107&lt;&gt;0,'Get Started'!$D16,0)</f>
        <v>0</v>
      </c>
      <c r="T124" s="117">
        <f>IF(T107&lt;&gt;0,'Get Started'!$D16,0)</f>
        <v>0</v>
      </c>
      <c r="U124" s="117">
        <f>IF(U107&lt;&gt;0,'Get Started'!$D16,0)</f>
        <v>0</v>
      </c>
      <c r="V124" s="117">
        <f>IF(V107&lt;&gt;0,'Get Started'!$D16,0)</f>
        <v>0</v>
      </c>
      <c r="W124" s="117">
        <f>IF(W107&lt;&gt;0,'Get Started'!$D16,0)</f>
        <v>0</v>
      </c>
      <c r="X124" s="117">
        <f>IF(X107&lt;&gt;0,'Get Started'!$D16,0)</f>
        <v>0</v>
      </c>
      <c r="Y124" s="117">
        <f>IF(Y107&lt;&gt;0,'Get Started'!$D16,0)</f>
        <v>0</v>
      </c>
      <c r="Z124" s="117">
        <f>IF(Z107&lt;&gt;0,'Get Started'!$D16,0)</f>
        <v>0</v>
      </c>
      <c r="AA124" s="117">
        <f>IF(AA107&lt;&gt;0,'Get Started'!$D16,0)</f>
        <v>0</v>
      </c>
      <c r="AB124" s="117">
        <f>IF(AB107&lt;&gt;0,'Get Started'!$D16,0)</f>
        <v>0</v>
      </c>
      <c r="AC124" s="117">
        <f>IF(AC107&lt;&gt;0,'Get Started'!$D16,0)</f>
        <v>0</v>
      </c>
      <c r="AD124" s="117">
        <f>IF(AD107&lt;&gt;0,'Get Started'!$D16,0)</f>
        <v>0</v>
      </c>
      <c r="AE124" s="117">
        <f>IF(AE107&lt;&gt;0,'Get Started'!$D16,0)</f>
        <v>0</v>
      </c>
      <c r="AF124" s="117">
        <f>IF(AF107&lt;&gt;0,'Get Started'!$D16,0)</f>
        <v>0</v>
      </c>
      <c r="AG124" s="117">
        <f>IF(AG107&lt;&gt;0,'Get Started'!$D16,0)</f>
        <v>0</v>
      </c>
      <c r="AH124" s="117">
        <f>IF(AH107&lt;&gt;0,'Get Started'!$D16,0)</f>
        <v>0</v>
      </c>
      <c r="AI124" s="117">
        <f>IF(AI107&lt;&gt;0,'Get Started'!$D16,0)</f>
        <v>0</v>
      </c>
      <c r="AJ124" s="117">
        <f>IF(AJ107&lt;&gt;0,'Get Started'!$D16,0)</f>
        <v>0</v>
      </c>
      <c r="AK124" s="117">
        <f>IF(AK107&lt;&gt;0,'Get Started'!$D16,0)</f>
        <v>0</v>
      </c>
      <c r="AL124" s="117">
        <f>IF(AL107&lt;&gt;0,'Get Started'!$D16,0)</f>
        <v>0</v>
      </c>
      <c r="AM124" s="117">
        <f>IF(AM107&lt;&gt;0,'Get Started'!$D16,0)</f>
        <v>0</v>
      </c>
      <c r="AN124" s="117">
        <f>IF(AN107&lt;&gt;0,'Get Started'!$D16,0)</f>
        <v>0</v>
      </c>
      <c r="AO124" s="117">
        <f>IF(AO107&lt;&gt;0,'Get Started'!$D16,0)</f>
        <v>0</v>
      </c>
      <c r="AP124" s="117">
        <f>IF(AP107&lt;&gt;0,'Get Started'!$D16,0)</f>
        <v>0</v>
      </c>
      <c r="AQ124" s="117">
        <f>IF(AQ107&lt;&gt;0,'Get Started'!$D16,0)</f>
        <v>0</v>
      </c>
      <c r="AR124" s="117">
        <f>IF(AR107&lt;&gt;0,'Get Started'!$D16,0)</f>
        <v>0</v>
      </c>
      <c r="AS124" s="117">
        <f>IF(AS107&lt;&gt;0,'Get Started'!$D16,0)</f>
        <v>0</v>
      </c>
      <c r="AT124" s="117">
        <f>IF(AT107&lt;&gt;0,'Get Started'!$D16,0)</f>
        <v>0</v>
      </c>
      <c r="AU124" s="117">
        <f>IF(AU107&lt;&gt;0,'Get Started'!$D16,0)</f>
        <v>0</v>
      </c>
      <c r="AV124" s="117">
        <f>IF(AV107&lt;&gt;0,'Get Started'!$D16,0)</f>
        <v>0</v>
      </c>
      <c r="AW124" s="117">
        <f>IF(AW107&lt;&gt;0,'Get Started'!$D16,0)</f>
        <v>0</v>
      </c>
      <c r="AX124" s="117">
        <f>IF(AX107&lt;&gt;0,'Get Started'!$D16,0)</f>
        <v>0</v>
      </c>
      <c r="AY124" s="117">
        <f>IF(AY107&lt;&gt;0,'Get Started'!$D16,0)</f>
        <v>0</v>
      </c>
      <c r="AZ124" s="117">
        <f>IF(AZ107&lt;&gt;0,'Get Started'!$D16,0)</f>
        <v>0</v>
      </c>
      <c r="BA124" s="117">
        <f>IF(BA107&lt;&gt;0,'Get Started'!$D16,0)</f>
        <v>0</v>
      </c>
      <c r="BB124" s="117">
        <f>IF(BB107&lt;&gt;0,'Get Started'!$D16,0)</f>
        <v>0</v>
      </c>
      <c r="BC124" s="117">
        <f>IF(BC107&lt;&gt;0,'Get Started'!$D16,0)</f>
        <v>0</v>
      </c>
      <c r="BD124" s="117">
        <f>IF(BD107&lt;&gt;0,'Get Started'!$D16,0)</f>
        <v>0</v>
      </c>
    </row>
    <row r="125" spans="1:79" s="114" customFormat="1" outlineLevel="1">
      <c r="A125" s="112"/>
      <c r="B125" s="50" t="s">
        <v>262</v>
      </c>
      <c r="C125" s="112" t="s">
        <v>66</v>
      </c>
      <c r="D125" s="113" t="s">
        <v>263</v>
      </c>
      <c r="J125" s="120">
        <f t="shared" ref="J125:BD125" ca="1" si="340">ROUND(J126-J122-J123,5)</f>
        <v>0</v>
      </c>
      <c r="K125" s="120">
        <f t="shared" ca="1" si="340"/>
        <v>0</v>
      </c>
      <c r="L125" s="120">
        <f t="shared" ca="1" si="340"/>
        <v>0</v>
      </c>
      <c r="M125" s="120">
        <f t="shared" ca="1" si="340"/>
        <v>0</v>
      </c>
      <c r="N125" s="120">
        <f t="shared" ca="1" si="340"/>
        <v>0</v>
      </c>
      <c r="O125" s="120">
        <f t="shared" ca="1" si="340"/>
        <v>0</v>
      </c>
      <c r="P125" s="120">
        <f t="shared" ca="1" si="340"/>
        <v>0</v>
      </c>
      <c r="Q125" s="120">
        <f t="shared" ca="1" si="340"/>
        <v>0</v>
      </c>
      <c r="R125" s="120">
        <f t="shared" ca="1" si="340"/>
        <v>0</v>
      </c>
      <c r="S125" s="120">
        <f t="shared" ca="1" si="340"/>
        <v>0</v>
      </c>
      <c r="T125" s="120">
        <f t="shared" ca="1" si="340"/>
        <v>0</v>
      </c>
      <c r="U125" s="120">
        <f t="shared" ca="1" si="340"/>
        <v>0</v>
      </c>
      <c r="V125" s="120">
        <f t="shared" ca="1" si="340"/>
        <v>0</v>
      </c>
      <c r="W125" s="120">
        <f t="shared" ca="1" si="340"/>
        <v>0</v>
      </c>
      <c r="X125" s="120">
        <f t="shared" ca="1" si="340"/>
        <v>0</v>
      </c>
      <c r="Y125" s="120">
        <f t="shared" ca="1" si="340"/>
        <v>0</v>
      </c>
      <c r="Z125" s="120">
        <f t="shared" ca="1" si="340"/>
        <v>0</v>
      </c>
      <c r="AA125" s="120">
        <f t="shared" ca="1" si="340"/>
        <v>0</v>
      </c>
      <c r="AB125" s="120">
        <f t="shared" ca="1" si="340"/>
        <v>0</v>
      </c>
      <c r="AC125" s="120">
        <f t="shared" ca="1" si="340"/>
        <v>0</v>
      </c>
      <c r="AD125" s="120">
        <f t="shared" ca="1" si="340"/>
        <v>0</v>
      </c>
      <c r="AE125" s="120">
        <f t="shared" ca="1" si="340"/>
        <v>0</v>
      </c>
      <c r="AF125" s="120">
        <f t="shared" ca="1" si="340"/>
        <v>0</v>
      </c>
      <c r="AG125" s="120">
        <f t="shared" ca="1" si="340"/>
        <v>0</v>
      </c>
      <c r="AH125" s="120">
        <f t="shared" ca="1" si="340"/>
        <v>0</v>
      </c>
      <c r="AI125" s="120">
        <f t="shared" ca="1" si="340"/>
        <v>0</v>
      </c>
      <c r="AJ125" s="120">
        <f t="shared" ca="1" si="340"/>
        <v>0</v>
      </c>
      <c r="AK125" s="120">
        <f t="shared" ca="1" si="340"/>
        <v>0</v>
      </c>
      <c r="AL125" s="120">
        <f t="shared" ca="1" si="340"/>
        <v>0</v>
      </c>
      <c r="AM125" s="120">
        <f t="shared" ca="1" si="340"/>
        <v>0</v>
      </c>
      <c r="AN125" s="120">
        <f t="shared" ca="1" si="340"/>
        <v>0</v>
      </c>
      <c r="AO125" s="120">
        <f t="shared" ca="1" si="340"/>
        <v>0</v>
      </c>
      <c r="AP125" s="120">
        <f t="shared" ca="1" si="340"/>
        <v>0</v>
      </c>
      <c r="AQ125" s="120">
        <f t="shared" ca="1" si="340"/>
        <v>0</v>
      </c>
      <c r="AR125" s="120">
        <f t="shared" ca="1" si="340"/>
        <v>0</v>
      </c>
      <c r="AS125" s="120">
        <f t="shared" ca="1" si="340"/>
        <v>0</v>
      </c>
      <c r="AT125" s="120">
        <f t="shared" ca="1" si="340"/>
        <v>0</v>
      </c>
      <c r="AU125" s="120">
        <f t="shared" ca="1" si="340"/>
        <v>0</v>
      </c>
      <c r="AV125" s="120">
        <f t="shared" ca="1" si="340"/>
        <v>0</v>
      </c>
      <c r="AW125" s="120">
        <f t="shared" ca="1" si="340"/>
        <v>0</v>
      </c>
      <c r="AX125" s="120">
        <f t="shared" ca="1" si="340"/>
        <v>0</v>
      </c>
      <c r="AY125" s="120">
        <f t="shared" ca="1" si="340"/>
        <v>0</v>
      </c>
      <c r="AZ125" s="120">
        <f t="shared" ca="1" si="340"/>
        <v>0</v>
      </c>
      <c r="BA125" s="120">
        <f t="shared" ca="1" si="340"/>
        <v>0</v>
      </c>
      <c r="BB125" s="120">
        <f t="shared" ca="1" si="340"/>
        <v>0</v>
      </c>
      <c r="BC125" s="120">
        <f t="shared" ca="1" si="340"/>
        <v>0</v>
      </c>
      <c r="BD125" s="120">
        <f t="shared" ca="1" si="340"/>
        <v>0</v>
      </c>
      <c r="BF125" s="50">
        <f t="shared" ref="BF125:BU126" ca="1" si="341">INDEX($J125:$BD125,1,MATCH(BF$6,$J$6:$BD$6,0))</f>
        <v>0</v>
      </c>
      <c r="BG125" s="50">
        <f t="shared" ca="1" si="341"/>
        <v>0</v>
      </c>
      <c r="BH125" s="50">
        <f t="shared" ca="1" si="341"/>
        <v>0</v>
      </c>
      <c r="BI125" s="50">
        <f t="shared" ca="1" si="341"/>
        <v>0</v>
      </c>
      <c r="BJ125" s="50">
        <f t="shared" ca="1" si="341"/>
        <v>0</v>
      </c>
      <c r="BK125" s="50">
        <f t="shared" ca="1" si="341"/>
        <v>0</v>
      </c>
      <c r="BL125" s="50">
        <f t="shared" ca="1" si="341"/>
        <v>0</v>
      </c>
      <c r="BM125" s="50">
        <f t="shared" ca="1" si="341"/>
        <v>0</v>
      </c>
      <c r="BN125" s="50">
        <f t="shared" ca="1" si="341"/>
        <v>0</v>
      </c>
      <c r="BO125" s="50">
        <f t="shared" ca="1" si="341"/>
        <v>0</v>
      </c>
      <c r="BP125" s="50">
        <f t="shared" ca="1" si="341"/>
        <v>0</v>
      </c>
      <c r="BQ125" s="50">
        <f t="shared" ca="1" si="341"/>
        <v>0</v>
      </c>
      <c r="BR125" s="50">
        <f t="shared" ca="1" si="341"/>
        <v>0</v>
      </c>
      <c r="BS125" s="50">
        <f t="shared" ca="1" si="341"/>
        <v>0</v>
      </c>
      <c r="BT125" s="50">
        <f t="shared" ca="1" si="341"/>
        <v>0</v>
      </c>
      <c r="BU125" s="50">
        <f t="shared" ca="1" si="341"/>
        <v>0</v>
      </c>
      <c r="BV125" s="50"/>
      <c r="BW125" s="50">
        <f t="shared" ref="BW125:BZ126" ca="1" si="342">INDEX($J125:$BD125,1,MATCH(BW$6,$J$6:$BD$6,0))</f>
        <v>0</v>
      </c>
      <c r="BX125" s="50">
        <f t="shared" ca="1" si="342"/>
        <v>0</v>
      </c>
      <c r="BY125" s="50">
        <f t="shared" ca="1" si="342"/>
        <v>0</v>
      </c>
      <c r="BZ125" s="50">
        <f t="shared" ca="1" si="342"/>
        <v>0</v>
      </c>
    </row>
    <row r="126" spans="1:79" s="114" customFormat="1" outlineLevel="1">
      <c r="A126" s="112"/>
      <c r="B126" s="50" t="s">
        <v>264</v>
      </c>
      <c r="C126" s="112" t="s">
        <v>66</v>
      </c>
      <c r="D126" s="121" t="s">
        <v>265</v>
      </c>
      <c r="J126" s="120">
        <f t="shared" ref="J126:BD126" ca="1" si="343">IFERROR((J122+J123)/(1-J124),0)</f>
        <v>10000000</v>
      </c>
      <c r="K126" s="120">
        <f t="shared" ca="1" si="343"/>
        <v>10000000</v>
      </c>
      <c r="L126" s="120">
        <f t="shared" ca="1" si="343"/>
        <v>10000000</v>
      </c>
      <c r="M126" s="120">
        <f t="shared" ca="1" si="343"/>
        <v>10000000</v>
      </c>
      <c r="N126" s="120">
        <f t="shared" ca="1" si="343"/>
        <v>10000000</v>
      </c>
      <c r="O126" s="120">
        <f t="shared" ca="1" si="343"/>
        <v>10000000</v>
      </c>
      <c r="P126" s="120">
        <f t="shared" ca="1" si="343"/>
        <v>10000000</v>
      </c>
      <c r="Q126" s="120">
        <f t="shared" ca="1" si="343"/>
        <v>10000000</v>
      </c>
      <c r="R126" s="120">
        <f t="shared" ca="1" si="343"/>
        <v>10000000</v>
      </c>
      <c r="S126" s="120">
        <f t="shared" ca="1" si="343"/>
        <v>10000000</v>
      </c>
      <c r="T126" s="120">
        <f t="shared" ca="1" si="343"/>
        <v>10000000</v>
      </c>
      <c r="U126" s="120">
        <f t="shared" ca="1" si="343"/>
        <v>10000000</v>
      </c>
      <c r="V126" s="120">
        <f t="shared" ca="1" si="343"/>
        <v>10000000</v>
      </c>
      <c r="W126" s="120">
        <f t="shared" ca="1" si="343"/>
        <v>10000000</v>
      </c>
      <c r="X126" s="120">
        <f t="shared" ca="1" si="343"/>
        <v>10000000</v>
      </c>
      <c r="Y126" s="120">
        <f t="shared" ca="1" si="343"/>
        <v>10000000</v>
      </c>
      <c r="Z126" s="120">
        <f t="shared" ca="1" si="343"/>
        <v>10000000</v>
      </c>
      <c r="AA126" s="120">
        <f t="shared" ca="1" si="343"/>
        <v>10000000</v>
      </c>
      <c r="AB126" s="120">
        <f t="shared" ca="1" si="343"/>
        <v>10000000</v>
      </c>
      <c r="AC126" s="120">
        <f t="shared" ca="1" si="343"/>
        <v>10000000</v>
      </c>
      <c r="AD126" s="120">
        <f t="shared" ca="1" si="343"/>
        <v>10000000</v>
      </c>
      <c r="AE126" s="120">
        <f t="shared" ca="1" si="343"/>
        <v>10000000</v>
      </c>
      <c r="AF126" s="120">
        <f t="shared" ca="1" si="343"/>
        <v>10000000</v>
      </c>
      <c r="AG126" s="120">
        <f t="shared" ca="1" si="343"/>
        <v>10000000</v>
      </c>
      <c r="AH126" s="120">
        <f t="shared" ca="1" si="343"/>
        <v>10000000</v>
      </c>
      <c r="AI126" s="120">
        <f t="shared" ca="1" si="343"/>
        <v>10000000</v>
      </c>
      <c r="AJ126" s="120">
        <f t="shared" ca="1" si="343"/>
        <v>10000000</v>
      </c>
      <c r="AK126" s="120">
        <f t="shared" ca="1" si="343"/>
        <v>10000000</v>
      </c>
      <c r="AL126" s="120">
        <f t="shared" ca="1" si="343"/>
        <v>10000000</v>
      </c>
      <c r="AM126" s="120">
        <f t="shared" ca="1" si="343"/>
        <v>10000000</v>
      </c>
      <c r="AN126" s="120">
        <f t="shared" ca="1" si="343"/>
        <v>10000000</v>
      </c>
      <c r="AO126" s="120">
        <f t="shared" ca="1" si="343"/>
        <v>10000000</v>
      </c>
      <c r="AP126" s="120">
        <f t="shared" ca="1" si="343"/>
        <v>10000000</v>
      </c>
      <c r="AQ126" s="120">
        <f t="shared" ca="1" si="343"/>
        <v>10000000</v>
      </c>
      <c r="AR126" s="120">
        <f t="shared" ca="1" si="343"/>
        <v>10000000</v>
      </c>
      <c r="AS126" s="120">
        <f t="shared" ca="1" si="343"/>
        <v>10000000</v>
      </c>
      <c r="AT126" s="120">
        <f t="shared" ca="1" si="343"/>
        <v>10000000</v>
      </c>
      <c r="AU126" s="120">
        <f t="shared" ca="1" si="343"/>
        <v>10000000</v>
      </c>
      <c r="AV126" s="120">
        <f t="shared" ca="1" si="343"/>
        <v>10000000</v>
      </c>
      <c r="AW126" s="120">
        <f t="shared" ca="1" si="343"/>
        <v>10000000</v>
      </c>
      <c r="AX126" s="120">
        <f t="shared" ca="1" si="343"/>
        <v>10000000</v>
      </c>
      <c r="AY126" s="120">
        <f t="shared" ca="1" si="343"/>
        <v>10000000</v>
      </c>
      <c r="AZ126" s="120">
        <f t="shared" ca="1" si="343"/>
        <v>10000000</v>
      </c>
      <c r="BA126" s="120">
        <f t="shared" ca="1" si="343"/>
        <v>10000000</v>
      </c>
      <c r="BB126" s="120">
        <f t="shared" ca="1" si="343"/>
        <v>10000000</v>
      </c>
      <c r="BC126" s="120">
        <f t="shared" ca="1" si="343"/>
        <v>10000000</v>
      </c>
      <c r="BD126" s="120">
        <f t="shared" ca="1" si="343"/>
        <v>10000000</v>
      </c>
      <c r="BF126" s="50">
        <f t="shared" ca="1" si="341"/>
        <v>10000000</v>
      </c>
      <c r="BG126" s="50">
        <f t="shared" ca="1" si="341"/>
        <v>10000000</v>
      </c>
      <c r="BH126" s="50">
        <f t="shared" ca="1" si="341"/>
        <v>10000000</v>
      </c>
      <c r="BI126" s="50">
        <f t="shared" ca="1" si="341"/>
        <v>10000000</v>
      </c>
      <c r="BJ126" s="50">
        <f t="shared" ca="1" si="341"/>
        <v>10000000</v>
      </c>
      <c r="BK126" s="50">
        <f t="shared" ca="1" si="341"/>
        <v>10000000</v>
      </c>
      <c r="BL126" s="50">
        <f t="shared" ca="1" si="341"/>
        <v>10000000</v>
      </c>
      <c r="BM126" s="50">
        <f t="shared" ca="1" si="341"/>
        <v>10000000</v>
      </c>
      <c r="BN126" s="50">
        <f t="shared" ca="1" si="341"/>
        <v>10000000</v>
      </c>
      <c r="BO126" s="50">
        <f t="shared" ca="1" si="341"/>
        <v>10000000</v>
      </c>
      <c r="BP126" s="50">
        <f t="shared" ca="1" si="341"/>
        <v>10000000</v>
      </c>
      <c r="BQ126" s="50">
        <f t="shared" ca="1" si="341"/>
        <v>10000000</v>
      </c>
      <c r="BR126" s="50">
        <f t="shared" ca="1" si="341"/>
        <v>10000000</v>
      </c>
      <c r="BS126" s="50">
        <f t="shared" ca="1" si="341"/>
        <v>10000000</v>
      </c>
      <c r="BT126" s="50">
        <f t="shared" ca="1" si="341"/>
        <v>10000000</v>
      </c>
      <c r="BU126" s="50">
        <f t="shared" ca="1" si="341"/>
        <v>10000000</v>
      </c>
      <c r="BV126" s="50"/>
      <c r="BW126" s="50">
        <f t="shared" ca="1" si="342"/>
        <v>10000000</v>
      </c>
      <c r="BX126" s="50">
        <f t="shared" ca="1" si="342"/>
        <v>10000000</v>
      </c>
      <c r="BY126" s="50">
        <f t="shared" ca="1" si="342"/>
        <v>10000000</v>
      </c>
      <c r="BZ126" s="50">
        <f t="shared" ca="1" si="342"/>
        <v>10000000</v>
      </c>
    </row>
    <row r="127" spans="1:79" s="114" customFormat="1" outlineLevel="1">
      <c r="A127" s="112"/>
      <c r="B127" s="50" t="s">
        <v>266</v>
      </c>
      <c r="C127" s="31" t="str">
        <f>'Get Started'!$D$7</f>
        <v>$</v>
      </c>
      <c r="D127" s="113" t="s">
        <v>267</v>
      </c>
      <c r="J127" s="122">
        <f t="shared" ref="J127:BD127" si="344">J120/J122</f>
        <v>0</v>
      </c>
      <c r="K127" s="122">
        <f t="shared" ca="1" si="344"/>
        <v>0</v>
      </c>
      <c r="L127" s="122">
        <f t="shared" ca="1" si="344"/>
        <v>0</v>
      </c>
      <c r="M127" s="122">
        <f t="shared" ca="1" si="344"/>
        <v>0</v>
      </c>
      <c r="N127" s="122">
        <f t="shared" ca="1" si="344"/>
        <v>0</v>
      </c>
      <c r="O127" s="122">
        <f t="shared" ca="1" si="344"/>
        <v>0</v>
      </c>
      <c r="P127" s="122">
        <f t="shared" ca="1" si="344"/>
        <v>0</v>
      </c>
      <c r="Q127" s="122">
        <f t="shared" ca="1" si="344"/>
        <v>0</v>
      </c>
      <c r="R127" s="122">
        <f t="shared" ca="1" si="344"/>
        <v>0</v>
      </c>
      <c r="S127" s="122">
        <f t="shared" ca="1" si="344"/>
        <v>0</v>
      </c>
      <c r="T127" s="122">
        <f t="shared" ca="1" si="344"/>
        <v>0</v>
      </c>
      <c r="U127" s="122">
        <f t="shared" ca="1" si="344"/>
        <v>0</v>
      </c>
      <c r="V127" s="122">
        <f t="shared" ca="1" si="344"/>
        <v>0</v>
      </c>
      <c r="W127" s="122">
        <f t="shared" ca="1" si="344"/>
        <v>0</v>
      </c>
      <c r="X127" s="122">
        <f t="shared" ca="1" si="344"/>
        <v>0</v>
      </c>
      <c r="Y127" s="122">
        <f t="shared" ca="1" si="344"/>
        <v>0</v>
      </c>
      <c r="Z127" s="122">
        <f t="shared" ca="1" si="344"/>
        <v>0</v>
      </c>
      <c r="AA127" s="122">
        <f t="shared" ca="1" si="344"/>
        <v>0</v>
      </c>
      <c r="AB127" s="122">
        <f t="shared" ca="1" si="344"/>
        <v>0</v>
      </c>
      <c r="AC127" s="122">
        <f t="shared" ca="1" si="344"/>
        <v>0</v>
      </c>
      <c r="AD127" s="122">
        <f t="shared" ca="1" si="344"/>
        <v>0</v>
      </c>
      <c r="AE127" s="122">
        <f t="shared" ca="1" si="344"/>
        <v>0</v>
      </c>
      <c r="AF127" s="122">
        <f t="shared" ca="1" si="344"/>
        <v>0</v>
      </c>
      <c r="AG127" s="122">
        <f t="shared" ca="1" si="344"/>
        <v>0</v>
      </c>
      <c r="AH127" s="122">
        <f t="shared" ca="1" si="344"/>
        <v>0</v>
      </c>
      <c r="AI127" s="122">
        <f t="shared" ca="1" si="344"/>
        <v>0</v>
      </c>
      <c r="AJ127" s="122">
        <f t="shared" ca="1" si="344"/>
        <v>0</v>
      </c>
      <c r="AK127" s="122">
        <f t="shared" ca="1" si="344"/>
        <v>0</v>
      </c>
      <c r="AL127" s="122">
        <f t="shared" ca="1" si="344"/>
        <v>0</v>
      </c>
      <c r="AM127" s="122">
        <f t="shared" ca="1" si="344"/>
        <v>0</v>
      </c>
      <c r="AN127" s="122">
        <f t="shared" ca="1" si="344"/>
        <v>0</v>
      </c>
      <c r="AO127" s="122">
        <f t="shared" ca="1" si="344"/>
        <v>0</v>
      </c>
      <c r="AP127" s="122">
        <f t="shared" ca="1" si="344"/>
        <v>0</v>
      </c>
      <c r="AQ127" s="122">
        <f t="shared" ca="1" si="344"/>
        <v>0</v>
      </c>
      <c r="AR127" s="122">
        <f t="shared" ca="1" si="344"/>
        <v>0</v>
      </c>
      <c r="AS127" s="122">
        <f t="shared" ca="1" si="344"/>
        <v>0</v>
      </c>
      <c r="AT127" s="122">
        <f t="shared" ca="1" si="344"/>
        <v>0</v>
      </c>
      <c r="AU127" s="122">
        <f t="shared" ca="1" si="344"/>
        <v>0</v>
      </c>
      <c r="AV127" s="122">
        <f t="shared" ca="1" si="344"/>
        <v>0</v>
      </c>
      <c r="AW127" s="122">
        <f t="shared" ca="1" si="344"/>
        <v>0</v>
      </c>
      <c r="AX127" s="122">
        <f t="shared" ca="1" si="344"/>
        <v>0</v>
      </c>
      <c r="AY127" s="122">
        <f t="shared" ca="1" si="344"/>
        <v>0</v>
      </c>
      <c r="AZ127" s="122">
        <f t="shared" ca="1" si="344"/>
        <v>0</v>
      </c>
      <c r="BA127" s="122">
        <f t="shared" ca="1" si="344"/>
        <v>0</v>
      </c>
      <c r="BB127" s="122">
        <f t="shared" ca="1" si="344"/>
        <v>0</v>
      </c>
      <c r="BC127" s="122">
        <f t="shared" ca="1" si="344"/>
        <v>0</v>
      </c>
      <c r="BD127" s="122">
        <f t="shared" ca="1" si="344"/>
        <v>0</v>
      </c>
    </row>
    <row r="128" spans="1:79" s="114" customFormat="1" outlineLevel="1">
      <c r="A128" s="112"/>
      <c r="B128" s="50" t="s">
        <v>268</v>
      </c>
      <c r="C128" s="31" t="str">
        <f>'Get Started'!$D$7</f>
        <v>$</v>
      </c>
      <c r="D128" s="113" t="s">
        <v>269</v>
      </c>
      <c r="I128" s="123">
        <v>0</v>
      </c>
      <c r="J128" s="122">
        <f t="shared" ref="J128:BD128" si="345">IF(J127&lt;&gt;0,J127,I128)</f>
        <v>0</v>
      </c>
      <c r="K128" s="122">
        <f t="shared" ca="1" si="345"/>
        <v>0</v>
      </c>
      <c r="L128" s="122">
        <f t="shared" ca="1" si="345"/>
        <v>0</v>
      </c>
      <c r="M128" s="122">
        <f t="shared" ca="1" si="345"/>
        <v>0</v>
      </c>
      <c r="N128" s="122">
        <f t="shared" ca="1" si="345"/>
        <v>0</v>
      </c>
      <c r="O128" s="122">
        <f t="shared" ca="1" si="345"/>
        <v>0</v>
      </c>
      <c r="P128" s="122">
        <f t="shared" ca="1" si="345"/>
        <v>0</v>
      </c>
      <c r="Q128" s="122">
        <f t="shared" ca="1" si="345"/>
        <v>0</v>
      </c>
      <c r="R128" s="122">
        <f t="shared" ca="1" si="345"/>
        <v>0</v>
      </c>
      <c r="S128" s="122">
        <f t="shared" ca="1" si="345"/>
        <v>0</v>
      </c>
      <c r="T128" s="122">
        <f t="shared" ca="1" si="345"/>
        <v>0</v>
      </c>
      <c r="U128" s="122">
        <f t="shared" ca="1" si="345"/>
        <v>0</v>
      </c>
      <c r="V128" s="122">
        <f t="shared" ca="1" si="345"/>
        <v>0</v>
      </c>
      <c r="W128" s="122">
        <f t="shared" ca="1" si="345"/>
        <v>0</v>
      </c>
      <c r="X128" s="122">
        <f t="shared" ca="1" si="345"/>
        <v>0</v>
      </c>
      <c r="Y128" s="122">
        <f t="shared" ca="1" si="345"/>
        <v>0</v>
      </c>
      <c r="Z128" s="122">
        <f t="shared" ca="1" si="345"/>
        <v>0</v>
      </c>
      <c r="AA128" s="122">
        <f t="shared" ca="1" si="345"/>
        <v>0</v>
      </c>
      <c r="AB128" s="122">
        <f t="shared" ca="1" si="345"/>
        <v>0</v>
      </c>
      <c r="AC128" s="122">
        <f t="shared" ca="1" si="345"/>
        <v>0</v>
      </c>
      <c r="AD128" s="122">
        <f t="shared" ca="1" si="345"/>
        <v>0</v>
      </c>
      <c r="AE128" s="122">
        <f t="shared" ca="1" si="345"/>
        <v>0</v>
      </c>
      <c r="AF128" s="122">
        <f t="shared" ca="1" si="345"/>
        <v>0</v>
      </c>
      <c r="AG128" s="122">
        <f t="shared" ca="1" si="345"/>
        <v>0</v>
      </c>
      <c r="AH128" s="122">
        <f t="shared" ca="1" si="345"/>
        <v>0</v>
      </c>
      <c r="AI128" s="122">
        <f t="shared" ca="1" si="345"/>
        <v>0</v>
      </c>
      <c r="AJ128" s="122">
        <f t="shared" ca="1" si="345"/>
        <v>0</v>
      </c>
      <c r="AK128" s="122">
        <f t="shared" ca="1" si="345"/>
        <v>0</v>
      </c>
      <c r="AL128" s="122">
        <f t="shared" ca="1" si="345"/>
        <v>0</v>
      </c>
      <c r="AM128" s="122">
        <f t="shared" ca="1" si="345"/>
        <v>0</v>
      </c>
      <c r="AN128" s="122">
        <f t="shared" ca="1" si="345"/>
        <v>0</v>
      </c>
      <c r="AO128" s="122">
        <f t="shared" ca="1" si="345"/>
        <v>0</v>
      </c>
      <c r="AP128" s="122">
        <f t="shared" ca="1" si="345"/>
        <v>0</v>
      </c>
      <c r="AQ128" s="122">
        <f t="shared" ca="1" si="345"/>
        <v>0</v>
      </c>
      <c r="AR128" s="122">
        <f t="shared" ca="1" si="345"/>
        <v>0</v>
      </c>
      <c r="AS128" s="122">
        <f t="shared" ca="1" si="345"/>
        <v>0</v>
      </c>
      <c r="AT128" s="122">
        <f t="shared" ca="1" si="345"/>
        <v>0</v>
      </c>
      <c r="AU128" s="122">
        <f t="shared" ca="1" si="345"/>
        <v>0</v>
      </c>
      <c r="AV128" s="122">
        <f t="shared" ca="1" si="345"/>
        <v>0</v>
      </c>
      <c r="AW128" s="122">
        <f t="shared" ca="1" si="345"/>
        <v>0</v>
      </c>
      <c r="AX128" s="122">
        <f t="shared" ca="1" si="345"/>
        <v>0</v>
      </c>
      <c r="AY128" s="122">
        <f t="shared" ca="1" si="345"/>
        <v>0</v>
      </c>
      <c r="AZ128" s="122">
        <f t="shared" ca="1" si="345"/>
        <v>0</v>
      </c>
      <c r="BA128" s="122">
        <f t="shared" ca="1" si="345"/>
        <v>0</v>
      </c>
      <c r="BB128" s="122">
        <f t="shared" ca="1" si="345"/>
        <v>0</v>
      </c>
      <c r="BC128" s="122">
        <f t="shared" ca="1" si="345"/>
        <v>0</v>
      </c>
      <c r="BD128" s="122">
        <f t="shared" ca="1" si="345"/>
        <v>0</v>
      </c>
    </row>
    <row r="129" spans="1:78" s="114" customFormat="1" outlineLevel="1">
      <c r="A129" s="112"/>
      <c r="B129" s="50" t="s">
        <v>270</v>
      </c>
      <c r="C129" s="112" t="s">
        <v>66</v>
      </c>
      <c r="D129" s="113" t="s">
        <v>271</v>
      </c>
      <c r="J129" s="120">
        <f ca="1">SUM($J123:J123)</f>
        <v>0</v>
      </c>
      <c r="K129" s="120">
        <f ca="1">SUM($J123:K123)</f>
        <v>0</v>
      </c>
      <c r="L129" s="120">
        <f ca="1">SUM($J123:L123)</f>
        <v>0</v>
      </c>
      <c r="M129" s="120">
        <f ca="1">SUM($J123:M123)</f>
        <v>0</v>
      </c>
      <c r="N129" s="120">
        <f ca="1">SUM($J123:N123)</f>
        <v>0</v>
      </c>
      <c r="O129" s="120">
        <f ca="1">SUM($J123:O123)</f>
        <v>0</v>
      </c>
      <c r="P129" s="120">
        <f ca="1">SUM($J123:P123)</f>
        <v>0</v>
      </c>
      <c r="Q129" s="120">
        <f ca="1">SUM($J123:Q123)</f>
        <v>0</v>
      </c>
      <c r="R129" s="120">
        <f ca="1">SUM($J123:R123)</f>
        <v>0</v>
      </c>
      <c r="S129" s="120">
        <f ca="1">SUM($J123:S123)</f>
        <v>0</v>
      </c>
      <c r="T129" s="120">
        <f ca="1">SUM($J123:T123)</f>
        <v>0</v>
      </c>
      <c r="U129" s="120">
        <f ca="1">SUM($J123:U123)</f>
        <v>0</v>
      </c>
      <c r="V129" s="120">
        <f ca="1">SUM($J123:V123)</f>
        <v>0</v>
      </c>
      <c r="W129" s="120">
        <f ca="1">SUM($J123:W123)</f>
        <v>0</v>
      </c>
      <c r="X129" s="120">
        <f ca="1">SUM($J123:X123)</f>
        <v>0</v>
      </c>
      <c r="Y129" s="120">
        <f ca="1">SUM($J123:Y123)</f>
        <v>0</v>
      </c>
      <c r="Z129" s="120">
        <f ca="1">SUM($J123:Z123)</f>
        <v>0</v>
      </c>
      <c r="AA129" s="120">
        <f ca="1">SUM($J123:AA123)</f>
        <v>0</v>
      </c>
      <c r="AB129" s="120">
        <f ca="1">SUM($J123:AB123)</f>
        <v>0</v>
      </c>
      <c r="AC129" s="120">
        <f ca="1">SUM($J123:AC123)</f>
        <v>0</v>
      </c>
      <c r="AD129" s="120">
        <f ca="1">SUM($J123:AD123)</f>
        <v>0</v>
      </c>
      <c r="AE129" s="120">
        <f ca="1">SUM($J123:AE123)</f>
        <v>0</v>
      </c>
      <c r="AF129" s="120">
        <f ca="1">SUM($J123:AF123)</f>
        <v>0</v>
      </c>
      <c r="AG129" s="120">
        <f ca="1">SUM($J123:AG123)</f>
        <v>0</v>
      </c>
      <c r="AH129" s="120">
        <f ca="1">SUM($J123:AH123)</f>
        <v>0</v>
      </c>
      <c r="AI129" s="120">
        <f ca="1">SUM($J123:AI123)</f>
        <v>0</v>
      </c>
      <c r="AJ129" s="120">
        <f ca="1">SUM($J123:AJ123)</f>
        <v>0</v>
      </c>
      <c r="AK129" s="120">
        <f ca="1">SUM($J123:AK123)</f>
        <v>0</v>
      </c>
      <c r="AL129" s="120">
        <f ca="1">SUM($J123:AL123)</f>
        <v>0</v>
      </c>
      <c r="AM129" s="120">
        <f ca="1">SUM($J123:AM123)</f>
        <v>0</v>
      </c>
      <c r="AN129" s="120">
        <f ca="1">SUM($J123:AN123)</f>
        <v>0</v>
      </c>
      <c r="AO129" s="120">
        <f ca="1">SUM($J123:AO123)</f>
        <v>0</v>
      </c>
      <c r="AP129" s="120">
        <f ca="1">SUM($J123:AP123)</f>
        <v>0</v>
      </c>
      <c r="AQ129" s="120">
        <f ca="1">SUM($J123:AQ123)</f>
        <v>0</v>
      </c>
      <c r="AR129" s="120">
        <f ca="1">SUM($J123:AR123)</f>
        <v>0</v>
      </c>
      <c r="AS129" s="120">
        <f ca="1">SUM($J123:AS123)</f>
        <v>0</v>
      </c>
      <c r="AT129" s="120">
        <f ca="1">SUM($J123:AT123)</f>
        <v>0</v>
      </c>
      <c r="AU129" s="120">
        <f ca="1">SUM($J123:AU123)</f>
        <v>0</v>
      </c>
      <c r="AV129" s="120">
        <f ca="1">SUM($J123:AV123)</f>
        <v>0</v>
      </c>
      <c r="AW129" s="120">
        <f ca="1">SUM($J123:AW123)</f>
        <v>0</v>
      </c>
      <c r="AX129" s="120">
        <f ca="1">SUM($J123:AX123)</f>
        <v>0</v>
      </c>
      <c r="AY129" s="120">
        <f ca="1">SUM($J123:AY123)</f>
        <v>0</v>
      </c>
      <c r="AZ129" s="120">
        <f ca="1">SUM($J123:AZ123)</f>
        <v>0</v>
      </c>
      <c r="BA129" s="120">
        <f ca="1">SUM($J123:BA123)</f>
        <v>0</v>
      </c>
      <c r="BB129" s="120">
        <f ca="1">SUM($J123:BB123)</f>
        <v>0</v>
      </c>
      <c r="BC129" s="120">
        <f ca="1">SUM($J123:BC123)</f>
        <v>0</v>
      </c>
      <c r="BD129" s="120">
        <f ca="1">SUM($J123:BD123)</f>
        <v>0</v>
      </c>
      <c r="BF129" s="50">
        <f t="shared" ref="BF129:BU129" ca="1" si="346">INDEX($J129:$BD129,1,MATCH(BF$6,$J$6:$BD$6,0))</f>
        <v>0</v>
      </c>
      <c r="BG129" s="50">
        <f t="shared" ca="1" si="346"/>
        <v>0</v>
      </c>
      <c r="BH129" s="50">
        <f t="shared" ca="1" si="346"/>
        <v>0</v>
      </c>
      <c r="BI129" s="50">
        <f t="shared" ca="1" si="346"/>
        <v>0</v>
      </c>
      <c r="BJ129" s="50">
        <f t="shared" ca="1" si="346"/>
        <v>0</v>
      </c>
      <c r="BK129" s="50">
        <f t="shared" ca="1" si="346"/>
        <v>0</v>
      </c>
      <c r="BL129" s="50">
        <f t="shared" ca="1" si="346"/>
        <v>0</v>
      </c>
      <c r="BM129" s="50">
        <f t="shared" ca="1" si="346"/>
        <v>0</v>
      </c>
      <c r="BN129" s="50">
        <f t="shared" ca="1" si="346"/>
        <v>0</v>
      </c>
      <c r="BO129" s="50">
        <f t="shared" ca="1" si="346"/>
        <v>0</v>
      </c>
      <c r="BP129" s="50">
        <f t="shared" ca="1" si="346"/>
        <v>0</v>
      </c>
      <c r="BQ129" s="50">
        <f t="shared" ca="1" si="346"/>
        <v>0</v>
      </c>
      <c r="BR129" s="50">
        <f t="shared" ca="1" si="346"/>
        <v>0</v>
      </c>
      <c r="BS129" s="50">
        <f t="shared" ca="1" si="346"/>
        <v>0</v>
      </c>
      <c r="BT129" s="50">
        <f t="shared" ca="1" si="346"/>
        <v>0</v>
      </c>
      <c r="BU129" s="50">
        <f t="shared" ca="1" si="346"/>
        <v>0</v>
      </c>
      <c r="BV129" s="50"/>
      <c r="BW129" s="50">
        <f ca="1">INDEX($J129:$BD129,1,MATCH(BW$6,$J$6:$BD$6,0))</f>
        <v>0</v>
      </c>
      <c r="BX129" s="50">
        <f ca="1">INDEX($J129:$BD129,1,MATCH(BX$6,$J$6:$BD$6,0))</f>
        <v>0</v>
      </c>
      <c r="BY129" s="50">
        <f ca="1">INDEX($J129:$BD129,1,MATCH(BY$6,$J$6:$BD$6,0))</f>
        <v>0</v>
      </c>
      <c r="BZ129" s="50">
        <f ca="1">INDEX($J129:$BD129,1,MATCH(BZ$6,$J$6:$BD$6,0))</f>
        <v>0</v>
      </c>
    </row>
    <row r="130" spans="1:78" s="114" customFormat="1" outlineLevel="1">
      <c r="A130" s="112"/>
      <c r="B130" s="50" t="s">
        <v>272</v>
      </c>
      <c r="C130" s="112" t="s">
        <v>24</v>
      </c>
      <c r="D130" s="113" t="s">
        <v>273</v>
      </c>
      <c r="J130" s="124">
        <f t="shared" ref="J130:BD130" ca="1" si="347">IFERROR(J129/J126,0)</f>
        <v>0</v>
      </c>
      <c r="K130" s="124">
        <f t="shared" ca="1" si="347"/>
        <v>0</v>
      </c>
      <c r="L130" s="124">
        <f t="shared" ca="1" si="347"/>
        <v>0</v>
      </c>
      <c r="M130" s="124">
        <f t="shared" ca="1" si="347"/>
        <v>0</v>
      </c>
      <c r="N130" s="124">
        <f t="shared" ca="1" si="347"/>
        <v>0</v>
      </c>
      <c r="O130" s="124">
        <f t="shared" ca="1" si="347"/>
        <v>0</v>
      </c>
      <c r="P130" s="124">
        <f t="shared" ca="1" si="347"/>
        <v>0</v>
      </c>
      <c r="Q130" s="124">
        <f t="shared" ca="1" si="347"/>
        <v>0</v>
      </c>
      <c r="R130" s="124">
        <f t="shared" ca="1" si="347"/>
        <v>0</v>
      </c>
      <c r="S130" s="124">
        <f t="shared" ca="1" si="347"/>
        <v>0</v>
      </c>
      <c r="T130" s="124">
        <f t="shared" ca="1" si="347"/>
        <v>0</v>
      </c>
      <c r="U130" s="124">
        <f t="shared" ca="1" si="347"/>
        <v>0</v>
      </c>
      <c r="V130" s="124">
        <f t="shared" ca="1" si="347"/>
        <v>0</v>
      </c>
      <c r="W130" s="124">
        <f t="shared" ca="1" si="347"/>
        <v>0</v>
      </c>
      <c r="X130" s="124">
        <f t="shared" ca="1" si="347"/>
        <v>0</v>
      </c>
      <c r="Y130" s="124">
        <f t="shared" ca="1" si="347"/>
        <v>0</v>
      </c>
      <c r="Z130" s="124">
        <f t="shared" ca="1" si="347"/>
        <v>0</v>
      </c>
      <c r="AA130" s="124">
        <f t="shared" ca="1" si="347"/>
        <v>0</v>
      </c>
      <c r="AB130" s="124">
        <f t="shared" ca="1" si="347"/>
        <v>0</v>
      </c>
      <c r="AC130" s="124">
        <f t="shared" ca="1" si="347"/>
        <v>0</v>
      </c>
      <c r="AD130" s="124">
        <f t="shared" ca="1" si="347"/>
        <v>0</v>
      </c>
      <c r="AE130" s="124">
        <f t="shared" ca="1" si="347"/>
        <v>0</v>
      </c>
      <c r="AF130" s="124">
        <f t="shared" ca="1" si="347"/>
        <v>0</v>
      </c>
      <c r="AG130" s="124">
        <f t="shared" ca="1" si="347"/>
        <v>0</v>
      </c>
      <c r="AH130" s="124">
        <f t="shared" ca="1" si="347"/>
        <v>0</v>
      </c>
      <c r="AI130" s="124">
        <f t="shared" ca="1" si="347"/>
        <v>0</v>
      </c>
      <c r="AJ130" s="124">
        <f t="shared" ca="1" si="347"/>
        <v>0</v>
      </c>
      <c r="AK130" s="124">
        <f t="shared" ca="1" si="347"/>
        <v>0</v>
      </c>
      <c r="AL130" s="124">
        <f t="shared" ca="1" si="347"/>
        <v>0</v>
      </c>
      <c r="AM130" s="124">
        <f t="shared" ca="1" si="347"/>
        <v>0</v>
      </c>
      <c r="AN130" s="124">
        <f t="shared" ca="1" si="347"/>
        <v>0</v>
      </c>
      <c r="AO130" s="124">
        <f t="shared" ca="1" si="347"/>
        <v>0</v>
      </c>
      <c r="AP130" s="124">
        <f t="shared" ca="1" si="347"/>
        <v>0</v>
      </c>
      <c r="AQ130" s="124">
        <f t="shared" ca="1" si="347"/>
        <v>0</v>
      </c>
      <c r="AR130" s="124">
        <f t="shared" ca="1" si="347"/>
        <v>0</v>
      </c>
      <c r="AS130" s="124">
        <f t="shared" ca="1" si="347"/>
        <v>0</v>
      </c>
      <c r="AT130" s="124">
        <f t="shared" ca="1" si="347"/>
        <v>0</v>
      </c>
      <c r="AU130" s="124">
        <f t="shared" ca="1" si="347"/>
        <v>0</v>
      </c>
      <c r="AV130" s="124">
        <f t="shared" ca="1" si="347"/>
        <v>0</v>
      </c>
      <c r="AW130" s="124">
        <f t="shared" ca="1" si="347"/>
        <v>0</v>
      </c>
      <c r="AX130" s="124">
        <f t="shared" ca="1" si="347"/>
        <v>0</v>
      </c>
      <c r="AY130" s="124">
        <f t="shared" ca="1" si="347"/>
        <v>0</v>
      </c>
      <c r="AZ130" s="124">
        <f t="shared" ca="1" si="347"/>
        <v>0</v>
      </c>
      <c r="BA130" s="124">
        <f t="shared" ca="1" si="347"/>
        <v>0</v>
      </c>
      <c r="BB130" s="124">
        <f t="shared" ca="1" si="347"/>
        <v>0</v>
      </c>
      <c r="BC130" s="124">
        <f t="shared" ca="1" si="347"/>
        <v>0</v>
      </c>
      <c r="BD130" s="124">
        <f t="shared" ca="1" si="347"/>
        <v>0</v>
      </c>
    </row>
    <row r="131" spans="1:78" s="50" customFormat="1" outlineLevel="1">
      <c r="B131" s="50" t="s">
        <v>274</v>
      </c>
      <c r="C131" s="112" t="s">
        <v>66</v>
      </c>
      <c r="D131" s="50" t="s">
        <v>275</v>
      </c>
      <c r="J131" s="50">
        <f ca="1">IFERROR(J110/(J112/J122),0)+J126</f>
        <v>10000000</v>
      </c>
      <c r="K131" s="50">
        <f t="shared" ref="K131:BD131" ca="1" si="348">IFERROR(K110/(K112/K122),0)+K126</f>
        <v>10000000</v>
      </c>
      <c r="L131" s="50">
        <f t="shared" ca="1" si="348"/>
        <v>10000000</v>
      </c>
      <c r="M131" s="50">
        <f t="shared" ca="1" si="348"/>
        <v>10000000</v>
      </c>
      <c r="N131" s="50">
        <f t="shared" ca="1" si="348"/>
        <v>10000000</v>
      </c>
      <c r="O131" s="50">
        <f t="shared" ca="1" si="348"/>
        <v>10000000</v>
      </c>
      <c r="P131" s="50">
        <f t="shared" ca="1" si="348"/>
        <v>10000000</v>
      </c>
      <c r="Q131" s="50">
        <f t="shared" ca="1" si="348"/>
        <v>10000000</v>
      </c>
      <c r="R131" s="50">
        <f t="shared" ca="1" si="348"/>
        <v>10000000</v>
      </c>
      <c r="S131" s="50">
        <f t="shared" ca="1" si="348"/>
        <v>10000000</v>
      </c>
      <c r="T131" s="50">
        <f t="shared" ca="1" si="348"/>
        <v>10000000</v>
      </c>
      <c r="U131" s="50">
        <f t="shared" ca="1" si="348"/>
        <v>10000000</v>
      </c>
      <c r="V131" s="50">
        <f t="shared" ca="1" si="348"/>
        <v>10000000</v>
      </c>
      <c r="W131" s="50">
        <f t="shared" ca="1" si="348"/>
        <v>10000000</v>
      </c>
      <c r="X131" s="50">
        <f t="shared" ca="1" si="348"/>
        <v>10000000</v>
      </c>
      <c r="Y131" s="50">
        <f t="shared" ca="1" si="348"/>
        <v>10000000</v>
      </c>
      <c r="Z131" s="50">
        <f t="shared" ca="1" si="348"/>
        <v>10000000</v>
      </c>
      <c r="AA131" s="50">
        <f t="shared" ca="1" si="348"/>
        <v>10000000</v>
      </c>
      <c r="AB131" s="50">
        <f t="shared" ca="1" si="348"/>
        <v>10000000</v>
      </c>
      <c r="AC131" s="50">
        <f t="shared" ca="1" si="348"/>
        <v>10000000</v>
      </c>
      <c r="AD131" s="50">
        <f t="shared" ca="1" si="348"/>
        <v>10000000</v>
      </c>
      <c r="AE131" s="50">
        <f t="shared" ca="1" si="348"/>
        <v>10000000</v>
      </c>
      <c r="AF131" s="50">
        <f t="shared" ca="1" si="348"/>
        <v>10000000</v>
      </c>
      <c r="AG131" s="50">
        <f t="shared" ca="1" si="348"/>
        <v>10000000</v>
      </c>
      <c r="AH131" s="50">
        <f t="shared" ca="1" si="348"/>
        <v>10000000</v>
      </c>
      <c r="AI131" s="50">
        <f t="shared" ca="1" si="348"/>
        <v>10000000</v>
      </c>
      <c r="AJ131" s="50">
        <f t="shared" ca="1" si="348"/>
        <v>10000000</v>
      </c>
      <c r="AK131" s="50">
        <f t="shared" ca="1" si="348"/>
        <v>10000000</v>
      </c>
      <c r="AL131" s="50">
        <f t="shared" ca="1" si="348"/>
        <v>10000000</v>
      </c>
      <c r="AM131" s="50">
        <f t="shared" ca="1" si="348"/>
        <v>10000000</v>
      </c>
      <c r="AN131" s="50">
        <f t="shared" ca="1" si="348"/>
        <v>10000000</v>
      </c>
      <c r="AO131" s="50">
        <f t="shared" ca="1" si="348"/>
        <v>10000000</v>
      </c>
      <c r="AP131" s="50">
        <f t="shared" ca="1" si="348"/>
        <v>10000000</v>
      </c>
      <c r="AQ131" s="50">
        <f t="shared" ca="1" si="348"/>
        <v>10000000</v>
      </c>
      <c r="AR131" s="50">
        <f t="shared" ca="1" si="348"/>
        <v>10000000</v>
      </c>
      <c r="AS131" s="50">
        <f t="shared" ca="1" si="348"/>
        <v>10000000</v>
      </c>
      <c r="AT131" s="50">
        <f t="shared" ca="1" si="348"/>
        <v>10000000</v>
      </c>
      <c r="AU131" s="50">
        <f t="shared" ca="1" si="348"/>
        <v>10000000</v>
      </c>
      <c r="AV131" s="50">
        <f t="shared" ca="1" si="348"/>
        <v>10000000</v>
      </c>
      <c r="AW131" s="50">
        <f t="shared" ca="1" si="348"/>
        <v>10000000</v>
      </c>
      <c r="AX131" s="50">
        <f t="shared" ca="1" si="348"/>
        <v>10000000</v>
      </c>
      <c r="AY131" s="50">
        <f t="shared" ca="1" si="348"/>
        <v>10000000</v>
      </c>
      <c r="AZ131" s="50">
        <f t="shared" ca="1" si="348"/>
        <v>10000000</v>
      </c>
      <c r="BA131" s="50">
        <f t="shared" ca="1" si="348"/>
        <v>10000000</v>
      </c>
      <c r="BB131" s="50">
        <f t="shared" ca="1" si="348"/>
        <v>10000000</v>
      </c>
      <c r="BC131" s="50">
        <f t="shared" ca="1" si="348"/>
        <v>10000000</v>
      </c>
      <c r="BD131" s="50">
        <f t="shared" ca="1" si="348"/>
        <v>10000000</v>
      </c>
      <c r="BF131" s="50">
        <f t="shared" ref="BF131:BU131" ca="1" si="349">INDEX($J131:$BD131,1,MATCH(BF$6,$J$6:$BD$6,0))</f>
        <v>10000000</v>
      </c>
      <c r="BG131" s="50">
        <f t="shared" ca="1" si="349"/>
        <v>10000000</v>
      </c>
      <c r="BH131" s="50">
        <f t="shared" ca="1" si="349"/>
        <v>10000000</v>
      </c>
      <c r="BI131" s="50">
        <f t="shared" ca="1" si="349"/>
        <v>10000000</v>
      </c>
      <c r="BJ131" s="50">
        <f t="shared" ca="1" si="349"/>
        <v>10000000</v>
      </c>
      <c r="BK131" s="50">
        <f t="shared" ca="1" si="349"/>
        <v>10000000</v>
      </c>
      <c r="BL131" s="50">
        <f t="shared" ca="1" si="349"/>
        <v>10000000</v>
      </c>
      <c r="BM131" s="50">
        <f t="shared" ca="1" si="349"/>
        <v>10000000</v>
      </c>
      <c r="BN131" s="50">
        <f t="shared" ca="1" si="349"/>
        <v>10000000</v>
      </c>
      <c r="BO131" s="50">
        <f t="shared" ca="1" si="349"/>
        <v>10000000</v>
      </c>
      <c r="BP131" s="50">
        <f t="shared" ca="1" si="349"/>
        <v>10000000</v>
      </c>
      <c r="BQ131" s="50">
        <f t="shared" ca="1" si="349"/>
        <v>10000000</v>
      </c>
      <c r="BR131" s="50">
        <f t="shared" ca="1" si="349"/>
        <v>10000000</v>
      </c>
      <c r="BS131" s="50">
        <f t="shared" ca="1" si="349"/>
        <v>10000000</v>
      </c>
      <c r="BT131" s="50">
        <f t="shared" ca="1" si="349"/>
        <v>10000000</v>
      </c>
      <c r="BU131" s="50">
        <f t="shared" ca="1" si="349"/>
        <v>10000000</v>
      </c>
      <c r="BW131" s="50">
        <f ca="1">INDEX($J131:$BD131,1,MATCH(BW$6,$J$6:$BD$6,0))</f>
        <v>10000000</v>
      </c>
      <c r="BX131" s="50">
        <f ca="1">INDEX($J131:$BD131,1,MATCH(BX$6,$J$6:$BD$6,0))</f>
        <v>10000000</v>
      </c>
      <c r="BY131" s="50">
        <f ca="1">INDEX($J131:$BD131,1,MATCH(BY$6,$J$6:$BD$6,0))</f>
        <v>10000000</v>
      </c>
      <c r="BZ131" s="50">
        <f ca="1">INDEX($J131:$BD131,1,MATCH(BZ$6,$J$6:$BD$6,0))</f>
        <v>10000000</v>
      </c>
    </row>
    <row r="132" spans="1:78" s="50" customFormat="1" outlineLevel="1">
      <c r="M132" s="125"/>
      <c r="W132" s="24"/>
    </row>
    <row r="133" spans="1:78" s="50" customFormat="1" outlineLevel="1">
      <c r="B133" s="58" t="s">
        <v>276</v>
      </c>
    </row>
    <row r="134" spans="1:78" s="50" customFormat="1" outlineLevel="1">
      <c r="B134" s="126" t="s">
        <v>277</v>
      </c>
      <c r="C134" s="112" t="s">
        <v>66</v>
      </c>
      <c r="D134" s="3" t="s">
        <v>278</v>
      </c>
      <c r="I134" s="50">
        <f>I139*I$136</f>
        <v>10000000</v>
      </c>
      <c r="J134" s="50">
        <f ca="1">I134+J125</f>
        <v>10000000</v>
      </c>
      <c r="K134" s="50">
        <f t="shared" ref="K134:BD134" ca="1" si="350">J134+K125</f>
        <v>10000000</v>
      </c>
      <c r="L134" s="50">
        <f t="shared" ca="1" si="350"/>
        <v>10000000</v>
      </c>
      <c r="M134" s="50">
        <f t="shared" ca="1" si="350"/>
        <v>10000000</v>
      </c>
      <c r="N134" s="50">
        <f t="shared" ca="1" si="350"/>
        <v>10000000</v>
      </c>
      <c r="O134" s="50">
        <f t="shared" ca="1" si="350"/>
        <v>10000000</v>
      </c>
      <c r="P134" s="50">
        <f t="shared" ca="1" si="350"/>
        <v>10000000</v>
      </c>
      <c r="Q134" s="50">
        <f t="shared" ca="1" si="350"/>
        <v>10000000</v>
      </c>
      <c r="R134" s="50">
        <f t="shared" ca="1" si="350"/>
        <v>10000000</v>
      </c>
      <c r="S134" s="50">
        <f t="shared" ca="1" si="350"/>
        <v>10000000</v>
      </c>
      <c r="T134" s="50">
        <f t="shared" ca="1" si="350"/>
        <v>10000000</v>
      </c>
      <c r="U134" s="50">
        <f t="shared" ca="1" si="350"/>
        <v>10000000</v>
      </c>
      <c r="V134" s="50">
        <f t="shared" ca="1" si="350"/>
        <v>10000000</v>
      </c>
      <c r="W134" s="50">
        <f t="shared" ca="1" si="350"/>
        <v>10000000</v>
      </c>
      <c r="X134" s="50">
        <f t="shared" ca="1" si="350"/>
        <v>10000000</v>
      </c>
      <c r="Y134" s="50">
        <f t="shared" ca="1" si="350"/>
        <v>10000000</v>
      </c>
      <c r="Z134" s="50">
        <f t="shared" ca="1" si="350"/>
        <v>10000000</v>
      </c>
      <c r="AA134" s="50">
        <f t="shared" ca="1" si="350"/>
        <v>10000000</v>
      </c>
      <c r="AB134" s="50">
        <f t="shared" ca="1" si="350"/>
        <v>10000000</v>
      </c>
      <c r="AC134" s="50">
        <f t="shared" ca="1" si="350"/>
        <v>10000000</v>
      </c>
      <c r="AD134" s="50">
        <f t="shared" ca="1" si="350"/>
        <v>10000000</v>
      </c>
      <c r="AE134" s="50">
        <f t="shared" ca="1" si="350"/>
        <v>10000000</v>
      </c>
      <c r="AF134" s="50">
        <f t="shared" ca="1" si="350"/>
        <v>10000000</v>
      </c>
      <c r="AG134" s="50">
        <f t="shared" ca="1" si="350"/>
        <v>10000000</v>
      </c>
      <c r="AH134" s="50">
        <f t="shared" ca="1" si="350"/>
        <v>10000000</v>
      </c>
      <c r="AI134" s="50">
        <f t="shared" ca="1" si="350"/>
        <v>10000000</v>
      </c>
      <c r="AJ134" s="50">
        <f t="shared" ca="1" si="350"/>
        <v>10000000</v>
      </c>
      <c r="AK134" s="50">
        <f t="shared" ca="1" si="350"/>
        <v>10000000</v>
      </c>
      <c r="AL134" s="50">
        <f t="shared" ca="1" si="350"/>
        <v>10000000</v>
      </c>
      <c r="AM134" s="50">
        <f t="shared" ca="1" si="350"/>
        <v>10000000</v>
      </c>
      <c r="AN134" s="50">
        <f t="shared" ca="1" si="350"/>
        <v>10000000</v>
      </c>
      <c r="AO134" s="50">
        <f t="shared" ca="1" si="350"/>
        <v>10000000</v>
      </c>
      <c r="AP134" s="50">
        <f t="shared" ca="1" si="350"/>
        <v>10000000</v>
      </c>
      <c r="AQ134" s="50">
        <f t="shared" ca="1" si="350"/>
        <v>10000000</v>
      </c>
      <c r="AR134" s="50">
        <f t="shared" ca="1" si="350"/>
        <v>10000000</v>
      </c>
      <c r="AS134" s="50">
        <f t="shared" ca="1" si="350"/>
        <v>10000000</v>
      </c>
      <c r="AT134" s="50">
        <f t="shared" ca="1" si="350"/>
        <v>10000000</v>
      </c>
      <c r="AU134" s="50">
        <f t="shared" ca="1" si="350"/>
        <v>10000000</v>
      </c>
      <c r="AV134" s="50">
        <f t="shared" ca="1" si="350"/>
        <v>10000000</v>
      </c>
      <c r="AW134" s="50">
        <f t="shared" ca="1" si="350"/>
        <v>10000000</v>
      </c>
      <c r="AX134" s="50">
        <f t="shared" ca="1" si="350"/>
        <v>10000000</v>
      </c>
      <c r="AY134" s="50">
        <f t="shared" ca="1" si="350"/>
        <v>10000000</v>
      </c>
      <c r="AZ134" s="50">
        <f t="shared" ca="1" si="350"/>
        <v>10000000</v>
      </c>
      <c r="BA134" s="50">
        <f t="shared" ca="1" si="350"/>
        <v>10000000</v>
      </c>
      <c r="BB134" s="50">
        <f t="shared" ca="1" si="350"/>
        <v>10000000</v>
      </c>
      <c r="BC134" s="50">
        <f t="shared" ca="1" si="350"/>
        <v>10000000</v>
      </c>
      <c r="BD134" s="50">
        <f t="shared" ca="1" si="350"/>
        <v>10000000</v>
      </c>
      <c r="BF134" s="50">
        <f t="shared" ref="BF134:BU136" ca="1" si="351">INDEX($J134:$BD134,1,MATCH(BF$6,$J$6:$BD$6,0))</f>
        <v>10000000</v>
      </c>
      <c r="BG134" s="50">
        <f t="shared" ca="1" si="351"/>
        <v>10000000</v>
      </c>
      <c r="BH134" s="50">
        <f t="shared" ca="1" si="351"/>
        <v>10000000</v>
      </c>
      <c r="BI134" s="50">
        <f t="shared" ca="1" si="351"/>
        <v>10000000</v>
      </c>
      <c r="BJ134" s="50">
        <f t="shared" ca="1" si="351"/>
        <v>10000000</v>
      </c>
      <c r="BK134" s="50">
        <f t="shared" ca="1" si="351"/>
        <v>10000000</v>
      </c>
      <c r="BL134" s="50">
        <f t="shared" ca="1" si="351"/>
        <v>10000000</v>
      </c>
      <c r="BM134" s="50">
        <f t="shared" ca="1" si="351"/>
        <v>10000000</v>
      </c>
      <c r="BN134" s="50">
        <f t="shared" ca="1" si="351"/>
        <v>10000000</v>
      </c>
      <c r="BO134" s="50">
        <f t="shared" ca="1" si="351"/>
        <v>10000000</v>
      </c>
      <c r="BP134" s="50">
        <f t="shared" ca="1" si="351"/>
        <v>10000000</v>
      </c>
      <c r="BQ134" s="50">
        <f t="shared" ca="1" si="351"/>
        <v>10000000</v>
      </c>
      <c r="BR134" s="50">
        <f t="shared" ca="1" si="351"/>
        <v>10000000</v>
      </c>
      <c r="BS134" s="50">
        <f t="shared" ca="1" si="351"/>
        <v>10000000</v>
      </c>
      <c r="BT134" s="50">
        <f t="shared" ca="1" si="351"/>
        <v>10000000</v>
      </c>
      <c r="BU134" s="50">
        <f t="shared" ca="1" si="351"/>
        <v>10000000</v>
      </c>
      <c r="BW134" s="50">
        <f t="shared" ref="BW134:BZ136" ca="1" si="352">INDEX($J134:$BD134,1,MATCH(BW$6,$J$6:$BD$6,0))</f>
        <v>10000000</v>
      </c>
      <c r="BX134" s="50">
        <f t="shared" ca="1" si="352"/>
        <v>10000000</v>
      </c>
      <c r="BY134" s="50">
        <f t="shared" ca="1" si="352"/>
        <v>10000000</v>
      </c>
      <c r="BZ134" s="50">
        <f t="shared" ca="1" si="352"/>
        <v>10000000</v>
      </c>
    </row>
    <row r="135" spans="1:78" s="50" customFormat="1" outlineLevel="1">
      <c r="B135" s="126" t="s">
        <v>279</v>
      </c>
      <c r="C135" s="112" t="s">
        <v>66</v>
      </c>
      <c r="I135" s="50">
        <f>I140*I$136</f>
        <v>0</v>
      </c>
      <c r="J135" s="50">
        <f ca="1">J129+I135</f>
        <v>0</v>
      </c>
      <c r="K135" s="50">
        <f t="shared" ref="K135:BD135" ca="1" si="353">K129+J135</f>
        <v>0</v>
      </c>
      <c r="L135" s="50">
        <f t="shared" ca="1" si="353"/>
        <v>0</v>
      </c>
      <c r="M135" s="50">
        <f t="shared" ca="1" si="353"/>
        <v>0</v>
      </c>
      <c r="N135" s="50">
        <f t="shared" ca="1" si="353"/>
        <v>0</v>
      </c>
      <c r="O135" s="50">
        <f t="shared" ca="1" si="353"/>
        <v>0</v>
      </c>
      <c r="P135" s="50">
        <f t="shared" ca="1" si="353"/>
        <v>0</v>
      </c>
      <c r="Q135" s="50">
        <f t="shared" ca="1" si="353"/>
        <v>0</v>
      </c>
      <c r="R135" s="50">
        <f t="shared" ca="1" si="353"/>
        <v>0</v>
      </c>
      <c r="S135" s="50">
        <f t="shared" ca="1" si="353"/>
        <v>0</v>
      </c>
      <c r="T135" s="50">
        <f t="shared" ca="1" si="353"/>
        <v>0</v>
      </c>
      <c r="U135" s="50">
        <f t="shared" ca="1" si="353"/>
        <v>0</v>
      </c>
      <c r="V135" s="50">
        <f t="shared" ca="1" si="353"/>
        <v>0</v>
      </c>
      <c r="W135" s="50">
        <f t="shared" ca="1" si="353"/>
        <v>0</v>
      </c>
      <c r="X135" s="50">
        <f t="shared" ca="1" si="353"/>
        <v>0</v>
      </c>
      <c r="Y135" s="50">
        <f t="shared" ca="1" si="353"/>
        <v>0</v>
      </c>
      <c r="Z135" s="50">
        <f t="shared" ca="1" si="353"/>
        <v>0</v>
      </c>
      <c r="AA135" s="50">
        <f t="shared" ca="1" si="353"/>
        <v>0</v>
      </c>
      <c r="AB135" s="50">
        <f t="shared" ca="1" si="353"/>
        <v>0</v>
      </c>
      <c r="AC135" s="50">
        <f t="shared" ca="1" si="353"/>
        <v>0</v>
      </c>
      <c r="AD135" s="50">
        <f t="shared" ca="1" si="353"/>
        <v>0</v>
      </c>
      <c r="AE135" s="50">
        <f t="shared" ca="1" si="353"/>
        <v>0</v>
      </c>
      <c r="AF135" s="50">
        <f t="shared" ca="1" si="353"/>
        <v>0</v>
      </c>
      <c r="AG135" s="50">
        <f t="shared" ca="1" si="353"/>
        <v>0</v>
      </c>
      <c r="AH135" s="50">
        <f t="shared" ca="1" si="353"/>
        <v>0</v>
      </c>
      <c r="AI135" s="50">
        <f t="shared" ca="1" si="353"/>
        <v>0</v>
      </c>
      <c r="AJ135" s="50">
        <f t="shared" ca="1" si="353"/>
        <v>0</v>
      </c>
      <c r="AK135" s="50">
        <f t="shared" ca="1" si="353"/>
        <v>0</v>
      </c>
      <c r="AL135" s="50">
        <f t="shared" ca="1" si="353"/>
        <v>0</v>
      </c>
      <c r="AM135" s="50">
        <f t="shared" ca="1" si="353"/>
        <v>0</v>
      </c>
      <c r="AN135" s="50">
        <f t="shared" ca="1" si="353"/>
        <v>0</v>
      </c>
      <c r="AO135" s="50">
        <f t="shared" ca="1" si="353"/>
        <v>0</v>
      </c>
      <c r="AP135" s="50">
        <f t="shared" ca="1" si="353"/>
        <v>0</v>
      </c>
      <c r="AQ135" s="50">
        <f t="shared" ca="1" si="353"/>
        <v>0</v>
      </c>
      <c r="AR135" s="50">
        <f t="shared" ca="1" si="353"/>
        <v>0</v>
      </c>
      <c r="AS135" s="50">
        <f t="shared" ca="1" si="353"/>
        <v>0</v>
      </c>
      <c r="AT135" s="50">
        <f t="shared" ca="1" si="353"/>
        <v>0</v>
      </c>
      <c r="AU135" s="50">
        <f t="shared" ca="1" si="353"/>
        <v>0</v>
      </c>
      <c r="AV135" s="50">
        <f t="shared" ca="1" si="353"/>
        <v>0</v>
      </c>
      <c r="AW135" s="50">
        <f t="shared" ca="1" si="353"/>
        <v>0</v>
      </c>
      <c r="AX135" s="50">
        <f t="shared" ca="1" si="353"/>
        <v>0</v>
      </c>
      <c r="AY135" s="50">
        <f t="shared" ca="1" si="353"/>
        <v>0</v>
      </c>
      <c r="AZ135" s="50">
        <f t="shared" ca="1" si="353"/>
        <v>0</v>
      </c>
      <c r="BA135" s="50">
        <f t="shared" ca="1" si="353"/>
        <v>0</v>
      </c>
      <c r="BB135" s="50">
        <f t="shared" ca="1" si="353"/>
        <v>0</v>
      </c>
      <c r="BC135" s="50">
        <f t="shared" ca="1" si="353"/>
        <v>0</v>
      </c>
      <c r="BD135" s="50">
        <f t="shared" ca="1" si="353"/>
        <v>0</v>
      </c>
      <c r="BF135" s="50">
        <f t="shared" ca="1" si="351"/>
        <v>0</v>
      </c>
      <c r="BG135" s="50">
        <f t="shared" ca="1" si="351"/>
        <v>0</v>
      </c>
      <c r="BH135" s="50">
        <f t="shared" ca="1" si="351"/>
        <v>0</v>
      </c>
      <c r="BI135" s="50">
        <f t="shared" ca="1" si="351"/>
        <v>0</v>
      </c>
      <c r="BJ135" s="50">
        <f t="shared" ca="1" si="351"/>
        <v>0</v>
      </c>
      <c r="BK135" s="50">
        <f t="shared" ca="1" si="351"/>
        <v>0</v>
      </c>
      <c r="BL135" s="50">
        <f t="shared" ca="1" si="351"/>
        <v>0</v>
      </c>
      <c r="BM135" s="50">
        <f t="shared" ca="1" si="351"/>
        <v>0</v>
      </c>
      <c r="BN135" s="50">
        <f t="shared" ca="1" si="351"/>
        <v>0</v>
      </c>
      <c r="BO135" s="50">
        <f t="shared" ca="1" si="351"/>
        <v>0</v>
      </c>
      <c r="BP135" s="50">
        <f t="shared" ca="1" si="351"/>
        <v>0</v>
      </c>
      <c r="BQ135" s="50">
        <f t="shared" ca="1" si="351"/>
        <v>0</v>
      </c>
      <c r="BR135" s="50">
        <f t="shared" ca="1" si="351"/>
        <v>0</v>
      </c>
      <c r="BS135" s="50">
        <f t="shared" ca="1" si="351"/>
        <v>0</v>
      </c>
      <c r="BT135" s="50">
        <f t="shared" ca="1" si="351"/>
        <v>0</v>
      </c>
      <c r="BU135" s="50">
        <f t="shared" ca="1" si="351"/>
        <v>0</v>
      </c>
      <c r="BW135" s="50">
        <f t="shared" ca="1" si="352"/>
        <v>0</v>
      </c>
      <c r="BX135" s="50">
        <f t="shared" ca="1" si="352"/>
        <v>0</v>
      </c>
      <c r="BY135" s="50">
        <f t="shared" ca="1" si="352"/>
        <v>0</v>
      </c>
      <c r="BZ135" s="50">
        <f t="shared" ca="1" si="352"/>
        <v>0</v>
      </c>
    </row>
    <row r="136" spans="1:78" s="50" customFormat="1" outlineLevel="1">
      <c r="B136" s="50" t="s">
        <v>39</v>
      </c>
      <c r="C136" s="112" t="s">
        <v>66</v>
      </c>
      <c r="I136" s="50">
        <f>J122</f>
        <v>10000000</v>
      </c>
      <c r="J136" s="50">
        <f t="shared" ref="J136:BD136" ca="1" si="354">J126</f>
        <v>10000000</v>
      </c>
      <c r="K136" s="50">
        <f t="shared" ca="1" si="354"/>
        <v>10000000</v>
      </c>
      <c r="L136" s="50">
        <f t="shared" ca="1" si="354"/>
        <v>10000000</v>
      </c>
      <c r="M136" s="50">
        <f t="shared" ca="1" si="354"/>
        <v>10000000</v>
      </c>
      <c r="N136" s="50">
        <f t="shared" ca="1" si="354"/>
        <v>10000000</v>
      </c>
      <c r="O136" s="50">
        <f t="shared" ca="1" si="354"/>
        <v>10000000</v>
      </c>
      <c r="P136" s="50">
        <f t="shared" ca="1" si="354"/>
        <v>10000000</v>
      </c>
      <c r="Q136" s="50">
        <f t="shared" ca="1" si="354"/>
        <v>10000000</v>
      </c>
      <c r="R136" s="50">
        <f t="shared" ca="1" si="354"/>
        <v>10000000</v>
      </c>
      <c r="S136" s="50">
        <f t="shared" ca="1" si="354"/>
        <v>10000000</v>
      </c>
      <c r="T136" s="50">
        <f t="shared" ca="1" si="354"/>
        <v>10000000</v>
      </c>
      <c r="U136" s="50">
        <f t="shared" ca="1" si="354"/>
        <v>10000000</v>
      </c>
      <c r="V136" s="50">
        <f t="shared" ca="1" si="354"/>
        <v>10000000</v>
      </c>
      <c r="W136" s="50">
        <f t="shared" ca="1" si="354"/>
        <v>10000000</v>
      </c>
      <c r="X136" s="50">
        <f t="shared" ca="1" si="354"/>
        <v>10000000</v>
      </c>
      <c r="Y136" s="50">
        <f t="shared" ca="1" si="354"/>
        <v>10000000</v>
      </c>
      <c r="Z136" s="50">
        <f t="shared" ca="1" si="354"/>
        <v>10000000</v>
      </c>
      <c r="AA136" s="50">
        <f t="shared" ca="1" si="354"/>
        <v>10000000</v>
      </c>
      <c r="AB136" s="50">
        <f t="shared" ca="1" si="354"/>
        <v>10000000</v>
      </c>
      <c r="AC136" s="50">
        <f t="shared" ca="1" si="354"/>
        <v>10000000</v>
      </c>
      <c r="AD136" s="50">
        <f t="shared" ca="1" si="354"/>
        <v>10000000</v>
      </c>
      <c r="AE136" s="50">
        <f t="shared" ca="1" si="354"/>
        <v>10000000</v>
      </c>
      <c r="AF136" s="50">
        <f t="shared" ca="1" si="354"/>
        <v>10000000</v>
      </c>
      <c r="AG136" s="50">
        <f t="shared" ca="1" si="354"/>
        <v>10000000</v>
      </c>
      <c r="AH136" s="50">
        <f t="shared" ca="1" si="354"/>
        <v>10000000</v>
      </c>
      <c r="AI136" s="50">
        <f t="shared" ca="1" si="354"/>
        <v>10000000</v>
      </c>
      <c r="AJ136" s="50">
        <f t="shared" ca="1" si="354"/>
        <v>10000000</v>
      </c>
      <c r="AK136" s="50">
        <f t="shared" ca="1" si="354"/>
        <v>10000000</v>
      </c>
      <c r="AL136" s="50">
        <f t="shared" ca="1" si="354"/>
        <v>10000000</v>
      </c>
      <c r="AM136" s="50">
        <f t="shared" ca="1" si="354"/>
        <v>10000000</v>
      </c>
      <c r="AN136" s="50">
        <f t="shared" ca="1" si="354"/>
        <v>10000000</v>
      </c>
      <c r="AO136" s="50">
        <f t="shared" ca="1" si="354"/>
        <v>10000000</v>
      </c>
      <c r="AP136" s="50">
        <f t="shared" ca="1" si="354"/>
        <v>10000000</v>
      </c>
      <c r="AQ136" s="50">
        <f t="shared" ca="1" si="354"/>
        <v>10000000</v>
      </c>
      <c r="AR136" s="50">
        <f t="shared" ca="1" si="354"/>
        <v>10000000</v>
      </c>
      <c r="AS136" s="50">
        <f t="shared" ca="1" si="354"/>
        <v>10000000</v>
      </c>
      <c r="AT136" s="50">
        <f t="shared" ca="1" si="354"/>
        <v>10000000</v>
      </c>
      <c r="AU136" s="50">
        <f t="shared" ca="1" si="354"/>
        <v>10000000</v>
      </c>
      <c r="AV136" s="50">
        <f t="shared" ca="1" si="354"/>
        <v>10000000</v>
      </c>
      <c r="AW136" s="50">
        <f t="shared" ca="1" si="354"/>
        <v>10000000</v>
      </c>
      <c r="AX136" s="50">
        <f t="shared" ca="1" si="354"/>
        <v>10000000</v>
      </c>
      <c r="AY136" s="50">
        <f t="shared" ca="1" si="354"/>
        <v>10000000</v>
      </c>
      <c r="AZ136" s="50">
        <f t="shared" ca="1" si="354"/>
        <v>10000000</v>
      </c>
      <c r="BA136" s="50">
        <f t="shared" ca="1" si="354"/>
        <v>10000000</v>
      </c>
      <c r="BB136" s="50">
        <f t="shared" ca="1" si="354"/>
        <v>10000000</v>
      </c>
      <c r="BC136" s="50">
        <f t="shared" ca="1" si="354"/>
        <v>10000000</v>
      </c>
      <c r="BD136" s="50">
        <f t="shared" ca="1" si="354"/>
        <v>10000000</v>
      </c>
      <c r="BF136" s="50">
        <f t="shared" ca="1" si="351"/>
        <v>10000000</v>
      </c>
      <c r="BG136" s="50">
        <f t="shared" ca="1" si="351"/>
        <v>10000000</v>
      </c>
      <c r="BH136" s="50">
        <f t="shared" ca="1" si="351"/>
        <v>10000000</v>
      </c>
      <c r="BI136" s="50">
        <f t="shared" ca="1" si="351"/>
        <v>10000000</v>
      </c>
      <c r="BJ136" s="50">
        <f t="shared" ca="1" si="351"/>
        <v>10000000</v>
      </c>
      <c r="BK136" s="50">
        <f t="shared" ca="1" si="351"/>
        <v>10000000</v>
      </c>
      <c r="BL136" s="50">
        <f t="shared" ca="1" si="351"/>
        <v>10000000</v>
      </c>
      <c r="BM136" s="50">
        <f t="shared" ca="1" si="351"/>
        <v>10000000</v>
      </c>
      <c r="BN136" s="50">
        <f t="shared" ca="1" si="351"/>
        <v>10000000</v>
      </c>
      <c r="BO136" s="50">
        <f t="shared" ca="1" si="351"/>
        <v>10000000</v>
      </c>
      <c r="BP136" s="50">
        <f t="shared" ca="1" si="351"/>
        <v>10000000</v>
      </c>
      <c r="BQ136" s="50">
        <f t="shared" ca="1" si="351"/>
        <v>10000000</v>
      </c>
      <c r="BR136" s="50">
        <f t="shared" ca="1" si="351"/>
        <v>10000000</v>
      </c>
      <c r="BS136" s="50">
        <f t="shared" ca="1" si="351"/>
        <v>10000000</v>
      </c>
      <c r="BT136" s="50">
        <f t="shared" ca="1" si="351"/>
        <v>10000000</v>
      </c>
      <c r="BU136" s="50">
        <f t="shared" ca="1" si="351"/>
        <v>10000000</v>
      </c>
      <c r="BW136" s="50">
        <f t="shared" ca="1" si="352"/>
        <v>10000000</v>
      </c>
      <c r="BX136" s="50">
        <f t="shared" ca="1" si="352"/>
        <v>10000000</v>
      </c>
      <c r="BY136" s="50">
        <f t="shared" ca="1" si="352"/>
        <v>10000000</v>
      </c>
      <c r="BZ136" s="50">
        <f t="shared" ca="1" si="352"/>
        <v>10000000</v>
      </c>
    </row>
    <row r="137" spans="1:78" s="50" customFormat="1" outlineLevel="1"/>
    <row r="138" spans="1:78" s="50" customFormat="1" outlineLevel="1">
      <c r="B138" s="58" t="s">
        <v>280</v>
      </c>
    </row>
    <row r="139" spans="1:78" s="50" customFormat="1" outlineLevel="1">
      <c r="B139" s="50" t="str">
        <f>B134</f>
        <v>Founders, Employees, Options</v>
      </c>
      <c r="C139" s="112" t="s">
        <v>24</v>
      </c>
      <c r="I139" s="127">
        <v>1</v>
      </c>
      <c r="J139" s="24">
        <f t="shared" ref="J139:BD139" ca="1" si="355">IFERROR(J134/J$136,0)</f>
        <v>1</v>
      </c>
      <c r="K139" s="24">
        <f t="shared" ca="1" si="355"/>
        <v>1</v>
      </c>
      <c r="L139" s="24">
        <f t="shared" ca="1" si="355"/>
        <v>1</v>
      </c>
      <c r="M139" s="24">
        <f t="shared" ca="1" si="355"/>
        <v>1</v>
      </c>
      <c r="N139" s="24">
        <f t="shared" ca="1" si="355"/>
        <v>1</v>
      </c>
      <c r="O139" s="24">
        <f t="shared" ca="1" si="355"/>
        <v>1</v>
      </c>
      <c r="P139" s="24">
        <f t="shared" ca="1" si="355"/>
        <v>1</v>
      </c>
      <c r="Q139" s="24">
        <f t="shared" ca="1" si="355"/>
        <v>1</v>
      </c>
      <c r="R139" s="24">
        <f t="shared" ca="1" si="355"/>
        <v>1</v>
      </c>
      <c r="S139" s="24">
        <f t="shared" ca="1" si="355"/>
        <v>1</v>
      </c>
      <c r="T139" s="24">
        <f t="shared" ca="1" si="355"/>
        <v>1</v>
      </c>
      <c r="U139" s="24">
        <f t="shared" ca="1" si="355"/>
        <v>1</v>
      </c>
      <c r="V139" s="24">
        <f t="shared" ca="1" si="355"/>
        <v>1</v>
      </c>
      <c r="W139" s="24">
        <f t="shared" ca="1" si="355"/>
        <v>1</v>
      </c>
      <c r="X139" s="24">
        <f t="shared" ca="1" si="355"/>
        <v>1</v>
      </c>
      <c r="Y139" s="24">
        <f t="shared" ca="1" si="355"/>
        <v>1</v>
      </c>
      <c r="Z139" s="24">
        <f t="shared" ca="1" si="355"/>
        <v>1</v>
      </c>
      <c r="AA139" s="24">
        <f t="shared" ca="1" si="355"/>
        <v>1</v>
      </c>
      <c r="AB139" s="24">
        <f t="shared" ca="1" si="355"/>
        <v>1</v>
      </c>
      <c r="AC139" s="24">
        <f t="shared" ca="1" si="355"/>
        <v>1</v>
      </c>
      <c r="AD139" s="24">
        <f t="shared" ca="1" si="355"/>
        <v>1</v>
      </c>
      <c r="AE139" s="24">
        <f t="shared" ca="1" si="355"/>
        <v>1</v>
      </c>
      <c r="AF139" s="24">
        <f t="shared" ca="1" si="355"/>
        <v>1</v>
      </c>
      <c r="AG139" s="24">
        <f t="shared" ca="1" si="355"/>
        <v>1</v>
      </c>
      <c r="AH139" s="24">
        <f t="shared" ca="1" si="355"/>
        <v>1</v>
      </c>
      <c r="AI139" s="24">
        <f t="shared" ca="1" si="355"/>
        <v>1</v>
      </c>
      <c r="AJ139" s="24">
        <f t="shared" ca="1" si="355"/>
        <v>1</v>
      </c>
      <c r="AK139" s="24">
        <f t="shared" ca="1" si="355"/>
        <v>1</v>
      </c>
      <c r="AL139" s="24">
        <f t="shared" ca="1" si="355"/>
        <v>1</v>
      </c>
      <c r="AM139" s="24">
        <f t="shared" ca="1" si="355"/>
        <v>1</v>
      </c>
      <c r="AN139" s="24">
        <f t="shared" ca="1" si="355"/>
        <v>1</v>
      </c>
      <c r="AO139" s="24">
        <f t="shared" ca="1" si="355"/>
        <v>1</v>
      </c>
      <c r="AP139" s="24">
        <f t="shared" ca="1" si="355"/>
        <v>1</v>
      </c>
      <c r="AQ139" s="24">
        <f t="shared" ca="1" si="355"/>
        <v>1</v>
      </c>
      <c r="AR139" s="24">
        <f t="shared" ca="1" si="355"/>
        <v>1</v>
      </c>
      <c r="AS139" s="24">
        <f t="shared" ca="1" si="355"/>
        <v>1</v>
      </c>
      <c r="AT139" s="24">
        <f t="shared" ca="1" si="355"/>
        <v>1</v>
      </c>
      <c r="AU139" s="24">
        <f t="shared" ca="1" si="355"/>
        <v>1</v>
      </c>
      <c r="AV139" s="24">
        <f t="shared" ca="1" si="355"/>
        <v>1</v>
      </c>
      <c r="AW139" s="24">
        <f t="shared" ca="1" si="355"/>
        <v>1</v>
      </c>
      <c r="AX139" s="24">
        <f t="shared" ca="1" si="355"/>
        <v>1</v>
      </c>
      <c r="AY139" s="24">
        <f t="shared" ca="1" si="355"/>
        <v>1</v>
      </c>
      <c r="AZ139" s="24">
        <f t="shared" ca="1" si="355"/>
        <v>1</v>
      </c>
      <c r="BA139" s="24">
        <f t="shared" ca="1" si="355"/>
        <v>1</v>
      </c>
      <c r="BB139" s="24">
        <f t="shared" ca="1" si="355"/>
        <v>1</v>
      </c>
      <c r="BC139" s="24">
        <f t="shared" ca="1" si="355"/>
        <v>1</v>
      </c>
      <c r="BD139" s="24">
        <f t="shared" ca="1" si="355"/>
        <v>1</v>
      </c>
      <c r="BF139" s="24">
        <f t="shared" ref="BF139:BU139" ca="1" si="356">IFERROR(BF134/BF$136,0)</f>
        <v>1</v>
      </c>
      <c r="BG139" s="24">
        <f t="shared" ca="1" si="356"/>
        <v>1</v>
      </c>
      <c r="BH139" s="24">
        <f t="shared" ca="1" si="356"/>
        <v>1</v>
      </c>
      <c r="BI139" s="24">
        <f t="shared" ca="1" si="356"/>
        <v>1</v>
      </c>
      <c r="BJ139" s="24">
        <f t="shared" ca="1" si="356"/>
        <v>1</v>
      </c>
      <c r="BK139" s="24">
        <f t="shared" ca="1" si="356"/>
        <v>1</v>
      </c>
      <c r="BL139" s="24">
        <f t="shared" ca="1" si="356"/>
        <v>1</v>
      </c>
      <c r="BM139" s="24">
        <f t="shared" ca="1" si="356"/>
        <v>1</v>
      </c>
      <c r="BN139" s="24">
        <f t="shared" ca="1" si="356"/>
        <v>1</v>
      </c>
      <c r="BO139" s="24">
        <f t="shared" ca="1" si="356"/>
        <v>1</v>
      </c>
      <c r="BP139" s="24">
        <f t="shared" ca="1" si="356"/>
        <v>1</v>
      </c>
      <c r="BQ139" s="24">
        <f t="shared" ca="1" si="356"/>
        <v>1</v>
      </c>
      <c r="BR139" s="24">
        <f t="shared" ca="1" si="356"/>
        <v>1</v>
      </c>
      <c r="BS139" s="24">
        <f t="shared" ca="1" si="356"/>
        <v>1</v>
      </c>
      <c r="BT139" s="24">
        <f t="shared" ca="1" si="356"/>
        <v>1</v>
      </c>
      <c r="BU139" s="24">
        <f t="shared" ca="1" si="356"/>
        <v>1</v>
      </c>
      <c r="BW139" s="24">
        <f t="shared" ref="BW139:BZ141" ca="1" si="357">IFERROR(BW134/BW$136,0)</f>
        <v>1</v>
      </c>
      <c r="BX139" s="24">
        <f t="shared" ca="1" si="357"/>
        <v>1</v>
      </c>
      <c r="BY139" s="24">
        <f t="shared" ca="1" si="357"/>
        <v>1</v>
      </c>
      <c r="BZ139" s="24">
        <f t="shared" ca="1" si="357"/>
        <v>1</v>
      </c>
    </row>
    <row r="140" spans="1:78" s="50" customFormat="1" outlineLevel="1">
      <c r="B140" s="50" t="str">
        <f>B135</f>
        <v>Investors</v>
      </c>
      <c r="C140" s="112" t="s">
        <v>24</v>
      </c>
      <c r="D140" s="50" t="str">
        <f>"assumes all convertible instruments are owned by "&amp;B135</f>
        <v>assumes all convertible instruments are owned by Investors</v>
      </c>
      <c r="I140" s="137">
        <f>1-I139</f>
        <v>0</v>
      </c>
      <c r="J140" s="24">
        <f t="shared" ref="J140:BD140" ca="1" si="358">IFERROR(J135/J$136,0)</f>
        <v>0</v>
      </c>
      <c r="K140" s="24">
        <f t="shared" ca="1" si="358"/>
        <v>0</v>
      </c>
      <c r="L140" s="24">
        <f t="shared" ca="1" si="358"/>
        <v>0</v>
      </c>
      <c r="M140" s="24">
        <f t="shared" ca="1" si="358"/>
        <v>0</v>
      </c>
      <c r="N140" s="24">
        <f t="shared" ca="1" si="358"/>
        <v>0</v>
      </c>
      <c r="O140" s="24">
        <f t="shared" ca="1" si="358"/>
        <v>0</v>
      </c>
      <c r="P140" s="24">
        <f t="shared" ca="1" si="358"/>
        <v>0</v>
      </c>
      <c r="Q140" s="24">
        <f t="shared" ca="1" si="358"/>
        <v>0</v>
      </c>
      <c r="R140" s="24">
        <f t="shared" ca="1" si="358"/>
        <v>0</v>
      </c>
      <c r="S140" s="24">
        <f t="shared" ca="1" si="358"/>
        <v>0</v>
      </c>
      <c r="T140" s="24">
        <f t="shared" ca="1" si="358"/>
        <v>0</v>
      </c>
      <c r="U140" s="24">
        <f t="shared" ca="1" si="358"/>
        <v>0</v>
      </c>
      <c r="V140" s="24">
        <f t="shared" ca="1" si="358"/>
        <v>0</v>
      </c>
      <c r="W140" s="24">
        <f t="shared" ca="1" si="358"/>
        <v>0</v>
      </c>
      <c r="X140" s="24">
        <f t="shared" ca="1" si="358"/>
        <v>0</v>
      </c>
      <c r="Y140" s="24">
        <f t="shared" ca="1" si="358"/>
        <v>0</v>
      </c>
      <c r="Z140" s="24">
        <f t="shared" ca="1" si="358"/>
        <v>0</v>
      </c>
      <c r="AA140" s="24">
        <f t="shared" ca="1" si="358"/>
        <v>0</v>
      </c>
      <c r="AB140" s="24">
        <f t="shared" ca="1" si="358"/>
        <v>0</v>
      </c>
      <c r="AC140" s="24">
        <f t="shared" ca="1" si="358"/>
        <v>0</v>
      </c>
      <c r="AD140" s="24">
        <f t="shared" ca="1" si="358"/>
        <v>0</v>
      </c>
      <c r="AE140" s="24">
        <f t="shared" ca="1" si="358"/>
        <v>0</v>
      </c>
      <c r="AF140" s="24">
        <f t="shared" ca="1" si="358"/>
        <v>0</v>
      </c>
      <c r="AG140" s="24">
        <f t="shared" ca="1" si="358"/>
        <v>0</v>
      </c>
      <c r="AH140" s="24">
        <f t="shared" ca="1" si="358"/>
        <v>0</v>
      </c>
      <c r="AI140" s="24">
        <f t="shared" ca="1" si="358"/>
        <v>0</v>
      </c>
      <c r="AJ140" s="24">
        <f t="shared" ca="1" si="358"/>
        <v>0</v>
      </c>
      <c r="AK140" s="24">
        <f t="shared" ca="1" si="358"/>
        <v>0</v>
      </c>
      <c r="AL140" s="24">
        <f t="shared" ca="1" si="358"/>
        <v>0</v>
      </c>
      <c r="AM140" s="24">
        <f t="shared" ca="1" si="358"/>
        <v>0</v>
      </c>
      <c r="AN140" s="24">
        <f t="shared" ca="1" si="358"/>
        <v>0</v>
      </c>
      <c r="AO140" s="24">
        <f t="shared" ca="1" si="358"/>
        <v>0</v>
      </c>
      <c r="AP140" s="24">
        <f t="shared" ca="1" si="358"/>
        <v>0</v>
      </c>
      <c r="AQ140" s="24">
        <f t="shared" ca="1" si="358"/>
        <v>0</v>
      </c>
      <c r="AR140" s="24">
        <f t="shared" ca="1" si="358"/>
        <v>0</v>
      </c>
      <c r="AS140" s="24">
        <f t="shared" ca="1" si="358"/>
        <v>0</v>
      </c>
      <c r="AT140" s="24">
        <f t="shared" ca="1" si="358"/>
        <v>0</v>
      </c>
      <c r="AU140" s="24">
        <f t="shared" ca="1" si="358"/>
        <v>0</v>
      </c>
      <c r="AV140" s="24">
        <f t="shared" ca="1" si="358"/>
        <v>0</v>
      </c>
      <c r="AW140" s="24">
        <f t="shared" ca="1" si="358"/>
        <v>0</v>
      </c>
      <c r="AX140" s="24">
        <f t="shared" ca="1" si="358"/>
        <v>0</v>
      </c>
      <c r="AY140" s="24">
        <f t="shared" ca="1" si="358"/>
        <v>0</v>
      </c>
      <c r="AZ140" s="24">
        <f t="shared" ca="1" si="358"/>
        <v>0</v>
      </c>
      <c r="BA140" s="24">
        <f t="shared" ca="1" si="358"/>
        <v>0</v>
      </c>
      <c r="BB140" s="24">
        <f t="shared" ca="1" si="358"/>
        <v>0</v>
      </c>
      <c r="BC140" s="24">
        <f t="shared" ca="1" si="358"/>
        <v>0</v>
      </c>
      <c r="BD140" s="24">
        <f t="shared" ca="1" si="358"/>
        <v>0</v>
      </c>
      <c r="BF140" s="24">
        <f t="shared" ref="BF140:BU140" ca="1" si="359">IFERROR(BF135/BF$136,0)</f>
        <v>0</v>
      </c>
      <c r="BG140" s="24">
        <f t="shared" ca="1" si="359"/>
        <v>0</v>
      </c>
      <c r="BH140" s="24">
        <f t="shared" ca="1" si="359"/>
        <v>0</v>
      </c>
      <c r="BI140" s="24">
        <f t="shared" ca="1" si="359"/>
        <v>0</v>
      </c>
      <c r="BJ140" s="24">
        <f t="shared" ca="1" si="359"/>
        <v>0</v>
      </c>
      <c r="BK140" s="24">
        <f t="shared" ca="1" si="359"/>
        <v>0</v>
      </c>
      <c r="BL140" s="24">
        <f t="shared" ca="1" si="359"/>
        <v>0</v>
      </c>
      <c r="BM140" s="24">
        <f t="shared" ca="1" si="359"/>
        <v>0</v>
      </c>
      <c r="BN140" s="24">
        <f t="shared" ca="1" si="359"/>
        <v>0</v>
      </c>
      <c r="BO140" s="24">
        <f t="shared" ca="1" si="359"/>
        <v>0</v>
      </c>
      <c r="BP140" s="24">
        <f t="shared" ca="1" si="359"/>
        <v>0</v>
      </c>
      <c r="BQ140" s="24">
        <f t="shared" ca="1" si="359"/>
        <v>0</v>
      </c>
      <c r="BR140" s="24">
        <f t="shared" ca="1" si="359"/>
        <v>0</v>
      </c>
      <c r="BS140" s="24">
        <f t="shared" ca="1" si="359"/>
        <v>0</v>
      </c>
      <c r="BT140" s="24">
        <f t="shared" ca="1" si="359"/>
        <v>0</v>
      </c>
      <c r="BU140" s="24">
        <f t="shared" ca="1" si="359"/>
        <v>0</v>
      </c>
      <c r="BW140" s="24">
        <f t="shared" ca="1" si="357"/>
        <v>0</v>
      </c>
      <c r="BX140" s="24">
        <f t="shared" ca="1" si="357"/>
        <v>0</v>
      </c>
      <c r="BY140" s="24">
        <f t="shared" ca="1" si="357"/>
        <v>0</v>
      </c>
      <c r="BZ140" s="24">
        <f t="shared" ca="1" si="357"/>
        <v>0</v>
      </c>
    </row>
    <row r="141" spans="1:78" s="50" customFormat="1" outlineLevel="1">
      <c r="B141" s="50" t="s">
        <v>39</v>
      </c>
      <c r="C141" s="112" t="s">
        <v>24</v>
      </c>
      <c r="I141" s="25">
        <f>SUM(I139:I140)</f>
        <v>1</v>
      </c>
      <c r="J141" s="25">
        <f t="shared" ref="J141:BD141" ca="1" si="360">IFERROR(J136/J$136,0)</f>
        <v>1</v>
      </c>
      <c r="K141" s="25">
        <f t="shared" ca="1" si="360"/>
        <v>1</v>
      </c>
      <c r="L141" s="25">
        <f t="shared" ca="1" si="360"/>
        <v>1</v>
      </c>
      <c r="M141" s="25">
        <f t="shared" ca="1" si="360"/>
        <v>1</v>
      </c>
      <c r="N141" s="25">
        <f t="shared" ca="1" si="360"/>
        <v>1</v>
      </c>
      <c r="O141" s="25">
        <f t="shared" ca="1" si="360"/>
        <v>1</v>
      </c>
      <c r="P141" s="25">
        <f t="shared" ca="1" si="360"/>
        <v>1</v>
      </c>
      <c r="Q141" s="25">
        <f t="shared" ca="1" si="360"/>
        <v>1</v>
      </c>
      <c r="R141" s="25">
        <f t="shared" ca="1" si="360"/>
        <v>1</v>
      </c>
      <c r="S141" s="25">
        <f t="shared" ca="1" si="360"/>
        <v>1</v>
      </c>
      <c r="T141" s="25">
        <f t="shared" ca="1" si="360"/>
        <v>1</v>
      </c>
      <c r="U141" s="25">
        <f t="shared" ca="1" si="360"/>
        <v>1</v>
      </c>
      <c r="V141" s="25">
        <f t="shared" ca="1" si="360"/>
        <v>1</v>
      </c>
      <c r="W141" s="25">
        <f t="shared" ca="1" si="360"/>
        <v>1</v>
      </c>
      <c r="X141" s="25">
        <f t="shared" ca="1" si="360"/>
        <v>1</v>
      </c>
      <c r="Y141" s="25">
        <f t="shared" ca="1" si="360"/>
        <v>1</v>
      </c>
      <c r="Z141" s="25">
        <f t="shared" ca="1" si="360"/>
        <v>1</v>
      </c>
      <c r="AA141" s="25">
        <f t="shared" ca="1" si="360"/>
        <v>1</v>
      </c>
      <c r="AB141" s="25">
        <f t="shared" ca="1" si="360"/>
        <v>1</v>
      </c>
      <c r="AC141" s="25">
        <f t="shared" ca="1" si="360"/>
        <v>1</v>
      </c>
      <c r="AD141" s="25">
        <f t="shared" ca="1" si="360"/>
        <v>1</v>
      </c>
      <c r="AE141" s="25">
        <f t="shared" ca="1" si="360"/>
        <v>1</v>
      </c>
      <c r="AF141" s="25">
        <f t="shared" ca="1" si="360"/>
        <v>1</v>
      </c>
      <c r="AG141" s="25">
        <f t="shared" ca="1" si="360"/>
        <v>1</v>
      </c>
      <c r="AH141" s="25">
        <f t="shared" ca="1" si="360"/>
        <v>1</v>
      </c>
      <c r="AI141" s="25">
        <f t="shared" ca="1" si="360"/>
        <v>1</v>
      </c>
      <c r="AJ141" s="25">
        <f t="shared" ca="1" si="360"/>
        <v>1</v>
      </c>
      <c r="AK141" s="25">
        <f t="shared" ca="1" si="360"/>
        <v>1</v>
      </c>
      <c r="AL141" s="25">
        <f t="shared" ca="1" si="360"/>
        <v>1</v>
      </c>
      <c r="AM141" s="25">
        <f t="shared" ca="1" si="360"/>
        <v>1</v>
      </c>
      <c r="AN141" s="25">
        <f t="shared" ca="1" si="360"/>
        <v>1</v>
      </c>
      <c r="AO141" s="25">
        <f t="shared" ca="1" si="360"/>
        <v>1</v>
      </c>
      <c r="AP141" s="25">
        <f t="shared" ca="1" si="360"/>
        <v>1</v>
      </c>
      <c r="AQ141" s="25">
        <f t="shared" ca="1" si="360"/>
        <v>1</v>
      </c>
      <c r="AR141" s="25">
        <f t="shared" ca="1" si="360"/>
        <v>1</v>
      </c>
      <c r="AS141" s="25">
        <f t="shared" ca="1" si="360"/>
        <v>1</v>
      </c>
      <c r="AT141" s="25">
        <f t="shared" ca="1" si="360"/>
        <v>1</v>
      </c>
      <c r="AU141" s="25">
        <f t="shared" ca="1" si="360"/>
        <v>1</v>
      </c>
      <c r="AV141" s="25">
        <f t="shared" ca="1" si="360"/>
        <v>1</v>
      </c>
      <c r="AW141" s="25">
        <f t="shared" ca="1" si="360"/>
        <v>1</v>
      </c>
      <c r="AX141" s="25">
        <f t="shared" ca="1" si="360"/>
        <v>1</v>
      </c>
      <c r="AY141" s="25">
        <f t="shared" ca="1" si="360"/>
        <v>1</v>
      </c>
      <c r="AZ141" s="25">
        <f t="shared" ca="1" si="360"/>
        <v>1</v>
      </c>
      <c r="BA141" s="25">
        <f t="shared" ca="1" si="360"/>
        <v>1</v>
      </c>
      <c r="BB141" s="25">
        <f t="shared" ca="1" si="360"/>
        <v>1</v>
      </c>
      <c r="BC141" s="25">
        <f t="shared" ca="1" si="360"/>
        <v>1</v>
      </c>
      <c r="BD141" s="25">
        <f t="shared" ca="1" si="360"/>
        <v>1</v>
      </c>
      <c r="BF141" s="25">
        <f t="shared" ref="BF141:BU141" ca="1" si="361">IFERROR(BF136/BF$136,0)</f>
        <v>1</v>
      </c>
      <c r="BG141" s="25">
        <f t="shared" ca="1" si="361"/>
        <v>1</v>
      </c>
      <c r="BH141" s="25">
        <f t="shared" ca="1" si="361"/>
        <v>1</v>
      </c>
      <c r="BI141" s="25">
        <f t="shared" ca="1" si="361"/>
        <v>1</v>
      </c>
      <c r="BJ141" s="25">
        <f t="shared" ca="1" si="361"/>
        <v>1</v>
      </c>
      <c r="BK141" s="25">
        <f t="shared" ca="1" si="361"/>
        <v>1</v>
      </c>
      <c r="BL141" s="25">
        <f t="shared" ca="1" si="361"/>
        <v>1</v>
      </c>
      <c r="BM141" s="25">
        <f t="shared" ca="1" si="361"/>
        <v>1</v>
      </c>
      <c r="BN141" s="25">
        <f t="shared" ca="1" si="361"/>
        <v>1</v>
      </c>
      <c r="BO141" s="25">
        <f t="shared" ca="1" si="361"/>
        <v>1</v>
      </c>
      <c r="BP141" s="25">
        <f t="shared" ca="1" si="361"/>
        <v>1</v>
      </c>
      <c r="BQ141" s="25">
        <f t="shared" ca="1" si="361"/>
        <v>1</v>
      </c>
      <c r="BR141" s="25">
        <f t="shared" ca="1" si="361"/>
        <v>1</v>
      </c>
      <c r="BS141" s="25">
        <f t="shared" ca="1" si="361"/>
        <v>1</v>
      </c>
      <c r="BT141" s="25">
        <f t="shared" ca="1" si="361"/>
        <v>1</v>
      </c>
      <c r="BU141" s="25">
        <f t="shared" ca="1" si="361"/>
        <v>1</v>
      </c>
      <c r="BW141" s="25">
        <f t="shared" ca="1" si="357"/>
        <v>1</v>
      </c>
      <c r="BX141" s="25">
        <f t="shared" ca="1" si="357"/>
        <v>1</v>
      </c>
      <c r="BY141" s="25">
        <f t="shared" ca="1" si="357"/>
        <v>1</v>
      </c>
      <c r="BZ141" s="25">
        <f t="shared" ca="1" si="357"/>
        <v>1</v>
      </c>
    </row>
    <row r="142" spans="1:78" s="50" customFormat="1" outlineLevel="1"/>
    <row r="143" spans="1:78" s="50" customFormat="1" outlineLevel="1">
      <c r="B143" s="50" t="s">
        <v>281</v>
      </c>
      <c r="D143" s="50" t="s">
        <v>282</v>
      </c>
    </row>
    <row r="144" spans="1:78" s="50" customFormat="1" outlineLevel="1">
      <c r="B144" s="50" t="str">
        <f>B134</f>
        <v>Founders, Employees, Options</v>
      </c>
      <c r="C144" s="31" t="str">
        <f>'Get Started'!$D$7</f>
        <v>$</v>
      </c>
      <c r="I144" s="50">
        <f t="shared" ref="I144:BD144" si="362">I134*I$128</f>
        <v>0</v>
      </c>
      <c r="J144" s="50">
        <f t="shared" ca="1" si="362"/>
        <v>0</v>
      </c>
      <c r="K144" s="50">
        <f t="shared" ca="1" si="362"/>
        <v>0</v>
      </c>
      <c r="L144" s="50">
        <f t="shared" ca="1" si="362"/>
        <v>0</v>
      </c>
      <c r="M144" s="50">
        <f t="shared" ca="1" si="362"/>
        <v>0</v>
      </c>
      <c r="N144" s="50">
        <f t="shared" ca="1" si="362"/>
        <v>0</v>
      </c>
      <c r="O144" s="50">
        <f t="shared" ca="1" si="362"/>
        <v>0</v>
      </c>
      <c r="P144" s="50">
        <f t="shared" ca="1" si="362"/>
        <v>0</v>
      </c>
      <c r="Q144" s="50">
        <f t="shared" ca="1" si="362"/>
        <v>0</v>
      </c>
      <c r="R144" s="50">
        <f t="shared" ca="1" si="362"/>
        <v>0</v>
      </c>
      <c r="S144" s="50">
        <f t="shared" ca="1" si="362"/>
        <v>0</v>
      </c>
      <c r="T144" s="50">
        <f t="shared" ca="1" si="362"/>
        <v>0</v>
      </c>
      <c r="U144" s="50">
        <f t="shared" ca="1" si="362"/>
        <v>0</v>
      </c>
      <c r="V144" s="50">
        <f t="shared" ca="1" si="362"/>
        <v>0</v>
      </c>
      <c r="W144" s="50">
        <f t="shared" ca="1" si="362"/>
        <v>0</v>
      </c>
      <c r="X144" s="50">
        <f t="shared" ca="1" si="362"/>
        <v>0</v>
      </c>
      <c r="Y144" s="50">
        <f t="shared" ca="1" si="362"/>
        <v>0</v>
      </c>
      <c r="Z144" s="50">
        <f t="shared" ca="1" si="362"/>
        <v>0</v>
      </c>
      <c r="AA144" s="50">
        <f t="shared" ca="1" si="362"/>
        <v>0</v>
      </c>
      <c r="AB144" s="50">
        <f t="shared" ca="1" si="362"/>
        <v>0</v>
      </c>
      <c r="AC144" s="50">
        <f t="shared" ca="1" si="362"/>
        <v>0</v>
      </c>
      <c r="AD144" s="50">
        <f t="shared" ca="1" si="362"/>
        <v>0</v>
      </c>
      <c r="AE144" s="50">
        <f t="shared" ca="1" si="362"/>
        <v>0</v>
      </c>
      <c r="AF144" s="50">
        <f t="shared" ca="1" si="362"/>
        <v>0</v>
      </c>
      <c r="AG144" s="50">
        <f t="shared" ca="1" si="362"/>
        <v>0</v>
      </c>
      <c r="AH144" s="50">
        <f t="shared" ca="1" si="362"/>
        <v>0</v>
      </c>
      <c r="AI144" s="50">
        <f t="shared" ca="1" si="362"/>
        <v>0</v>
      </c>
      <c r="AJ144" s="50">
        <f t="shared" ca="1" si="362"/>
        <v>0</v>
      </c>
      <c r="AK144" s="50">
        <f t="shared" ca="1" si="362"/>
        <v>0</v>
      </c>
      <c r="AL144" s="50">
        <f t="shared" ca="1" si="362"/>
        <v>0</v>
      </c>
      <c r="AM144" s="50">
        <f t="shared" ca="1" si="362"/>
        <v>0</v>
      </c>
      <c r="AN144" s="50">
        <f t="shared" ca="1" si="362"/>
        <v>0</v>
      </c>
      <c r="AO144" s="50">
        <f t="shared" ca="1" si="362"/>
        <v>0</v>
      </c>
      <c r="AP144" s="50">
        <f t="shared" ca="1" si="362"/>
        <v>0</v>
      </c>
      <c r="AQ144" s="50">
        <f t="shared" ca="1" si="362"/>
        <v>0</v>
      </c>
      <c r="AR144" s="50">
        <f t="shared" ca="1" si="362"/>
        <v>0</v>
      </c>
      <c r="AS144" s="50">
        <f t="shared" ca="1" si="362"/>
        <v>0</v>
      </c>
      <c r="AT144" s="50">
        <f t="shared" ca="1" si="362"/>
        <v>0</v>
      </c>
      <c r="AU144" s="50">
        <f t="shared" ca="1" si="362"/>
        <v>0</v>
      </c>
      <c r="AV144" s="50">
        <f t="shared" ca="1" si="362"/>
        <v>0</v>
      </c>
      <c r="AW144" s="50">
        <f t="shared" ca="1" si="362"/>
        <v>0</v>
      </c>
      <c r="AX144" s="50">
        <f t="shared" ca="1" si="362"/>
        <v>0</v>
      </c>
      <c r="AY144" s="50">
        <f t="shared" ca="1" si="362"/>
        <v>0</v>
      </c>
      <c r="AZ144" s="50">
        <f t="shared" ca="1" si="362"/>
        <v>0</v>
      </c>
      <c r="BA144" s="50">
        <f t="shared" ca="1" si="362"/>
        <v>0</v>
      </c>
      <c r="BB144" s="50">
        <f t="shared" ca="1" si="362"/>
        <v>0</v>
      </c>
      <c r="BC144" s="50">
        <f t="shared" ca="1" si="362"/>
        <v>0</v>
      </c>
      <c r="BD144" s="50">
        <f t="shared" ca="1" si="362"/>
        <v>0</v>
      </c>
      <c r="BF144" s="50">
        <f t="shared" ref="BF144:BU146" ca="1" si="363">INDEX($J144:$BD144,1,MATCH(BF$6,$J$6:$BD$6,0))</f>
        <v>0</v>
      </c>
      <c r="BG144" s="50">
        <f t="shared" ca="1" si="363"/>
        <v>0</v>
      </c>
      <c r="BH144" s="50">
        <f t="shared" ca="1" si="363"/>
        <v>0</v>
      </c>
      <c r="BI144" s="50">
        <f t="shared" ca="1" si="363"/>
        <v>0</v>
      </c>
      <c r="BJ144" s="50">
        <f t="shared" ca="1" si="363"/>
        <v>0</v>
      </c>
      <c r="BK144" s="50">
        <f t="shared" ca="1" si="363"/>
        <v>0</v>
      </c>
      <c r="BL144" s="50">
        <f t="shared" ca="1" si="363"/>
        <v>0</v>
      </c>
      <c r="BM144" s="50">
        <f t="shared" ca="1" si="363"/>
        <v>0</v>
      </c>
      <c r="BN144" s="50">
        <f t="shared" ca="1" si="363"/>
        <v>0</v>
      </c>
      <c r="BO144" s="50">
        <f t="shared" ca="1" si="363"/>
        <v>0</v>
      </c>
      <c r="BP144" s="50">
        <f t="shared" ca="1" si="363"/>
        <v>0</v>
      </c>
      <c r="BQ144" s="50">
        <f t="shared" ca="1" si="363"/>
        <v>0</v>
      </c>
      <c r="BR144" s="50">
        <f t="shared" ca="1" si="363"/>
        <v>0</v>
      </c>
      <c r="BS144" s="50">
        <f t="shared" ca="1" si="363"/>
        <v>0</v>
      </c>
      <c r="BT144" s="50">
        <f t="shared" ca="1" si="363"/>
        <v>0</v>
      </c>
      <c r="BU144" s="50">
        <f t="shared" ca="1" si="363"/>
        <v>0</v>
      </c>
      <c r="BW144" s="50">
        <f t="shared" ref="BW144:BZ146" ca="1" si="364">INDEX($J144:$BD144,1,MATCH(BW$6,$J$6:$BD$6,0))</f>
        <v>0</v>
      </c>
      <c r="BX144" s="50">
        <f t="shared" ca="1" si="364"/>
        <v>0</v>
      </c>
      <c r="BY144" s="50">
        <f t="shared" ca="1" si="364"/>
        <v>0</v>
      </c>
      <c r="BZ144" s="50">
        <f t="shared" ca="1" si="364"/>
        <v>0</v>
      </c>
    </row>
    <row r="145" spans="2:78" s="50" customFormat="1" outlineLevel="1">
      <c r="B145" s="50" t="str">
        <f>B135</f>
        <v>Investors</v>
      </c>
      <c r="C145" s="31" t="str">
        <f>'Get Started'!$D$7</f>
        <v>$</v>
      </c>
      <c r="I145" s="50">
        <f t="shared" ref="I145:BD145" si="365">I135*I$128</f>
        <v>0</v>
      </c>
      <c r="J145" s="50">
        <f t="shared" ca="1" si="365"/>
        <v>0</v>
      </c>
      <c r="K145" s="50">
        <f t="shared" ca="1" si="365"/>
        <v>0</v>
      </c>
      <c r="L145" s="50">
        <f t="shared" ca="1" si="365"/>
        <v>0</v>
      </c>
      <c r="M145" s="50">
        <f t="shared" ca="1" si="365"/>
        <v>0</v>
      </c>
      <c r="N145" s="50">
        <f t="shared" ca="1" si="365"/>
        <v>0</v>
      </c>
      <c r="O145" s="50">
        <f t="shared" ca="1" si="365"/>
        <v>0</v>
      </c>
      <c r="P145" s="50">
        <f t="shared" ca="1" si="365"/>
        <v>0</v>
      </c>
      <c r="Q145" s="50">
        <f t="shared" ca="1" si="365"/>
        <v>0</v>
      </c>
      <c r="R145" s="50">
        <f t="shared" ca="1" si="365"/>
        <v>0</v>
      </c>
      <c r="S145" s="50">
        <f t="shared" ca="1" si="365"/>
        <v>0</v>
      </c>
      <c r="T145" s="50">
        <f t="shared" ca="1" si="365"/>
        <v>0</v>
      </c>
      <c r="U145" s="50">
        <f t="shared" ca="1" si="365"/>
        <v>0</v>
      </c>
      <c r="V145" s="50">
        <f t="shared" ca="1" si="365"/>
        <v>0</v>
      </c>
      <c r="W145" s="50">
        <f t="shared" ca="1" si="365"/>
        <v>0</v>
      </c>
      <c r="X145" s="50">
        <f t="shared" ca="1" si="365"/>
        <v>0</v>
      </c>
      <c r="Y145" s="50">
        <f t="shared" ca="1" si="365"/>
        <v>0</v>
      </c>
      <c r="Z145" s="50">
        <f t="shared" ca="1" si="365"/>
        <v>0</v>
      </c>
      <c r="AA145" s="50">
        <f t="shared" ca="1" si="365"/>
        <v>0</v>
      </c>
      <c r="AB145" s="50">
        <f t="shared" ca="1" si="365"/>
        <v>0</v>
      </c>
      <c r="AC145" s="50">
        <f t="shared" ca="1" si="365"/>
        <v>0</v>
      </c>
      <c r="AD145" s="50">
        <f t="shared" ca="1" si="365"/>
        <v>0</v>
      </c>
      <c r="AE145" s="50">
        <f t="shared" ca="1" si="365"/>
        <v>0</v>
      </c>
      <c r="AF145" s="50">
        <f t="shared" ca="1" si="365"/>
        <v>0</v>
      </c>
      <c r="AG145" s="50">
        <f t="shared" ca="1" si="365"/>
        <v>0</v>
      </c>
      <c r="AH145" s="50">
        <f t="shared" ca="1" si="365"/>
        <v>0</v>
      </c>
      <c r="AI145" s="50">
        <f t="shared" ca="1" si="365"/>
        <v>0</v>
      </c>
      <c r="AJ145" s="50">
        <f t="shared" ca="1" si="365"/>
        <v>0</v>
      </c>
      <c r="AK145" s="50">
        <f t="shared" ca="1" si="365"/>
        <v>0</v>
      </c>
      <c r="AL145" s="50">
        <f t="shared" ca="1" si="365"/>
        <v>0</v>
      </c>
      <c r="AM145" s="50">
        <f t="shared" ca="1" si="365"/>
        <v>0</v>
      </c>
      <c r="AN145" s="50">
        <f t="shared" ca="1" si="365"/>
        <v>0</v>
      </c>
      <c r="AO145" s="50">
        <f t="shared" ca="1" si="365"/>
        <v>0</v>
      </c>
      <c r="AP145" s="50">
        <f t="shared" ca="1" si="365"/>
        <v>0</v>
      </c>
      <c r="AQ145" s="50">
        <f t="shared" ca="1" si="365"/>
        <v>0</v>
      </c>
      <c r="AR145" s="50">
        <f t="shared" ca="1" si="365"/>
        <v>0</v>
      </c>
      <c r="AS145" s="50">
        <f t="shared" ca="1" si="365"/>
        <v>0</v>
      </c>
      <c r="AT145" s="50">
        <f t="shared" ca="1" si="365"/>
        <v>0</v>
      </c>
      <c r="AU145" s="50">
        <f t="shared" ca="1" si="365"/>
        <v>0</v>
      </c>
      <c r="AV145" s="50">
        <f t="shared" ca="1" si="365"/>
        <v>0</v>
      </c>
      <c r="AW145" s="50">
        <f t="shared" ca="1" si="365"/>
        <v>0</v>
      </c>
      <c r="AX145" s="50">
        <f t="shared" ca="1" si="365"/>
        <v>0</v>
      </c>
      <c r="AY145" s="50">
        <f t="shared" ca="1" si="365"/>
        <v>0</v>
      </c>
      <c r="AZ145" s="50">
        <f t="shared" ca="1" si="365"/>
        <v>0</v>
      </c>
      <c r="BA145" s="50">
        <f t="shared" ca="1" si="365"/>
        <v>0</v>
      </c>
      <c r="BB145" s="50">
        <f t="shared" ca="1" si="365"/>
        <v>0</v>
      </c>
      <c r="BC145" s="50">
        <f t="shared" ca="1" si="365"/>
        <v>0</v>
      </c>
      <c r="BD145" s="50">
        <f t="shared" ca="1" si="365"/>
        <v>0</v>
      </c>
      <c r="BF145" s="50">
        <f t="shared" ca="1" si="363"/>
        <v>0</v>
      </c>
      <c r="BG145" s="50">
        <f t="shared" ca="1" si="363"/>
        <v>0</v>
      </c>
      <c r="BH145" s="50">
        <f t="shared" ca="1" si="363"/>
        <v>0</v>
      </c>
      <c r="BI145" s="50">
        <f t="shared" ca="1" si="363"/>
        <v>0</v>
      </c>
      <c r="BJ145" s="50">
        <f t="shared" ca="1" si="363"/>
        <v>0</v>
      </c>
      <c r="BK145" s="50">
        <f t="shared" ca="1" si="363"/>
        <v>0</v>
      </c>
      <c r="BL145" s="50">
        <f t="shared" ca="1" si="363"/>
        <v>0</v>
      </c>
      <c r="BM145" s="50">
        <f t="shared" ca="1" si="363"/>
        <v>0</v>
      </c>
      <c r="BN145" s="50">
        <f t="shared" ca="1" si="363"/>
        <v>0</v>
      </c>
      <c r="BO145" s="50">
        <f t="shared" ca="1" si="363"/>
        <v>0</v>
      </c>
      <c r="BP145" s="50">
        <f t="shared" ca="1" si="363"/>
        <v>0</v>
      </c>
      <c r="BQ145" s="50">
        <f t="shared" ca="1" si="363"/>
        <v>0</v>
      </c>
      <c r="BR145" s="50">
        <f t="shared" ca="1" si="363"/>
        <v>0</v>
      </c>
      <c r="BS145" s="50">
        <f t="shared" ca="1" si="363"/>
        <v>0</v>
      </c>
      <c r="BT145" s="50">
        <f t="shared" ca="1" si="363"/>
        <v>0</v>
      </c>
      <c r="BU145" s="50">
        <f t="shared" ca="1" si="363"/>
        <v>0</v>
      </c>
      <c r="BW145" s="50">
        <f t="shared" ca="1" si="364"/>
        <v>0</v>
      </c>
      <c r="BX145" s="50">
        <f t="shared" ca="1" si="364"/>
        <v>0</v>
      </c>
      <c r="BY145" s="50">
        <f t="shared" ca="1" si="364"/>
        <v>0</v>
      </c>
      <c r="BZ145" s="50">
        <f t="shared" ca="1" si="364"/>
        <v>0</v>
      </c>
    </row>
    <row r="146" spans="2:78" s="50" customFormat="1" outlineLevel="1">
      <c r="B146" s="50" t="str">
        <f>B136</f>
        <v>Total</v>
      </c>
      <c r="C146" s="31" t="str">
        <f>'Get Started'!$D$7</f>
        <v>$</v>
      </c>
      <c r="I146" s="50">
        <f t="shared" ref="I146:BD146" si="366">I136*I$128</f>
        <v>0</v>
      </c>
      <c r="J146" s="50">
        <f t="shared" ca="1" si="366"/>
        <v>0</v>
      </c>
      <c r="K146" s="50">
        <f t="shared" ca="1" si="366"/>
        <v>0</v>
      </c>
      <c r="L146" s="50">
        <f t="shared" ca="1" si="366"/>
        <v>0</v>
      </c>
      <c r="M146" s="50">
        <f t="shared" ca="1" si="366"/>
        <v>0</v>
      </c>
      <c r="N146" s="50">
        <f t="shared" ca="1" si="366"/>
        <v>0</v>
      </c>
      <c r="O146" s="50">
        <f t="shared" ca="1" si="366"/>
        <v>0</v>
      </c>
      <c r="P146" s="50">
        <f t="shared" ca="1" si="366"/>
        <v>0</v>
      </c>
      <c r="Q146" s="50">
        <f t="shared" ca="1" si="366"/>
        <v>0</v>
      </c>
      <c r="R146" s="50">
        <f t="shared" ca="1" si="366"/>
        <v>0</v>
      </c>
      <c r="S146" s="50">
        <f t="shared" ca="1" si="366"/>
        <v>0</v>
      </c>
      <c r="T146" s="50">
        <f t="shared" ca="1" si="366"/>
        <v>0</v>
      </c>
      <c r="U146" s="50">
        <f t="shared" ca="1" si="366"/>
        <v>0</v>
      </c>
      <c r="V146" s="50">
        <f t="shared" ca="1" si="366"/>
        <v>0</v>
      </c>
      <c r="W146" s="50">
        <f t="shared" ca="1" si="366"/>
        <v>0</v>
      </c>
      <c r="X146" s="50">
        <f t="shared" ca="1" si="366"/>
        <v>0</v>
      </c>
      <c r="Y146" s="50">
        <f t="shared" ca="1" si="366"/>
        <v>0</v>
      </c>
      <c r="Z146" s="50">
        <f t="shared" ca="1" si="366"/>
        <v>0</v>
      </c>
      <c r="AA146" s="50">
        <f t="shared" ca="1" si="366"/>
        <v>0</v>
      </c>
      <c r="AB146" s="50">
        <f t="shared" ca="1" si="366"/>
        <v>0</v>
      </c>
      <c r="AC146" s="50">
        <f t="shared" ca="1" si="366"/>
        <v>0</v>
      </c>
      <c r="AD146" s="50">
        <f t="shared" ca="1" si="366"/>
        <v>0</v>
      </c>
      <c r="AE146" s="50">
        <f t="shared" ca="1" si="366"/>
        <v>0</v>
      </c>
      <c r="AF146" s="50">
        <f t="shared" ca="1" si="366"/>
        <v>0</v>
      </c>
      <c r="AG146" s="50">
        <f t="shared" ca="1" si="366"/>
        <v>0</v>
      </c>
      <c r="AH146" s="50">
        <f t="shared" ca="1" si="366"/>
        <v>0</v>
      </c>
      <c r="AI146" s="50">
        <f t="shared" ca="1" si="366"/>
        <v>0</v>
      </c>
      <c r="AJ146" s="50">
        <f t="shared" ca="1" si="366"/>
        <v>0</v>
      </c>
      <c r="AK146" s="50">
        <f t="shared" ca="1" si="366"/>
        <v>0</v>
      </c>
      <c r="AL146" s="50">
        <f t="shared" ca="1" si="366"/>
        <v>0</v>
      </c>
      <c r="AM146" s="50">
        <f t="shared" ca="1" si="366"/>
        <v>0</v>
      </c>
      <c r="AN146" s="50">
        <f t="shared" ca="1" si="366"/>
        <v>0</v>
      </c>
      <c r="AO146" s="50">
        <f t="shared" ca="1" si="366"/>
        <v>0</v>
      </c>
      <c r="AP146" s="50">
        <f t="shared" ca="1" si="366"/>
        <v>0</v>
      </c>
      <c r="AQ146" s="50">
        <f t="shared" ca="1" si="366"/>
        <v>0</v>
      </c>
      <c r="AR146" s="50">
        <f t="shared" ca="1" si="366"/>
        <v>0</v>
      </c>
      <c r="AS146" s="50">
        <f t="shared" ca="1" si="366"/>
        <v>0</v>
      </c>
      <c r="AT146" s="50">
        <f t="shared" ca="1" si="366"/>
        <v>0</v>
      </c>
      <c r="AU146" s="50">
        <f t="shared" ca="1" si="366"/>
        <v>0</v>
      </c>
      <c r="AV146" s="50">
        <f t="shared" ca="1" si="366"/>
        <v>0</v>
      </c>
      <c r="AW146" s="50">
        <f t="shared" ca="1" si="366"/>
        <v>0</v>
      </c>
      <c r="AX146" s="50">
        <f t="shared" ca="1" si="366"/>
        <v>0</v>
      </c>
      <c r="AY146" s="50">
        <f t="shared" ca="1" si="366"/>
        <v>0</v>
      </c>
      <c r="AZ146" s="50">
        <f t="shared" ca="1" si="366"/>
        <v>0</v>
      </c>
      <c r="BA146" s="50">
        <f t="shared" ca="1" si="366"/>
        <v>0</v>
      </c>
      <c r="BB146" s="50">
        <f t="shared" ca="1" si="366"/>
        <v>0</v>
      </c>
      <c r="BC146" s="50">
        <f t="shared" ca="1" si="366"/>
        <v>0</v>
      </c>
      <c r="BD146" s="50">
        <f t="shared" ca="1" si="366"/>
        <v>0</v>
      </c>
      <c r="BF146" s="50">
        <f t="shared" ca="1" si="363"/>
        <v>0</v>
      </c>
      <c r="BG146" s="50">
        <f t="shared" ca="1" si="363"/>
        <v>0</v>
      </c>
      <c r="BH146" s="50">
        <f t="shared" ca="1" si="363"/>
        <v>0</v>
      </c>
      <c r="BI146" s="50">
        <f t="shared" ca="1" si="363"/>
        <v>0</v>
      </c>
      <c r="BJ146" s="50">
        <f t="shared" ca="1" si="363"/>
        <v>0</v>
      </c>
      <c r="BK146" s="50">
        <f t="shared" ca="1" si="363"/>
        <v>0</v>
      </c>
      <c r="BL146" s="50">
        <f t="shared" ca="1" si="363"/>
        <v>0</v>
      </c>
      <c r="BM146" s="50">
        <f t="shared" ca="1" si="363"/>
        <v>0</v>
      </c>
      <c r="BN146" s="50">
        <f t="shared" ca="1" si="363"/>
        <v>0</v>
      </c>
      <c r="BO146" s="50">
        <f t="shared" ca="1" si="363"/>
        <v>0</v>
      </c>
      <c r="BP146" s="50">
        <f t="shared" ca="1" si="363"/>
        <v>0</v>
      </c>
      <c r="BQ146" s="50">
        <f t="shared" ca="1" si="363"/>
        <v>0</v>
      </c>
      <c r="BR146" s="50">
        <f t="shared" ca="1" si="363"/>
        <v>0</v>
      </c>
      <c r="BS146" s="50">
        <f t="shared" ca="1" si="363"/>
        <v>0</v>
      </c>
      <c r="BT146" s="50">
        <f t="shared" ca="1" si="363"/>
        <v>0</v>
      </c>
      <c r="BU146" s="50">
        <f t="shared" ca="1" si="363"/>
        <v>0</v>
      </c>
      <c r="BW146" s="50">
        <f t="shared" ca="1" si="364"/>
        <v>0</v>
      </c>
      <c r="BX146" s="50">
        <f t="shared" ca="1" si="364"/>
        <v>0</v>
      </c>
      <c r="BY146" s="50">
        <f t="shared" ca="1" si="364"/>
        <v>0</v>
      </c>
      <c r="BZ146" s="50">
        <f t="shared" ca="1" si="364"/>
        <v>0</v>
      </c>
    </row>
    <row r="147" spans="2:78" s="50" customFormat="1" outlineLevel="1"/>
    <row r="148" spans="2:78" s="50" customFormat="1" outlineLevel="1">
      <c r="B148" s="50" t="str">
        <f>'Get Started'!$D$7&amp;" Invested"</f>
        <v>$ Invested</v>
      </c>
      <c r="I148" s="50" t="s">
        <v>283</v>
      </c>
      <c r="J148" s="50" t="s">
        <v>284</v>
      </c>
      <c r="M148" s="125"/>
      <c r="W148" s="24"/>
    </row>
    <row r="149" spans="2:78" s="50" customFormat="1" outlineLevel="1">
      <c r="B149" s="50" t="str">
        <f>B134</f>
        <v>Founders, Employees, Options</v>
      </c>
      <c r="C149" s="31" t="str">
        <f>'Get Started'!$D$7</f>
        <v>$</v>
      </c>
      <c r="I149" s="32">
        <v>0</v>
      </c>
      <c r="J149" s="32">
        <v>0</v>
      </c>
      <c r="K149" s="32">
        <f t="shared" ref="K149:BD149" si="367">J149</f>
        <v>0</v>
      </c>
      <c r="L149" s="32">
        <f t="shared" si="367"/>
        <v>0</v>
      </c>
      <c r="M149" s="32">
        <f t="shared" si="367"/>
        <v>0</v>
      </c>
      <c r="N149" s="32">
        <f t="shared" si="367"/>
        <v>0</v>
      </c>
      <c r="O149" s="32">
        <f t="shared" si="367"/>
        <v>0</v>
      </c>
      <c r="P149" s="32">
        <f t="shared" si="367"/>
        <v>0</v>
      </c>
      <c r="Q149" s="32">
        <f t="shared" si="367"/>
        <v>0</v>
      </c>
      <c r="R149" s="32">
        <f t="shared" si="367"/>
        <v>0</v>
      </c>
      <c r="S149" s="32">
        <f t="shared" si="367"/>
        <v>0</v>
      </c>
      <c r="T149" s="32">
        <f t="shared" si="367"/>
        <v>0</v>
      </c>
      <c r="U149" s="32">
        <f t="shared" si="367"/>
        <v>0</v>
      </c>
      <c r="V149" s="32">
        <f t="shared" si="367"/>
        <v>0</v>
      </c>
      <c r="W149" s="32">
        <f t="shared" si="367"/>
        <v>0</v>
      </c>
      <c r="X149" s="32">
        <f t="shared" si="367"/>
        <v>0</v>
      </c>
      <c r="Y149" s="32">
        <f t="shared" si="367"/>
        <v>0</v>
      </c>
      <c r="Z149" s="32">
        <f t="shared" si="367"/>
        <v>0</v>
      </c>
      <c r="AA149" s="32">
        <f t="shared" si="367"/>
        <v>0</v>
      </c>
      <c r="AB149" s="32">
        <f t="shared" si="367"/>
        <v>0</v>
      </c>
      <c r="AC149" s="32">
        <f t="shared" si="367"/>
        <v>0</v>
      </c>
      <c r="AD149" s="32">
        <f t="shared" si="367"/>
        <v>0</v>
      </c>
      <c r="AE149" s="32">
        <f t="shared" si="367"/>
        <v>0</v>
      </c>
      <c r="AF149" s="32">
        <f t="shared" si="367"/>
        <v>0</v>
      </c>
      <c r="AG149" s="32">
        <f t="shared" si="367"/>
        <v>0</v>
      </c>
      <c r="AH149" s="32">
        <f t="shared" si="367"/>
        <v>0</v>
      </c>
      <c r="AI149" s="32">
        <f t="shared" si="367"/>
        <v>0</v>
      </c>
      <c r="AJ149" s="32">
        <f t="shared" si="367"/>
        <v>0</v>
      </c>
      <c r="AK149" s="32">
        <f t="shared" si="367"/>
        <v>0</v>
      </c>
      <c r="AL149" s="32">
        <f t="shared" si="367"/>
        <v>0</v>
      </c>
      <c r="AM149" s="32">
        <f t="shared" si="367"/>
        <v>0</v>
      </c>
      <c r="AN149" s="32">
        <f t="shared" si="367"/>
        <v>0</v>
      </c>
      <c r="AO149" s="32">
        <f t="shared" si="367"/>
        <v>0</v>
      </c>
      <c r="AP149" s="32">
        <f t="shared" si="367"/>
        <v>0</v>
      </c>
      <c r="AQ149" s="32">
        <f t="shared" si="367"/>
        <v>0</v>
      </c>
      <c r="AR149" s="32">
        <f t="shared" si="367"/>
        <v>0</v>
      </c>
      <c r="AS149" s="32">
        <f t="shared" si="367"/>
        <v>0</v>
      </c>
      <c r="AT149" s="32">
        <f t="shared" si="367"/>
        <v>0</v>
      </c>
      <c r="AU149" s="32">
        <f t="shared" si="367"/>
        <v>0</v>
      </c>
      <c r="AV149" s="32">
        <f t="shared" si="367"/>
        <v>0</v>
      </c>
      <c r="AW149" s="32">
        <f t="shared" si="367"/>
        <v>0</v>
      </c>
      <c r="AX149" s="32">
        <f t="shared" si="367"/>
        <v>0</v>
      </c>
      <c r="AY149" s="32">
        <f t="shared" si="367"/>
        <v>0</v>
      </c>
      <c r="AZ149" s="32">
        <f t="shared" si="367"/>
        <v>0</v>
      </c>
      <c r="BA149" s="32">
        <f t="shared" si="367"/>
        <v>0</v>
      </c>
      <c r="BB149" s="32">
        <f t="shared" si="367"/>
        <v>0</v>
      </c>
      <c r="BC149" s="32">
        <f t="shared" si="367"/>
        <v>0</v>
      </c>
      <c r="BD149" s="32">
        <f t="shared" si="367"/>
        <v>0</v>
      </c>
    </row>
    <row r="150" spans="2:78" s="50" customFormat="1" outlineLevel="1">
      <c r="B150" s="50" t="str">
        <f>B135</f>
        <v>Investors</v>
      </c>
      <c r="C150" s="31" t="str">
        <f>'Get Started'!$D$7</f>
        <v>$</v>
      </c>
      <c r="I150" s="50">
        <f t="shared" ref="I150:BD150" si="368">I151-I149</f>
        <v>0</v>
      </c>
      <c r="J150" s="50">
        <f t="shared" si="368"/>
        <v>0</v>
      </c>
      <c r="K150" s="50">
        <f t="shared" si="368"/>
        <v>0</v>
      </c>
      <c r="L150" s="50">
        <f t="shared" si="368"/>
        <v>0</v>
      </c>
      <c r="M150" s="50">
        <f t="shared" si="368"/>
        <v>0</v>
      </c>
      <c r="N150" s="50">
        <f t="shared" si="368"/>
        <v>0</v>
      </c>
      <c r="O150" s="50">
        <f t="shared" si="368"/>
        <v>0</v>
      </c>
      <c r="P150" s="50">
        <f t="shared" si="368"/>
        <v>0</v>
      </c>
      <c r="Q150" s="50">
        <f t="shared" si="368"/>
        <v>0</v>
      </c>
      <c r="R150" s="50">
        <f t="shared" si="368"/>
        <v>0</v>
      </c>
      <c r="S150" s="50">
        <f t="shared" si="368"/>
        <v>0</v>
      </c>
      <c r="T150" s="50">
        <f t="shared" si="368"/>
        <v>0</v>
      </c>
      <c r="U150" s="50">
        <f t="shared" si="368"/>
        <v>0</v>
      </c>
      <c r="V150" s="50">
        <f t="shared" si="368"/>
        <v>0</v>
      </c>
      <c r="W150" s="50">
        <f t="shared" si="368"/>
        <v>0</v>
      </c>
      <c r="X150" s="50">
        <f t="shared" si="368"/>
        <v>0</v>
      </c>
      <c r="Y150" s="50">
        <f t="shared" si="368"/>
        <v>0</v>
      </c>
      <c r="Z150" s="50">
        <f t="shared" si="368"/>
        <v>0</v>
      </c>
      <c r="AA150" s="50">
        <f t="shared" si="368"/>
        <v>0</v>
      </c>
      <c r="AB150" s="50">
        <f t="shared" si="368"/>
        <v>0</v>
      </c>
      <c r="AC150" s="50">
        <f t="shared" si="368"/>
        <v>0</v>
      </c>
      <c r="AD150" s="50">
        <f t="shared" si="368"/>
        <v>0</v>
      </c>
      <c r="AE150" s="50">
        <f t="shared" si="368"/>
        <v>0</v>
      </c>
      <c r="AF150" s="50">
        <f t="shared" si="368"/>
        <v>0</v>
      </c>
      <c r="AG150" s="50">
        <f t="shared" si="368"/>
        <v>0</v>
      </c>
      <c r="AH150" s="50">
        <f t="shared" si="368"/>
        <v>0</v>
      </c>
      <c r="AI150" s="50">
        <f t="shared" si="368"/>
        <v>0</v>
      </c>
      <c r="AJ150" s="50">
        <f t="shared" si="368"/>
        <v>0</v>
      </c>
      <c r="AK150" s="50">
        <f t="shared" si="368"/>
        <v>0</v>
      </c>
      <c r="AL150" s="50">
        <f t="shared" si="368"/>
        <v>0</v>
      </c>
      <c r="AM150" s="50">
        <f t="shared" si="368"/>
        <v>0</v>
      </c>
      <c r="AN150" s="50">
        <f t="shared" si="368"/>
        <v>0</v>
      </c>
      <c r="AO150" s="50">
        <f t="shared" si="368"/>
        <v>0</v>
      </c>
      <c r="AP150" s="50">
        <f t="shared" si="368"/>
        <v>0</v>
      </c>
      <c r="AQ150" s="50">
        <f t="shared" si="368"/>
        <v>0</v>
      </c>
      <c r="AR150" s="50">
        <f t="shared" si="368"/>
        <v>0</v>
      </c>
      <c r="AS150" s="50">
        <f t="shared" si="368"/>
        <v>0</v>
      </c>
      <c r="AT150" s="50">
        <f t="shared" si="368"/>
        <v>0</v>
      </c>
      <c r="AU150" s="50">
        <f t="shared" si="368"/>
        <v>0</v>
      </c>
      <c r="AV150" s="50">
        <f t="shared" si="368"/>
        <v>0</v>
      </c>
      <c r="AW150" s="50">
        <f t="shared" si="368"/>
        <v>0</v>
      </c>
      <c r="AX150" s="50">
        <f t="shared" si="368"/>
        <v>0</v>
      </c>
      <c r="AY150" s="50">
        <f t="shared" si="368"/>
        <v>0</v>
      </c>
      <c r="AZ150" s="50">
        <f t="shared" si="368"/>
        <v>0</v>
      </c>
      <c r="BA150" s="50">
        <f t="shared" si="368"/>
        <v>0</v>
      </c>
      <c r="BB150" s="50">
        <f t="shared" si="368"/>
        <v>0</v>
      </c>
      <c r="BC150" s="50">
        <f t="shared" si="368"/>
        <v>0</v>
      </c>
      <c r="BD150" s="50">
        <f t="shared" si="368"/>
        <v>0</v>
      </c>
    </row>
    <row r="151" spans="2:78" s="50" customFormat="1" outlineLevel="1">
      <c r="B151" s="50" t="s">
        <v>39</v>
      </c>
      <c r="C151" s="31" t="str">
        <f>'Get Started'!$D$7</f>
        <v>$</v>
      </c>
      <c r="I151" s="50">
        <f>I104</f>
        <v>0</v>
      </c>
      <c r="J151" s="50">
        <f t="shared" ref="J151:BD151" si="369">J103</f>
        <v>0</v>
      </c>
      <c r="K151" s="50">
        <f t="shared" si="369"/>
        <v>0</v>
      </c>
      <c r="L151" s="50">
        <f t="shared" si="369"/>
        <v>0</v>
      </c>
      <c r="M151" s="50">
        <f t="shared" si="369"/>
        <v>0</v>
      </c>
      <c r="N151" s="50">
        <f t="shared" si="369"/>
        <v>0</v>
      </c>
      <c r="O151" s="50">
        <f t="shared" si="369"/>
        <v>0</v>
      </c>
      <c r="P151" s="50">
        <f t="shared" si="369"/>
        <v>0</v>
      </c>
      <c r="Q151" s="50">
        <f t="shared" si="369"/>
        <v>0</v>
      </c>
      <c r="R151" s="50">
        <f t="shared" si="369"/>
        <v>0</v>
      </c>
      <c r="S151" s="50">
        <f t="shared" si="369"/>
        <v>0</v>
      </c>
      <c r="T151" s="50">
        <f t="shared" si="369"/>
        <v>0</v>
      </c>
      <c r="U151" s="50">
        <f t="shared" si="369"/>
        <v>0</v>
      </c>
      <c r="V151" s="50">
        <f t="shared" si="369"/>
        <v>0</v>
      </c>
      <c r="W151" s="50">
        <f t="shared" si="369"/>
        <v>0</v>
      </c>
      <c r="X151" s="50">
        <f t="shared" si="369"/>
        <v>0</v>
      </c>
      <c r="Y151" s="50">
        <f t="shared" si="369"/>
        <v>0</v>
      </c>
      <c r="Z151" s="50">
        <f t="shared" si="369"/>
        <v>0</v>
      </c>
      <c r="AA151" s="50">
        <f t="shared" si="369"/>
        <v>0</v>
      </c>
      <c r="AB151" s="50">
        <f t="shared" si="369"/>
        <v>0</v>
      </c>
      <c r="AC151" s="50">
        <f t="shared" si="369"/>
        <v>0</v>
      </c>
      <c r="AD151" s="50">
        <f t="shared" si="369"/>
        <v>0</v>
      </c>
      <c r="AE151" s="50">
        <f t="shared" si="369"/>
        <v>0</v>
      </c>
      <c r="AF151" s="50">
        <f t="shared" si="369"/>
        <v>0</v>
      </c>
      <c r="AG151" s="50">
        <f t="shared" si="369"/>
        <v>0</v>
      </c>
      <c r="AH151" s="50">
        <f t="shared" si="369"/>
        <v>0</v>
      </c>
      <c r="AI151" s="50">
        <f t="shared" si="369"/>
        <v>0</v>
      </c>
      <c r="AJ151" s="50">
        <f t="shared" si="369"/>
        <v>0</v>
      </c>
      <c r="AK151" s="50">
        <f t="shared" si="369"/>
        <v>0</v>
      </c>
      <c r="AL151" s="50">
        <f t="shared" si="369"/>
        <v>0</v>
      </c>
      <c r="AM151" s="50">
        <f t="shared" si="369"/>
        <v>0</v>
      </c>
      <c r="AN151" s="50">
        <f t="shared" si="369"/>
        <v>0</v>
      </c>
      <c r="AO151" s="50">
        <f t="shared" si="369"/>
        <v>0</v>
      </c>
      <c r="AP151" s="50">
        <f t="shared" si="369"/>
        <v>0</v>
      </c>
      <c r="AQ151" s="50">
        <f t="shared" si="369"/>
        <v>0</v>
      </c>
      <c r="AR151" s="50">
        <f t="shared" si="369"/>
        <v>0</v>
      </c>
      <c r="AS151" s="50">
        <f t="shared" si="369"/>
        <v>0</v>
      </c>
      <c r="AT151" s="50">
        <f t="shared" si="369"/>
        <v>0</v>
      </c>
      <c r="AU151" s="50">
        <f t="shared" si="369"/>
        <v>0</v>
      </c>
      <c r="AV151" s="50">
        <f t="shared" si="369"/>
        <v>0</v>
      </c>
      <c r="AW151" s="50">
        <f t="shared" si="369"/>
        <v>0</v>
      </c>
      <c r="AX151" s="50">
        <f t="shared" si="369"/>
        <v>0</v>
      </c>
      <c r="AY151" s="50">
        <f t="shared" si="369"/>
        <v>0</v>
      </c>
      <c r="AZ151" s="50">
        <f t="shared" si="369"/>
        <v>0</v>
      </c>
      <c r="BA151" s="50">
        <f t="shared" si="369"/>
        <v>0</v>
      </c>
      <c r="BB151" s="50">
        <f t="shared" si="369"/>
        <v>0</v>
      </c>
      <c r="BC151" s="50">
        <f t="shared" si="369"/>
        <v>0</v>
      </c>
      <c r="BD151" s="50">
        <f t="shared" si="369"/>
        <v>0</v>
      </c>
    </row>
    <row r="152" spans="2:78" s="74" customFormat="1" outlineLevel="1">
      <c r="C152" s="75"/>
    </row>
    <row r="153" spans="2:78" s="74" customFormat="1">
      <c r="C153" s="75"/>
    </row>
    <row r="154" spans="2:78">
      <c r="I154" s="26"/>
    </row>
    <row r="155" spans="2:78">
      <c r="I155" s="26"/>
    </row>
  </sheetData>
  <dataValidations count="1">
    <dataValidation type="list" allowBlank="1" showInputMessage="1" showErrorMessage="1" sqref="D18:D49">
      <formula1>$B$53:$B$57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0"/>
  <sheetViews>
    <sheetView showGridLines="0" workbookViewId="0">
      <pane ySplit="2" topLeftCell="A3" activePane="bottomLeft" state="frozen"/>
      <selection pane="bottomLeft" activeCell="B4" sqref="B4"/>
    </sheetView>
  </sheetViews>
  <sheetFormatPr baseColWidth="10" defaultRowHeight="17" x14ac:dyDescent="0"/>
  <cols>
    <col min="1" max="1" width="4.6640625" style="7" customWidth="1"/>
    <col min="2" max="2" width="187.5" style="7" customWidth="1"/>
    <col min="3" max="16384" width="10.83203125" style="7"/>
  </cols>
  <sheetData>
    <row r="2" spans="2:2" s="2" customFormat="1">
      <c r="B2" s="1" t="s">
        <v>108</v>
      </c>
    </row>
    <row r="3" spans="2:2" s="2" customFormat="1"/>
    <row r="4" spans="2:2" s="2" customFormat="1">
      <c r="B4" s="1" t="s">
        <v>341</v>
      </c>
    </row>
    <row r="5" spans="2:2" s="2" customFormat="1">
      <c r="B5" s="2" t="s">
        <v>342</v>
      </c>
    </row>
    <row r="6" spans="2:2" s="2" customFormat="1"/>
    <row r="7" spans="2:2" s="2" customFormat="1">
      <c r="B7" s="131" t="s">
        <v>320</v>
      </c>
    </row>
    <row r="8" spans="2:2" s="2" customFormat="1">
      <c r="B8" s="132" t="s">
        <v>323</v>
      </c>
    </row>
    <row r="9" spans="2:2" s="2" customFormat="1" ht="34">
      <c r="B9" s="85" t="s">
        <v>296</v>
      </c>
    </row>
    <row r="10" spans="2:2" s="2" customFormat="1">
      <c r="B10" s="85" t="s">
        <v>327</v>
      </c>
    </row>
    <row r="11" spans="2:2" s="2" customFormat="1">
      <c r="B11" s="85"/>
    </row>
    <row r="12" spans="2:2" s="2" customFormat="1">
      <c r="B12" s="131" t="s">
        <v>303</v>
      </c>
    </row>
    <row r="13" spans="2:2" s="2" customFormat="1" ht="85">
      <c r="B13" s="132" t="s">
        <v>304</v>
      </c>
    </row>
    <row r="14" spans="2:2" s="2" customFormat="1"/>
    <row r="15" spans="2:2">
      <c r="B15" s="131" t="s">
        <v>305</v>
      </c>
    </row>
    <row r="16" spans="2:2" ht="51">
      <c r="B16" s="72" t="s">
        <v>306</v>
      </c>
    </row>
    <row r="18" spans="2:2" ht="68">
      <c r="B18" s="72" t="s">
        <v>307</v>
      </c>
    </row>
    <row r="20" spans="2:2">
      <c r="B20" s="7"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Support</vt:lpstr>
      <vt:lpstr>Features</vt:lpstr>
      <vt:lpstr>Disclaimer</vt:lpstr>
      <vt:lpstr>Outline</vt:lpstr>
      <vt:lpstr>Get Started</vt:lpstr>
      <vt:lpstr>Key Reports</vt:lpstr>
      <vt:lpstr>Forecast</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2017-07-02T20:28:22Z</dcterms:created>
  <dcterms:modified xsi:type="dcterms:W3CDTF">2019-02-28T14:12:23Z</dcterms:modified>
</cp:coreProperties>
</file>